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ngTank\08012016\"/>
    </mc:Choice>
  </mc:AlternateContent>
  <bookViews>
    <workbookView xWindow="0" yWindow="0" windowWidth="19200" windowHeight="12510" activeTab="3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H2" i="2" l="1"/>
  <c r="FI2" i="2"/>
  <c r="BR2" i="4"/>
  <c r="BQ2" i="4"/>
  <c r="BM43" i="4"/>
  <c r="BO43" i="4"/>
  <c r="BN43" i="4"/>
  <c r="BM42" i="4"/>
  <c r="BO42" i="4"/>
  <c r="BN42" i="4"/>
  <c r="BM41" i="4"/>
  <c r="BN41" i="4"/>
  <c r="BO41" i="4"/>
  <c r="BM40" i="4"/>
  <c r="BO40" i="4"/>
  <c r="BN40" i="4"/>
  <c r="BM39" i="4"/>
  <c r="BO39" i="4"/>
  <c r="BN39" i="4"/>
  <c r="BM38" i="4"/>
  <c r="BO38" i="4"/>
  <c r="BN38" i="4"/>
  <c r="BM37" i="4"/>
  <c r="BO37" i="4"/>
  <c r="BN37" i="4"/>
  <c r="BL43" i="4"/>
  <c r="BJ43" i="4"/>
  <c r="BL42" i="4"/>
  <c r="BK43" i="4"/>
  <c r="BJ42" i="4"/>
  <c r="BL41" i="4"/>
  <c r="BK42" i="4"/>
  <c r="BJ41" i="4"/>
  <c r="BL40" i="4"/>
  <c r="BK41" i="4"/>
  <c r="BJ40" i="4"/>
  <c r="BL39" i="4"/>
  <c r="BK40" i="4"/>
  <c r="BJ39" i="4"/>
  <c r="BK39" i="4"/>
  <c r="BL38" i="4"/>
  <c r="BJ38" i="4"/>
  <c r="BL37" i="4"/>
  <c r="BK38" i="4"/>
  <c r="BJ37" i="4"/>
  <c r="BK37" i="4"/>
  <c r="BI43" i="4"/>
  <c r="BH43" i="4"/>
  <c r="BG43" i="4"/>
  <c r="BI42" i="4"/>
  <c r="BH42" i="4"/>
  <c r="BG42" i="4"/>
  <c r="BI41" i="4"/>
  <c r="BH41" i="4"/>
  <c r="BG41" i="4"/>
  <c r="BI40" i="4"/>
  <c r="BH40" i="4"/>
  <c r="BG40" i="4"/>
  <c r="BI39" i="4"/>
  <c r="BH39" i="4"/>
  <c r="BG39" i="4"/>
  <c r="BI38" i="4"/>
  <c r="BH38" i="4"/>
  <c r="BG38" i="4"/>
  <c r="BI37" i="4"/>
  <c r="BH37" i="4"/>
  <c r="BG37" i="4"/>
  <c r="BF43" i="4"/>
  <c r="BE43" i="4"/>
  <c r="BD43" i="4"/>
  <c r="BD42" i="4"/>
  <c r="BF42" i="4"/>
  <c r="BE42" i="4"/>
  <c r="BD41" i="4"/>
  <c r="BF41" i="4"/>
  <c r="BE41" i="4"/>
  <c r="BD40" i="4"/>
  <c r="BF40" i="4"/>
  <c r="BE40" i="4"/>
  <c r="BD39" i="4"/>
  <c r="BF39" i="4"/>
  <c r="BE39" i="4"/>
  <c r="BD38" i="4"/>
  <c r="BF38" i="4"/>
  <c r="BE38" i="4"/>
  <c r="BF37" i="4"/>
  <c r="BE37" i="4"/>
  <c r="BD37" i="4"/>
  <c r="BM34" i="4"/>
  <c r="BO33" i="4"/>
  <c r="BN34" i="4"/>
  <c r="BM33" i="4"/>
  <c r="BO32" i="4"/>
  <c r="BN33" i="4"/>
  <c r="BM32" i="4"/>
  <c r="BO31" i="4"/>
  <c r="BN32" i="4"/>
  <c r="BM31" i="4"/>
  <c r="BO30" i="4"/>
  <c r="BN31" i="4"/>
  <c r="BM30" i="4"/>
  <c r="BN30" i="4"/>
  <c r="BO29" i="4"/>
  <c r="BM29" i="4"/>
  <c r="BN29" i="4"/>
  <c r="BL35" i="4"/>
  <c r="BJ34" i="4"/>
  <c r="BL34" i="4"/>
  <c r="BK34" i="4"/>
  <c r="BJ33" i="4"/>
  <c r="BK33" i="4"/>
  <c r="BL33" i="4"/>
  <c r="BJ32" i="4"/>
  <c r="BK32" i="4"/>
  <c r="BL32" i="4"/>
  <c r="BJ31" i="4"/>
  <c r="BK31" i="4"/>
  <c r="BL31" i="4"/>
  <c r="BJ30" i="4"/>
  <c r="BL30" i="4"/>
  <c r="BK30" i="4"/>
  <c r="BJ29" i="4"/>
  <c r="BL29" i="4"/>
  <c r="BK29" i="4"/>
  <c r="BI33" i="4"/>
  <c r="BH33" i="4"/>
  <c r="BG32" i="4"/>
  <c r="BI32" i="4"/>
  <c r="BH32" i="4"/>
  <c r="BG31" i="4"/>
  <c r="BI31" i="4"/>
  <c r="BH31" i="4"/>
  <c r="BG30" i="4"/>
  <c r="BI30" i="4"/>
  <c r="BH30" i="4"/>
  <c r="BG29" i="4"/>
  <c r="BI29" i="4"/>
  <c r="BH29" i="4"/>
  <c r="BF34" i="4"/>
  <c r="BE34" i="4"/>
  <c r="BD34" i="4"/>
  <c r="BF33" i="4"/>
  <c r="BE33" i="4"/>
  <c r="BD33" i="4"/>
  <c r="BF32" i="4"/>
  <c r="BE32" i="4"/>
  <c r="BD32" i="4"/>
  <c r="BD31" i="4"/>
  <c r="BF31" i="4"/>
  <c r="BE31" i="4"/>
  <c r="BD30" i="4"/>
  <c r="BF30" i="4"/>
  <c r="BE30" i="4"/>
  <c r="BD29" i="4"/>
  <c r="BF29" i="4"/>
  <c r="BE29" i="4"/>
  <c r="BO26" i="4"/>
  <c r="BN26" i="4"/>
  <c r="BO25" i="4"/>
  <c r="BM26" i="4"/>
  <c r="BN25" i="4"/>
  <c r="BO24" i="4"/>
  <c r="BM25" i="4"/>
  <c r="BN24" i="4"/>
  <c r="BO23" i="4"/>
  <c r="BM24" i="4"/>
  <c r="BN23" i="4"/>
  <c r="BO22" i="4"/>
  <c r="BM23" i="4"/>
  <c r="BN22" i="4"/>
  <c r="BO21" i="4"/>
  <c r="BM22" i="4"/>
  <c r="BN21" i="4"/>
  <c r="BO20" i="4"/>
  <c r="BM21" i="4"/>
  <c r="BN20" i="4"/>
  <c r="BM20" i="4"/>
  <c r="BK26" i="4"/>
  <c r="BL26" i="4"/>
  <c r="BJ26" i="4"/>
  <c r="BK25" i="4"/>
  <c r="BL25" i="4"/>
  <c r="BJ25" i="4"/>
  <c r="BK24" i="4"/>
  <c r="BJ24" i="4"/>
  <c r="BL24" i="4"/>
  <c r="BK23" i="4"/>
  <c r="BJ23" i="4"/>
  <c r="BL23" i="4"/>
  <c r="BK22" i="4"/>
  <c r="BJ22" i="4"/>
  <c r="BL22" i="4"/>
  <c r="BK21" i="4"/>
  <c r="BJ21" i="4"/>
  <c r="BL21" i="4"/>
  <c r="BK20" i="4"/>
  <c r="BL20" i="4"/>
  <c r="BJ20" i="4"/>
  <c r="BI25" i="4"/>
  <c r="BH25" i="4"/>
  <c r="BG26" i="4"/>
  <c r="BI24" i="4"/>
  <c r="BH24" i="4"/>
  <c r="BG25" i="4"/>
  <c r="BG24" i="4"/>
  <c r="BI23" i="4"/>
  <c r="BH23" i="4"/>
  <c r="BI22" i="4"/>
  <c r="BH22" i="4"/>
  <c r="BG23" i="4"/>
  <c r="BG22" i="4"/>
  <c r="BI21" i="4"/>
  <c r="BH21" i="4"/>
  <c r="BG21" i="4"/>
  <c r="BI20" i="4"/>
  <c r="BH20" i="4"/>
  <c r="BG20" i="4"/>
  <c r="BF26" i="4"/>
  <c r="BE26" i="4"/>
  <c r="BD25" i="4"/>
  <c r="BF25" i="4"/>
  <c r="BE25" i="4"/>
  <c r="BD24" i="4"/>
  <c r="BF24" i="4"/>
  <c r="BE24" i="4"/>
  <c r="BD23" i="4"/>
  <c r="BF23" i="4"/>
  <c r="BE23" i="4"/>
  <c r="BD22" i="4"/>
  <c r="BF22" i="4"/>
  <c r="BE22" i="4"/>
  <c r="BD21" i="4"/>
  <c r="BF21" i="4"/>
  <c r="BE21" i="4"/>
  <c r="BD20" i="4"/>
  <c r="BF20" i="4"/>
  <c r="BE20" i="4"/>
  <c r="BN17" i="4"/>
  <c r="BM17" i="4"/>
  <c r="BO17" i="4"/>
  <c r="BN16" i="4"/>
  <c r="BM16" i="4"/>
  <c r="BO16" i="4"/>
  <c r="BN15" i="4"/>
  <c r="BM15" i="4"/>
  <c r="BO15" i="4"/>
  <c r="BN14" i="4"/>
  <c r="BM14" i="4"/>
  <c r="BO14" i="4"/>
  <c r="BN13" i="4"/>
  <c r="BM13" i="4"/>
  <c r="BN12" i="4"/>
  <c r="BO13" i="4"/>
  <c r="BM12" i="4"/>
  <c r="BO12" i="4"/>
  <c r="BK17" i="4"/>
  <c r="BL17" i="4"/>
  <c r="BJ17" i="4"/>
  <c r="BK16" i="4"/>
  <c r="BL16" i="4"/>
  <c r="BJ16" i="4"/>
  <c r="BK15" i="4"/>
  <c r="BL15" i="4"/>
  <c r="BJ15" i="4"/>
  <c r="BL14" i="4"/>
  <c r="BK14" i="4"/>
  <c r="BJ14" i="4"/>
  <c r="BL13" i="4"/>
  <c r="BK13" i="4"/>
  <c r="BJ13" i="4"/>
  <c r="BL12" i="4"/>
  <c r="BK12" i="4"/>
  <c r="BJ12" i="4"/>
  <c r="BI17" i="4"/>
  <c r="BH17" i="4"/>
  <c r="BG16" i="4"/>
  <c r="BI16" i="4"/>
  <c r="BH16" i="4"/>
  <c r="BG15" i="4"/>
  <c r="BI15" i="4"/>
  <c r="BH15" i="4"/>
  <c r="BG14" i="4"/>
  <c r="BI14" i="4"/>
  <c r="BH14" i="4"/>
  <c r="BG13" i="4"/>
  <c r="BI13" i="4"/>
  <c r="BH13" i="4"/>
  <c r="BG12" i="4"/>
  <c r="BI12" i="4"/>
  <c r="BH12" i="4"/>
  <c r="BD18" i="4"/>
  <c r="BF17" i="4"/>
  <c r="BE17" i="4"/>
  <c r="BD17" i="4"/>
  <c r="BF16" i="4"/>
  <c r="BE16" i="4"/>
  <c r="BD16" i="4"/>
  <c r="BD15" i="4"/>
  <c r="BF15" i="4"/>
  <c r="BE15" i="4"/>
  <c r="BD14" i="4"/>
  <c r="BF14" i="4"/>
  <c r="BE14" i="4"/>
  <c r="BD13" i="4"/>
  <c r="BF13" i="4"/>
  <c r="BE13" i="4"/>
  <c r="BD12" i="4"/>
  <c r="BF12" i="4"/>
  <c r="BE12" i="4"/>
  <c r="BN8" i="4"/>
  <c r="BM8" i="4"/>
  <c r="BO8" i="4"/>
  <c r="BN7" i="4"/>
  <c r="BM7" i="4"/>
  <c r="BO7" i="4"/>
  <c r="BN6" i="4"/>
  <c r="BM6" i="4"/>
  <c r="BO6" i="4"/>
  <c r="BN5" i="4"/>
  <c r="BM5" i="4"/>
  <c r="BO5" i="4"/>
  <c r="BN4" i="4"/>
  <c r="BM4" i="4"/>
  <c r="BO4" i="4"/>
  <c r="BN3" i="4"/>
  <c r="BM3" i="4"/>
  <c r="BO3" i="4"/>
  <c r="BN2" i="4"/>
  <c r="BM2" i="4"/>
  <c r="BO2" i="4"/>
  <c r="BL8" i="4"/>
  <c r="BK8" i="4"/>
  <c r="BJ8" i="4"/>
  <c r="BL7" i="4"/>
  <c r="BK7" i="4"/>
  <c r="BJ7" i="4"/>
  <c r="BL6" i="4"/>
  <c r="BK6" i="4"/>
  <c r="BJ6" i="4"/>
  <c r="BL5" i="4"/>
  <c r="BK5" i="4"/>
  <c r="BJ5" i="4"/>
  <c r="BL4" i="4"/>
  <c r="BK4" i="4"/>
  <c r="BJ4" i="4"/>
  <c r="BL3" i="4"/>
  <c r="BK3" i="4"/>
  <c r="BJ3" i="4"/>
  <c r="BL2" i="4"/>
  <c r="BK2" i="4"/>
  <c r="BJ2" i="4"/>
  <c r="BI9" i="4"/>
  <c r="BH9" i="4"/>
  <c r="BG9" i="4"/>
  <c r="BI8" i="4"/>
  <c r="BH8" i="4"/>
  <c r="BG8" i="4"/>
  <c r="BI7" i="4"/>
  <c r="BH7" i="4"/>
  <c r="BG7" i="4"/>
  <c r="BI6" i="4"/>
  <c r="BH6" i="4"/>
  <c r="BG6" i="4"/>
  <c r="BI5" i="4"/>
  <c r="BH5" i="4"/>
  <c r="BG5" i="4"/>
  <c r="BI4" i="4"/>
  <c r="BH4" i="4"/>
  <c r="BG4" i="4"/>
  <c r="BI3" i="4"/>
  <c r="BH3" i="4"/>
  <c r="BG3" i="4"/>
  <c r="BI2" i="4"/>
  <c r="BH2" i="4"/>
  <c r="BG2" i="4"/>
  <c r="BD8" i="4"/>
  <c r="BF8" i="4"/>
  <c r="BE8" i="4"/>
  <c r="BD7" i="4"/>
  <c r="BF7" i="4"/>
  <c r="BE7" i="4"/>
  <c r="BD6" i="4"/>
  <c r="BF6" i="4"/>
  <c r="BE6" i="4"/>
  <c r="BD5" i="4"/>
  <c r="BF5" i="4"/>
  <c r="BE5" i="4"/>
  <c r="BD4" i="4"/>
  <c r="BF4" i="4"/>
  <c r="BE4" i="4"/>
  <c r="BD3" i="4"/>
  <c r="BF3" i="4"/>
  <c r="BE3" i="4"/>
  <c r="BD2" i="4"/>
  <c r="BF2" i="4"/>
  <c r="BE2" i="4"/>
  <c r="AR43" i="4"/>
  <c r="AT43" i="4"/>
  <c r="AS43" i="4"/>
  <c r="AR42" i="4"/>
  <c r="AT42" i="4"/>
  <c r="AS42" i="4"/>
  <c r="AR41" i="4"/>
  <c r="AS41" i="4"/>
  <c r="AT41" i="4"/>
  <c r="AR40" i="4"/>
  <c r="AT40" i="4"/>
  <c r="AS40" i="4"/>
  <c r="AR39" i="4"/>
  <c r="AT39" i="4"/>
  <c r="AS39" i="4"/>
  <c r="AR38" i="4"/>
  <c r="AT38" i="4"/>
  <c r="AS38" i="4"/>
  <c r="AR37" i="4"/>
  <c r="AT37" i="4"/>
  <c r="AS37" i="4"/>
  <c r="AQ43" i="4"/>
  <c r="AO43" i="4"/>
  <c r="AQ42" i="4"/>
  <c r="AP43" i="4"/>
  <c r="AO42" i="4"/>
  <c r="AQ41" i="4"/>
  <c r="AP42" i="4"/>
  <c r="AO41" i="4"/>
  <c r="AQ40" i="4"/>
  <c r="AP41" i="4"/>
  <c r="AO40" i="4"/>
  <c r="AQ39" i="4"/>
  <c r="AP40" i="4"/>
  <c r="AO39" i="4"/>
  <c r="AP39" i="4"/>
  <c r="AQ38" i="4"/>
  <c r="AO38" i="4"/>
  <c r="AQ37" i="4"/>
  <c r="AP38" i="4"/>
  <c r="AO37" i="4"/>
  <c r="AP37" i="4"/>
  <c r="AN43" i="4"/>
  <c r="AM43" i="4"/>
  <c r="AL43" i="4"/>
  <c r="AN42" i="4"/>
  <c r="AM42" i="4"/>
  <c r="AL42" i="4"/>
  <c r="AN41" i="4"/>
  <c r="AM41" i="4"/>
  <c r="AL41" i="4"/>
  <c r="AN40" i="4"/>
  <c r="AM40" i="4"/>
  <c r="AL40" i="4"/>
  <c r="AN39" i="4"/>
  <c r="AM39" i="4"/>
  <c r="AL39" i="4"/>
  <c r="AN38" i="4"/>
  <c r="AM38" i="4"/>
  <c r="AL38" i="4"/>
  <c r="AN37" i="4"/>
  <c r="AM37" i="4"/>
  <c r="AL37" i="4"/>
  <c r="AK43" i="4"/>
  <c r="AJ43" i="4"/>
  <c r="AI43" i="4"/>
  <c r="AI42" i="4"/>
  <c r="AK42" i="4"/>
  <c r="AJ42" i="4"/>
  <c r="AI41" i="4"/>
  <c r="AK41" i="4"/>
  <c r="AJ41" i="4"/>
  <c r="AI40" i="4"/>
  <c r="AK40" i="4"/>
  <c r="AJ40" i="4"/>
  <c r="AI39" i="4"/>
  <c r="AK39" i="4"/>
  <c r="AJ39" i="4"/>
  <c r="AI38" i="4"/>
  <c r="AK38" i="4"/>
  <c r="AJ38" i="4"/>
  <c r="AK37" i="4"/>
  <c r="AJ37" i="4"/>
  <c r="AI37" i="4"/>
  <c r="AR34" i="4"/>
  <c r="AT33" i="4"/>
  <c r="AS34" i="4"/>
  <c r="AR33" i="4"/>
  <c r="AT32" i="4"/>
  <c r="AS33" i="4"/>
  <c r="AR32" i="4"/>
  <c r="AT31" i="4"/>
  <c r="AS32" i="4"/>
  <c r="AR31" i="4"/>
  <c r="AT30" i="4"/>
  <c r="AS31" i="4"/>
  <c r="AR30" i="4"/>
  <c r="AS30" i="4"/>
  <c r="AT29" i="4"/>
  <c r="AR29" i="4"/>
  <c r="AS29" i="4"/>
  <c r="AQ35" i="4"/>
  <c r="AO34" i="4"/>
  <c r="AQ34" i="4"/>
  <c r="AP34" i="4"/>
  <c r="AO33" i="4"/>
  <c r="AP33" i="4"/>
  <c r="AQ33" i="4"/>
  <c r="AO32" i="4"/>
  <c r="AP32" i="4"/>
  <c r="AQ32" i="4"/>
  <c r="AO31" i="4"/>
  <c r="AP31" i="4"/>
  <c r="AQ31" i="4"/>
  <c r="AO30" i="4"/>
  <c r="AQ30" i="4"/>
  <c r="AP30" i="4"/>
  <c r="AO29" i="4"/>
  <c r="AQ29" i="4"/>
  <c r="AP29" i="4"/>
  <c r="AN33" i="4"/>
  <c r="AM33" i="4"/>
  <c r="AL32" i="4"/>
  <c r="AN32" i="4"/>
  <c r="AM32" i="4"/>
  <c r="AL31" i="4"/>
  <c r="AN31" i="4"/>
  <c r="AM31" i="4"/>
  <c r="AL30" i="4"/>
  <c r="AN30" i="4"/>
  <c r="AM30" i="4"/>
  <c r="AL29" i="4"/>
  <c r="AN29" i="4"/>
  <c r="AM29" i="4"/>
  <c r="AK34" i="4"/>
  <c r="AJ34" i="4"/>
  <c r="AI34" i="4"/>
  <c r="AK33" i="4"/>
  <c r="AJ33" i="4"/>
  <c r="AI33" i="4"/>
  <c r="AK32" i="4"/>
  <c r="AJ32" i="4"/>
  <c r="AI32" i="4"/>
  <c r="AI31" i="4"/>
  <c r="AK31" i="4"/>
  <c r="AJ31" i="4"/>
  <c r="AI30" i="4"/>
  <c r="AK30" i="4"/>
  <c r="AJ30" i="4"/>
  <c r="AI29" i="4"/>
  <c r="AK29" i="4"/>
  <c r="AJ29" i="4"/>
  <c r="AT26" i="4"/>
  <c r="AS26" i="4"/>
  <c r="AT25" i="4"/>
  <c r="AR26" i="4"/>
  <c r="AS25" i="4"/>
  <c r="AT24" i="4"/>
  <c r="AR25" i="4"/>
  <c r="AS24" i="4"/>
  <c r="AT23" i="4"/>
  <c r="AR24" i="4"/>
  <c r="AS23" i="4"/>
  <c r="AT22" i="4"/>
  <c r="AR23" i="4"/>
  <c r="AS22" i="4"/>
  <c r="AT21" i="4"/>
  <c r="AR22" i="4"/>
  <c r="AS21" i="4"/>
  <c r="AT20" i="4"/>
  <c r="AR21" i="4"/>
  <c r="AS20" i="4"/>
  <c r="AR20" i="4"/>
  <c r="AP26" i="4"/>
  <c r="AQ26" i="4"/>
  <c r="AO26" i="4"/>
  <c r="AP25" i="4"/>
  <c r="AQ25" i="4"/>
  <c r="AO25" i="4"/>
  <c r="AP24" i="4"/>
  <c r="AO24" i="4"/>
  <c r="AQ24" i="4"/>
  <c r="AP23" i="4"/>
  <c r="AO23" i="4"/>
  <c r="AQ23" i="4"/>
  <c r="AP22" i="4"/>
  <c r="AO22" i="4"/>
  <c r="AQ22" i="4"/>
  <c r="AP21" i="4"/>
  <c r="AO21" i="4"/>
  <c r="AQ21" i="4"/>
  <c r="AP20" i="4"/>
  <c r="AQ20" i="4"/>
  <c r="AO20" i="4"/>
  <c r="AN25" i="4"/>
  <c r="AM25" i="4"/>
  <c r="AL26" i="4"/>
  <c r="AN24" i="4"/>
  <c r="AM24" i="4"/>
  <c r="AL25" i="4"/>
  <c r="AL24" i="4"/>
  <c r="AN23" i="4"/>
  <c r="AM23" i="4"/>
  <c r="AN22" i="4"/>
  <c r="AM22" i="4"/>
  <c r="AL23" i="4"/>
  <c r="AL22" i="4"/>
  <c r="AN21" i="4"/>
  <c r="AM21" i="4"/>
  <c r="AL21" i="4"/>
  <c r="AN20" i="4"/>
  <c r="AM20" i="4"/>
  <c r="AL20" i="4"/>
  <c r="AK26" i="4"/>
  <c r="AJ26" i="4"/>
  <c r="AI25" i="4"/>
  <c r="AK25" i="4"/>
  <c r="AJ25" i="4"/>
  <c r="AI24" i="4"/>
  <c r="AK24" i="4"/>
  <c r="AJ24" i="4"/>
  <c r="AI23" i="4"/>
  <c r="AK23" i="4"/>
  <c r="AJ23" i="4"/>
  <c r="AI22" i="4"/>
  <c r="AK22" i="4"/>
  <c r="AJ22" i="4"/>
  <c r="AI21" i="4"/>
  <c r="AK21" i="4"/>
  <c r="AJ21" i="4"/>
  <c r="AI20" i="4"/>
  <c r="AK20" i="4"/>
  <c r="AJ20" i="4"/>
  <c r="AS17" i="4"/>
  <c r="AR17" i="4"/>
  <c r="AT17" i="4"/>
  <c r="AS16" i="4"/>
  <c r="AR16" i="4"/>
  <c r="AT16" i="4"/>
  <c r="AS15" i="4"/>
  <c r="AR15" i="4"/>
  <c r="AT15" i="4"/>
  <c r="AS14" i="4"/>
  <c r="AR14" i="4"/>
  <c r="AT14" i="4"/>
  <c r="AS13" i="4"/>
  <c r="AR13" i="4"/>
  <c r="AS12" i="4"/>
  <c r="AT13" i="4"/>
  <c r="AR12" i="4"/>
  <c r="AT12" i="4"/>
  <c r="AP17" i="4"/>
  <c r="AQ17" i="4"/>
  <c r="AO17" i="4"/>
  <c r="AP16" i="4"/>
  <c r="AQ16" i="4"/>
  <c r="AO16" i="4"/>
  <c r="AP15" i="4"/>
  <c r="AQ15" i="4"/>
  <c r="AO15" i="4"/>
  <c r="AQ14" i="4"/>
  <c r="AP14" i="4"/>
  <c r="AO14" i="4"/>
  <c r="AQ13" i="4"/>
  <c r="AP13" i="4"/>
  <c r="AO13" i="4"/>
  <c r="AQ12" i="4"/>
  <c r="AP12" i="4"/>
  <c r="AO12" i="4"/>
  <c r="AN17" i="4"/>
  <c r="AM17" i="4"/>
  <c r="AL16" i="4"/>
  <c r="AN16" i="4"/>
  <c r="AM16" i="4"/>
  <c r="AL15" i="4"/>
  <c r="AN15" i="4"/>
  <c r="AM15" i="4"/>
  <c r="AL14" i="4"/>
  <c r="AN14" i="4"/>
  <c r="AM14" i="4"/>
  <c r="AL13" i="4"/>
  <c r="AN13" i="4"/>
  <c r="AM13" i="4"/>
  <c r="AL12" i="4"/>
  <c r="AN12" i="4"/>
  <c r="AM12" i="4"/>
  <c r="AI18" i="4"/>
  <c r="AK17" i="4"/>
  <c r="AJ17" i="4"/>
  <c r="AI17" i="4"/>
  <c r="AK16" i="4"/>
  <c r="AJ16" i="4"/>
  <c r="AI16" i="4"/>
  <c r="AI15" i="4"/>
  <c r="AK15" i="4"/>
  <c r="AJ15" i="4"/>
  <c r="AI14" i="4"/>
  <c r="AK14" i="4"/>
  <c r="AJ14" i="4"/>
  <c r="AI13" i="4"/>
  <c r="AK13" i="4"/>
  <c r="AJ13" i="4"/>
  <c r="AI12" i="4"/>
  <c r="AK12" i="4"/>
  <c r="AJ12" i="4"/>
  <c r="AS8" i="4"/>
  <c r="AR8" i="4"/>
  <c r="AT8" i="4"/>
  <c r="AS7" i="4"/>
  <c r="AR7" i="4"/>
  <c r="AT7" i="4"/>
  <c r="AS6" i="4"/>
  <c r="AR6" i="4"/>
  <c r="AT6" i="4"/>
  <c r="AS5" i="4"/>
  <c r="AR5" i="4"/>
  <c r="AT5" i="4"/>
  <c r="AS4" i="4"/>
  <c r="AR4" i="4"/>
  <c r="AT4" i="4"/>
  <c r="AS3" i="4"/>
  <c r="AR3" i="4"/>
  <c r="AT3" i="4"/>
  <c r="AS2" i="4"/>
  <c r="AR2" i="4"/>
  <c r="AT2" i="4"/>
  <c r="AQ8" i="4"/>
  <c r="AP8" i="4"/>
  <c r="AO8" i="4"/>
  <c r="AQ7" i="4"/>
  <c r="AP7" i="4"/>
  <c r="AO7" i="4"/>
  <c r="AQ6" i="4"/>
  <c r="AP6" i="4"/>
  <c r="AO6" i="4"/>
  <c r="AQ5" i="4"/>
  <c r="AP5" i="4"/>
  <c r="AO5" i="4"/>
  <c r="AQ4" i="4"/>
  <c r="AP4" i="4"/>
  <c r="AO4" i="4"/>
  <c r="AQ3" i="4"/>
  <c r="AP3" i="4"/>
  <c r="AO3" i="4"/>
  <c r="AQ2" i="4"/>
  <c r="AP2" i="4"/>
  <c r="AO2" i="4"/>
  <c r="AN9" i="4"/>
  <c r="AM9" i="4"/>
  <c r="AL9" i="4"/>
  <c r="AN8" i="4"/>
  <c r="AM8" i="4"/>
  <c r="AL8" i="4"/>
  <c r="AN7" i="4"/>
  <c r="AM7" i="4"/>
  <c r="AL7" i="4"/>
  <c r="AN6" i="4"/>
  <c r="AM6" i="4"/>
  <c r="AL6" i="4"/>
  <c r="AN5" i="4"/>
  <c r="AM5" i="4"/>
  <c r="AL5" i="4"/>
  <c r="AN4" i="4"/>
  <c r="AM4" i="4"/>
  <c r="AL4" i="4"/>
  <c r="AN3" i="4"/>
  <c r="AM3" i="4"/>
  <c r="AL3" i="4"/>
  <c r="AN2" i="4"/>
  <c r="AM2" i="4"/>
  <c r="AL2" i="4"/>
  <c r="AI8" i="4"/>
  <c r="AK8" i="4"/>
  <c r="AJ8" i="4"/>
  <c r="AI7" i="4"/>
  <c r="AK7" i="4"/>
  <c r="AJ7" i="4"/>
  <c r="AI6" i="4"/>
  <c r="AK6" i="4"/>
  <c r="AJ6" i="4"/>
  <c r="AI5" i="4"/>
  <c r="AK5" i="4"/>
  <c r="AJ5" i="4"/>
  <c r="AI4" i="4"/>
  <c r="AK4" i="4"/>
  <c r="AJ4" i="4"/>
  <c r="AI3" i="4"/>
  <c r="AK3" i="4"/>
  <c r="AJ3" i="4"/>
  <c r="AI2" i="4"/>
  <c r="AK2" i="4"/>
  <c r="AJ2" i="4"/>
  <c r="CT43" i="3"/>
  <c r="CT42" i="3"/>
  <c r="CT32" i="3"/>
  <c r="CT22" i="3"/>
  <c r="CT13" i="3"/>
  <c r="CT12" i="3"/>
  <c r="CT2" i="3"/>
  <c r="CS43" i="3"/>
  <c r="CS34" i="3"/>
  <c r="CS33" i="3"/>
  <c r="CS24" i="3"/>
  <c r="CS23" i="3"/>
  <c r="CS13" i="3"/>
  <c r="CS3" i="3"/>
  <c r="CS2" i="3"/>
  <c r="CR37" i="3"/>
  <c r="CR33" i="3"/>
  <c r="CR23" i="3"/>
  <c r="CR22" i="3"/>
  <c r="CR3" i="3"/>
  <c r="CR2" i="3"/>
  <c r="CQ37" i="3"/>
  <c r="CQ34" i="3"/>
  <c r="CQ25" i="3"/>
  <c r="CQ24" i="3"/>
  <c r="CQ15" i="3"/>
  <c r="CQ14" i="3"/>
  <c r="CQ4" i="3"/>
  <c r="CQ3" i="3"/>
  <c r="W2" i="4"/>
  <c r="U2" i="4"/>
  <c r="S10" i="4"/>
  <c r="S8" i="4"/>
  <c r="S6" i="4"/>
  <c r="S4" i="4"/>
  <c r="X8" i="4"/>
  <c r="X4" i="4" s="1"/>
  <c r="X6" i="4"/>
  <c r="AY4" i="4"/>
  <c r="AX6" i="4"/>
  <c r="AX5" i="4"/>
  <c r="AX4" i="4"/>
  <c r="AX3" i="4"/>
  <c r="AX2" i="4"/>
  <c r="AY2" i="4" s="1"/>
  <c r="BA2" i="4" s="1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AZ2" i="4" s="1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B6" i="4"/>
  <c r="AB5" i="4"/>
  <c r="AB4" i="4"/>
  <c r="AB3" i="4"/>
  <c r="AB2" i="4"/>
  <c r="AA6" i="4"/>
  <c r="Z7" i="4"/>
  <c r="Z6" i="4"/>
  <c r="Z5" i="4"/>
  <c r="AA5" i="4" s="1"/>
  <c r="Z4" i="4"/>
  <c r="AA4" i="4" s="1"/>
  <c r="Z3" i="4"/>
  <c r="AA3" i="4" s="1"/>
  <c r="Z2" i="4"/>
  <c r="AA2" i="4" s="1"/>
  <c r="CP44" i="3"/>
  <c r="CO44" i="3"/>
  <c r="CN44" i="3"/>
  <c r="CP43" i="3"/>
  <c r="CO43" i="3"/>
  <c r="CN43" i="3"/>
  <c r="CP42" i="3"/>
  <c r="CO42" i="3"/>
  <c r="CN42" i="3"/>
  <c r="CP41" i="3"/>
  <c r="CO41" i="3"/>
  <c r="CN41" i="3"/>
  <c r="CP40" i="3"/>
  <c r="CO40" i="3"/>
  <c r="CN40" i="3"/>
  <c r="CP39" i="3"/>
  <c r="CO39" i="3"/>
  <c r="CN39" i="3"/>
  <c r="CP38" i="3"/>
  <c r="CO38" i="3"/>
  <c r="CN38" i="3"/>
  <c r="CP37" i="3"/>
  <c r="CO37" i="3"/>
  <c r="CN37" i="3"/>
  <c r="CP34" i="3"/>
  <c r="CO34" i="3"/>
  <c r="CN34" i="3"/>
  <c r="CP33" i="3"/>
  <c r="CO33" i="3"/>
  <c r="CN33" i="3"/>
  <c r="CP32" i="3"/>
  <c r="CO32" i="3"/>
  <c r="CN32" i="3"/>
  <c r="CP31" i="3"/>
  <c r="CO31" i="3"/>
  <c r="CN31" i="3"/>
  <c r="CP30" i="3"/>
  <c r="CO30" i="3"/>
  <c r="CN30" i="3"/>
  <c r="CP29" i="3"/>
  <c r="CO29" i="3"/>
  <c r="CN29" i="3"/>
  <c r="CP27" i="3"/>
  <c r="CO27" i="3"/>
  <c r="CN27" i="3"/>
  <c r="CP26" i="3"/>
  <c r="CO26" i="3"/>
  <c r="CN26" i="3"/>
  <c r="CP25" i="3"/>
  <c r="CO25" i="3"/>
  <c r="CN25" i="3"/>
  <c r="CP24" i="3"/>
  <c r="CO24" i="3"/>
  <c r="CN24" i="3"/>
  <c r="CP23" i="3"/>
  <c r="CO23" i="3"/>
  <c r="CN23" i="3"/>
  <c r="CP22" i="3"/>
  <c r="CO22" i="3"/>
  <c r="CN22" i="3"/>
  <c r="CP21" i="3"/>
  <c r="CO21" i="3"/>
  <c r="CN21" i="3"/>
  <c r="CP20" i="3"/>
  <c r="CO20" i="3"/>
  <c r="CN20" i="3"/>
  <c r="CP17" i="3"/>
  <c r="CO17" i="3"/>
  <c r="CN17" i="3"/>
  <c r="CP16" i="3"/>
  <c r="CO16" i="3"/>
  <c r="CN16" i="3"/>
  <c r="CP15" i="3"/>
  <c r="CO15" i="3"/>
  <c r="CN15" i="3"/>
  <c r="CP14" i="3"/>
  <c r="CO14" i="3"/>
  <c r="CN14" i="3"/>
  <c r="CP13" i="3"/>
  <c r="CO13" i="3"/>
  <c r="CN13" i="3"/>
  <c r="CP12" i="3"/>
  <c r="CO12" i="3"/>
  <c r="CN12" i="3"/>
  <c r="CP9" i="3"/>
  <c r="CO9" i="3"/>
  <c r="CN9" i="3"/>
  <c r="CP8" i="3"/>
  <c r="CO8" i="3"/>
  <c r="CN8" i="3"/>
  <c r="CP7" i="3"/>
  <c r="CO7" i="3"/>
  <c r="CN7" i="3"/>
  <c r="CP6" i="3"/>
  <c r="CO6" i="3"/>
  <c r="CN6" i="3"/>
  <c r="CP5" i="3"/>
  <c r="CO5" i="3"/>
  <c r="CN5" i="3"/>
  <c r="CP4" i="3"/>
  <c r="CO4" i="3"/>
  <c r="CN4" i="3"/>
  <c r="CP3" i="3"/>
  <c r="CO3" i="3"/>
  <c r="CN3" i="3"/>
  <c r="CP2" i="3"/>
  <c r="CO2" i="3"/>
  <c r="CN2" i="3"/>
  <c r="CM43" i="3"/>
  <c r="CL43" i="3"/>
  <c r="CK43" i="3"/>
  <c r="CM42" i="3"/>
  <c r="CL42" i="3"/>
  <c r="CK42" i="3"/>
  <c r="CM41" i="3"/>
  <c r="CL41" i="3"/>
  <c r="CK41" i="3"/>
  <c r="CM40" i="3"/>
  <c r="CL40" i="3"/>
  <c r="CK40" i="3"/>
  <c r="CM39" i="3"/>
  <c r="CL39" i="3"/>
  <c r="CK39" i="3"/>
  <c r="CM38" i="3"/>
  <c r="CL38" i="3"/>
  <c r="CK38" i="3"/>
  <c r="CM37" i="3"/>
  <c r="CL37" i="3"/>
  <c r="CK37" i="3"/>
  <c r="CM34" i="3"/>
  <c r="CL34" i="3"/>
  <c r="CK34" i="3"/>
  <c r="CM33" i="3"/>
  <c r="CL33" i="3"/>
  <c r="CK33" i="3"/>
  <c r="CM32" i="3"/>
  <c r="CL32" i="3"/>
  <c r="CK32" i="3"/>
  <c r="CM31" i="3"/>
  <c r="CL31" i="3"/>
  <c r="CK31" i="3"/>
  <c r="CM30" i="3"/>
  <c r="CL30" i="3"/>
  <c r="CK30" i="3"/>
  <c r="CM29" i="3"/>
  <c r="CL29" i="3"/>
  <c r="CK29" i="3"/>
  <c r="CM27" i="3"/>
  <c r="CL27" i="3"/>
  <c r="CK27" i="3"/>
  <c r="CM26" i="3"/>
  <c r="CL26" i="3"/>
  <c r="CK26" i="3"/>
  <c r="CM25" i="3"/>
  <c r="CL25" i="3"/>
  <c r="CK25" i="3"/>
  <c r="CM24" i="3"/>
  <c r="CL24" i="3"/>
  <c r="CK24" i="3"/>
  <c r="CM23" i="3"/>
  <c r="CL23" i="3"/>
  <c r="CK23" i="3"/>
  <c r="CM22" i="3"/>
  <c r="CL22" i="3"/>
  <c r="CK22" i="3"/>
  <c r="CM21" i="3"/>
  <c r="CL21" i="3"/>
  <c r="CK21" i="3"/>
  <c r="CM20" i="3"/>
  <c r="CL20" i="3"/>
  <c r="CK20" i="3"/>
  <c r="CM17" i="3"/>
  <c r="CL17" i="3"/>
  <c r="CK17" i="3"/>
  <c r="CM16" i="3"/>
  <c r="CL16" i="3"/>
  <c r="CK16" i="3"/>
  <c r="CM15" i="3"/>
  <c r="CL15" i="3"/>
  <c r="CK15" i="3"/>
  <c r="CM14" i="3"/>
  <c r="CL14" i="3"/>
  <c r="CK14" i="3"/>
  <c r="CM13" i="3"/>
  <c r="CL13" i="3"/>
  <c r="CK13" i="3"/>
  <c r="CM12" i="3"/>
  <c r="CL12" i="3"/>
  <c r="CK12" i="3"/>
  <c r="CM8" i="3"/>
  <c r="CL8" i="3"/>
  <c r="CK8" i="3"/>
  <c r="CM7" i="3"/>
  <c r="CL7" i="3"/>
  <c r="CK7" i="3"/>
  <c r="CM6" i="3"/>
  <c r="CL6" i="3"/>
  <c r="CK6" i="3"/>
  <c r="CM5" i="3"/>
  <c r="CL5" i="3"/>
  <c r="CK5" i="3"/>
  <c r="CM4" i="3"/>
  <c r="CL4" i="3"/>
  <c r="CK4" i="3"/>
  <c r="CM3" i="3"/>
  <c r="CL3" i="3"/>
  <c r="CK3" i="3"/>
  <c r="CM2" i="3"/>
  <c r="CL2" i="3"/>
  <c r="CK2" i="3"/>
  <c r="CJ44" i="3"/>
  <c r="CI44" i="3"/>
  <c r="CH44" i="3"/>
  <c r="CJ43" i="3"/>
  <c r="CI43" i="3"/>
  <c r="CH43" i="3"/>
  <c r="CJ42" i="3"/>
  <c r="CI42" i="3"/>
  <c r="CH42" i="3"/>
  <c r="CJ41" i="3"/>
  <c r="CI41" i="3"/>
  <c r="CH41" i="3"/>
  <c r="CJ40" i="3"/>
  <c r="CI40" i="3"/>
  <c r="CH40" i="3"/>
  <c r="CJ39" i="3"/>
  <c r="CI39" i="3"/>
  <c r="CH39" i="3"/>
  <c r="CJ38" i="3"/>
  <c r="CI38" i="3"/>
  <c r="CH38" i="3"/>
  <c r="CJ37" i="3"/>
  <c r="CI37" i="3"/>
  <c r="CH37" i="3"/>
  <c r="CJ34" i="3"/>
  <c r="CI34" i="3"/>
  <c r="CH34" i="3"/>
  <c r="CJ33" i="3"/>
  <c r="CI33" i="3"/>
  <c r="CH33" i="3"/>
  <c r="CJ32" i="3"/>
  <c r="CI32" i="3"/>
  <c r="CH32" i="3"/>
  <c r="CJ31" i="3"/>
  <c r="CI31" i="3"/>
  <c r="CH31" i="3"/>
  <c r="CJ30" i="3"/>
  <c r="CI30" i="3"/>
  <c r="CH30" i="3"/>
  <c r="CJ29" i="3"/>
  <c r="CI29" i="3"/>
  <c r="CH29" i="3"/>
  <c r="CJ26" i="3"/>
  <c r="CI26" i="3"/>
  <c r="CH26" i="3"/>
  <c r="CJ25" i="3"/>
  <c r="CI25" i="3"/>
  <c r="CH25" i="3"/>
  <c r="CJ24" i="3"/>
  <c r="CI24" i="3"/>
  <c r="CH24" i="3"/>
  <c r="CJ23" i="3"/>
  <c r="CI23" i="3"/>
  <c r="CH23" i="3"/>
  <c r="CJ22" i="3"/>
  <c r="CI22" i="3"/>
  <c r="CH22" i="3"/>
  <c r="CJ21" i="3"/>
  <c r="CI21" i="3"/>
  <c r="CH21" i="3"/>
  <c r="CJ20" i="3"/>
  <c r="CI20" i="3"/>
  <c r="CH20" i="3"/>
  <c r="CJ18" i="3"/>
  <c r="CI18" i="3"/>
  <c r="CH18" i="3"/>
  <c r="CJ17" i="3"/>
  <c r="CI17" i="3"/>
  <c r="CH17" i="3"/>
  <c r="CJ16" i="3"/>
  <c r="CI16" i="3"/>
  <c r="CH16" i="3"/>
  <c r="CJ15" i="3"/>
  <c r="CI15" i="3"/>
  <c r="CH15" i="3"/>
  <c r="CJ14" i="3"/>
  <c r="CI14" i="3"/>
  <c r="CH14" i="3"/>
  <c r="CJ13" i="3"/>
  <c r="CI13" i="3"/>
  <c r="CH13" i="3"/>
  <c r="CJ12" i="3"/>
  <c r="CI12" i="3"/>
  <c r="CH12" i="3"/>
  <c r="CJ9" i="3"/>
  <c r="CI9" i="3"/>
  <c r="CH9" i="3"/>
  <c r="CJ8" i="3"/>
  <c r="CI8" i="3"/>
  <c r="CH8" i="3"/>
  <c r="CJ7" i="3"/>
  <c r="CI7" i="3"/>
  <c r="CH7" i="3"/>
  <c r="CJ6" i="3"/>
  <c r="CI6" i="3"/>
  <c r="CH6" i="3"/>
  <c r="CJ5" i="3"/>
  <c r="CI5" i="3"/>
  <c r="CH5" i="3"/>
  <c r="CJ4" i="3"/>
  <c r="CI4" i="3"/>
  <c r="CH4" i="3"/>
  <c r="CJ3" i="3"/>
  <c r="CI3" i="3"/>
  <c r="CH3" i="3"/>
  <c r="CJ2" i="3"/>
  <c r="CI2" i="3"/>
  <c r="CH2" i="3"/>
  <c r="CG44" i="3"/>
  <c r="CF44" i="3"/>
  <c r="CE44" i="3"/>
  <c r="CG43" i="3"/>
  <c r="CF43" i="3"/>
  <c r="CE43" i="3"/>
  <c r="CG42" i="3"/>
  <c r="CF42" i="3"/>
  <c r="CE42" i="3"/>
  <c r="CG41" i="3"/>
  <c r="CF41" i="3"/>
  <c r="CE41" i="3"/>
  <c r="CG40" i="3"/>
  <c r="CF40" i="3"/>
  <c r="CE40" i="3"/>
  <c r="CG39" i="3"/>
  <c r="CF39" i="3"/>
  <c r="CE39" i="3"/>
  <c r="CG38" i="3"/>
  <c r="CF38" i="3"/>
  <c r="CE38" i="3"/>
  <c r="CG37" i="3"/>
  <c r="CF37" i="3"/>
  <c r="CE37" i="3"/>
  <c r="CG35" i="3"/>
  <c r="CF35" i="3"/>
  <c r="CE35" i="3"/>
  <c r="CG34" i="3"/>
  <c r="CF34" i="3"/>
  <c r="CE34" i="3"/>
  <c r="CG33" i="3"/>
  <c r="CF33" i="3"/>
  <c r="CE33" i="3"/>
  <c r="CG32" i="3"/>
  <c r="CF32" i="3"/>
  <c r="CE32" i="3"/>
  <c r="CG31" i="3"/>
  <c r="CF31" i="3"/>
  <c r="CE31" i="3"/>
  <c r="CG30" i="3"/>
  <c r="CF30" i="3"/>
  <c r="CE30" i="3"/>
  <c r="CG29" i="3"/>
  <c r="CF29" i="3"/>
  <c r="CE29" i="3"/>
  <c r="CG26" i="3"/>
  <c r="CF26" i="3"/>
  <c r="CE26" i="3"/>
  <c r="CG25" i="3"/>
  <c r="CF25" i="3"/>
  <c r="CE25" i="3"/>
  <c r="CG24" i="3"/>
  <c r="CF24" i="3"/>
  <c r="CE24" i="3"/>
  <c r="CG23" i="3"/>
  <c r="CF23" i="3"/>
  <c r="CE23" i="3"/>
  <c r="CG22" i="3"/>
  <c r="CF22" i="3"/>
  <c r="CE22" i="3"/>
  <c r="CG21" i="3"/>
  <c r="CF21" i="3"/>
  <c r="CE21" i="3"/>
  <c r="CG20" i="3"/>
  <c r="CF20" i="3"/>
  <c r="CE20" i="3"/>
  <c r="CG18" i="3"/>
  <c r="CF18" i="3"/>
  <c r="CE18" i="3"/>
  <c r="CG17" i="3"/>
  <c r="CF17" i="3"/>
  <c r="CE17" i="3"/>
  <c r="CG16" i="3"/>
  <c r="CF16" i="3"/>
  <c r="CE16" i="3"/>
  <c r="CG15" i="3"/>
  <c r="CF15" i="3"/>
  <c r="CE15" i="3"/>
  <c r="CG14" i="3"/>
  <c r="CF14" i="3"/>
  <c r="CE14" i="3"/>
  <c r="CG13" i="3"/>
  <c r="CF13" i="3"/>
  <c r="CE13" i="3"/>
  <c r="CG12" i="3"/>
  <c r="CF12" i="3"/>
  <c r="CE12" i="3"/>
  <c r="CG9" i="3"/>
  <c r="CF9" i="3"/>
  <c r="CE9" i="3"/>
  <c r="CG8" i="3"/>
  <c r="CF8" i="3"/>
  <c r="CE8" i="3"/>
  <c r="CG7" i="3"/>
  <c r="CF7" i="3"/>
  <c r="CE7" i="3"/>
  <c r="CG6" i="3"/>
  <c r="CF6" i="3"/>
  <c r="CE6" i="3"/>
  <c r="CG5" i="3"/>
  <c r="CF5" i="3"/>
  <c r="CE5" i="3"/>
  <c r="CG4" i="3"/>
  <c r="CF4" i="3"/>
  <c r="CE4" i="3"/>
  <c r="CG3" i="3"/>
  <c r="CF3" i="3"/>
  <c r="CE3" i="3"/>
  <c r="CG2" i="3"/>
  <c r="CF2" i="3"/>
  <c r="CE2" i="3"/>
  <c r="CD43" i="3"/>
  <c r="CC43" i="3"/>
  <c r="CB43" i="3"/>
  <c r="CD42" i="3"/>
  <c r="CC42" i="3"/>
  <c r="CB42" i="3"/>
  <c r="CD41" i="3"/>
  <c r="CC41" i="3"/>
  <c r="CB41" i="3"/>
  <c r="CD40" i="3"/>
  <c r="CC40" i="3"/>
  <c r="CB40" i="3"/>
  <c r="CD39" i="3"/>
  <c r="CC39" i="3"/>
  <c r="CB39" i="3"/>
  <c r="CD38" i="3"/>
  <c r="CC38" i="3"/>
  <c r="CB38" i="3"/>
  <c r="CD37" i="3"/>
  <c r="CC37" i="3"/>
  <c r="CB37" i="3"/>
  <c r="CD34" i="3"/>
  <c r="CC34" i="3"/>
  <c r="CB34" i="3"/>
  <c r="CD33" i="3"/>
  <c r="CC33" i="3"/>
  <c r="CB33" i="3"/>
  <c r="CD32" i="3"/>
  <c r="CC32" i="3"/>
  <c r="CB32" i="3"/>
  <c r="CD31" i="3"/>
  <c r="CC31" i="3"/>
  <c r="CB31" i="3"/>
  <c r="CD30" i="3"/>
  <c r="CC30" i="3"/>
  <c r="CB30" i="3"/>
  <c r="CD29" i="3"/>
  <c r="CC29" i="3"/>
  <c r="CB29" i="3"/>
  <c r="CD26" i="3"/>
  <c r="CC26" i="3"/>
  <c r="CB26" i="3"/>
  <c r="CD25" i="3"/>
  <c r="CC25" i="3"/>
  <c r="CB25" i="3"/>
  <c r="CD24" i="3"/>
  <c r="CC24" i="3"/>
  <c r="CB24" i="3"/>
  <c r="CD23" i="3"/>
  <c r="CC23" i="3"/>
  <c r="CB23" i="3"/>
  <c r="CD22" i="3"/>
  <c r="CC22" i="3"/>
  <c r="CB22" i="3"/>
  <c r="CD21" i="3"/>
  <c r="CC21" i="3"/>
  <c r="CB21" i="3"/>
  <c r="CD20" i="3"/>
  <c r="CC20" i="3"/>
  <c r="CB20" i="3"/>
  <c r="CD17" i="3"/>
  <c r="CC17" i="3"/>
  <c r="CB17" i="3"/>
  <c r="CD16" i="3"/>
  <c r="CC16" i="3"/>
  <c r="CB16" i="3"/>
  <c r="CD15" i="3"/>
  <c r="CC15" i="3"/>
  <c r="CB15" i="3"/>
  <c r="CD14" i="3"/>
  <c r="CC14" i="3"/>
  <c r="CB14" i="3"/>
  <c r="CD13" i="3"/>
  <c r="CC13" i="3"/>
  <c r="CB13" i="3"/>
  <c r="CD12" i="3"/>
  <c r="CC12" i="3"/>
  <c r="CB12" i="3"/>
  <c r="CD8" i="3"/>
  <c r="CC8" i="3"/>
  <c r="CB8" i="3"/>
  <c r="CD7" i="3"/>
  <c r="CC7" i="3"/>
  <c r="CB7" i="3"/>
  <c r="CD6" i="3"/>
  <c r="CC6" i="3"/>
  <c r="CB6" i="3"/>
  <c r="CD5" i="3"/>
  <c r="CC5" i="3"/>
  <c r="CB5" i="3"/>
  <c r="CD4" i="3"/>
  <c r="CC4" i="3"/>
  <c r="CB4" i="3"/>
  <c r="CD3" i="3"/>
  <c r="CC3" i="3"/>
  <c r="CB3" i="3"/>
  <c r="CD2" i="3"/>
  <c r="CC2" i="3"/>
  <c r="CB2" i="3"/>
  <c r="CA43" i="3"/>
  <c r="BZ43" i="3"/>
  <c r="BY43" i="3"/>
  <c r="CA42" i="3"/>
  <c r="BZ42" i="3"/>
  <c r="BY42" i="3"/>
  <c r="CA41" i="3"/>
  <c r="BZ41" i="3"/>
  <c r="BY41" i="3"/>
  <c r="CA40" i="3"/>
  <c r="BZ40" i="3"/>
  <c r="BY40" i="3"/>
  <c r="CA39" i="3"/>
  <c r="BZ39" i="3"/>
  <c r="BY39" i="3"/>
  <c r="CA38" i="3"/>
  <c r="BZ38" i="3"/>
  <c r="BY38" i="3"/>
  <c r="CA37" i="3"/>
  <c r="BZ37" i="3"/>
  <c r="BY37" i="3"/>
  <c r="CA34" i="3"/>
  <c r="BZ34" i="3"/>
  <c r="BY34" i="3"/>
  <c r="CA33" i="3"/>
  <c r="BZ33" i="3"/>
  <c r="BY33" i="3"/>
  <c r="CA32" i="3"/>
  <c r="BZ32" i="3"/>
  <c r="BY32" i="3"/>
  <c r="CA31" i="3"/>
  <c r="BZ31" i="3"/>
  <c r="BY31" i="3"/>
  <c r="CA30" i="3"/>
  <c r="BZ30" i="3"/>
  <c r="BY30" i="3"/>
  <c r="CA29" i="3"/>
  <c r="BZ29" i="3"/>
  <c r="BY29" i="3"/>
  <c r="CA26" i="3"/>
  <c r="BZ26" i="3"/>
  <c r="BY26" i="3"/>
  <c r="CA25" i="3"/>
  <c r="BZ25" i="3"/>
  <c r="BY25" i="3"/>
  <c r="CA24" i="3"/>
  <c r="BZ24" i="3"/>
  <c r="BY24" i="3"/>
  <c r="CA23" i="3"/>
  <c r="BZ23" i="3"/>
  <c r="BY23" i="3"/>
  <c r="CA22" i="3"/>
  <c r="BZ22" i="3"/>
  <c r="BY22" i="3"/>
  <c r="CA21" i="3"/>
  <c r="BZ21" i="3"/>
  <c r="BY21" i="3"/>
  <c r="CA20" i="3"/>
  <c r="BZ20" i="3"/>
  <c r="BY20" i="3"/>
  <c r="CA17" i="3"/>
  <c r="BZ17" i="3"/>
  <c r="BY17" i="3"/>
  <c r="CA16" i="3"/>
  <c r="BZ16" i="3"/>
  <c r="BY16" i="3"/>
  <c r="CA15" i="3"/>
  <c r="BZ15" i="3"/>
  <c r="BY15" i="3"/>
  <c r="CA14" i="3"/>
  <c r="BZ14" i="3"/>
  <c r="BY14" i="3"/>
  <c r="CA13" i="3"/>
  <c r="BZ13" i="3"/>
  <c r="BY13" i="3"/>
  <c r="CA12" i="3"/>
  <c r="BZ12" i="3"/>
  <c r="BY12" i="3"/>
  <c r="CA8" i="3"/>
  <c r="BZ8" i="3"/>
  <c r="BY8" i="3"/>
  <c r="CA7" i="3"/>
  <c r="BZ7" i="3"/>
  <c r="BY7" i="3"/>
  <c r="CA6" i="3"/>
  <c r="BZ6" i="3"/>
  <c r="BY6" i="3"/>
  <c r="CA5" i="3"/>
  <c r="BZ5" i="3"/>
  <c r="BY5" i="3"/>
  <c r="CA4" i="3"/>
  <c r="BZ4" i="3"/>
  <c r="BY4" i="3"/>
  <c r="CA3" i="3"/>
  <c r="BZ3" i="3"/>
  <c r="BY3" i="3"/>
  <c r="CA2" i="3"/>
  <c r="BZ2" i="3"/>
  <c r="BY2" i="3"/>
  <c r="BX43" i="3"/>
  <c r="BW43" i="3"/>
  <c r="BV43" i="3"/>
  <c r="BX42" i="3"/>
  <c r="BW42" i="3"/>
  <c r="BV42" i="3"/>
  <c r="BX41" i="3"/>
  <c r="BW41" i="3"/>
  <c r="BV41" i="3"/>
  <c r="BX40" i="3"/>
  <c r="BW40" i="3"/>
  <c r="BV40" i="3"/>
  <c r="BX39" i="3"/>
  <c r="BW39" i="3"/>
  <c r="BV39" i="3"/>
  <c r="BX38" i="3"/>
  <c r="BW38" i="3"/>
  <c r="BV38" i="3"/>
  <c r="BX37" i="3"/>
  <c r="BW37" i="3"/>
  <c r="BV37" i="3"/>
  <c r="BX33" i="3"/>
  <c r="BW33" i="3"/>
  <c r="BV33" i="3"/>
  <c r="BX32" i="3"/>
  <c r="BW32" i="3"/>
  <c r="BV32" i="3"/>
  <c r="BX31" i="3"/>
  <c r="BW31" i="3"/>
  <c r="BV31" i="3"/>
  <c r="BX30" i="3"/>
  <c r="BW30" i="3"/>
  <c r="BV30" i="3"/>
  <c r="BX29" i="3"/>
  <c r="BW29" i="3"/>
  <c r="BV29" i="3"/>
  <c r="BX25" i="3"/>
  <c r="BW25" i="3"/>
  <c r="BV25" i="3"/>
  <c r="BX24" i="3"/>
  <c r="BW24" i="3"/>
  <c r="BV24" i="3"/>
  <c r="BX23" i="3"/>
  <c r="BW23" i="3"/>
  <c r="BV23" i="3"/>
  <c r="BX22" i="3"/>
  <c r="BW22" i="3"/>
  <c r="BV22" i="3"/>
  <c r="BX21" i="3"/>
  <c r="BW21" i="3"/>
  <c r="BV21" i="3"/>
  <c r="BX20" i="3"/>
  <c r="BW20" i="3"/>
  <c r="BV20" i="3"/>
  <c r="BX17" i="3"/>
  <c r="BW17" i="3"/>
  <c r="BV17" i="3"/>
  <c r="BX16" i="3"/>
  <c r="BW16" i="3"/>
  <c r="BV16" i="3"/>
  <c r="BX15" i="3"/>
  <c r="BW15" i="3"/>
  <c r="BV15" i="3"/>
  <c r="BX14" i="3"/>
  <c r="BW14" i="3"/>
  <c r="BV14" i="3"/>
  <c r="BX13" i="3"/>
  <c r="BW13" i="3"/>
  <c r="BV13" i="3"/>
  <c r="BX12" i="3"/>
  <c r="BW12" i="3"/>
  <c r="BV12" i="3"/>
  <c r="BX9" i="3"/>
  <c r="BW9" i="3"/>
  <c r="BV9" i="3"/>
  <c r="BX8" i="3"/>
  <c r="BW8" i="3"/>
  <c r="BV8" i="3"/>
  <c r="BX7" i="3"/>
  <c r="BW7" i="3"/>
  <c r="BV7" i="3"/>
  <c r="BX6" i="3"/>
  <c r="BW6" i="3"/>
  <c r="BV6" i="3"/>
  <c r="BX5" i="3"/>
  <c r="BW5" i="3"/>
  <c r="BV5" i="3"/>
  <c r="BX4" i="3"/>
  <c r="BW4" i="3"/>
  <c r="BV4" i="3"/>
  <c r="BX3" i="3"/>
  <c r="BW3" i="3"/>
  <c r="BV3" i="3"/>
  <c r="BX2" i="3"/>
  <c r="BW2" i="3"/>
  <c r="BV2" i="3"/>
  <c r="BU43" i="3"/>
  <c r="BT43" i="3"/>
  <c r="BS43" i="3"/>
  <c r="BU42" i="3"/>
  <c r="BT42" i="3"/>
  <c r="BS42" i="3"/>
  <c r="BU41" i="3"/>
  <c r="BT41" i="3"/>
  <c r="BS41" i="3"/>
  <c r="BU40" i="3"/>
  <c r="BT40" i="3"/>
  <c r="BS40" i="3"/>
  <c r="BU39" i="3"/>
  <c r="BT39" i="3"/>
  <c r="BS39" i="3"/>
  <c r="BU38" i="3"/>
  <c r="BT38" i="3"/>
  <c r="BS38" i="3"/>
  <c r="BU37" i="3"/>
  <c r="BT37" i="3"/>
  <c r="BS37" i="3"/>
  <c r="BU34" i="3"/>
  <c r="BT34" i="3"/>
  <c r="BS34" i="3"/>
  <c r="BU33" i="3"/>
  <c r="BT33" i="3"/>
  <c r="BS33" i="3"/>
  <c r="BU32" i="3"/>
  <c r="BT32" i="3"/>
  <c r="BS32" i="3"/>
  <c r="BU31" i="3"/>
  <c r="BT31" i="3"/>
  <c r="BS31" i="3"/>
  <c r="BU30" i="3"/>
  <c r="BT30" i="3"/>
  <c r="BS30" i="3"/>
  <c r="BU29" i="3"/>
  <c r="BT29" i="3"/>
  <c r="BS29" i="3"/>
  <c r="BU26" i="3"/>
  <c r="BT26" i="3"/>
  <c r="BS26" i="3"/>
  <c r="BU25" i="3"/>
  <c r="BT25" i="3"/>
  <c r="BS25" i="3"/>
  <c r="BU24" i="3"/>
  <c r="BT24" i="3"/>
  <c r="BS24" i="3"/>
  <c r="BU23" i="3"/>
  <c r="BT23" i="3"/>
  <c r="BS23" i="3"/>
  <c r="BU22" i="3"/>
  <c r="BT22" i="3"/>
  <c r="BS22" i="3"/>
  <c r="BU21" i="3"/>
  <c r="BT21" i="3"/>
  <c r="BS21" i="3"/>
  <c r="BU20" i="3"/>
  <c r="BT20" i="3"/>
  <c r="BS20" i="3"/>
  <c r="BU17" i="3"/>
  <c r="BT17" i="3"/>
  <c r="BS17" i="3"/>
  <c r="BU16" i="3"/>
  <c r="BT16" i="3"/>
  <c r="BS16" i="3"/>
  <c r="BU15" i="3"/>
  <c r="BT15" i="3"/>
  <c r="BS15" i="3"/>
  <c r="BU14" i="3"/>
  <c r="BT14" i="3"/>
  <c r="BS14" i="3"/>
  <c r="BU13" i="3"/>
  <c r="BT13" i="3"/>
  <c r="BS13" i="3"/>
  <c r="BU12" i="3"/>
  <c r="BT12" i="3"/>
  <c r="BS12" i="3"/>
  <c r="BU8" i="3"/>
  <c r="BT8" i="3"/>
  <c r="BS8" i="3"/>
  <c r="BU7" i="3"/>
  <c r="BT7" i="3"/>
  <c r="BS7" i="3"/>
  <c r="BU6" i="3"/>
  <c r="BT6" i="3"/>
  <c r="BS6" i="3"/>
  <c r="BU5" i="3"/>
  <c r="BT5" i="3"/>
  <c r="BS5" i="3"/>
  <c r="BU4" i="3"/>
  <c r="BT4" i="3"/>
  <c r="BS4" i="3"/>
  <c r="BU3" i="3"/>
  <c r="BT3" i="3"/>
  <c r="BS3" i="3"/>
  <c r="BU2" i="3"/>
  <c r="BT2" i="3"/>
  <c r="BS2" i="3"/>
  <c r="BR43" i="3"/>
  <c r="BR42" i="3"/>
  <c r="BR41" i="3"/>
  <c r="BR40" i="3"/>
  <c r="BR39" i="3"/>
  <c r="BR38" i="3"/>
  <c r="BR37" i="3"/>
  <c r="BR34" i="3"/>
  <c r="BR33" i="3"/>
  <c r="BR32" i="3"/>
  <c r="BR31" i="3"/>
  <c r="BR30" i="3"/>
  <c r="BR29" i="3"/>
  <c r="BR26" i="3"/>
  <c r="BR25" i="3"/>
  <c r="BR24" i="3"/>
  <c r="BR23" i="3"/>
  <c r="BR22" i="3"/>
  <c r="BR21" i="3"/>
  <c r="BR20" i="3"/>
  <c r="BR17" i="3"/>
  <c r="BR16" i="3"/>
  <c r="BR15" i="3"/>
  <c r="BR14" i="3"/>
  <c r="BR13" i="3"/>
  <c r="BR12" i="3"/>
  <c r="BR8" i="3"/>
  <c r="BR7" i="3"/>
  <c r="BR6" i="3"/>
  <c r="BR5" i="3"/>
  <c r="BQ43" i="3"/>
  <c r="BQ42" i="3"/>
  <c r="BQ41" i="3"/>
  <c r="BQ40" i="3"/>
  <c r="BQ39" i="3"/>
  <c r="BQ38" i="3"/>
  <c r="BQ37" i="3"/>
  <c r="BQ34" i="3"/>
  <c r="BQ33" i="3"/>
  <c r="BQ32" i="3"/>
  <c r="BQ31" i="3"/>
  <c r="BQ30" i="3"/>
  <c r="BQ29" i="3"/>
  <c r="BQ26" i="3"/>
  <c r="BQ25" i="3"/>
  <c r="BQ24" i="3"/>
  <c r="BQ23" i="3"/>
  <c r="BQ22" i="3"/>
  <c r="BQ21" i="3"/>
  <c r="BQ20" i="3"/>
  <c r="BQ17" i="3"/>
  <c r="BQ16" i="3"/>
  <c r="BQ15" i="3"/>
  <c r="BQ14" i="3"/>
  <c r="BQ13" i="3"/>
  <c r="BQ12" i="3"/>
  <c r="BQ8" i="3"/>
  <c r="BQ7" i="3"/>
  <c r="BQ6" i="3"/>
  <c r="BQ5" i="3"/>
  <c r="BQ4" i="3"/>
  <c r="BQ3" i="3"/>
  <c r="BQ2" i="3"/>
  <c r="BP43" i="3"/>
  <c r="BP42" i="3"/>
  <c r="BP41" i="3"/>
  <c r="BP40" i="3"/>
  <c r="BP39" i="3"/>
  <c r="BP38" i="3"/>
  <c r="BP37" i="3"/>
  <c r="BP33" i="3"/>
  <c r="BP32" i="3"/>
  <c r="BP31" i="3"/>
  <c r="BP30" i="3"/>
  <c r="BP29" i="3"/>
  <c r="BP25" i="3"/>
  <c r="BP24" i="3"/>
  <c r="BP23" i="3"/>
  <c r="BP22" i="3"/>
  <c r="BP21" i="3"/>
  <c r="BP20" i="3"/>
  <c r="BP17" i="3"/>
  <c r="BP16" i="3"/>
  <c r="BP15" i="3"/>
  <c r="BP14" i="3"/>
  <c r="BP13" i="3"/>
  <c r="BP12" i="3"/>
  <c r="BP9" i="3"/>
  <c r="BP8" i="3"/>
  <c r="BP7" i="3"/>
  <c r="BP6" i="3"/>
  <c r="BP5" i="3"/>
  <c r="BP4" i="3"/>
  <c r="BP3" i="3"/>
  <c r="BP2" i="3"/>
  <c r="BO43" i="3"/>
  <c r="BO42" i="3"/>
  <c r="BO41" i="3"/>
  <c r="BO40" i="3"/>
  <c r="BO39" i="3"/>
  <c r="BO38" i="3"/>
  <c r="BO37" i="3"/>
  <c r="BO34" i="3"/>
  <c r="BO33" i="3"/>
  <c r="BO32" i="3"/>
  <c r="BO31" i="3"/>
  <c r="BO30" i="3"/>
  <c r="BO29" i="3"/>
  <c r="BO26" i="3"/>
  <c r="BO25" i="3"/>
  <c r="BO24" i="3"/>
  <c r="BO23" i="3"/>
  <c r="BO22" i="3"/>
  <c r="BO21" i="3"/>
  <c r="BO20" i="3"/>
  <c r="BO17" i="3"/>
  <c r="BO16" i="3"/>
  <c r="BO15" i="3"/>
  <c r="BO14" i="3"/>
  <c r="BO13" i="3"/>
  <c r="BO12" i="3"/>
  <c r="BO8" i="3"/>
  <c r="BO7" i="3"/>
  <c r="BO6" i="3"/>
  <c r="BO5" i="3"/>
  <c r="BO4" i="3"/>
  <c r="BO3" i="3"/>
  <c r="BO2" i="3"/>
  <c r="BN43" i="3"/>
  <c r="BN42" i="3"/>
  <c r="BN41" i="3"/>
  <c r="BN40" i="3"/>
  <c r="BN39" i="3"/>
  <c r="BN38" i="3"/>
  <c r="BN37" i="3"/>
  <c r="BN34" i="3"/>
  <c r="BN33" i="3"/>
  <c r="BN32" i="3"/>
  <c r="BN31" i="3"/>
  <c r="BN30" i="3"/>
  <c r="BN29" i="3"/>
  <c r="BN26" i="3"/>
  <c r="BN25" i="3"/>
  <c r="BN24" i="3"/>
  <c r="BN23" i="3"/>
  <c r="BN22" i="3"/>
  <c r="BN21" i="3"/>
  <c r="BN20" i="3"/>
  <c r="BN17" i="3"/>
  <c r="BN16" i="3"/>
  <c r="BN15" i="3"/>
  <c r="BN14" i="3"/>
  <c r="BN13" i="3"/>
  <c r="BN12" i="3"/>
  <c r="BN8" i="3"/>
  <c r="BN7" i="3"/>
  <c r="BN6" i="3"/>
  <c r="BN5" i="3"/>
  <c r="BN4" i="3"/>
  <c r="BN3" i="3"/>
  <c r="BN2" i="3"/>
  <c r="BM43" i="3"/>
  <c r="BM42" i="3"/>
  <c r="BM41" i="3"/>
  <c r="BM40" i="3"/>
  <c r="BM39" i="3"/>
  <c r="BM38" i="3"/>
  <c r="BM37" i="3"/>
  <c r="BM34" i="3"/>
  <c r="BM33" i="3"/>
  <c r="BM32" i="3"/>
  <c r="BM31" i="3"/>
  <c r="BM30" i="3"/>
  <c r="BM29" i="3"/>
  <c r="BM26" i="3"/>
  <c r="BM25" i="3"/>
  <c r="BM24" i="3"/>
  <c r="BM23" i="3"/>
  <c r="BM22" i="3"/>
  <c r="BM21" i="3"/>
  <c r="BM20" i="3"/>
  <c r="BM17" i="3"/>
  <c r="BM16" i="3"/>
  <c r="BM15" i="3"/>
  <c r="BM14" i="3"/>
  <c r="BM13" i="3"/>
  <c r="BM12" i="3"/>
  <c r="BM8" i="3"/>
  <c r="BM7" i="3"/>
  <c r="BM6" i="3"/>
  <c r="BM5" i="3"/>
  <c r="BM4" i="3"/>
  <c r="BM3" i="3"/>
  <c r="BM2" i="3"/>
  <c r="BL43" i="3"/>
  <c r="BL42" i="3"/>
  <c r="BL41" i="3"/>
  <c r="BL40" i="3"/>
  <c r="BL39" i="3"/>
  <c r="BL38" i="3"/>
  <c r="BL37" i="3"/>
  <c r="BL33" i="3"/>
  <c r="BL32" i="3"/>
  <c r="BL31" i="3"/>
  <c r="BL30" i="3"/>
  <c r="BL29" i="3"/>
  <c r="BL25" i="3"/>
  <c r="BL24" i="3"/>
  <c r="BL23" i="3"/>
  <c r="BL22" i="3"/>
  <c r="BL21" i="3"/>
  <c r="BL20" i="3"/>
  <c r="BL17" i="3"/>
  <c r="BL16" i="3"/>
  <c r="BL15" i="3"/>
  <c r="BL14" i="3"/>
  <c r="BL13" i="3"/>
  <c r="BL12" i="3"/>
  <c r="BL9" i="3"/>
  <c r="BL8" i="3"/>
  <c r="BL7" i="3"/>
  <c r="BL6" i="3"/>
  <c r="BL5" i="3"/>
  <c r="BL4" i="3"/>
  <c r="BL3" i="3"/>
  <c r="BL2" i="3"/>
  <c r="BK43" i="3"/>
  <c r="BK42" i="3"/>
  <c r="BK41" i="3"/>
  <c r="BK40" i="3"/>
  <c r="BK39" i="3"/>
  <c r="BK38" i="3"/>
  <c r="BK37" i="3"/>
  <c r="BK34" i="3"/>
  <c r="BK33" i="3"/>
  <c r="BK32" i="3"/>
  <c r="BK31" i="3"/>
  <c r="BK30" i="3"/>
  <c r="BK29" i="3"/>
  <c r="BK26" i="3"/>
  <c r="BK25" i="3"/>
  <c r="BK24" i="3"/>
  <c r="BK23" i="3"/>
  <c r="BK22" i="3"/>
  <c r="BK21" i="3"/>
  <c r="BK20" i="3"/>
  <c r="BK17" i="3"/>
  <c r="BK16" i="3"/>
  <c r="BK15" i="3"/>
  <c r="BK14" i="3"/>
  <c r="BK13" i="3"/>
  <c r="BK12" i="3"/>
  <c r="BK8" i="3"/>
  <c r="BK7" i="3"/>
  <c r="BK6" i="3"/>
  <c r="BK5" i="3"/>
  <c r="BK4" i="3"/>
  <c r="BK3" i="3"/>
  <c r="BK2" i="3"/>
  <c r="BJ43" i="3"/>
  <c r="BJ42" i="3"/>
  <c r="BJ41" i="3"/>
  <c r="BJ40" i="3"/>
  <c r="CT40" i="3" s="1"/>
  <c r="BJ39" i="3"/>
  <c r="BJ38" i="3"/>
  <c r="BJ37" i="3"/>
  <c r="BJ34" i="3"/>
  <c r="BJ33" i="3"/>
  <c r="BJ32" i="3"/>
  <c r="BJ31" i="3"/>
  <c r="BJ30" i="3"/>
  <c r="BJ29" i="3"/>
  <c r="BJ26" i="3"/>
  <c r="BJ25" i="3"/>
  <c r="BJ24" i="3"/>
  <c r="BJ23" i="3"/>
  <c r="BJ22" i="3"/>
  <c r="BJ21" i="3"/>
  <c r="BJ20" i="3"/>
  <c r="BJ17" i="3"/>
  <c r="BJ16" i="3"/>
  <c r="BJ15" i="3"/>
  <c r="BJ14" i="3"/>
  <c r="BJ13" i="3"/>
  <c r="BJ12" i="3"/>
  <c r="BJ8" i="3"/>
  <c r="BJ7" i="3"/>
  <c r="CT7" i="3" s="1"/>
  <c r="BJ6" i="3"/>
  <c r="BJ5" i="3"/>
  <c r="BJ4" i="3"/>
  <c r="CT4" i="3" s="1"/>
  <c r="BJ3" i="3"/>
  <c r="BJ2" i="3"/>
  <c r="BI43" i="3"/>
  <c r="BI42" i="3"/>
  <c r="BI41" i="3"/>
  <c r="BI40" i="3"/>
  <c r="BI39" i="3"/>
  <c r="BI38" i="3"/>
  <c r="BI37" i="3"/>
  <c r="BI34" i="3"/>
  <c r="BI33" i="3"/>
  <c r="BI32" i="3"/>
  <c r="BI31" i="3"/>
  <c r="CS31" i="3" s="1"/>
  <c r="BI30" i="3"/>
  <c r="BI29" i="3"/>
  <c r="BI26" i="3"/>
  <c r="CS26" i="3" s="1"/>
  <c r="BI25" i="3"/>
  <c r="BI24" i="3"/>
  <c r="BI23" i="3"/>
  <c r="BI22" i="3"/>
  <c r="BI21" i="3"/>
  <c r="CS21" i="3" s="1"/>
  <c r="BI20" i="3"/>
  <c r="BI17" i="3"/>
  <c r="BI16" i="3"/>
  <c r="BI15" i="3"/>
  <c r="BI14" i="3"/>
  <c r="BI13" i="3"/>
  <c r="BI12" i="3"/>
  <c r="BI8" i="3"/>
  <c r="CS8" i="3" s="1"/>
  <c r="BI7" i="3"/>
  <c r="BI6" i="3"/>
  <c r="BI5" i="3"/>
  <c r="CS5" i="3" s="1"/>
  <c r="BI4" i="3"/>
  <c r="BI3" i="3"/>
  <c r="BI2" i="3"/>
  <c r="BH43" i="3"/>
  <c r="BH42" i="3"/>
  <c r="CR42" i="3" s="1"/>
  <c r="BH41" i="3"/>
  <c r="BH40" i="3"/>
  <c r="BH39" i="3"/>
  <c r="CR39" i="3" s="1"/>
  <c r="BH38" i="3"/>
  <c r="BH37" i="3"/>
  <c r="BH33" i="3"/>
  <c r="BH32" i="3"/>
  <c r="BH31" i="3"/>
  <c r="CR31" i="3" s="1"/>
  <c r="BH30" i="3"/>
  <c r="BH29" i="3"/>
  <c r="BH25" i="3"/>
  <c r="CR25" i="3" s="1"/>
  <c r="BH24" i="3"/>
  <c r="BH23" i="3"/>
  <c r="BH22" i="3"/>
  <c r="BH21" i="3"/>
  <c r="BH20" i="3"/>
  <c r="CR20" i="3" s="1"/>
  <c r="BH17" i="3"/>
  <c r="BH16" i="3"/>
  <c r="BH15" i="3"/>
  <c r="BH14" i="3"/>
  <c r="BH13" i="3"/>
  <c r="BH12" i="3"/>
  <c r="BH9" i="3"/>
  <c r="BH8" i="3"/>
  <c r="BH7" i="3"/>
  <c r="BH6" i="3"/>
  <c r="BH5" i="3"/>
  <c r="BH4" i="3"/>
  <c r="BH3" i="3"/>
  <c r="BH2" i="3"/>
  <c r="BG43" i="3"/>
  <c r="BG42" i="3"/>
  <c r="CQ42" i="3" s="1"/>
  <c r="BG41" i="3"/>
  <c r="BG40" i="3"/>
  <c r="BG39" i="3"/>
  <c r="CQ39" i="3" s="1"/>
  <c r="BG38" i="3"/>
  <c r="BG37" i="3"/>
  <c r="BG34" i="3"/>
  <c r="BG33" i="3"/>
  <c r="BG32" i="3"/>
  <c r="BG31" i="3"/>
  <c r="BG30" i="3"/>
  <c r="BG29" i="3"/>
  <c r="BG26" i="3"/>
  <c r="BG25" i="3"/>
  <c r="BG24" i="3"/>
  <c r="BG23" i="3"/>
  <c r="BG22" i="3"/>
  <c r="BG21" i="3"/>
  <c r="BG20" i="3"/>
  <c r="BG17" i="3"/>
  <c r="BG16" i="3"/>
  <c r="BG15" i="3"/>
  <c r="BG14" i="3"/>
  <c r="BG13" i="3"/>
  <c r="BG12" i="3"/>
  <c r="CQ12" i="3" s="1"/>
  <c r="BG8" i="3"/>
  <c r="BG7" i="3"/>
  <c r="BG6" i="3"/>
  <c r="BG5" i="3"/>
  <c r="BG4" i="3"/>
  <c r="BG3" i="3"/>
  <c r="BG2" i="3"/>
  <c r="CU6" i="3" s="1"/>
  <c r="BF44" i="3"/>
  <c r="BF43" i="3"/>
  <c r="BF42" i="3"/>
  <c r="BF41" i="3"/>
  <c r="BF40" i="3"/>
  <c r="BF39" i="3"/>
  <c r="BF38" i="3"/>
  <c r="BF37" i="3"/>
  <c r="BF34" i="3"/>
  <c r="BF33" i="3"/>
  <c r="BF32" i="3"/>
  <c r="BF31" i="3"/>
  <c r="BF30" i="3"/>
  <c r="BF29" i="3"/>
  <c r="BF27" i="3"/>
  <c r="BF26" i="3"/>
  <c r="BF25" i="3"/>
  <c r="BF24" i="3"/>
  <c r="BF23" i="3"/>
  <c r="BF22" i="3"/>
  <c r="BF21" i="3"/>
  <c r="BF20" i="3"/>
  <c r="BF17" i="3"/>
  <c r="BF16" i="3"/>
  <c r="BF15" i="3"/>
  <c r="BF14" i="3"/>
  <c r="BF13" i="3"/>
  <c r="BF12" i="3"/>
  <c r="BF9" i="3"/>
  <c r="BF8" i="3"/>
  <c r="BF7" i="3"/>
  <c r="BF6" i="3"/>
  <c r="BF5" i="3"/>
  <c r="BF4" i="3"/>
  <c r="BF3" i="3"/>
  <c r="BF2" i="3"/>
  <c r="BE43" i="3"/>
  <c r="BE42" i="3"/>
  <c r="BE41" i="3"/>
  <c r="BE40" i="3"/>
  <c r="BE39" i="3"/>
  <c r="BE38" i="3"/>
  <c r="BE37" i="3"/>
  <c r="BE34" i="3"/>
  <c r="BE33" i="3"/>
  <c r="BE32" i="3"/>
  <c r="BE31" i="3"/>
  <c r="BE30" i="3"/>
  <c r="BE29" i="3"/>
  <c r="BE27" i="3"/>
  <c r="BE26" i="3"/>
  <c r="BE25" i="3"/>
  <c r="BE24" i="3"/>
  <c r="BE23" i="3"/>
  <c r="BE22" i="3"/>
  <c r="BE21" i="3"/>
  <c r="BE20" i="3"/>
  <c r="BE17" i="3"/>
  <c r="BE16" i="3"/>
  <c r="BE15" i="3"/>
  <c r="BE14" i="3"/>
  <c r="BE13" i="3"/>
  <c r="BE12" i="3"/>
  <c r="BE8" i="3"/>
  <c r="BE7" i="3"/>
  <c r="BE6" i="3"/>
  <c r="BE5" i="3"/>
  <c r="BE4" i="3"/>
  <c r="BE3" i="3"/>
  <c r="BE2" i="3"/>
  <c r="BD44" i="3"/>
  <c r="BD43" i="3"/>
  <c r="BD42" i="3"/>
  <c r="BD41" i="3"/>
  <c r="BD40" i="3"/>
  <c r="BD39" i="3"/>
  <c r="BD38" i="3"/>
  <c r="BD37" i="3"/>
  <c r="BD34" i="3"/>
  <c r="BD33" i="3"/>
  <c r="BD32" i="3"/>
  <c r="BD31" i="3"/>
  <c r="BD30" i="3"/>
  <c r="BD29" i="3"/>
  <c r="BD26" i="3"/>
  <c r="BD25" i="3"/>
  <c r="BD24" i="3"/>
  <c r="BD23" i="3"/>
  <c r="BD22" i="3"/>
  <c r="BD21" i="3"/>
  <c r="BD20" i="3"/>
  <c r="BD18" i="3"/>
  <c r="BD17" i="3"/>
  <c r="BD16" i="3"/>
  <c r="BD15" i="3"/>
  <c r="BD14" i="3"/>
  <c r="BD13" i="3"/>
  <c r="BD12" i="3"/>
  <c r="BD9" i="3"/>
  <c r="BD8" i="3"/>
  <c r="BD7" i="3"/>
  <c r="BD6" i="3"/>
  <c r="BD5" i="3"/>
  <c r="BD4" i="3"/>
  <c r="BD3" i="3"/>
  <c r="BD2" i="3"/>
  <c r="BC44" i="3"/>
  <c r="BC43" i="3"/>
  <c r="BC42" i="3"/>
  <c r="BC41" i="3"/>
  <c r="BC40" i="3"/>
  <c r="BC39" i="3"/>
  <c r="BC38" i="3"/>
  <c r="BC37" i="3"/>
  <c r="BC35" i="3"/>
  <c r="BC34" i="3"/>
  <c r="BC33" i="3"/>
  <c r="BC32" i="3"/>
  <c r="BC31" i="3"/>
  <c r="BC30" i="3"/>
  <c r="BC29" i="3"/>
  <c r="BC26" i="3"/>
  <c r="BC25" i="3"/>
  <c r="BC24" i="3"/>
  <c r="BC23" i="3"/>
  <c r="BC22" i="3"/>
  <c r="BC21" i="3"/>
  <c r="BC20" i="3"/>
  <c r="BC18" i="3"/>
  <c r="BC17" i="3"/>
  <c r="BC16" i="3"/>
  <c r="BC15" i="3"/>
  <c r="BC14" i="3"/>
  <c r="BC13" i="3"/>
  <c r="BC12" i="3"/>
  <c r="BC9" i="3"/>
  <c r="BC8" i="3"/>
  <c r="BC7" i="3"/>
  <c r="BC6" i="3"/>
  <c r="BC5" i="3"/>
  <c r="BC4" i="3"/>
  <c r="BC3" i="3"/>
  <c r="BC2" i="3"/>
  <c r="BB43" i="3"/>
  <c r="BB42" i="3"/>
  <c r="BB41" i="3"/>
  <c r="BB40" i="3"/>
  <c r="BB39" i="3"/>
  <c r="BB38" i="3"/>
  <c r="BB37" i="3"/>
  <c r="BB34" i="3"/>
  <c r="BB33" i="3"/>
  <c r="BB32" i="3"/>
  <c r="BB31" i="3"/>
  <c r="BB30" i="3"/>
  <c r="BB29" i="3"/>
  <c r="BB26" i="3"/>
  <c r="BB25" i="3"/>
  <c r="BB24" i="3"/>
  <c r="BB23" i="3"/>
  <c r="BB22" i="3"/>
  <c r="BB21" i="3"/>
  <c r="BB20" i="3"/>
  <c r="BB17" i="3"/>
  <c r="BB16" i="3"/>
  <c r="BB15" i="3"/>
  <c r="BB14" i="3"/>
  <c r="BB13" i="3"/>
  <c r="BB12" i="3"/>
  <c r="BB8" i="3"/>
  <c r="BB7" i="3"/>
  <c r="BB6" i="3"/>
  <c r="BB5" i="3"/>
  <c r="BB4" i="3"/>
  <c r="BB3" i="3"/>
  <c r="BB2" i="3"/>
  <c r="BA43" i="3"/>
  <c r="BA42" i="3"/>
  <c r="BA41" i="3"/>
  <c r="BA40" i="3"/>
  <c r="BA39" i="3"/>
  <c r="BA38" i="3"/>
  <c r="BA37" i="3"/>
  <c r="BA34" i="3"/>
  <c r="BA33" i="3"/>
  <c r="BA32" i="3"/>
  <c r="BA31" i="3"/>
  <c r="BA30" i="3"/>
  <c r="BA29" i="3"/>
  <c r="BA26" i="3"/>
  <c r="BA25" i="3"/>
  <c r="BA24" i="3"/>
  <c r="BA23" i="3"/>
  <c r="BA22" i="3"/>
  <c r="BA21" i="3"/>
  <c r="BA20" i="3"/>
  <c r="BA17" i="3"/>
  <c r="BA16" i="3"/>
  <c r="BA15" i="3"/>
  <c r="BA14" i="3"/>
  <c r="BA13" i="3"/>
  <c r="BA12" i="3"/>
  <c r="BA8" i="3"/>
  <c r="BA7" i="3"/>
  <c r="BA6" i="3"/>
  <c r="BA5" i="3"/>
  <c r="BA4" i="3"/>
  <c r="BA3" i="3"/>
  <c r="BA2" i="3"/>
  <c r="AZ43" i="3"/>
  <c r="AZ42" i="3"/>
  <c r="AZ41" i="3"/>
  <c r="AZ40" i="3"/>
  <c r="AZ39" i="3"/>
  <c r="AZ38" i="3"/>
  <c r="AZ37" i="3"/>
  <c r="AZ33" i="3"/>
  <c r="AZ32" i="3"/>
  <c r="AZ31" i="3"/>
  <c r="AZ30" i="3"/>
  <c r="AZ29" i="3"/>
  <c r="AZ25" i="3"/>
  <c r="AZ24" i="3"/>
  <c r="AZ23" i="3"/>
  <c r="AZ22" i="3"/>
  <c r="AZ21" i="3"/>
  <c r="AZ20" i="3"/>
  <c r="AZ17" i="3"/>
  <c r="AZ16" i="3"/>
  <c r="AZ15" i="3"/>
  <c r="AZ14" i="3"/>
  <c r="AZ13" i="3"/>
  <c r="AZ12" i="3"/>
  <c r="AZ9" i="3"/>
  <c r="AZ8" i="3"/>
  <c r="AZ7" i="3"/>
  <c r="AZ6" i="3"/>
  <c r="AZ5" i="3"/>
  <c r="AZ4" i="3"/>
  <c r="AZ3" i="3"/>
  <c r="AZ2" i="3"/>
  <c r="AY43" i="3"/>
  <c r="AY42" i="3"/>
  <c r="AY41" i="3"/>
  <c r="AY40" i="3"/>
  <c r="AY39" i="3"/>
  <c r="AY38" i="3"/>
  <c r="AY37" i="3"/>
  <c r="AY34" i="3"/>
  <c r="AY33" i="3"/>
  <c r="AY32" i="3"/>
  <c r="AY31" i="3"/>
  <c r="AY30" i="3"/>
  <c r="AY29" i="3"/>
  <c r="AY26" i="3"/>
  <c r="AY25" i="3"/>
  <c r="AY24" i="3"/>
  <c r="AY23" i="3"/>
  <c r="AY22" i="3"/>
  <c r="AY21" i="3"/>
  <c r="AY20" i="3"/>
  <c r="AY17" i="3"/>
  <c r="AY16" i="3"/>
  <c r="AY15" i="3"/>
  <c r="AY14" i="3"/>
  <c r="AY13" i="3"/>
  <c r="AY12" i="3"/>
  <c r="AY8" i="3"/>
  <c r="AY7" i="3"/>
  <c r="AY6" i="3"/>
  <c r="AY5" i="3"/>
  <c r="AY4" i="3"/>
  <c r="AY3" i="3"/>
  <c r="AY2" i="3"/>
  <c r="R44" i="3"/>
  <c r="Q44" i="3"/>
  <c r="N44" i="3"/>
  <c r="M44" i="3"/>
  <c r="R43" i="3"/>
  <c r="Q43" i="3"/>
  <c r="N43" i="3"/>
  <c r="M43" i="3"/>
  <c r="L43" i="3"/>
  <c r="K43" i="3"/>
  <c r="J43" i="3"/>
  <c r="CR43" i="3" s="1"/>
  <c r="I43" i="3"/>
  <c r="CQ43" i="3" s="1"/>
  <c r="R42" i="3"/>
  <c r="Q42" i="3"/>
  <c r="N42" i="3"/>
  <c r="M42" i="3"/>
  <c r="L42" i="3"/>
  <c r="K42" i="3"/>
  <c r="CS42" i="3" s="1"/>
  <c r="J42" i="3"/>
  <c r="I42" i="3"/>
  <c r="R41" i="3"/>
  <c r="Q41" i="3"/>
  <c r="N41" i="3"/>
  <c r="M41" i="3"/>
  <c r="L41" i="3"/>
  <c r="CT41" i="3" s="1"/>
  <c r="K41" i="3"/>
  <c r="CS41" i="3" s="1"/>
  <c r="J41" i="3"/>
  <c r="CR41" i="3" s="1"/>
  <c r="I41" i="3"/>
  <c r="CQ41" i="3" s="1"/>
  <c r="R40" i="3"/>
  <c r="Q40" i="3"/>
  <c r="N40" i="3"/>
  <c r="M40" i="3"/>
  <c r="L40" i="3"/>
  <c r="K40" i="3"/>
  <c r="CS40" i="3" s="1"/>
  <c r="J40" i="3"/>
  <c r="CR40" i="3" s="1"/>
  <c r="I40" i="3"/>
  <c r="CQ40" i="3" s="1"/>
  <c r="R39" i="3"/>
  <c r="Q39" i="3"/>
  <c r="N39" i="3"/>
  <c r="M39" i="3"/>
  <c r="L39" i="3"/>
  <c r="CT39" i="3" s="1"/>
  <c r="K39" i="3"/>
  <c r="CS39" i="3" s="1"/>
  <c r="J39" i="3"/>
  <c r="I39" i="3"/>
  <c r="R38" i="3"/>
  <c r="Q38" i="3"/>
  <c r="N38" i="3"/>
  <c r="M38" i="3"/>
  <c r="L38" i="3"/>
  <c r="CT38" i="3" s="1"/>
  <c r="K38" i="3"/>
  <c r="CS38" i="3" s="1"/>
  <c r="J38" i="3"/>
  <c r="CR38" i="3" s="1"/>
  <c r="I38" i="3"/>
  <c r="CQ38" i="3" s="1"/>
  <c r="R37" i="3"/>
  <c r="Q37" i="3"/>
  <c r="N37" i="3"/>
  <c r="M37" i="3"/>
  <c r="L37" i="3"/>
  <c r="CT37" i="3" s="1"/>
  <c r="K37" i="3"/>
  <c r="CS37" i="3" s="1"/>
  <c r="J37" i="3"/>
  <c r="I37" i="3"/>
  <c r="Q35" i="3"/>
  <c r="N35" i="3"/>
  <c r="R34" i="3"/>
  <c r="Q34" i="3"/>
  <c r="N34" i="3"/>
  <c r="M34" i="3"/>
  <c r="L34" i="3"/>
  <c r="CT34" i="3" s="1"/>
  <c r="K34" i="3"/>
  <c r="I34" i="3"/>
  <c r="R33" i="3"/>
  <c r="Q33" i="3"/>
  <c r="N33" i="3"/>
  <c r="M33" i="3"/>
  <c r="L33" i="3"/>
  <c r="CT33" i="3" s="1"/>
  <c r="K33" i="3"/>
  <c r="J33" i="3"/>
  <c r="I33" i="3"/>
  <c r="CQ33" i="3" s="1"/>
  <c r="R32" i="3"/>
  <c r="Q32" i="3"/>
  <c r="N32" i="3"/>
  <c r="M32" i="3"/>
  <c r="L32" i="3"/>
  <c r="K32" i="3"/>
  <c r="CS32" i="3" s="1"/>
  <c r="J32" i="3"/>
  <c r="CR32" i="3" s="1"/>
  <c r="I32" i="3"/>
  <c r="CQ32" i="3" s="1"/>
  <c r="R31" i="3"/>
  <c r="Q31" i="3"/>
  <c r="N31" i="3"/>
  <c r="M31" i="3"/>
  <c r="L31" i="3"/>
  <c r="CT31" i="3" s="1"/>
  <c r="K31" i="3"/>
  <c r="J31" i="3"/>
  <c r="I31" i="3"/>
  <c r="CQ31" i="3" s="1"/>
  <c r="R30" i="3"/>
  <c r="Q30" i="3"/>
  <c r="N30" i="3"/>
  <c r="M30" i="3"/>
  <c r="L30" i="3"/>
  <c r="CT30" i="3" s="1"/>
  <c r="K30" i="3"/>
  <c r="CS30" i="3" s="1"/>
  <c r="J30" i="3"/>
  <c r="CR30" i="3" s="1"/>
  <c r="I30" i="3"/>
  <c r="CQ30" i="3" s="1"/>
  <c r="R29" i="3"/>
  <c r="Q29" i="3"/>
  <c r="N29" i="3"/>
  <c r="M29" i="3"/>
  <c r="L29" i="3"/>
  <c r="CT29" i="3" s="1"/>
  <c r="K29" i="3"/>
  <c r="CS29" i="3" s="1"/>
  <c r="J29" i="3"/>
  <c r="CR29" i="3" s="1"/>
  <c r="I29" i="3"/>
  <c r="CQ29" i="3" s="1"/>
  <c r="N27" i="3"/>
  <c r="R26" i="3"/>
  <c r="Q26" i="3"/>
  <c r="N26" i="3"/>
  <c r="M26" i="3"/>
  <c r="L26" i="3"/>
  <c r="CT26" i="3" s="1"/>
  <c r="K26" i="3"/>
  <c r="I26" i="3"/>
  <c r="CQ26" i="3" s="1"/>
  <c r="R25" i="3"/>
  <c r="Q25" i="3"/>
  <c r="N25" i="3"/>
  <c r="M25" i="3"/>
  <c r="L25" i="3"/>
  <c r="CT25" i="3" s="1"/>
  <c r="K25" i="3"/>
  <c r="CS25" i="3" s="1"/>
  <c r="J25" i="3"/>
  <c r="I25" i="3"/>
  <c r="R24" i="3"/>
  <c r="Q24" i="3"/>
  <c r="N24" i="3"/>
  <c r="M24" i="3"/>
  <c r="L24" i="3"/>
  <c r="CT24" i="3" s="1"/>
  <c r="K24" i="3"/>
  <c r="J24" i="3"/>
  <c r="CR24" i="3" s="1"/>
  <c r="I24" i="3"/>
  <c r="R23" i="3"/>
  <c r="Q23" i="3"/>
  <c r="N23" i="3"/>
  <c r="M23" i="3"/>
  <c r="L23" i="3"/>
  <c r="CT23" i="3" s="1"/>
  <c r="K23" i="3"/>
  <c r="J23" i="3"/>
  <c r="I23" i="3"/>
  <c r="CQ23" i="3" s="1"/>
  <c r="R22" i="3"/>
  <c r="Q22" i="3"/>
  <c r="N22" i="3"/>
  <c r="M22" i="3"/>
  <c r="L22" i="3"/>
  <c r="K22" i="3"/>
  <c r="CS22" i="3" s="1"/>
  <c r="J22" i="3"/>
  <c r="I22" i="3"/>
  <c r="CQ22" i="3" s="1"/>
  <c r="R21" i="3"/>
  <c r="Q21" i="3"/>
  <c r="N21" i="3"/>
  <c r="M21" i="3"/>
  <c r="L21" i="3"/>
  <c r="CT21" i="3" s="1"/>
  <c r="K21" i="3"/>
  <c r="J21" i="3"/>
  <c r="CR21" i="3" s="1"/>
  <c r="I21" i="3"/>
  <c r="CQ21" i="3" s="1"/>
  <c r="R20" i="3"/>
  <c r="Q20" i="3"/>
  <c r="N20" i="3"/>
  <c r="M20" i="3"/>
  <c r="L20" i="3"/>
  <c r="CT20" i="3" s="1"/>
  <c r="K20" i="3"/>
  <c r="CS20" i="3" s="1"/>
  <c r="J20" i="3"/>
  <c r="I20" i="3"/>
  <c r="CQ20" i="3" s="1"/>
  <c r="R18" i="3"/>
  <c r="Q18" i="3"/>
  <c r="N18" i="3"/>
  <c r="M18" i="3"/>
  <c r="R17" i="3"/>
  <c r="Q17" i="3"/>
  <c r="N17" i="3"/>
  <c r="M17" i="3"/>
  <c r="L17" i="3"/>
  <c r="CT17" i="3" s="1"/>
  <c r="K17" i="3"/>
  <c r="CS17" i="3" s="1"/>
  <c r="J17" i="3"/>
  <c r="CR17" i="3" s="1"/>
  <c r="I17" i="3"/>
  <c r="CQ17" i="3" s="1"/>
  <c r="R16" i="3"/>
  <c r="Q16" i="3"/>
  <c r="N16" i="3"/>
  <c r="M16" i="3"/>
  <c r="L16" i="3"/>
  <c r="CT16" i="3" s="1"/>
  <c r="K16" i="3"/>
  <c r="CS16" i="3" s="1"/>
  <c r="J16" i="3"/>
  <c r="CR16" i="3" s="1"/>
  <c r="I16" i="3"/>
  <c r="CQ16" i="3" s="1"/>
  <c r="R15" i="3"/>
  <c r="Q15" i="3"/>
  <c r="N15" i="3"/>
  <c r="M15" i="3"/>
  <c r="L15" i="3"/>
  <c r="CT15" i="3" s="1"/>
  <c r="K15" i="3"/>
  <c r="CS15" i="3" s="1"/>
  <c r="J15" i="3"/>
  <c r="CR15" i="3" s="1"/>
  <c r="I15" i="3"/>
  <c r="R14" i="3"/>
  <c r="Q14" i="3"/>
  <c r="N14" i="3"/>
  <c r="M14" i="3"/>
  <c r="L14" i="3"/>
  <c r="CT14" i="3" s="1"/>
  <c r="K14" i="3"/>
  <c r="CS14" i="3" s="1"/>
  <c r="J14" i="3"/>
  <c r="CR14" i="3" s="1"/>
  <c r="I14" i="3"/>
  <c r="R13" i="3"/>
  <c r="Q13" i="3"/>
  <c r="N13" i="3"/>
  <c r="M13" i="3"/>
  <c r="L13" i="3"/>
  <c r="K13" i="3"/>
  <c r="J13" i="3"/>
  <c r="CR13" i="3" s="1"/>
  <c r="I13" i="3"/>
  <c r="CQ13" i="3" s="1"/>
  <c r="R12" i="3"/>
  <c r="Q12" i="3"/>
  <c r="N12" i="3"/>
  <c r="M12" i="3"/>
  <c r="L12" i="3"/>
  <c r="K12" i="3"/>
  <c r="CS12" i="3" s="1"/>
  <c r="J12" i="3"/>
  <c r="CR12" i="3" s="1"/>
  <c r="I12" i="3"/>
  <c r="R9" i="3"/>
  <c r="Q9" i="3"/>
  <c r="N9" i="3"/>
  <c r="M9" i="3"/>
  <c r="J9" i="3"/>
  <c r="CR9" i="3" s="1"/>
  <c r="R8" i="3"/>
  <c r="Q8" i="3"/>
  <c r="N8" i="3"/>
  <c r="M8" i="3"/>
  <c r="L8" i="3"/>
  <c r="CT8" i="3" s="1"/>
  <c r="K8" i="3"/>
  <c r="J8" i="3"/>
  <c r="CR8" i="3" s="1"/>
  <c r="I8" i="3"/>
  <c r="CQ8" i="3" s="1"/>
  <c r="R7" i="3"/>
  <c r="Q7" i="3"/>
  <c r="N7" i="3"/>
  <c r="M7" i="3"/>
  <c r="L7" i="3"/>
  <c r="K7" i="3"/>
  <c r="CS7" i="3" s="1"/>
  <c r="J7" i="3"/>
  <c r="CR7" i="3" s="1"/>
  <c r="I7" i="3"/>
  <c r="CQ7" i="3" s="1"/>
  <c r="R6" i="3"/>
  <c r="Q6" i="3"/>
  <c r="N6" i="3"/>
  <c r="M6" i="3"/>
  <c r="L6" i="3"/>
  <c r="CT6" i="3" s="1"/>
  <c r="K6" i="3"/>
  <c r="CS6" i="3" s="1"/>
  <c r="J6" i="3"/>
  <c r="CR6" i="3" s="1"/>
  <c r="I6" i="3"/>
  <c r="CQ6" i="3" s="1"/>
  <c r="R5" i="3"/>
  <c r="Q5" i="3"/>
  <c r="N5" i="3"/>
  <c r="M5" i="3"/>
  <c r="L5" i="3"/>
  <c r="CT5" i="3" s="1"/>
  <c r="K5" i="3"/>
  <c r="J5" i="3"/>
  <c r="CR5" i="3" s="1"/>
  <c r="I5" i="3"/>
  <c r="CQ5" i="3" s="1"/>
  <c r="R4" i="3"/>
  <c r="Q4" i="3"/>
  <c r="N4" i="3"/>
  <c r="M4" i="3"/>
  <c r="L4" i="3"/>
  <c r="K4" i="3"/>
  <c r="CS4" i="3" s="1"/>
  <c r="J4" i="3"/>
  <c r="CR4" i="3" s="1"/>
  <c r="I4" i="3"/>
  <c r="R3" i="3"/>
  <c r="Q3" i="3"/>
  <c r="N3" i="3"/>
  <c r="M3" i="3"/>
  <c r="L3" i="3"/>
  <c r="CT3" i="3" s="1"/>
  <c r="K3" i="3"/>
  <c r="J3" i="3"/>
  <c r="I3" i="3"/>
  <c r="R2" i="3"/>
  <c r="Q2" i="3"/>
  <c r="N2" i="3"/>
  <c r="M2" i="3"/>
  <c r="L2" i="3"/>
  <c r="K2" i="3"/>
  <c r="J2" i="3"/>
  <c r="I2" i="3"/>
  <c r="CU4" i="3" s="1"/>
  <c r="CU2" i="3" s="1"/>
  <c r="AZ3" i="4" l="1"/>
  <c r="CQ2" i="3"/>
  <c r="X2" i="4"/>
</calcChain>
</file>

<file path=xl/sharedStrings.xml><?xml version="1.0" encoding="utf-8"?>
<sst xmlns="http://schemas.openxmlformats.org/spreadsheetml/2006/main" count="629" uniqueCount="281">
  <si>
    <t>Point #1.X</t>
  </si>
  <si>
    <t>Point #1.Y</t>
  </si>
  <si>
    <t>Point #2.X</t>
  </si>
  <si>
    <t>Point #2.Y</t>
  </si>
  <si>
    <t>Point #3.X</t>
  </si>
  <si>
    <t>Point #3.Y</t>
  </si>
  <si>
    <t>Point #4.X</t>
  </si>
  <si>
    <t>Point #4.Y</t>
  </si>
  <si>
    <t>Point #5.X</t>
  </si>
  <si>
    <t>Point #5.Y</t>
  </si>
  <si>
    <t>Point #6.X</t>
  </si>
  <si>
    <t>Point #6.Y</t>
  </si>
  <si>
    <t>Point #7.X</t>
  </si>
  <si>
    <t>Point #7.Y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</si>
  <si>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</si>
  <si>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</si>
  <si>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</si>
  <si>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</si>
  <si>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</si>
  <si>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</si>
  <si>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</si>
  <si>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</si>
  <si>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</si>
  <si>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Stride Dist FR</t>
  </si>
  <si>
    <t>Stride Dist FL</t>
  </si>
  <si>
    <t>Stride Dist RR</t>
  </si>
  <si>
    <t>Stride Dist RL</t>
  </si>
  <si>
    <t>Front Trk Wdth</t>
  </si>
  <si>
    <t>Rear Trk Wdth</t>
  </si>
  <si>
    <t>Front Lat Mov</t>
  </si>
  <si>
    <t>Rear Lat Move</t>
  </si>
  <si>
    <t>Long IC Dist FRRR</t>
  </si>
  <si>
    <t>Long IC Dist FLRL</t>
  </si>
  <si>
    <t>FR Length</t>
  </si>
  <si>
    <t>FL Length</t>
  </si>
  <si>
    <t>RR Length</t>
  </si>
  <si>
    <t>RL Length</t>
  </si>
  <si>
    <t>AVG</t>
  </si>
  <si>
    <t>SD</t>
  </si>
  <si>
    <t>Fr WIDTH</t>
  </si>
  <si>
    <t>Rr WIDTH</t>
  </si>
  <si>
    <t>Fr MOV</t>
  </si>
  <si>
    <t>Rr MOV</t>
  </si>
  <si>
    <t>FRRR Length</t>
  </si>
  <si>
    <t>FLRL Length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</si>
  <si>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</si>
  <si>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</si>
  <si>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</si>
  <si>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</si>
  <si>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</si>
  <si>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</si>
  <si>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</si>
  <si>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</si>
  <si>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</si>
  <si>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</si>
  <si>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</si>
  <si>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</si>
  <si>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</si>
  <si>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</si>
  <si>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</si>
  <si>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</si>
  <si>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</si>
  <si>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</si>
  <si>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</si>
  <si>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</si>
  <si>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</si>
  <si>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</si>
  <si>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</si>
  <si>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</si>
  <si>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</si>
  <si>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</si>
  <si>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</si>
  <si>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</si>
  <si>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</si>
  <si>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</si>
  <si>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</si>
  <si>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</si>
  <si>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 Time</t>
  </si>
  <si>
    <t>FL SW Time</t>
  </si>
  <si>
    <t>RR SW Time</t>
  </si>
  <si>
    <t>RL SW Time</t>
  </si>
  <si>
    <t>FR ST Time</t>
  </si>
  <si>
    <t>FL ST Time</t>
  </si>
  <si>
    <t>RR ST Time</t>
  </si>
  <si>
    <t>RL ST Time</t>
  </si>
  <si>
    <t>FR Sd Time</t>
  </si>
  <si>
    <t>FL Sd Time</t>
  </si>
  <si>
    <t>RR Sd Time</t>
  </si>
  <si>
    <t>RL Sd Time</t>
  </si>
  <si>
    <t>FR SW %</t>
  </si>
  <si>
    <t>FL SW %</t>
  </si>
  <si>
    <t>RR SW %</t>
  </si>
  <si>
    <t>RL SW %</t>
  </si>
  <si>
    <t>FR ST %</t>
  </si>
  <si>
    <t>FL ST %</t>
  </si>
  <si>
    <t>RR ST %</t>
  </si>
  <si>
    <t>RL ST %</t>
  </si>
  <si>
    <t>FRFL SW O%</t>
  </si>
  <si>
    <t>FRRR SW O%</t>
  </si>
  <si>
    <t>FRRL SW O%</t>
  </si>
  <si>
    <t>FLFR SW O%</t>
  </si>
  <si>
    <t>FLRR SW O%</t>
  </si>
  <si>
    <t>FLRL SW O%</t>
  </si>
  <si>
    <t>RRFR SW O%</t>
  </si>
  <si>
    <t>RRFL SW O%</t>
  </si>
  <si>
    <t>RRRL SW O%</t>
  </si>
  <si>
    <t>RLFR SW O%</t>
  </si>
  <si>
    <t>RLFL SW O%</t>
  </si>
  <si>
    <t>RLRR SW O%</t>
  </si>
  <si>
    <t>FRFL ST O%</t>
  </si>
  <si>
    <t>FRRR ST O%</t>
  </si>
  <si>
    <t>FRRL ST O%</t>
  </si>
  <si>
    <t>FLFR ST O%</t>
  </si>
  <si>
    <t>FLRR ST O%</t>
  </si>
  <si>
    <t>FLRL ST O%</t>
  </si>
  <si>
    <t>RRFR ST O%</t>
  </si>
  <si>
    <t>RRFL ST O%</t>
  </si>
  <si>
    <t>RRRL ST O%</t>
  </si>
  <si>
    <t>RLFR ST O%</t>
  </si>
  <si>
    <t>RLFL ST O%</t>
  </si>
  <si>
    <t>RLRR ST O%</t>
  </si>
  <si>
    <t>FR Stance</t>
  </si>
  <si>
    <t>FR Swing</t>
  </si>
  <si>
    <t>FL Stance</t>
  </si>
  <si>
    <t>FL Swing</t>
  </si>
  <si>
    <t>RR Stance</t>
  </si>
  <si>
    <t>RR Swing</t>
  </si>
  <si>
    <t>RL Stance</t>
  </si>
  <si>
    <t>RL Swing</t>
  </si>
  <si>
    <t>FR</t>
  </si>
  <si>
    <t>FL</t>
  </si>
  <si>
    <t>RR</t>
  </si>
  <si>
    <t>RL</t>
  </si>
  <si>
    <t>Stnce Time</t>
  </si>
  <si>
    <t>Swing</t>
  </si>
  <si>
    <t>FR Stride Time</t>
  </si>
  <si>
    <t>FL Stride Time</t>
  </si>
  <si>
    <t>RR Stride Time</t>
  </si>
  <si>
    <t>RL Stride Time</t>
  </si>
  <si>
    <t>Stance%</t>
  </si>
  <si>
    <t>Swing%</t>
  </si>
  <si>
    <t>FR SW O%</t>
  </si>
  <si>
    <t>FL SW O%</t>
  </si>
  <si>
    <t>RR SW O%</t>
  </si>
  <si>
    <t>RRFR Sw O%</t>
  </si>
  <si>
    <t>RL SW O%</t>
  </si>
  <si>
    <t>FR ST O%</t>
  </si>
  <si>
    <t>FL ST O%</t>
  </si>
  <si>
    <t>RR ST O%</t>
  </si>
  <si>
    <t>RL ST O%</t>
  </si>
  <si>
    <t>FR SW OT</t>
  </si>
  <si>
    <t>FRFL SW OT</t>
  </si>
  <si>
    <t>FRRR SW OT</t>
  </si>
  <si>
    <t>FRRL SW OT</t>
  </si>
  <si>
    <t>FL SW OT</t>
  </si>
  <si>
    <t>FLFR SW OT</t>
  </si>
  <si>
    <t>FLRR SW OT</t>
  </si>
  <si>
    <t>FLRL SW OT</t>
  </si>
  <si>
    <t>RR SW OT</t>
  </si>
  <si>
    <t>RRFR SW OT</t>
  </si>
  <si>
    <t>RRFL SW OT</t>
  </si>
  <si>
    <t>RRRL SW OT</t>
  </si>
  <si>
    <t>RL SW OT</t>
  </si>
  <si>
    <t>RLFR SW OT</t>
  </si>
  <si>
    <t>RLFL SW OT</t>
  </si>
  <si>
    <t>RLRR SW OT</t>
  </si>
  <si>
    <t>FR ST OT</t>
  </si>
  <si>
    <t>FRFL ST OT</t>
  </si>
  <si>
    <t>FRRR ST OT</t>
  </si>
  <si>
    <t>FRRL ST OT</t>
  </si>
  <si>
    <t>FL ST OT</t>
  </si>
  <si>
    <t>FLFR ST OT</t>
  </si>
  <si>
    <t>FLRR ST OT</t>
  </si>
  <si>
    <t>FLRL ST OT</t>
  </si>
  <si>
    <t>RR ST OT</t>
  </si>
  <si>
    <t>RRFR ST OT</t>
  </si>
  <si>
    <t>RRFL ST OT</t>
  </si>
  <si>
    <t>RRRL ST OT</t>
  </si>
  <si>
    <t>RL ST OT</t>
  </si>
  <si>
    <t>RLFR ST OT</t>
  </si>
  <si>
    <t>RLFL ST OT</t>
  </si>
  <si>
    <t>RLRR ST OT</t>
  </si>
  <si>
    <t># Feet Down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</si>
  <si>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</si>
  <si>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</si>
  <si>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</si>
  <si>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</si>
  <si>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</si>
  <si>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</si>
  <si>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</si>
  <si>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</si>
  <si>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</si>
  <si>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SS</t>
  </si>
  <si>
    <t>LeBlonde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</si>
  <si>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</si>
  <si>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</si>
  <si>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</si>
  <si>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</si>
  <si>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</si>
  <si>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</si>
  <si>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</si>
  <si>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</si>
  <si>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</si>
  <si>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</si>
  <si>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</si>
  <si>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</si>
  <si>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</si>
  <si>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</si>
  <si>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</t>
  </si>
  <si>
    <t>Pattern Time</t>
  </si>
  <si>
    <t>Passes</t>
  </si>
  <si>
    <t>Pass Time</t>
  </si>
  <si>
    <t>Pattern Freq</t>
  </si>
  <si>
    <t>Patterns</t>
  </si>
  <si>
    <t>CPI</t>
  </si>
  <si>
    <t>RI</t>
  </si>
  <si>
    <t>PSI</t>
  </si>
  <si>
    <t>Cruciate</t>
  </si>
  <si>
    <t>Alternate</t>
  </si>
  <si>
    <t>Rotate</t>
  </si>
  <si>
    <t>Other</t>
  </si>
  <si>
    <t>Total</t>
  </si>
  <si>
    <t>Correct</t>
  </si>
  <si>
    <t>DSI</t>
  </si>
  <si>
    <t>FPP</t>
  </si>
  <si>
    <t>HPP</t>
  </si>
  <si>
    <t>HPD</t>
  </si>
  <si>
    <t>2143</t>
  </si>
  <si>
    <t>1432</t>
  </si>
  <si>
    <t>4321</t>
  </si>
  <si>
    <t>3214</t>
  </si>
  <si>
    <t>1243</t>
  </si>
  <si>
    <t>2431</t>
  </si>
  <si>
    <t>4312</t>
  </si>
  <si>
    <t>3123</t>
  </si>
  <si>
    <t>1234</t>
  </si>
  <si>
    <t>2341</t>
  </si>
  <si>
    <t>3412</t>
  </si>
  <si>
    <t>4123</t>
  </si>
  <si>
    <t>2342</t>
  </si>
  <si>
    <t>3421</t>
  </si>
  <si>
    <t>4214</t>
  </si>
  <si>
    <t>1431</t>
  </si>
  <si>
    <t>3124</t>
  </si>
  <si>
    <t>2432</t>
  </si>
  <si>
    <t>3213</t>
  </si>
  <si>
    <t>2134</t>
  </si>
  <si>
    <t>1341</t>
  </si>
  <si>
    <t>4124</t>
  </si>
  <si>
    <t>1342</t>
  </si>
  <si>
    <t>ISp FR</t>
  </si>
  <si>
    <t>ISp FL</t>
  </si>
  <si>
    <t>ISp RR</t>
  </si>
  <si>
    <t>ISp RL</t>
  </si>
  <si>
    <t>OSp</t>
  </si>
  <si>
    <t>ISp Avg</t>
  </si>
  <si>
    <t>T Sd Len</t>
  </si>
  <si>
    <t xml:space="preserve"> T Sd Time</t>
  </si>
  <si>
    <t xml:space="preserve"> ISp SD</t>
  </si>
  <si>
    <t>Coupling</t>
  </si>
  <si>
    <t>Avg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</si>
  <si>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</si>
  <si>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</si>
  <si>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</si>
  <si>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</si>
  <si>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</si>
  <si>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</si>
  <si>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</si>
  <si>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</si>
  <si>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</si>
  <si>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</si>
  <si>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</si>
  <si>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</si>
  <si>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</si>
  <si>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FR SF</t>
  </si>
  <si>
    <t>FL SF</t>
  </si>
  <si>
    <t>RR SF</t>
  </si>
  <si>
    <t>RL SF</t>
  </si>
  <si>
    <t>Stride Frq</t>
  </si>
  <si>
    <t>GaitAngle RR</t>
  </si>
  <si>
    <t>GaitAngle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</si>
</sst>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Graph!$A$5:$A$305</c:f>
              <c:numCache>
                <c:formatCode>General</c:formatCode>
                <c:ptCount val="301"/>
                <c:pt idx="0">
                  <c:v>1130</c:v>
                </c:pt>
                <c:pt idx="1">
                  <c:v>1131</c:v>
                </c:pt>
                <c:pt idx="2">
                  <c:v>1132</c:v>
                </c:pt>
                <c:pt idx="3">
                  <c:v>1133</c:v>
                </c:pt>
                <c:pt idx="4">
                  <c:v>1134</c:v>
                </c:pt>
                <c:pt idx="5">
                  <c:v>1135</c:v>
                </c:pt>
                <c:pt idx="6">
                  <c:v>1136</c:v>
                </c:pt>
                <c:pt idx="7">
                  <c:v>1137</c:v>
                </c:pt>
                <c:pt idx="8">
                  <c:v>1138</c:v>
                </c:pt>
                <c:pt idx="9">
                  <c:v>1139</c:v>
                </c:pt>
                <c:pt idx="10">
                  <c:v>1140</c:v>
                </c:pt>
                <c:pt idx="11">
                  <c:v>1141</c:v>
                </c:pt>
                <c:pt idx="12">
                  <c:v>1142</c:v>
                </c:pt>
                <c:pt idx="13">
                  <c:v>1143</c:v>
                </c:pt>
                <c:pt idx="14">
                  <c:v>1144</c:v>
                </c:pt>
                <c:pt idx="15">
                  <c:v>1145</c:v>
                </c:pt>
                <c:pt idx="16">
                  <c:v>1146</c:v>
                </c:pt>
                <c:pt idx="17">
                  <c:v>1147</c:v>
                </c:pt>
                <c:pt idx="18">
                  <c:v>1148</c:v>
                </c:pt>
                <c:pt idx="19">
                  <c:v>1149</c:v>
                </c:pt>
                <c:pt idx="20">
                  <c:v>1150</c:v>
                </c:pt>
                <c:pt idx="21">
                  <c:v>1151</c:v>
                </c:pt>
                <c:pt idx="22">
                  <c:v>1152</c:v>
                </c:pt>
                <c:pt idx="23">
                  <c:v>1153</c:v>
                </c:pt>
                <c:pt idx="24">
                  <c:v>1154</c:v>
                </c:pt>
                <c:pt idx="25">
                  <c:v>1155</c:v>
                </c:pt>
                <c:pt idx="26">
                  <c:v>1156</c:v>
                </c:pt>
                <c:pt idx="27">
                  <c:v>1157</c:v>
                </c:pt>
                <c:pt idx="28">
                  <c:v>1158</c:v>
                </c:pt>
                <c:pt idx="29">
                  <c:v>1159</c:v>
                </c:pt>
                <c:pt idx="30">
                  <c:v>1160</c:v>
                </c:pt>
                <c:pt idx="31">
                  <c:v>1161</c:v>
                </c:pt>
                <c:pt idx="32">
                  <c:v>1162</c:v>
                </c:pt>
                <c:pt idx="33">
                  <c:v>1163</c:v>
                </c:pt>
                <c:pt idx="34">
                  <c:v>1164</c:v>
                </c:pt>
                <c:pt idx="35">
                  <c:v>1165</c:v>
                </c:pt>
                <c:pt idx="36">
                  <c:v>1166</c:v>
                </c:pt>
                <c:pt idx="37">
                  <c:v>1167</c:v>
                </c:pt>
                <c:pt idx="38">
                  <c:v>1168</c:v>
                </c:pt>
                <c:pt idx="39">
                  <c:v>1169</c:v>
                </c:pt>
                <c:pt idx="40">
                  <c:v>1170</c:v>
                </c:pt>
                <c:pt idx="41">
                  <c:v>1171</c:v>
                </c:pt>
                <c:pt idx="42">
                  <c:v>1172</c:v>
                </c:pt>
                <c:pt idx="43">
                  <c:v>1173</c:v>
                </c:pt>
                <c:pt idx="44">
                  <c:v>1174</c:v>
                </c:pt>
                <c:pt idx="45">
                  <c:v>1175</c:v>
                </c:pt>
                <c:pt idx="46">
                  <c:v>1176</c:v>
                </c:pt>
                <c:pt idx="47">
                  <c:v>1177</c:v>
                </c:pt>
                <c:pt idx="48">
                  <c:v>1178</c:v>
                </c:pt>
                <c:pt idx="49">
                  <c:v>1179</c:v>
                </c:pt>
                <c:pt idx="50">
                  <c:v>1180</c:v>
                </c:pt>
                <c:pt idx="51">
                  <c:v>1181</c:v>
                </c:pt>
                <c:pt idx="52">
                  <c:v>1182</c:v>
                </c:pt>
                <c:pt idx="53">
                  <c:v>1183</c:v>
                </c:pt>
                <c:pt idx="54">
                  <c:v>1184</c:v>
                </c:pt>
                <c:pt idx="55">
                  <c:v>1185</c:v>
                </c:pt>
                <c:pt idx="56">
                  <c:v>1186</c:v>
                </c:pt>
                <c:pt idx="57">
                  <c:v>1187</c:v>
                </c:pt>
                <c:pt idx="58">
                  <c:v>1188</c:v>
                </c:pt>
                <c:pt idx="59">
                  <c:v>1189</c:v>
                </c:pt>
                <c:pt idx="60">
                  <c:v>1190</c:v>
                </c:pt>
                <c:pt idx="61">
                  <c:v>1191</c:v>
                </c:pt>
                <c:pt idx="62">
                  <c:v>1192</c:v>
                </c:pt>
                <c:pt idx="63">
                  <c:v>1193</c:v>
                </c:pt>
                <c:pt idx="64">
                  <c:v>1194</c:v>
                </c:pt>
                <c:pt idx="65">
                  <c:v>1195</c:v>
                </c:pt>
                <c:pt idx="66">
                  <c:v>1196</c:v>
                </c:pt>
                <c:pt idx="67">
                  <c:v>1197</c:v>
                </c:pt>
                <c:pt idx="68">
                  <c:v>1198</c:v>
                </c:pt>
                <c:pt idx="69">
                  <c:v>1199</c:v>
                </c:pt>
                <c:pt idx="70">
                  <c:v>1200</c:v>
                </c:pt>
                <c:pt idx="71">
                  <c:v>1201</c:v>
                </c:pt>
                <c:pt idx="72">
                  <c:v>1202</c:v>
                </c:pt>
                <c:pt idx="73">
                  <c:v>1203</c:v>
                </c:pt>
                <c:pt idx="74">
                  <c:v>1204</c:v>
                </c:pt>
                <c:pt idx="75">
                  <c:v>1205</c:v>
                </c:pt>
                <c:pt idx="76">
                  <c:v>1206</c:v>
                </c:pt>
                <c:pt idx="77">
                  <c:v>1207</c:v>
                </c:pt>
                <c:pt idx="78">
                  <c:v>1208</c:v>
                </c:pt>
                <c:pt idx="79">
                  <c:v>1209</c:v>
                </c:pt>
                <c:pt idx="80">
                  <c:v>1210</c:v>
                </c:pt>
                <c:pt idx="81">
                  <c:v>1211</c:v>
                </c:pt>
                <c:pt idx="82">
                  <c:v>1212</c:v>
                </c:pt>
                <c:pt idx="83">
                  <c:v>1213</c:v>
                </c:pt>
                <c:pt idx="84">
                  <c:v>1214</c:v>
                </c:pt>
                <c:pt idx="85">
                  <c:v>1215</c:v>
                </c:pt>
                <c:pt idx="86">
                  <c:v>1216</c:v>
                </c:pt>
                <c:pt idx="87">
                  <c:v>1217</c:v>
                </c:pt>
                <c:pt idx="88">
                  <c:v>1218</c:v>
                </c:pt>
                <c:pt idx="89">
                  <c:v>1219</c:v>
                </c:pt>
                <c:pt idx="90">
                  <c:v>1220</c:v>
                </c:pt>
                <c:pt idx="91">
                  <c:v>1221</c:v>
                </c:pt>
                <c:pt idx="92">
                  <c:v>1222</c:v>
                </c:pt>
                <c:pt idx="93">
                  <c:v>1223</c:v>
                </c:pt>
                <c:pt idx="94">
                  <c:v>1224</c:v>
                </c:pt>
                <c:pt idx="95">
                  <c:v>1225</c:v>
                </c:pt>
                <c:pt idx="96">
                  <c:v>1226</c:v>
                </c:pt>
                <c:pt idx="97">
                  <c:v>1227</c:v>
                </c:pt>
                <c:pt idx="98">
                  <c:v>1228</c:v>
                </c:pt>
                <c:pt idx="99">
                  <c:v>1229</c:v>
                </c:pt>
                <c:pt idx="100">
                  <c:v>1230</c:v>
                </c:pt>
                <c:pt idx="101">
                  <c:v>1231</c:v>
                </c:pt>
                <c:pt idx="102">
                  <c:v>1232</c:v>
                </c:pt>
                <c:pt idx="103">
                  <c:v>1233</c:v>
                </c:pt>
                <c:pt idx="104">
                  <c:v>1234</c:v>
                </c:pt>
                <c:pt idx="105">
                  <c:v>1235</c:v>
                </c:pt>
                <c:pt idx="106">
                  <c:v>1236</c:v>
                </c:pt>
                <c:pt idx="107">
                  <c:v>1237</c:v>
                </c:pt>
                <c:pt idx="108">
                  <c:v>1238</c:v>
                </c:pt>
                <c:pt idx="109">
                  <c:v>1239</c:v>
                </c:pt>
                <c:pt idx="110">
                  <c:v>1240</c:v>
                </c:pt>
                <c:pt idx="111">
                  <c:v>1241</c:v>
                </c:pt>
                <c:pt idx="112">
                  <c:v>1242</c:v>
                </c:pt>
                <c:pt idx="113">
                  <c:v>1243</c:v>
                </c:pt>
                <c:pt idx="114">
                  <c:v>1244</c:v>
                </c:pt>
                <c:pt idx="115">
                  <c:v>1245</c:v>
                </c:pt>
                <c:pt idx="116">
                  <c:v>1246</c:v>
                </c:pt>
                <c:pt idx="117">
                  <c:v>1247</c:v>
                </c:pt>
                <c:pt idx="118">
                  <c:v>1248</c:v>
                </c:pt>
                <c:pt idx="119">
                  <c:v>1249</c:v>
                </c:pt>
                <c:pt idx="120">
                  <c:v>1250</c:v>
                </c:pt>
                <c:pt idx="121">
                  <c:v>1251</c:v>
                </c:pt>
                <c:pt idx="122">
                  <c:v>1252</c:v>
                </c:pt>
                <c:pt idx="123">
                  <c:v>1253</c:v>
                </c:pt>
                <c:pt idx="124">
                  <c:v>1254</c:v>
                </c:pt>
                <c:pt idx="125">
                  <c:v>1255</c:v>
                </c:pt>
                <c:pt idx="126">
                  <c:v>1256</c:v>
                </c:pt>
                <c:pt idx="127">
                  <c:v>1257</c:v>
                </c:pt>
                <c:pt idx="128">
                  <c:v>1258</c:v>
                </c:pt>
                <c:pt idx="129">
                  <c:v>1259</c:v>
                </c:pt>
                <c:pt idx="130">
                  <c:v>1260</c:v>
                </c:pt>
                <c:pt idx="131">
                  <c:v>1261</c:v>
                </c:pt>
                <c:pt idx="132">
                  <c:v>1262</c:v>
                </c:pt>
                <c:pt idx="133">
                  <c:v>1263</c:v>
                </c:pt>
                <c:pt idx="134">
                  <c:v>1264</c:v>
                </c:pt>
                <c:pt idx="135">
                  <c:v>1265</c:v>
                </c:pt>
                <c:pt idx="136">
                  <c:v>1266</c:v>
                </c:pt>
                <c:pt idx="137">
                  <c:v>1267</c:v>
                </c:pt>
                <c:pt idx="138">
                  <c:v>1268</c:v>
                </c:pt>
                <c:pt idx="139">
                  <c:v>1269</c:v>
                </c:pt>
                <c:pt idx="140">
                  <c:v>1270</c:v>
                </c:pt>
                <c:pt idx="141">
                  <c:v>1271</c:v>
                </c:pt>
                <c:pt idx="142">
                  <c:v>1272</c:v>
                </c:pt>
                <c:pt idx="143">
                  <c:v>1273</c:v>
                </c:pt>
                <c:pt idx="144">
                  <c:v>1274</c:v>
                </c:pt>
                <c:pt idx="145">
                  <c:v>1275</c:v>
                </c:pt>
                <c:pt idx="146">
                  <c:v>1276</c:v>
                </c:pt>
                <c:pt idx="147">
                  <c:v>1277</c:v>
                </c:pt>
                <c:pt idx="148">
                  <c:v>1278</c:v>
                </c:pt>
                <c:pt idx="149">
                  <c:v>1279</c:v>
                </c:pt>
                <c:pt idx="150">
                  <c:v>1280</c:v>
                </c:pt>
                <c:pt idx="151">
                  <c:v>1281</c:v>
                </c:pt>
                <c:pt idx="152">
                  <c:v>1282</c:v>
                </c:pt>
                <c:pt idx="153">
                  <c:v>1283</c:v>
                </c:pt>
                <c:pt idx="154">
                  <c:v>1284</c:v>
                </c:pt>
                <c:pt idx="155">
                  <c:v>1285</c:v>
                </c:pt>
                <c:pt idx="156">
                  <c:v>1286</c:v>
                </c:pt>
                <c:pt idx="157">
                  <c:v>1287</c:v>
                </c:pt>
                <c:pt idx="158">
                  <c:v>1288</c:v>
                </c:pt>
                <c:pt idx="159">
                  <c:v>1289</c:v>
                </c:pt>
                <c:pt idx="160">
                  <c:v>1290</c:v>
                </c:pt>
                <c:pt idx="161">
                  <c:v>1291</c:v>
                </c:pt>
                <c:pt idx="162">
                  <c:v>1292</c:v>
                </c:pt>
                <c:pt idx="163">
                  <c:v>1293</c:v>
                </c:pt>
                <c:pt idx="164">
                  <c:v>1294</c:v>
                </c:pt>
                <c:pt idx="165">
                  <c:v>1295</c:v>
                </c:pt>
                <c:pt idx="166">
                  <c:v>1296</c:v>
                </c:pt>
                <c:pt idx="167">
                  <c:v>1297</c:v>
                </c:pt>
                <c:pt idx="168">
                  <c:v>1298</c:v>
                </c:pt>
                <c:pt idx="169">
                  <c:v>1299</c:v>
                </c:pt>
                <c:pt idx="170">
                  <c:v>1300</c:v>
                </c:pt>
                <c:pt idx="171">
                  <c:v>1301</c:v>
                </c:pt>
                <c:pt idx="172">
                  <c:v>1302</c:v>
                </c:pt>
                <c:pt idx="173">
                  <c:v>1303</c:v>
                </c:pt>
                <c:pt idx="174">
                  <c:v>1304</c:v>
                </c:pt>
                <c:pt idx="175">
                  <c:v>1305</c:v>
                </c:pt>
                <c:pt idx="176">
                  <c:v>1306</c:v>
                </c:pt>
                <c:pt idx="177">
                  <c:v>1307</c:v>
                </c:pt>
                <c:pt idx="178">
                  <c:v>1308</c:v>
                </c:pt>
                <c:pt idx="179">
                  <c:v>1309</c:v>
                </c:pt>
                <c:pt idx="180">
                  <c:v>1310</c:v>
                </c:pt>
                <c:pt idx="181">
                  <c:v>1311</c:v>
                </c:pt>
                <c:pt idx="182">
                  <c:v>1312</c:v>
                </c:pt>
                <c:pt idx="183">
                  <c:v>1313</c:v>
                </c:pt>
                <c:pt idx="184">
                  <c:v>1314</c:v>
                </c:pt>
                <c:pt idx="185">
                  <c:v>1315</c:v>
                </c:pt>
                <c:pt idx="186">
                  <c:v>1316</c:v>
                </c:pt>
                <c:pt idx="187">
                  <c:v>1317</c:v>
                </c:pt>
                <c:pt idx="188">
                  <c:v>1318</c:v>
                </c:pt>
                <c:pt idx="189">
                  <c:v>1319</c:v>
                </c:pt>
                <c:pt idx="190">
                  <c:v>1320</c:v>
                </c:pt>
                <c:pt idx="191">
                  <c:v>1321</c:v>
                </c:pt>
                <c:pt idx="192">
                  <c:v>1322</c:v>
                </c:pt>
                <c:pt idx="193">
                  <c:v>1323</c:v>
                </c:pt>
                <c:pt idx="194">
                  <c:v>1324</c:v>
                </c:pt>
                <c:pt idx="195">
                  <c:v>1325</c:v>
                </c:pt>
                <c:pt idx="196">
                  <c:v>1326</c:v>
                </c:pt>
                <c:pt idx="197">
                  <c:v>1327</c:v>
                </c:pt>
                <c:pt idx="198">
                  <c:v>1328</c:v>
                </c:pt>
                <c:pt idx="199">
                  <c:v>1329</c:v>
                </c:pt>
                <c:pt idx="200">
                  <c:v>1330</c:v>
                </c:pt>
                <c:pt idx="201">
                  <c:v>1331</c:v>
                </c:pt>
                <c:pt idx="202">
                  <c:v>1332</c:v>
                </c:pt>
                <c:pt idx="203">
                  <c:v>1333</c:v>
                </c:pt>
                <c:pt idx="204">
                  <c:v>1334</c:v>
                </c:pt>
                <c:pt idx="205">
                  <c:v>1335</c:v>
                </c:pt>
                <c:pt idx="206">
                  <c:v>1336</c:v>
                </c:pt>
                <c:pt idx="207">
                  <c:v>1337</c:v>
                </c:pt>
                <c:pt idx="208">
                  <c:v>1338</c:v>
                </c:pt>
                <c:pt idx="209">
                  <c:v>1339</c:v>
                </c:pt>
                <c:pt idx="210">
                  <c:v>1340</c:v>
                </c:pt>
                <c:pt idx="211">
                  <c:v>1341</c:v>
                </c:pt>
                <c:pt idx="212">
                  <c:v>1342</c:v>
                </c:pt>
                <c:pt idx="213">
                  <c:v>1343</c:v>
                </c:pt>
                <c:pt idx="214">
                  <c:v>1344</c:v>
                </c:pt>
                <c:pt idx="215">
                  <c:v>1345</c:v>
                </c:pt>
                <c:pt idx="216">
                  <c:v>1346</c:v>
                </c:pt>
                <c:pt idx="217">
                  <c:v>1347</c:v>
                </c:pt>
                <c:pt idx="218">
                  <c:v>1348</c:v>
                </c:pt>
                <c:pt idx="219">
                  <c:v>1349</c:v>
                </c:pt>
                <c:pt idx="220">
                  <c:v>1350</c:v>
                </c:pt>
                <c:pt idx="221">
                  <c:v>1351</c:v>
                </c:pt>
                <c:pt idx="222">
                  <c:v>1352</c:v>
                </c:pt>
                <c:pt idx="223">
                  <c:v>1353</c:v>
                </c:pt>
                <c:pt idx="224">
                  <c:v>1354</c:v>
                </c:pt>
                <c:pt idx="225">
                  <c:v>1355</c:v>
                </c:pt>
                <c:pt idx="226">
                  <c:v>1356</c:v>
                </c:pt>
                <c:pt idx="227">
                  <c:v>1357</c:v>
                </c:pt>
                <c:pt idx="228">
                  <c:v>1358</c:v>
                </c:pt>
                <c:pt idx="229">
                  <c:v>1359</c:v>
                </c:pt>
                <c:pt idx="230">
                  <c:v>1360</c:v>
                </c:pt>
                <c:pt idx="231">
                  <c:v>1361</c:v>
                </c:pt>
                <c:pt idx="232">
                  <c:v>1362</c:v>
                </c:pt>
                <c:pt idx="233">
                  <c:v>1363</c:v>
                </c:pt>
                <c:pt idx="234">
                  <c:v>1364</c:v>
                </c:pt>
                <c:pt idx="235">
                  <c:v>1365</c:v>
                </c:pt>
                <c:pt idx="236">
                  <c:v>1366</c:v>
                </c:pt>
                <c:pt idx="237">
                  <c:v>1367</c:v>
                </c:pt>
                <c:pt idx="238">
                  <c:v>1368</c:v>
                </c:pt>
                <c:pt idx="239">
                  <c:v>1369</c:v>
                </c:pt>
                <c:pt idx="240">
                  <c:v>1370</c:v>
                </c:pt>
                <c:pt idx="241">
                  <c:v>1371</c:v>
                </c:pt>
                <c:pt idx="242">
                  <c:v>1372</c:v>
                </c:pt>
                <c:pt idx="243">
                  <c:v>1373</c:v>
                </c:pt>
                <c:pt idx="244">
                  <c:v>1374</c:v>
                </c:pt>
                <c:pt idx="245">
                  <c:v>1375</c:v>
                </c:pt>
                <c:pt idx="246">
                  <c:v>1376</c:v>
                </c:pt>
                <c:pt idx="247">
                  <c:v>1377</c:v>
                </c:pt>
                <c:pt idx="248">
                  <c:v>1378</c:v>
                </c:pt>
                <c:pt idx="249">
                  <c:v>1379</c:v>
                </c:pt>
                <c:pt idx="250">
                  <c:v>1380</c:v>
                </c:pt>
                <c:pt idx="251">
                  <c:v>1381</c:v>
                </c:pt>
                <c:pt idx="252">
                  <c:v>1382</c:v>
                </c:pt>
                <c:pt idx="253">
                  <c:v>1383</c:v>
                </c:pt>
                <c:pt idx="254">
                  <c:v>1384</c:v>
                </c:pt>
                <c:pt idx="255">
                  <c:v>1385</c:v>
                </c:pt>
                <c:pt idx="256">
                  <c:v>1386</c:v>
                </c:pt>
                <c:pt idx="257">
                  <c:v>1387</c:v>
                </c:pt>
                <c:pt idx="258">
                  <c:v>1388</c:v>
                </c:pt>
                <c:pt idx="259">
                  <c:v>1389</c:v>
                </c:pt>
                <c:pt idx="260">
                  <c:v>1390</c:v>
                </c:pt>
                <c:pt idx="261">
                  <c:v>1391</c:v>
                </c:pt>
                <c:pt idx="262">
                  <c:v>1392</c:v>
                </c:pt>
                <c:pt idx="263">
                  <c:v>1393</c:v>
                </c:pt>
                <c:pt idx="264">
                  <c:v>1394</c:v>
                </c:pt>
                <c:pt idx="265">
                  <c:v>1395</c:v>
                </c:pt>
                <c:pt idx="266">
                  <c:v>1396</c:v>
                </c:pt>
                <c:pt idx="267">
                  <c:v>1397</c:v>
                </c:pt>
                <c:pt idx="268">
                  <c:v>1398</c:v>
                </c:pt>
                <c:pt idx="269">
                  <c:v>1399</c:v>
                </c:pt>
                <c:pt idx="270">
                  <c:v>1400</c:v>
                </c:pt>
                <c:pt idx="271">
                  <c:v>1401</c:v>
                </c:pt>
                <c:pt idx="272">
                  <c:v>1402</c:v>
                </c:pt>
                <c:pt idx="273">
                  <c:v>1403</c:v>
                </c:pt>
                <c:pt idx="274">
                  <c:v>1404</c:v>
                </c:pt>
                <c:pt idx="275">
                  <c:v>1405</c:v>
                </c:pt>
                <c:pt idx="276">
                  <c:v>1406</c:v>
                </c:pt>
                <c:pt idx="277">
                  <c:v>1407</c:v>
                </c:pt>
                <c:pt idx="278">
                  <c:v>1408</c:v>
                </c:pt>
                <c:pt idx="279">
                  <c:v>1409</c:v>
                </c:pt>
                <c:pt idx="280">
                  <c:v>1410</c:v>
                </c:pt>
                <c:pt idx="281">
                  <c:v>1411</c:v>
                </c:pt>
                <c:pt idx="282">
                  <c:v>1412</c:v>
                </c:pt>
                <c:pt idx="283">
                  <c:v>1413</c:v>
                </c:pt>
                <c:pt idx="284">
                  <c:v>1414</c:v>
                </c:pt>
                <c:pt idx="285">
                  <c:v>1415</c:v>
                </c:pt>
                <c:pt idx="286">
                  <c:v>1416</c:v>
                </c:pt>
                <c:pt idx="287">
                  <c:v>1417</c:v>
                </c:pt>
                <c:pt idx="288">
                  <c:v>1418</c:v>
                </c:pt>
                <c:pt idx="289">
                  <c:v>1419</c:v>
                </c:pt>
                <c:pt idx="290">
                  <c:v>1420</c:v>
                </c:pt>
                <c:pt idx="291">
                  <c:v>1421</c:v>
                </c:pt>
                <c:pt idx="292">
                  <c:v>1422</c:v>
                </c:pt>
                <c:pt idx="293">
                  <c:v>1423</c:v>
                </c:pt>
                <c:pt idx="294">
                  <c:v>1424</c:v>
                </c:pt>
                <c:pt idx="295">
                  <c:v>1425</c:v>
                </c:pt>
                <c:pt idx="296">
                  <c:v>1426</c:v>
                </c:pt>
                <c:pt idx="297">
                  <c:v>1427</c:v>
                </c:pt>
                <c:pt idx="298">
                  <c:v>1428</c:v>
                </c:pt>
                <c:pt idx="299">
                  <c:v>1429</c:v>
                </c:pt>
                <c:pt idx="300">
                  <c:v>1430</c:v>
                </c:pt>
              </c:numCache>
            </c:numRef>
          </c:xVal>
          <c:yVal>
            <c:numRef>
              <c:f>Graph!$D$6:$D$304</c:f>
              <c:numCache>
                <c:formatCode>General</c:formatCode>
                <c:ptCount val="299"/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Graph!$A$5:$A$305</c:f>
              <c:numCache>
                <c:formatCode>General</c:formatCode>
                <c:ptCount val="301"/>
                <c:pt idx="0">
                  <c:v>1130</c:v>
                </c:pt>
                <c:pt idx="1">
                  <c:v>1131</c:v>
                </c:pt>
                <c:pt idx="2">
                  <c:v>1132</c:v>
                </c:pt>
                <c:pt idx="3">
                  <c:v>1133</c:v>
                </c:pt>
                <c:pt idx="4">
                  <c:v>1134</c:v>
                </c:pt>
                <c:pt idx="5">
                  <c:v>1135</c:v>
                </c:pt>
                <c:pt idx="6">
                  <c:v>1136</c:v>
                </c:pt>
                <c:pt idx="7">
                  <c:v>1137</c:v>
                </c:pt>
                <c:pt idx="8">
                  <c:v>1138</c:v>
                </c:pt>
                <c:pt idx="9">
                  <c:v>1139</c:v>
                </c:pt>
                <c:pt idx="10">
                  <c:v>1140</c:v>
                </c:pt>
                <c:pt idx="11">
                  <c:v>1141</c:v>
                </c:pt>
                <c:pt idx="12">
                  <c:v>1142</c:v>
                </c:pt>
                <c:pt idx="13">
                  <c:v>1143</c:v>
                </c:pt>
                <c:pt idx="14">
                  <c:v>1144</c:v>
                </c:pt>
                <c:pt idx="15">
                  <c:v>1145</c:v>
                </c:pt>
                <c:pt idx="16">
                  <c:v>1146</c:v>
                </c:pt>
                <c:pt idx="17">
                  <c:v>1147</c:v>
                </c:pt>
                <c:pt idx="18">
                  <c:v>1148</c:v>
                </c:pt>
                <c:pt idx="19">
                  <c:v>1149</c:v>
                </c:pt>
                <c:pt idx="20">
                  <c:v>1150</c:v>
                </c:pt>
                <c:pt idx="21">
                  <c:v>1151</c:v>
                </c:pt>
                <c:pt idx="22">
                  <c:v>1152</c:v>
                </c:pt>
                <c:pt idx="23">
                  <c:v>1153</c:v>
                </c:pt>
                <c:pt idx="24">
                  <c:v>1154</c:v>
                </c:pt>
                <c:pt idx="25">
                  <c:v>1155</c:v>
                </c:pt>
                <c:pt idx="26">
                  <c:v>1156</c:v>
                </c:pt>
                <c:pt idx="27">
                  <c:v>1157</c:v>
                </c:pt>
                <c:pt idx="28">
                  <c:v>1158</c:v>
                </c:pt>
                <c:pt idx="29">
                  <c:v>1159</c:v>
                </c:pt>
                <c:pt idx="30">
                  <c:v>1160</c:v>
                </c:pt>
                <c:pt idx="31">
                  <c:v>1161</c:v>
                </c:pt>
                <c:pt idx="32">
                  <c:v>1162</c:v>
                </c:pt>
                <c:pt idx="33">
                  <c:v>1163</c:v>
                </c:pt>
                <c:pt idx="34">
                  <c:v>1164</c:v>
                </c:pt>
                <c:pt idx="35">
                  <c:v>1165</c:v>
                </c:pt>
                <c:pt idx="36">
                  <c:v>1166</c:v>
                </c:pt>
                <c:pt idx="37">
                  <c:v>1167</c:v>
                </c:pt>
                <c:pt idx="38">
                  <c:v>1168</c:v>
                </c:pt>
                <c:pt idx="39">
                  <c:v>1169</c:v>
                </c:pt>
                <c:pt idx="40">
                  <c:v>1170</c:v>
                </c:pt>
                <c:pt idx="41">
                  <c:v>1171</c:v>
                </c:pt>
                <c:pt idx="42">
                  <c:v>1172</c:v>
                </c:pt>
                <c:pt idx="43">
                  <c:v>1173</c:v>
                </c:pt>
                <c:pt idx="44">
                  <c:v>1174</c:v>
                </c:pt>
                <c:pt idx="45">
                  <c:v>1175</c:v>
                </c:pt>
                <c:pt idx="46">
                  <c:v>1176</c:v>
                </c:pt>
                <c:pt idx="47">
                  <c:v>1177</c:v>
                </c:pt>
                <c:pt idx="48">
                  <c:v>1178</c:v>
                </c:pt>
                <c:pt idx="49">
                  <c:v>1179</c:v>
                </c:pt>
                <c:pt idx="50">
                  <c:v>1180</c:v>
                </c:pt>
                <c:pt idx="51">
                  <c:v>1181</c:v>
                </c:pt>
                <c:pt idx="52">
                  <c:v>1182</c:v>
                </c:pt>
                <c:pt idx="53">
                  <c:v>1183</c:v>
                </c:pt>
                <c:pt idx="54">
                  <c:v>1184</c:v>
                </c:pt>
                <c:pt idx="55">
                  <c:v>1185</c:v>
                </c:pt>
                <c:pt idx="56">
                  <c:v>1186</c:v>
                </c:pt>
                <c:pt idx="57">
                  <c:v>1187</c:v>
                </c:pt>
                <c:pt idx="58">
                  <c:v>1188</c:v>
                </c:pt>
                <c:pt idx="59">
                  <c:v>1189</c:v>
                </c:pt>
                <c:pt idx="60">
                  <c:v>1190</c:v>
                </c:pt>
                <c:pt idx="61">
                  <c:v>1191</c:v>
                </c:pt>
                <c:pt idx="62">
                  <c:v>1192</c:v>
                </c:pt>
                <c:pt idx="63">
                  <c:v>1193</c:v>
                </c:pt>
                <c:pt idx="64">
                  <c:v>1194</c:v>
                </c:pt>
                <c:pt idx="65">
                  <c:v>1195</c:v>
                </c:pt>
                <c:pt idx="66">
                  <c:v>1196</c:v>
                </c:pt>
                <c:pt idx="67">
                  <c:v>1197</c:v>
                </c:pt>
                <c:pt idx="68">
                  <c:v>1198</c:v>
                </c:pt>
                <c:pt idx="69">
                  <c:v>1199</c:v>
                </c:pt>
                <c:pt idx="70">
                  <c:v>1200</c:v>
                </c:pt>
                <c:pt idx="71">
                  <c:v>1201</c:v>
                </c:pt>
                <c:pt idx="72">
                  <c:v>1202</c:v>
                </c:pt>
                <c:pt idx="73">
                  <c:v>1203</c:v>
                </c:pt>
                <c:pt idx="74">
                  <c:v>1204</c:v>
                </c:pt>
                <c:pt idx="75">
                  <c:v>1205</c:v>
                </c:pt>
                <c:pt idx="76">
                  <c:v>1206</c:v>
                </c:pt>
                <c:pt idx="77">
                  <c:v>1207</c:v>
                </c:pt>
                <c:pt idx="78">
                  <c:v>1208</c:v>
                </c:pt>
                <c:pt idx="79">
                  <c:v>1209</c:v>
                </c:pt>
                <c:pt idx="80">
                  <c:v>1210</c:v>
                </c:pt>
                <c:pt idx="81">
                  <c:v>1211</c:v>
                </c:pt>
                <c:pt idx="82">
                  <c:v>1212</c:v>
                </c:pt>
                <c:pt idx="83">
                  <c:v>1213</c:v>
                </c:pt>
                <c:pt idx="84">
                  <c:v>1214</c:v>
                </c:pt>
                <c:pt idx="85">
                  <c:v>1215</c:v>
                </c:pt>
                <c:pt idx="86">
                  <c:v>1216</c:v>
                </c:pt>
                <c:pt idx="87">
                  <c:v>1217</c:v>
                </c:pt>
                <c:pt idx="88">
                  <c:v>1218</c:v>
                </c:pt>
                <c:pt idx="89">
                  <c:v>1219</c:v>
                </c:pt>
                <c:pt idx="90">
                  <c:v>1220</c:v>
                </c:pt>
                <c:pt idx="91">
                  <c:v>1221</c:v>
                </c:pt>
                <c:pt idx="92">
                  <c:v>1222</c:v>
                </c:pt>
                <c:pt idx="93">
                  <c:v>1223</c:v>
                </c:pt>
                <c:pt idx="94">
                  <c:v>1224</c:v>
                </c:pt>
                <c:pt idx="95">
                  <c:v>1225</c:v>
                </c:pt>
                <c:pt idx="96">
                  <c:v>1226</c:v>
                </c:pt>
                <c:pt idx="97">
                  <c:v>1227</c:v>
                </c:pt>
                <c:pt idx="98">
                  <c:v>1228</c:v>
                </c:pt>
                <c:pt idx="99">
                  <c:v>1229</c:v>
                </c:pt>
                <c:pt idx="100">
                  <c:v>1230</c:v>
                </c:pt>
                <c:pt idx="101">
                  <c:v>1231</c:v>
                </c:pt>
                <c:pt idx="102">
                  <c:v>1232</c:v>
                </c:pt>
                <c:pt idx="103">
                  <c:v>1233</c:v>
                </c:pt>
                <c:pt idx="104">
                  <c:v>1234</c:v>
                </c:pt>
                <c:pt idx="105">
                  <c:v>1235</c:v>
                </c:pt>
                <c:pt idx="106">
                  <c:v>1236</c:v>
                </c:pt>
                <c:pt idx="107">
                  <c:v>1237</c:v>
                </c:pt>
                <c:pt idx="108">
                  <c:v>1238</c:v>
                </c:pt>
                <c:pt idx="109">
                  <c:v>1239</c:v>
                </c:pt>
                <c:pt idx="110">
                  <c:v>1240</c:v>
                </c:pt>
                <c:pt idx="111">
                  <c:v>1241</c:v>
                </c:pt>
                <c:pt idx="112">
                  <c:v>1242</c:v>
                </c:pt>
                <c:pt idx="113">
                  <c:v>1243</c:v>
                </c:pt>
                <c:pt idx="114">
                  <c:v>1244</c:v>
                </c:pt>
                <c:pt idx="115">
                  <c:v>1245</c:v>
                </c:pt>
                <c:pt idx="116">
                  <c:v>1246</c:v>
                </c:pt>
                <c:pt idx="117">
                  <c:v>1247</c:v>
                </c:pt>
                <c:pt idx="118">
                  <c:v>1248</c:v>
                </c:pt>
                <c:pt idx="119">
                  <c:v>1249</c:v>
                </c:pt>
                <c:pt idx="120">
                  <c:v>1250</c:v>
                </c:pt>
                <c:pt idx="121">
                  <c:v>1251</c:v>
                </c:pt>
                <c:pt idx="122">
                  <c:v>1252</c:v>
                </c:pt>
                <c:pt idx="123">
                  <c:v>1253</c:v>
                </c:pt>
                <c:pt idx="124">
                  <c:v>1254</c:v>
                </c:pt>
                <c:pt idx="125">
                  <c:v>1255</c:v>
                </c:pt>
                <c:pt idx="126">
                  <c:v>1256</c:v>
                </c:pt>
                <c:pt idx="127">
                  <c:v>1257</c:v>
                </c:pt>
                <c:pt idx="128">
                  <c:v>1258</c:v>
                </c:pt>
                <c:pt idx="129">
                  <c:v>1259</c:v>
                </c:pt>
                <c:pt idx="130">
                  <c:v>1260</c:v>
                </c:pt>
                <c:pt idx="131">
                  <c:v>1261</c:v>
                </c:pt>
                <c:pt idx="132">
                  <c:v>1262</c:v>
                </c:pt>
                <c:pt idx="133">
                  <c:v>1263</c:v>
                </c:pt>
                <c:pt idx="134">
                  <c:v>1264</c:v>
                </c:pt>
                <c:pt idx="135">
                  <c:v>1265</c:v>
                </c:pt>
                <c:pt idx="136">
                  <c:v>1266</c:v>
                </c:pt>
                <c:pt idx="137">
                  <c:v>1267</c:v>
                </c:pt>
                <c:pt idx="138">
                  <c:v>1268</c:v>
                </c:pt>
                <c:pt idx="139">
                  <c:v>1269</c:v>
                </c:pt>
                <c:pt idx="140">
                  <c:v>1270</c:v>
                </c:pt>
                <c:pt idx="141">
                  <c:v>1271</c:v>
                </c:pt>
                <c:pt idx="142">
                  <c:v>1272</c:v>
                </c:pt>
                <c:pt idx="143">
                  <c:v>1273</c:v>
                </c:pt>
                <c:pt idx="144">
                  <c:v>1274</c:v>
                </c:pt>
                <c:pt idx="145">
                  <c:v>1275</c:v>
                </c:pt>
                <c:pt idx="146">
                  <c:v>1276</c:v>
                </c:pt>
                <c:pt idx="147">
                  <c:v>1277</c:v>
                </c:pt>
                <c:pt idx="148">
                  <c:v>1278</c:v>
                </c:pt>
                <c:pt idx="149">
                  <c:v>1279</c:v>
                </c:pt>
                <c:pt idx="150">
                  <c:v>1280</c:v>
                </c:pt>
                <c:pt idx="151">
                  <c:v>1281</c:v>
                </c:pt>
                <c:pt idx="152">
                  <c:v>1282</c:v>
                </c:pt>
                <c:pt idx="153">
                  <c:v>1283</c:v>
                </c:pt>
                <c:pt idx="154">
                  <c:v>1284</c:v>
                </c:pt>
                <c:pt idx="155">
                  <c:v>1285</c:v>
                </c:pt>
                <c:pt idx="156">
                  <c:v>1286</c:v>
                </c:pt>
                <c:pt idx="157">
                  <c:v>1287</c:v>
                </c:pt>
                <c:pt idx="158">
                  <c:v>1288</c:v>
                </c:pt>
                <c:pt idx="159">
                  <c:v>1289</c:v>
                </c:pt>
                <c:pt idx="160">
                  <c:v>1290</c:v>
                </c:pt>
                <c:pt idx="161">
                  <c:v>1291</c:v>
                </c:pt>
                <c:pt idx="162">
                  <c:v>1292</c:v>
                </c:pt>
                <c:pt idx="163">
                  <c:v>1293</c:v>
                </c:pt>
                <c:pt idx="164">
                  <c:v>1294</c:v>
                </c:pt>
                <c:pt idx="165">
                  <c:v>1295</c:v>
                </c:pt>
                <c:pt idx="166">
                  <c:v>1296</c:v>
                </c:pt>
                <c:pt idx="167">
                  <c:v>1297</c:v>
                </c:pt>
                <c:pt idx="168">
                  <c:v>1298</c:v>
                </c:pt>
                <c:pt idx="169">
                  <c:v>1299</c:v>
                </c:pt>
                <c:pt idx="170">
                  <c:v>1300</c:v>
                </c:pt>
                <c:pt idx="171">
                  <c:v>1301</c:v>
                </c:pt>
                <c:pt idx="172">
                  <c:v>1302</c:v>
                </c:pt>
                <c:pt idx="173">
                  <c:v>1303</c:v>
                </c:pt>
                <c:pt idx="174">
                  <c:v>1304</c:v>
                </c:pt>
                <c:pt idx="175">
                  <c:v>1305</c:v>
                </c:pt>
                <c:pt idx="176">
                  <c:v>1306</c:v>
                </c:pt>
                <c:pt idx="177">
                  <c:v>1307</c:v>
                </c:pt>
                <c:pt idx="178">
                  <c:v>1308</c:v>
                </c:pt>
                <c:pt idx="179">
                  <c:v>1309</c:v>
                </c:pt>
                <c:pt idx="180">
                  <c:v>1310</c:v>
                </c:pt>
                <c:pt idx="181">
                  <c:v>1311</c:v>
                </c:pt>
                <c:pt idx="182">
                  <c:v>1312</c:v>
                </c:pt>
                <c:pt idx="183">
                  <c:v>1313</c:v>
                </c:pt>
                <c:pt idx="184">
                  <c:v>1314</c:v>
                </c:pt>
                <c:pt idx="185">
                  <c:v>1315</c:v>
                </c:pt>
                <c:pt idx="186">
                  <c:v>1316</c:v>
                </c:pt>
                <c:pt idx="187">
                  <c:v>1317</c:v>
                </c:pt>
                <c:pt idx="188">
                  <c:v>1318</c:v>
                </c:pt>
                <c:pt idx="189">
                  <c:v>1319</c:v>
                </c:pt>
                <c:pt idx="190">
                  <c:v>1320</c:v>
                </c:pt>
                <c:pt idx="191">
                  <c:v>1321</c:v>
                </c:pt>
                <c:pt idx="192">
                  <c:v>1322</c:v>
                </c:pt>
                <c:pt idx="193">
                  <c:v>1323</c:v>
                </c:pt>
                <c:pt idx="194">
                  <c:v>1324</c:v>
                </c:pt>
                <c:pt idx="195">
                  <c:v>1325</c:v>
                </c:pt>
                <c:pt idx="196">
                  <c:v>1326</c:v>
                </c:pt>
                <c:pt idx="197">
                  <c:v>1327</c:v>
                </c:pt>
                <c:pt idx="198">
                  <c:v>1328</c:v>
                </c:pt>
                <c:pt idx="199">
                  <c:v>1329</c:v>
                </c:pt>
                <c:pt idx="200">
                  <c:v>1330</c:v>
                </c:pt>
                <c:pt idx="201">
                  <c:v>1331</c:v>
                </c:pt>
                <c:pt idx="202">
                  <c:v>1332</c:v>
                </c:pt>
                <c:pt idx="203">
                  <c:v>1333</c:v>
                </c:pt>
                <c:pt idx="204">
                  <c:v>1334</c:v>
                </c:pt>
                <c:pt idx="205">
                  <c:v>1335</c:v>
                </c:pt>
                <c:pt idx="206">
                  <c:v>1336</c:v>
                </c:pt>
                <c:pt idx="207">
                  <c:v>1337</c:v>
                </c:pt>
                <c:pt idx="208">
                  <c:v>1338</c:v>
                </c:pt>
                <c:pt idx="209">
                  <c:v>1339</c:v>
                </c:pt>
                <c:pt idx="210">
                  <c:v>1340</c:v>
                </c:pt>
                <c:pt idx="211">
                  <c:v>1341</c:v>
                </c:pt>
                <c:pt idx="212">
                  <c:v>1342</c:v>
                </c:pt>
                <c:pt idx="213">
                  <c:v>1343</c:v>
                </c:pt>
                <c:pt idx="214">
                  <c:v>1344</c:v>
                </c:pt>
                <c:pt idx="215">
                  <c:v>1345</c:v>
                </c:pt>
                <c:pt idx="216">
                  <c:v>1346</c:v>
                </c:pt>
                <c:pt idx="217">
                  <c:v>1347</c:v>
                </c:pt>
                <c:pt idx="218">
                  <c:v>1348</c:v>
                </c:pt>
                <c:pt idx="219">
                  <c:v>1349</c:v>
                </c:pt>
                <c:pt idx="220">
                  <c:v>1350</c:v>
                </c:pt>
                <c:pt idx="221">
                  <c:v>1351</c:v>
                </c:pt>
                <c:pt idx="222">
                  <c:v>1352</c:v>
                </c:pt>
                <c:pt idx="223">
                  <c:v>1353</c:v>
                </c:pt>
                <c:pt idx="224">
                  <c:v>1354</c:v>
                </c:pt>
                <c:pt idx="225">
                  <c:v>1355</c:v>
                </c:pt>
                <c:pt idx="226">
                  <c:v>1356</c:v>
                </c:pt>
                <c:pt idx="227">
                  <c:v>1357</c:v>
                </c:pt>
                <c:pt idx="228">
                  <c:v>1358</c:v>
                </c:pt>
                <c:pt idx="229">
                  <c:v>1359</c:v>
                </c:pt>
                <c:pt idx="230">
                  <c:v>1360</c:v>
                </c:pt>
                <c:pt idx="231">
                  <c:v>1361</c:v>
                </c:pt>
                <c:pt idx="232">
                  <c:v>1362</c:v>
                </c:pt>
                <c:pt idx="233">
                  <c:v>1363</c:v>
                </c:pt>
                <c:pt idx="234">
                  <c:v>1364</c:v>
                </c:pt>
                <c:pt idx="235">
                  <c:v>1365</c:v>
                </c:pt>
                <c:pt idx="236">
                  <c:v>1366</c:v>
                </c:pt>
                <c:pt idx="237">
                  <c:v>1367</c:v>
                </c:pt>
                <c:pt idx="238">
                  <c:v>1368</c:v>
                </c:pt>
                <c:pt idx="239">
                  <c:v>1369</c:v>
                </c:pt>
                <c:pt idx="240">
                  <c:v>1370</c:v>
                </c:pt>
                <c:pt idx="241">
                  <c:v>1371</c:v>
                </c:pt>
                <c:pt idx="242">
                  <c:v>1372</c:v>
                </c:pt>
                <c:pt idx="243">
                  <c:v>1373</c:v>
                </c:pt>
                <c:pt idx="244">
                  <c:v>1374</c:v>
                </c:pt>
                <c:pt idx="245">
                  <c:v>1375</c:v>
                </c:pt>
                <c:pt idx="246">
                  <c:v>1376</c:v>
                </c:pt>
                <c:pt idx="247">
                  <c:v>1377</c:v>
                </c:pt>
                <c:pt idx="248">
                  <c:v>1378</c:v>
                </c:pt>
                <c:pt idx="249">
                  <c:v>1379</c:v>
                </c:pt>
                <c:pt idx="250">
                  <c:v>1380</c:v>
                </c:pt>
                <c:pt idx="251">
                  <c:v>1381</c:v>
                </c:pt>
                <c:pt idx="252">
                  <c:v>1382</c:v>
                </c:pt>
                <c:pt idx="253">
                  <c:v>1383</c:v>
                </c:pt>
                <c:pt idx="254">
                  <c:v>1384</c:v>
                </c:pt>
                <c:pt idx="255">
                  <c:v>1385</c:v>
                </c:pt>
                <c:pt idx="256">
                  <c:v>1386</c:v>
                </c:pt>
                <c:pt idx="257">
                  <c:v>1387</c:v>
                </c:pt>
                <c:pt idx="258">
                  <c:v>1388</c:v>
                </c:pt>
                <c:pt idx="259">
                  <c:v>1389</c:v>
                </c:pt>
                <c:pt idx="260">
                  <c:v>1390</c:v>
                </c:pt>
                <c:pt idx="261">
                  <c:v>1391</c:v>
                </c:pt>
                <c:pt idx="262">
                  <c:v>1392</c:v>
                </c:pt>
                <c:pt idx="263">
                  <c:v>1393</c:v>
                </c:pt>
                <c:pt idx="264">
                  <c:v>1394</c:v>
                </c:pt>
                <c:pt idx="265">
                  <c:v>1395</c:v>
                </c:pt>
                <c:pt idx="266">
                  <c:v>1396</c:v>
                </c:pt>
                <c:pt idx="267">
                  <c:v>1397</c:v>
                </c:pt>
                <c:pt idx="268">
                  <c:v>1398</c:v>
                </c:pt>
                <c:pt idx="269">
                  <c:v>1399</c:v>
                </c:pt>
                <c:pt idx="270">
                  <c:v>1400</c:v>
                </c:pt>
                <c:pt idx="271">
                  <c:v>1401</c:v>
                </c:pt>
                <c:pt idx="272">
                  <c:v>1402</c:v>
                </c:pt>
                <c:pt idx="273">
                  <c:v>1403</c:v>
                </c:pt>
                <c:pt idx="274">
                  <c:v>1404</c:v>
                </c:pt>
                <c:pt idx="275">
                  <c:v>1405</c:v>
                </c:pt>
                <c:pt idx="276">
                  <c:v>1406</c:v>
                </c:pt>
                <c:pt idx="277">
                  <c:v>1407</c:v>
                </c:pt>
                <c:pt idx="278">
                  <c:v>1408</c:v>
                </c:pt>
                <c:pt idx="279">
                  <c:v>1409</c:v>
                </c:pt>
                <c:pt idx="280">
                  <c:v>1410</c:v>
                </c:pt>
                <c:pt idx="281">
                  <c:v>1411</c:v>
                </c:pt>
                <c:pt idx="282">
                  <c:v>1412</c:v>
                </c:pt>
                <c:pt idx="283">
                  <c:v>1413</c:v>
                </c:pt>
                <c:pt idx="284">
                  <c:v>1414</c:v>
                </c:pt>
                <c:pt idx="285">
                  <c:v>1415</c:v>
                </c:pt>
                <c:pt idx="286">
                  <c:v>1416</c:v>
                </c:pt>
                <c:pt idx="287">
                  <c:v>1417</c:v>
                </c:pt>
                <c:pt idx="288">
                  <c:v>1418</c:v>
                </c:pt>
                <c:pt idx="289">
                  <c:v>1419</c:v>
                </c:pt>
                <c:pt idx="290">
                  <c:v>1420</c:v>
                </c:pt>
                <c:pt idx="291">
                  <c:v>1421</c:v>
                </c:pt>
                <c:pt idx="292">
                  <c:v>1422</c:v>
                </c:pt>
                <c:pt idx="293">
                  <c:v>1423</c:v>
                </c:pt>
                <c:pt idx="294">
                  <c:v>1424</c:v>
                </c:pt>
                <c:pt idx="295">
                  <c:v>1425</c:v>
                </c:pt>
                <c:pt idx="296">
                  <c:v>1426</c:v>
                </c:pt>
                <c:pt idx="297">
                  <c:v>1427</c:v>
                </c:pt>
                <c:pt idx="298">
                  <c:v>1428</c:v>
                </c:pt>
                <c:pt idx="299">
                  <c:v>1429</c:v>
                </c:pt>
                <c:pt idx="300">
                  <c:v>1430</c:v>
                </c:pt>
              </c:numCache>
            </c:numRef>
          </c:xVal>
          <c:yVal>
            <c:numRef>
              <c:f>Graph!$B$6:$B$304</c:f>
              <c:numCache>
                <c:formatCode>General</c:formatCode>
                <c:ptCount val="299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Graph!$A$5:$A$305</c:f>
              <c:numCache>
                <c:formatCode>General</c:formatCode>
                <c:ptCount val="301"/>
                <c:pt idx="0">
                  <c:v>1130</c:v>
                </c:pt>
                <c:pt idx="1">
                  <c:v>1131</c:v>
                </c:pt>
                <c:pt idx="2">
                  <c:v>1132</c:v>
                </c:pt>
                <c:pt idx="3">
                  <c:v>1133</c:v>
                </c:pt>
                <c:pt idx="4">
                  <c:v>1134</c:v>
                </c:pt>
                <c:pt idx="5">
                  <c:v>1135</c:v>
                </c:pt>
                <c:pt idx="6">
                  <c:v>1136</c:v>
                </c:pt>
                <c:pt idx="7">
                  <c:v>1137</c:v>
                </c:pt>
                <c:pt idx="8">
                  <c:v>1138</c:v>
                </c:pt>
                <c:pt idx="9">
                  <c:v>1139</c:v>
                </c:pt>
                <c:pt idx="10">
                  <c:v>1140</c:v>
                </c:pt>
                <c:pt idx="11">
                  <c:v>1141</c:v>
                </c:pt>
                <c:pt idx="12">
                  <c:v>1142</c:v>
                </c:pt>
                <c:pt idx="13">
                  <c:v>1143</c:v>
                </c:pt>
                <c:pt idx="14">
                  <c:v>1144</c:v>
                </c:pt>
                <c:pt idx="15">
                  <c:v>1145</c:v>
                </c:pt>
                <c:pt idx="16">
                  <c:v>1146</c:v>
                </c:pt>
                <c:pt idx="17">
                  <c:v>1147</c:v>
                </c:pt>
                <c:pt idx="18">
                  <c:v>1148</c:v>
                </c:pt>
                <c:pt idx="19">
                  <c:v>1149</c:v>
                </c:pt>
                <c:pt idx="20">
                  <c:v>1150</c:v>
                </c:pt>
                <c:pt idx="21">
                  <c:v>1151</c:v>
                </c:pt>
                <c:pt idx="22">
                  <c:v>1152</c:v>
                </c:pt>
                <c:pt idx="23">
                  <c:v>1153</c:v>
                </c:pt>
                <c:pt idx="24">
                  <c:v>1154</c:v>
                </c:pt>
                <c:pt idx="25">
                  <c:v>1155</c:v>
                </c:pt>
                <c:pt idx="26">
                  <c:v>1156</c:v>
                </c:pt>
                <c:pt idx="27">
                  <c:v>1157</c:v>
                </c:pt>
                <c:pt idx="28">
                  <c:v>1158</c:v>
                </c:pt>
                <c:pt idx="29">
                  <c:v>1159</c:v>
                </c:pt>
                <c:pt idx="30">
                  <c:v>1160</c:v>
                </c:pt>
                <c:pt idx="31">
                  <c:v>1161</c:v>
                </c:pt>
                <c:pt idx="32">
                  <c:v>1162</c:v>
                </c:pt>
                <c:pt idx="33">
                  <c:v>1163</c:v>
                </c:pt>
                <c:pt idx="34">
                  <c:v>1164</c:v>
                </c:pt>
                <c:pt idx="35">
                  <c:v>1165</c:v>
                </c:pt>
                <c:pt idx="36">
                  <c:v>1166</c:v>
                </c:pt>
                <c:pt idx="37">
                  <c:v>1167</c:v>
                </c:pt>
                <c:pt idx="38">
                  <c:v>1168</c:v>
                </c:pt>
                <c:pt idx="39">
                  <c:v>1169</c:v>
                </c:pt>
                <c:pt idx="40">
                  <c:v>1170</c:v>
                </c:pt>
                <c:pt idx="41">
                  <c:v>1171</c:v>
                </c:pt>
                <c:pt idx="42">
                  <c:v>1172</c:v>
                </c:pt>
                <c:pt idx="43">
                  <c:v>1173</c:v>
                </c:pt>
                <c:pt idx="44">
                  <c:v>1174</c:v>
                </c:pt>
                <c:pt idx="45">
                  <c:v>1175</c:v>
                </c:pt>
                <c:pt idx="46">
                  <c:v>1176</c:v>
                </c:pt>
                <c:pt idx="47">
                  <c:v>1177</c:v>
                </c:pt>
                <c:pt idx="48">
                  <c:v>1178</c:v>
                </c:pt>
                <c:pt idx="49">
                  <c:v>1179</c:v>
                </c:pt>
                <c:pt idx="50">
                  <c:v>1180</c:v>
                </c:pt>
                <c:pt idx="51">
                  <c:v>1181</c:v>
                </c:pt>
                <c:pt idx="52">
                  <c:v>1182</c:v>
                </c:pt>
                <c:pt idx="53">
                  <c:v>1183</c:v>
                </c:pt>
                <c:pt idx="54">
                  <c:v>1184</c:v>
                </c:pt>
                <c:pt idx="55">
                  <c:v>1185</c:v>
                </c:pt>
                <c:pt idx="56">
                  <c:v>1186</c:v>
                </c:pt>
                <c:pt idx="57">
                  <c:v>1187</c:v>
                </c:pt>
                <c:pt idx="58">
                  <c:v>1188</c:v>
                </c:pt>
                <c:pt idx="59">
                  <c:v>1189</c:v>
                </c:pt>
                <c:pt idx="60">
                  <c:v>1190</c:v>
                </c:pt>
                <c:pt idx="61">
                  <c:v>1191</c:v>
                </c:pt>
                <c:pt idx="62">
                  <c:v>1192</c:v>
                </c:pt>
                <c:pt idx="63">
                  <c:v>1193</c:v>
                </c:pt>
                <c:pt idx="64">
                  <c:v>1194</c:v>
                </c:pt>
                <c:pt idx="65">
                  <c:v>1195</c:v>
                </c:pt>
                <c:pt idx="66">
                  <c:v>1196</c:v>
                </c:pt>
                <c:pt idx="67">
                  <c:v>1197</c:v>
                </c:pt>
                <c:pt idx="68">
                  <c:v>1198</c:v>
                </c:pt>
                <c:pt idx="69">
                  <c:v>1199</c:v>
                </c:pt>
                <c:pt idx="70">
                  <c:v>1200</c:v>
                </c:pt>
                <c:pt idx="71">
                  <c:v>1201</c:v>
                </c:pt>
                <c:pt idx="72">
                  <c:v>1202</c:v>
                </c:pt>
                <c:pt idx="73">
                  <c:v>1203</c:v>
                </c:pt>
                <c:pt idx="74">
                  <c:v>1204</c:v>
                </c:pt>
                <c:pt idx="75">
                  <c:v>1205</c:v>
                </c:pt>
                <c:pt idx="76">
                  <c:v>1206</c:v>
                </c:pt>
                <c:pt idx="77">
                  <c:v>1207</c:v>
                </c:pt>
                <c:pt idx="78">
                  <c:v>1208</c:v>
                </c:pt>
                <c:pt idx="79">
                  <c:v>1209</c:v>
                </c:pt>
                <c:pt idx="80">
                  <c:v>1210</c:v>
                </c:pt>
                <c:pt idx="81">
                  <c:v>1211</c:v>
                </c:pt>
                <c:pt idx="82">
                  <c:v>1212</c:v>
                </c:pt>
                <c:pt idx="83">
                  <c:v>1213</c:v>
                </c:pt>
                <c:pt idx="84">
                  <c:v>1214</c:v>
                </c:pt>
                <c:pt idx="85">
                  <c:v>1215</c:v>
                </c:pt>
                <c:pt idx="86">
                  <c:v>1216</c:v>
                </c:pt>
                <c:pt idx="87">
                  <c:v>1217</c:v>
                </c:pt>
                <c:pt idx="88">
                  <c:v>1218</c:v>
                </c:pt>
                <c:pt idx="89">
                  <c:v>1219</c:v>
                </c:pt>
                <c:pt idx="90">
                  <c:v>1220</c:v>
                </c:pt>
                <c:pt idx="91">
                  <c:v>1221</c:v>
                </c:pt>
                <c:pt idx="92">
                  <c:v>1222</c:v>
                </c:pt>
                <c:pt idx="93">
                  <c:v>1223</c:v>
                </c:pt>
                <c:pt idx="94">
                  <c:v>1224</c:v>
                </c:pt>
                <c:pt idx="95">
                  <c:v>1225</c:v>
                </c:pt>
                <c:pt idx="96">
                  <c:v>1226</c:v>
                </c:pt>
                <c:pt idx="97">
                  <c:v>1227</c:v>
                </c:pt>
                <c:pt idx="98">
                  <c:v>1228</c:v>
                </c:pt>
                <c:pt idx="99">
                  <c:v>1229</c:v>
                </c:pt>
                <c:pt idx="100">
                  <c:v>1230</c:v>
                </c:pt>
                <c:pt idx="101">
                  <c:v>1231</c:v>
                </c:pt>
                <c:pt idx="102">
                  <c:v>1232</c:v>
                </c:pt>
                <c:pt idx="103">
                  <c:v>1233</c:v>
                </c:pt>
                <c:pt idx="104">
                  <c:v>1234</c:v>
                </c:pt>
                <c:pt idx="105">
                  <c:v>1235</c:v>
                </c:pt>
                <c:pt idx="106">
                  <c:v>1236</c:v>
                </c:pt>
                <c:pt idx="107">
                  <c:v>1237</c:v>
                </c:pt>
                <c:pt idx="108">
                  <c:v>1238</c:v>
                </c:pt>
                <c:pt idx="109">
                  <c:v>1239</c:v>
                </c:pt>
                <c:pt idx="110">
                  <c:v>1240</c:v>
                </c:pt>
                <c:pt idx="111">
                  <c:v>1241</c:v>
                </c:pt>
                <c:pt idx="112">
                  <c:v>1242</c:v>
                </c:pt>
                <c:pt idx="113">
                  <c:v>1243</c:v>
                </c:pt>
                <c:pt idx="114">
                  <c:v>1244</c:v>
                </c:pt>
                <c:pt idx="115">
                  <c:v>1245</c:v>
                </c:pt>
                <c:pt idx="116">
                  <c:v>1246</c:v>
                </c:pt>
                <c:pt idx="117">
                  <c:v>1247</c:v>
                </c:pt>
                <c:pt idx="118">
                  <c:v>1248</c:v>
                </c:pt>
                <c:pt idx="119">
                  <c:v>1249</c:v>
                </c:pt>
                <c:pt idx="120">
                  <c:v>1250</c:v>
                </c:pt>
                <c:pt idx="121">
                  <c:v>1251</c:v>
                </c:pt>
                <c:pt idx="122">
                  <c:v>1252</c:v>
                </c:pt>
                <c:pt idx="123">
                  <c:v>1253</c:v>
                </c:pt>
                <c:pt idx="124">
                  <c:v>1254</c:v>
                </c:pt>
                <c:pt idx="125">
                  <c:v>1255</c:v>
                </c:pt>
                <c:pt idx="126">
                  <c:v>1256</c:v>
                </c:pt>
                <c:pt idx="127">
                  <c:v>1257</c:v>
                </c:pt>
                <c:pt idx="128">
                  <c:v>1258</c:v>
                </c:pt>
                <c:pt idx="129">
                  <c:v>1259</c:v>
                </c:pt>
                <c:pt idx="130">
                  <c:v>1260</c:v>
                </c:pt>
                <c:pt idx="131">
                  <c:v>1261</c:v>
                </c:pt>
                <c:pt idx="132">
                  <c:v>1262</c:v>
                </c:pt>
                <c:pt idx="133">
                  <c:v>1263</c:v>
                </c:pt>
                <c:pt idx="134">
                  <c:v>1264</c:v>
                </c:pt>
                <c:pt idx="135">
                  <c:v>1265</c:v>
                </c:pt>
                <c:pt idx="136">
                  <c:v>1266</c:v>
                </c:pt>
                <c:pt idx="137">
                  <c:v>1267</c:v>
                </c:pt>
                <c:pt idx="138">
                  <c:v>1268</c:v>
                </c:pt>
                <c:pt idx="139">
                  <c:v>1269</c:v>
                </c:pt>
                <c:pt idx="140">
                  <c:v>1270</c:v>
                </c:pt>
                <c:pt idx="141">
                  <c:v>1271</c:v>
                </c:pt>
                <c:pt idx="142">
                  <c:v>1272</c:v>
                </c:pt>
                <c:pt idx="143">
                  <c:v>1273</c:v>
                </c:pt>
                <c:pt idx="144">
                  <c:v>1274</c:v>
                </c:pt>
                <c:pt idx="145">
                  <c:v>1275</c:v>
                </c:pt>
                <c:pt idx="146">
                  <c:v>1276</c:v>
                </c:pt>
                <c:pt idx="147">
                  <c:v>1277</c:v>
                </c:pt>
                <c:pt idx="148">
                  <c:v>1278</c:v>
                </c:pt>
                <c:pt idx="149">
                  <c:v>1279</c:v>
                </c:pt>
                <c:pt idx="150">
                  <c:v>1280</c:v>
                </c:pt>
                <c:pt idx="151">
                  <c:v>1281</c:v>
                </c:pt>
                <c:pt idx="152">
                  <c:v>1282</c:v>
                </c:pt>
                <c:pt idx="153">
                  <c:v>1283</c:v>
                </c:pt>
                <c:pt idx="154">
                  <c:v>1284</c:v>
                </c:pt>
                <c:pt idx="155">
                  <c:v>1285</c:v>
                </c:pt>
                <c:pt idx="156">
                  <c:v>1286</c:v>
                </c:pt>
                <c:pt idx="157">
                  <c:v>1287</c:v>
                </c:pt>
                <c:pt idx="158">
                  <c:v>1288</c:v>
                </c:pt>
                <c:pt idx="159">
                  <c:v>1289</c:v>
                </c:pt>
                <c:pt idx="160">
                  <c:v>1290</c:v>
                </c:pt>
                <c:pt idx="161">
                  <c:v>1291</c:v>
                </c:pt>
                <c:pt idx="162">
                  <c:v>1292</c:v>
                </c:pt>
                <c:pt idx="163">
                  <c:v>1293</c:v>
                </c:pt>
                <c:pt idx="164">
                  <c:v>1294</c:v>
                </c:pt>
                <c:pt idx="165">
                  <c:v>1295</c:v>
                </c:pt>
                <c:pt idx="166">
                  <c:v>1296</c:v>
                </c:pt>
                <c:pt idx="167">
                  <c:v>1297</c:v>
                </c:pt>
                <c:pt idx="168">
                  <c:v>1298</c:v>
                </c:pt>
                <c:pt idx="169">
                  <c:v>1299</c:v>
                </c:pt>
                <c:pt idx="170">
                  <c:v>1300</c:v>
                </c:pt>
                <c:pt idx="171">
                  <c:v>1301</c:v>
                </c:pt>
                <c:pt idx="172">
                  <c:v>1302</c:v>
                </c:pt>
                <c:pt idx="173">
                  <c:v>1303</c:v>
                </c:pt>
                <c:pt idx="174">
                  <c:v>1304</c:v>
                </c:pt>
                <c:pt idx="175">
                  <c:v>1305</c:v>
                </c:pt>
                <c:pt idx="176">
                  <c:v>1306</c:v>
                </c:pt>
                <c:pt idx="177">
                  <c:v>1307</c:v>
                </c:pt>
                <c:pt idx="178">
                  <c:v>1308</c:v>
                </c:pt>
                <c:pt idx="179">
                  <c:v>1309</c:v>
                </c:pt>
                <c:pt idx="180">
                  <c:v>1310</c:v>
                </c:pt>
                <c:pt idx="181">
                  <c:v>1311</c:v>
                </c:pt>
                <c:pt idx="182">
                  <c:v>1312</c:v>
                </c:pt>
                <c:pt idx="183">
                  <c:v>1313</c:v>
                </c:pt>
                <c:pt idx="184">
                  <c:v>1314</c:v>
                </c:pt>
                <c:pt idx="185">
                  <c:v>1315</c:v>
                </c:pt>
                <c:pt idx="186">
                  <c:v>1316</c:v>
                </c:pt>
                <c:pt idx="187">
                  <c:v>1317</c:v>
                </c:pt>
                <c:pt idx="188">
                  <c:v>1318</c:v>
                </c:pt>
                <c:pt idx="189">
                  <c:v>1319</c:v>
                </c:pt>
                <c:pt idx="190">
                  <c:v>1320</c:v>
                </c:pt>
                <c:pt idx="191">
                  <c:v>1321</c:v>
                </c:pt>
                <c:pt idx="192">
                  <c:v>1322</c:v>
                </c:pt>
                <c:pt idx="193">
                  <c:v>1323</c:v>
                </c:pt>
                <c:pt idx="194">
                  <c:v>1324</c:v>
                </c:pt>
                <c:pt idx="195">
                  <c:v>1325</c:v>
                </c:pt>
                <c:pt idx="196">
                  <c:v>1326</c:v>
                </c:pt>
                <c:pt idx="197">
                  <c:v>1327</c:v>
                </c:pt>
                <c:pt idx="198">
                  <c:v>1328</c:v>
                </c:pt>
                <c:pt idx="199">
                  <c:v>1329</c:v>
                </c:pt>
                <c:pt idx="200">
                  <c:v>1330</c:v>
                </c:pt>
                <c:pt idx="201">
                  <c:v>1331</c:v>
                </c:pt>
                <c:pt idx="202">
                  <c:v>1332</c:v>
                </c:pt>
                <c:pt idx="203">
                  <c:v>1333</c:v>
                </c:pt>
                <c:pt idx="204">
                  <c:v>1334</c:v>
                </c:pt>
                <c:pt idx="205">
                  <c:v>1335</c:v>
                </c:pt>
                <c:pt idx="206">
                  <c:v>1336</c:v>
                </c:pt>
                <c:pt idx="207">
                  <c:v>1337</c:v>
                </c:pt>
                <c:pt idx="208">
                  <c:v>1338</c:v>
                </c:pt>
                <c:pt idx="209">
                  <c:v>1339</c:v>
                </c:pt>
                <c:pt idx="210">
                  <c:v>1340</c:v>
                </c:pt>
                <c:pt idx="211">
                  <c:v>1341</c:v>
                </c:pt>
                <c:pt idx="212">
                  <c:v>1342</c:v>
                </c:pt>
                <c:pt idx="213">
                  <c:v>1343</c:v>
                </c:pt>
                <c:pt idx="214">
                  <c:v>1344</c:v>
                </c:pt>
                <c:pt idx="215">
                  <c:v>1345</c:v>
                </c:pt>
                <c:pt idx="216">
                  <c:v>1346</c:v>
                </c:pt>
                <c:pt idx="217">
                  <c:v>1347</c:v>
                </c:pt>
                <c:pt idx="218">
                  <c:v>1348</c:v>
                </c:pt>
                <c:pt idx="219">
                  <c:v>1349</c:v>
                </c:pt>
                <c:pt idx="220">
                  <c:v>1350</c:v>
                </c:pt>
                <c:pt idx="221">
                  <c:v>1351</c:v>
                </c:pt>
                <c:pt idx="222">
                  <c:v>1352</c:v>
                </c:pt>
                <c:pt idx="223">
                  <c:v>1353</c:v>
                </c:pt>
                <c:pt idx="224">
                  <c:v>1354</c:v>
                </c:pt>
                <c:pt idx="225">
                  <c:v>1355</c:v>
                </c:pt>
                <c:pt idx="226">
                  <c:v>1356</c:v>
                </c:pt>
                <c:pt idx="227">
                  <c:v>1357</c:v>
                </c:pt>
                <c:pt idx="228">
                  <c:v>1358</c:v>
                </c:pt>
                <c:pt idx="229">
                  <c:v>1359</c:v>
                </c:pt>
                <c:pt idx="230">
                  <c:v>1360</c:v>
                </c:pt>
                <c:pt idx="231">
                  <c:v>1361</c:v>
                </c:pt>
                <c:pt idx="232">
                  <c:v>1362</c:v>
                </c:pt>
                <c:pt idx="233">
                  <c:v>1363</c:v>
                </c:pt>
                <c:pt idx="234">
                  <c:v>1364</c:v>
                </c:pt>
                <c:pt idx="235">
                  <c:v>1365</c:v>
                </c:pt>
                <c:pt idx="236">
                  <c:v>1366</c:v>
                </c:pt>
                <c:pt idx="237">
                  <c:v>1367</c:v>
                </c:pt>
                <c:pt idx="238">
                  <c:v>1368</c:v>
                </c:pt>
                <c:pt idx="239">
                  <c:v>1369</c:v>
                </c:pt>
                <c:pt idx="240">
                  <c:v>1370</c:v>
                </c:pt>
                <c:pt idx="241">
                  <c:v>1371</c:v>
                </c:pt>
                <c:pt idx="242">
                  <c:v>1372</c:v>
                </c:pt>
                <c:pt idx="243">
                  <c:v>1373</c:v>
                </c:pt>
                <c:pt idx="244">
                  <c:v>1374</c:v>
                </c:pt>
                <c:pt idx="245">
                  <c:v>1375</c:v>
                </c:pt>
                <c:pt idx="246">
                  <c:v>1376</c:v>
                </c:pt>
                <c:pt idx="247">
                  <c:v>1377</c:v>
                </c:pt>
                <c:pt idx="248">
                  <c:v>1378</c:v>
                </c:pt>
                <c:pt idx="249">
                  <c:v>1379</c:v>
                </c:pt>
                <c:pt idx="250">
                  <c:v>1380</c:v>
                </c:pt>
                <c:pt idx="251">
                  <c:v>1381</c:v>
                </c:pt>
                <c:pt idx="252">
                  <c:v>1382</c:v>
                </c:pt>
                <c:pt idx="253">
                  <c:v>1383</c:v>
                </c:pt>
                <c:pt idx="254">
                  <c:v>1384</c:v>
                </c:pt>
                <c:pt idx="255">
                  <c:v>1385</c:v>
                </c:pt>
                <c:pt idx="256">
                  <c:v>1386</c:v>
                </c:pt>
                <c:pt idx="257">
                  <c:v>1387</c:v>
                </c:pt>
                <c:pt idx="258">
                  <c:v>1388</c:v>
                </c:pt>
                <c:pt idx="259">
                  <c:v>1389</c:v>
                </c:pt>
                <c:pt idx="260">
                  <c:v>1390</c:v>
                </c:pt>
                <c:pt idx="261">
                  <c:v>1391</c:v>
                </c:pt>
                <c:pt idx="262">
                  <c:v>1392</c:v>
                </c:pt>
                <c:pt idx="263">
                  <c:v>1393</c:v>
                </c:pt>
                <c:pt idx="264">
                  <c:v>1394</c:v>
                </c:pt>
                <c:pt idx="265">
                  <c:v>1395</c:v>
                </c:pt>
                <c:pt idx="266">
                  <c:v>1396</c:v>
                </c:pt>
                <c:pt idx="267">
                  <c:v>1397</c:v>
                </c:pt>
                <c:pt idx="268">
                  <c:v>1398</c:v>
                </c:pt>
                <c:pt idx="269">
                  <c:v>1399</c:v>
                </c:pt>
                <c:pt idx="270">
                  <c:v>1400</c:v>
                </c:pt>
                <c:pt idx="271">
                  <c:v>1401</c:v>
                </c:pt>
                <c:pt idx="272">
                  <c:v>1402</c:v>
                </c:pt>
                <c:pt idx="273">
                  <c:v>1403</c:v>
                </c:pt>
                <c:pt idx="274">
                  <c:v>1404</c:v>
                </c:pt>
                <c:pt idx="275">
                  <c:v>1405</c:v>
                </c:pt>
                <c:pt idx="276">
                  <c:v>1406</c:v>
                </c:pt>
                <c:pt idx="277">
                  <c:v>1407</c:v>
                </c:pt>
                <c:pt idx="278">
                  <c:v>1408</c:v>
                </c:pt>
                <c:pt idx="279">
                  <c:v>1409</c:v>
                </c:pt>
                <c:pt idx="280">
                  <c:v>1410</c:v>
                </c:pt>
                <c:pt idx="281">
                  <c:v>1411</c:v>
                </c:pt>
                <c:pt idx="282">
                  <c:v>1412</c:v>
                </c:pt>
                <c:pt idx="283">
                  <c:v>1413</c:v>
                </c:pt>
                <c:pt idx="284">
                  <c:v>1414</c:v>
                </c:pt>
                <c:pt idx="285">
                  <c:v>1415</c:v>
                </c:pt>
                <c:pt idx="286">
                  <c:v>1416</c:v>
                </c:pt>
                <c:pt idx="287">
                  <c:v>1417</c:v>
                </c:pt>
                <c:pt idx="288">
                  <c:v>1418</c:v>
                </c:pt>
                <c:pt idx="289">
                  <c:v>1419</c:v>
                </c:pt>
                <c:pt idx="290">
                  <c:v>1420</c:v>
                </c:pt>
                <c:pt idx="291">
                  <c:v>1421</c:v>
                </c:pt>
                <c:pt idx="292">
                  <c:v>1422</c:v>
                </c:pt>
                <c:pt idx="293">
                  <c:v>1423</c:v>
                </c:pt>
                <c:pt idx="294">
                  <c:v>1424</c:v>
                </c:pt>
                <c:pt idx="295">
                  <c:v>1425</c:v>
                </c:pt>
                <c:pt idx="296">
                  <c:v>1426</c:v>
                </c:pt>
                <c:pt idx="297">
                  <c:v>1427</c:v>
                </c:pt>
                <c:pt idx="298">
                  <c:v>1428</c:v>
                </c:pt>
                <c:pt idx="299">
                  <c:v>1429</c:v>
                </c:pt>
                <c:pt idx="300">
                  <c:v>1430</c:v>
                </c:pt>
              </c:numCache>
            </c:numRef>
          </c:xVal>
          <c:yVal>
            <c:numRef>
              <c:f>Graph!$C$6:$C$304</c:f>
              <c:numCache>
                <c:formatCode>General</c:formatCode>
                <c:ptCount val="2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Graph!$A$5:$A$305</c:f>
              <c:numCache>
                <c:formatCode>General</c:formatCode>
                <c:ptCount val="301"/>
                <c:pt idx="0">
                  <c:v>1130</c:v>
                </c:pt>
                <c:pt idx="1">
                  <c:v>1131</c:v>
                </c:pt>
                <c:pt idx="2">
                  <c:v>1132</c:v>
                </c:pt>
                <c:pt idx="3">
                  <c:v>1133</c:v>
                </c:pt>
                <c:pt idx="4">
                  <c:v>1134</c:v>
                </c:pt>
                <c:pt idx="5">
                  <c:v>1135</c:v>
                </c:pt>
                <c:pt idx="6">
                  <c:v>1136</c:v>
                </c:pt>
                <c:pt idx="7">
                  <c:v>1137</c:v>
                </c:pt>
                <c:pt idx="8">
                  <c:v>1138</c:v>
                </c:pt>
                <c:pt idx="9">
                  <c:v>1139</c:v>
                </c:pt>
                <c:pt idx="10">
                  <c:v>1140</c:v>
                </c:pt>
                <c:pt idx="11">
                  <c:v>1141</c:v>
                </c:pt>
                <c:pt idx="12">
                  <c:v>1142</c:v>
                </c:pt>
                <c:pt idx="13">
                  <c:v>1143</c:v>
                </c:pt>
                <c:pt idx="14">
                  <c:v>1144</c:v>
                </c:pt>
                <c:pt idx="15">
                  <c:v>1145</c:v>
                </c:pt>
                <c:pt idx="16">
                  <c:v>1146</c:v>
                </c:pt>
                <c:pt idx="17">
                  <c:v>1147</c:v>
                </c:pt>
                <c:pt idx="18">
                  <c:v>1148</c:v>
                </c:pt>
                <c:pt idx="19">
                  <c:v>1149</c:v>
                </c:pt>
                <c:pt idx="20">
                  <c:v>1150</c:v>
                </c:pt>
                <c:pt idx="21">
                  <c:v>1151</c:v>
                </c:pt>
                <c:pt idx="22">
                  <c:v>1152</c:v>
                </c:pt>
                <c:pt idx="23">
                  <c:v>1153</c:v>
                </c:pt>
                <c:pt idx="24">
                  <c:v>1154</c:v>
                </c:pt>
                <c:pt idx="25">
                  <c:v>1155</c:v>
                </c:pt>
                <c:pt idx="26">
                  <c:v>1156</c:v>
                </c:pt>
                <c:pt idx="27">
                  <c:v>1157</c:v>
                </c:pt>
                <c:pt idx="28">
                  <c:v>1158</c:v>
                </c:pt>
                <c:pt idx="29">
                  <c:v>1159</c:v>
                </c:pt>
                <c:pt idx="30">
                  <c:v>1160</c:v>
                </c:pt>
                <c:pt idx="31">
                  <c:v>1161</c:v>
                </c:pt>
                <c:pt idx="32">
                  <c:v>1162</c:v>
                </c:pt>
                <c:pt idx="33">
                  <c:v>1163</c:v>
                </c:pt>
                <c:pt idx="34">
                  <c:v>1164</c:v>
                </c:pt>
                <c:pt idx="35">
                  <c:v>1165</c:v>
                </c:pt>
                <c:pt idx="36">
                  <c:v>1166</c:v>
                </c:pt>
                <c:pt idx="37">
                  <c:v>1167</c:v>
                </c:pt>
                <c:pt idx="38">
                  <c:v>1168</c:v>
                </c:pt>
                <c:pt idx="39">
                  <c:v>1169</c:v>
                </c:pt>
                <c:pt idx="40">
                  <c:v>1170</c:v>
                </c:pt>
                <c:pt idx="41">
                  <c:v>1171</c:v>
                </c:pt>
                <c:pt idx="42">
                  <c:v>1172</c:v>
                </c:pt>
                <c:pt idx="43">
                  <c:v>1173</c:v>
                </c:pt>
                <c:pt idx="44">
                  <c:v>1174</c:v>
                </c:pt>
                <c:pt idx="45">
                  <c:v>1175</c:v>
                </c:pt>
                <c:pt idx="46">
                  <c:v>1176</c:v>
                </c:pt>
                <c:pt idx="47">
                  <c:v>1177</c:v>
                </c:pt>
                <c:pt idx="48">
                  <c:v>1178</c:v>
                </c:pt>
                <c:pt idx="49">
                  <c:v>1179</c:v>
                </c:pt>
                <c:pt idx="50">
                  <c:v>1180</c:v>
                </c:pt>
                <c:pt idx="51">
                  <c:v>1181</c:v>
                </c:pt>
                <c:pt idx="52">
                  <c:v>1182</c:v>
                </c:pt>
                <c:pt idx="53">
                  <c:v>1183</c:v>
                </c:pt>
                <c:pt idx="54">
                  <c:v>1184</c:v>
                </c:pt>
                <c:pt idx="55">
                  <c:v>1185</c:v>
                </c:pt>
                <c:pt idx="56">
                  <c:v>1186</c:v>
                </c:pt>
                <c:pt idx="57">
                  <c:v>1187</c:v>
                </c:pt>
                <c:pt idx="58">
                  <c:v>1188</c:v>
                </c:pt>
                <c:pt idx="59">
                  <c:v>1189</c:v>
                </c:pt>
                <c:pt idx="60">
                  <c:v>1190</c:v>
                </c:pt>
                <c:pt idx="61">
                  <c:v>1191</c:v>
                </c:pt>
                <c:pt idx="62">
                  <c:v>1192</c:v>
                </c:pt>
                <c:pt idx="63">
                  <c:v>1193</c:v>
                </c:pt>
                <c:pt idx="64">
                  <c:v>1194</c:v>
                </c:pt>
                <c:pt idx="65">
                  <c:v>1195</c:v>
                </c:pt>
                <c:pt idx="66">
                  <c:v>1196</c:v>
                </c:pt>
                <c:pt idx="67">
                  <c:v>1197</c:v>
                </c:pt>
                <c:pt idx="68">
                  <c:v>1198</c:v>
                </c:pt>
                <c:pt idx="69">
                  <c:v>1199</c:v>
                </c:pt>
                <c:pt idx="70">
                  <c:v>1200</c:v>
                </c:pt>
                <c:pt idx="71">
                  <c:v>1201</c:v>
                </c:pt>
                <c:pt idx="72">
                  <c:v>1202</c:v>
                </c:pt>
                <c:pt idx="73">
                  <c:v>1203</c:v>
                </c:pt>
                <c:pt idx="74">
                  <c:v>1204</c:v>
                </c:pt>
                <c:pt idx="75">
                  <c:v>1205</c:v>
                </c:pt>
                <c:pt idx="76">
                  <c:v>1206</c:v>
                </c:pt>
                <c:pt idx="77">
                  <c:v>1207</c:v>
                </c:pt>
                <c:pt idx="78">
                  <c:v>1208</c:v>
                </c:pt>
                <c:pt idx="79">
                  <c:v>1209</c:v>
                </c:pt>
                <c:pt idx="80">
                  <c:v>1210</c:v>
                </c:pt>
                <c:pt idx="81">
                  <c:v>1211</c:v>
                </c:pt>
                <c:pt idx="82">
                  <c:v>1212</c:v>
                </c:pt>
                <c:pt idx="83">
                  <c:v>1213</c:v>
                </c:pt>
                <c:pt idx="84">
                  <c:v>1214</c:v>
                </c:pt>
                <c:pt idx="85">
                  <c:v>1215</c:v>
                </c:pt>
                <c:pt idx="86">
                  <c:v>1216</c:v>
                </c:pt>
                <c:pt idx="87">
                  <c:v>1217</c:v>
                </c:pt>
                <c:pt idx="88">
                  <c:v>1218</c:v>
                </c:pt>
                <c:pt idx="89">
                  <c:v>1219</c:v>
                </c:pt>
                <c:pt idx="90">
                  <c:v>1220</c:v>
                </c:pt>
                <c:pt idx="91">
                  <c:v>1221</c:v>
                </c:pt>
                <c:pt idx="92">
                  <c:v>1222</c:v>
                </c:pt>
                <c:pt idx="93">
                  <c:v>1223</c:v>
                </c:pt>
                <c:pt idx="94">
                  <c:v>1224</c:v>
                </c:pt>
                <c:pt idx="95">
                  <c:v>1225</c:v>
                </c:pt>
                <c:pt idx="96">
                  <c:v>1226</c:v>
                </c:pt>
                <c:pt idx="97">
                  <c:v>1227</c:v>
                </c:pt>
                <c:pt idx="98">
                  <c:v>1228</c:v>
                </c:pt>
                <c:pt idx="99">
                  <c:v>1229</c:v>
                </c:pt>
                <c:pt idx="100">
                  <c:v>1230</c:v>
                </c:pt>
                <c:pt idx="101">
                  <c:v>1231</c:v>
                </c:pt>
                <c:pt idx="102">
                  <c:v>1232</c:v>
                </c:pt>
                <c:pt idx="103">
                  <c:v>1233</c:v>
                </c:pt>
                <c:pt idx="104">
                  <c:v>1234</c:v>
                </c:pt>
                <c:pt idx="105">
                  <c:v>1235</c:v>
                </c:pt>
                <c:pt idx="106">
                  <c:v>1236</c:v>
                </c:pt>
                <c:pt idx="107">
                  <c:v>1237</c:v>
                </c:pt>
                <c:pt idx="108">
                  <c:v>1238</c:v>
                </c:pt>
                <c:pt idx="109">
                  <c:v>1239</c:v>
                </c:pt>
                <c:pt idx="110">
                  <c:v>1240</c:v>
                </c:pt>
                <c:pt idx="111">
                  <c:v>1241</c:v>
                </c:pt>
                <c:pt idx="112">
                  <c:v>1242</c:v>
                </c:pt>
                <c:pt idx="113">
                  <c:v>1243</c:v>
                </c:pt>
                <c:pt idx="114">
                  <c:v>1244</c:v>
                </c:pt>
                <c:pt idx="115">
                  <c:v>1245</c:v>
                </c:pt>
                <c:pt idx="116">
                  <c:v>1246</c:v>
                </c:pt>
                <c:pt idx="117">
                  <c:v>1247</c:v>
                </c:pt>
                <c:pt idx="118">
                  <c:v>1248</c:v>
                </c:pt>
                <c:pt idx="119">
                  <c:v>1249</c:v>
                </c:pt>
                <c:pt idx="120">
                  <c:v>1250</c:v>
                </c:pt>
                <c:pt idx="121">
                  <c:v>1251</c:v>
                </c:pt>
                <c:pt idx="122">
                  <c:v>1252</c:v>
                </c:pt>
                <c:pt idx="123">
                  <c:v>1253</c:v>
                </c:pt>
                <c:pt idx="124">
                  <c:v>1254</c:v>
                </c:pt>
                <c:pt idx="125">
                  <c:v>1255</c:v>
                </c:pt>
                <c:pt idx="126">
                  <c:v>1256</c:v>
                </c:pt>
                <c:pt idx="127">
                  <c:v>1257</c:v>
                </c:pt>
                <c:pt idx="128">
                  <c:v>1258</c:v>
                </c:pt>
                <c:pt idx="129">
                  <c:v>1259</c:v>
                </c:pt>
                <c:pt idx="130">
                  <c:v>1260</c:v>
                </c:pt>
                <c:pt idx="131">
                  <c:v>1261</c:v>
                </c:pt>
                <c:pt idx="132">
                  <c:v>1262</c:v>
                </c:pt>
                <c:pt idx="133">
                  <c:v>1263</c:v>
                </c:pt>
                <c:pt idx="134">
                  <c:v>1264</c:v>
                </c:pt>
                <c:pt idx="135">
                  <c:v>1265</c:v>
                </c:pt>
                <c:pt idx="136">
                  <c:v>1266</c:v>
                </c:pt>
                <c:pt idx="137">
                  <c:v>1267</c:v>
                </c:pt>
                <c:pt idx="138">
                  <c:v>1268</c:v>
                </c:pt>
                <c:pt idx="139">
                  <c:v>1269</c:v>
                </c:pt>
                <c:pt idx="140">
                  <c:v>1270</c:v>
                </c:pt>
                <c:pt idx="141">
                  <c:v>1271</c:v>
                </c:pt>
                <c:pt idx="142">
                  <c:v>1272</c:v>
                </c:pt>
                <c:pt idx="143">
                  <c:v>1273</c:v>
                </c:pt>
                <c:pt idx="144">
                  <c:v>1274</c:v>
                </c:pt>
                <c:pt idx="145">
                  <c:v>1275</c:v>
                </c:pt>
                <c:pt idx="146">
                  <c:v>1276</c:v>
                </c:pt>
                <c:pt idx="147">
                  <c:v>1277</c:v>
                </c:pt>
                <c:pt idx="148">
                  <c:v>1278</c:v>
                </c:pt>
                <c:pt idx="149">
                  <c:v>1279</c:v>
                </c:pt>
                <c:pt idx="150">
                  <c:v>1280</c:v>
                </c:pt>
                <c:pt idx="151">
                  <c:v>1281</c:v>
                </c:pt>
                <c:pt idx="152">
                  <c:v>1282</c:v>
                </c:pt>
                <c:pt idx="153">
                  <c:v>1283</c:v>
                </c:pt>
                <c:pt idx="154">
                  <c:v>1284</c:v>
                </c:pt>
                <c:pt idx="155">
                  <c:v>1285</c:v>
                </c:pt>
                <c:pt idx="156">
                  <c:v>1286</c:v>
                </c:pt>
                <c:pt idx="157">
                  <c:v>1287</c:v>
                </c:pt>
                <c:pt idx="158">
                  <c:v>1288</c:v>
                </c:pt>
                <c:pt idx="159">
                  <c:v>1289</c:v>
                </c:pt>
                <c:pt idx="160">
                  <c:v>1290</c:v>
                </c:pt>
                <c:pt idx="161">
                  <c:v>1291</c:v>
                </c:pt>
                <c:pt idx="162">
                  <c:v>1292</c:v>
                </c:pt>
                <c:pt idx="163">
                  <c:v>1293</c:v>
                </c:pt>
                <c:pt idx="164">
                  <c:v>1294</c:v>
                </c:pt>
                <c:pt idx="165">
                  <c:v>1295</c:v>
                </c:pt>
                <c:pt idx="166">
                  <c:v>1296</c:v>
                </c:pt>
                <c:pt idx="167">
                  <c:v>1297</c:v>
                </c:pt>
                <c:pt idx="168">
                  <c:v>1298</c:v>
                </c:pt>
                <c:pt idx="169">
                  <c:v>1299</c:v>
                </c:pt>
                <c:pt idx="170">
                  <c:v>1300</c:v>
                </c:pt>
                <c:pt idx="171">
                  <c:v>1301</c:v>
                </c:pt>
                <c:pt idx="172">
                  <c:v>1302</c:v>
                </c:pt>
                <c:pt idx="173">
                  <c:v>1303</c:v>
                </c:pt>
                <c:pt idx="174">
                  <c:v>1304</c:v>
                </c:pt>
                <c:pt idx="175">
                  <c:v>1305</c:v>
                </c:pt>
                <c:pt idx="176">
                  <c:v>1306</c:v>
                </c:pt>
                <c:pt idx="177">
                  <c:v>1307</c:v>
                </c:pt>
                <c:pt idx="178">
                  <c:v>1308</c:v>
                </c:pt>
                <c:pt idx="179">
                  <c:v>1309</c:v>
                </c:pt>
                <c:pt idx="180">
                  <c:v>1310</c:v>
                </c:pt>
                <c:pt idx="181">
                  <c:v>1311</c:v>
                </c:pt>
                <c:pt idx="182">
                  <c:v>1312</c:v>
                </c:pt>
                <c:pt idx="183">
                  <c:v>1313</c:v>
                </c:pt>
                <c:pt idx="184">
                  <c:v>1314</c:v>
                </c:pt>
                <c:pt idx="185">
                  <c:v>1315</c:v>
                </c:pt>
                <c:pt idx="186">
                  <c:v>1316</c:v>
                </c:pt>
                <c:pt idx="187">
                  <c:v>1317</c:v>
                </c:pt>
                <c:pt idx="188">
                  <c:v>1318</c:v>
                </c:pt>
                <c:pt idx="189">
                  <c:v>1319</c:v>
                </c:pt>
                <c:pt idx="190">
                  <c:v>1320</c:v>
                </c:pt>
                <c:pt idx="191">
                  <c:v>1321</c:v>
                </c:pt>
                <c:pt idx="192">
                  <c:v>1322</c:v>
                </c:pt>
                <c:pt idx="193">
                  <c:v>1323</c:v>
                </c:pt>
                <c:pt idx="194">
                  <c:v>1324</c:v>
                </c:pt>
                <c:pt idx="195">
                  <c:v>1325</c:v>
                </c:pt>
                <c:pt idx="196">
                  <c:v>1326</c:v>
                </c:pt>
                <c:pt idx="197">
                  <c:v>1327</c:v>
                </c:pt>
                <c:pt idx="198">
                  <c:v>1328</c:v>
                </c:pt>
                <c:pt idx="199">
                  <c:v>1329</c:v>
                </c:pt>
                <c:pt idx="200">
                  <c:v>1330</c:v>
                </c:pt>
                <c:pt idx="201">
                  <c:v>1331</c:v>
                </c:pt>
                <c:pt idx="202">
                  <c:v>1332</c:v>
                </c:pt>
                <c:pt idx="203">
                  <c:v>1333</c:v>
                </c:pt>
                <c:pt idx="204">
                  <c:v>1334</c:v>
                </c:pt>
                <c:pt idx="205">
                  <c:v>1335</c:v>
                </c:pt>
                <c:pt idx="206">
                  <c:v>1336</c:v>
                </c:pt>
                <c:pt idx="207">
                  <c:v>1337</c:v>
                </c:pt>
                <c:pt idx="208">
                  <c:v>1338</c:v>
                </c:pt>
                <c:pt idx="209">
                  <c:v>1339</c:v>
                </c:pt>
                <c:pt idx="210">
                  <c:v>1340</c:v>
                </c:pt>
                <c:pt idx="211">
                  <c:v>1341</c:v>
                </c:pt>
                <c:pt idx="212">
                  <c:v>1342</c:v>
                </c:pt>
                <c:pt idx="213">
                  <c:v>1343</c:v>
                </c:pt>
                <c:pt idx="214">
                  <c:v>1344</c:v>
                </c:pt>
                <c:pt idx="215">
                  <c:v>1345</c:v>
                </c:pt>
                <c:pt idx="216">
                  <c:v>1346</c:v>
                </c:pt>
                <c:pt idx="217">
                  <c:v>1347</c:v>
                </c:pt>
                <c:pt idx="218">
                  <c:v>1348</c:v>
                </c:pt>
                <c:pt idx="219">
                  <c:v>1349</c:v>
                </c:pt>
                <c:pt idx="220">
                  <c:v>1350</c:v>
                </c:pt>
                <c:pt idx="221">
                  <c:v>1351</c:v>
                </c:pt>
                <c:pt idx="222">
                  <c:v>1352</c:v>
                </c:pt>
                <c:pt idx="223">
                  <c:v>1353</c:v>
                </c:pt>
                <c:pt idx="224">
                  <c:v>1354</c:v>
                </c:pt>
                <c:pt idx="225">
                  <c:v>1355</c:v>
                </c:pt>
                <c:pt idx="226">
                  <c:v>1356</c:v>
                </c:pt>
                <c:pt idx="227">
                  <c:v>1357</c:v>
                </c:pt>
                <c:pt idx="228">
                  <c:v>1358</c:v>
                </c:pt>
                <c:pt idx="229">
                  <c:v>1359</c:v>
                </c:pt>
                <c:pt idx="230">
                  <c:v>1360</c:v>
                </c:pt>
                <c:pt idx="231">
                  <c:v>1361</c:v>
                </c:pt>
                <c:pt idx="232">
                  <c:v>1362</c:v>
                </c:pt>
                <c:pt idx="233">
                  <c:v>1363</c:v>
                </c:pt>
                <c:pt idx="234">
                  <c:v>1364</c:v>
                </c:pt>
                <c:pt idx="235">
                  <c:v>1365</c:v>
                </c:pt>
                <c:pt idx="236">
                  <c:v>1366</c:v>
                </c:pt>
                <c:pt idx="237">
                  <c:v>1367</c:v>
                </c:pt>
                <c:pt idx="238">
                  <c:v>1368</c:v>
                </c:pt>
                <c:pt idx="239">
                  <c:v>1369</c:v>
                </c:pt>
                <c:pt idx="240">
                  <c:v>1370</c:v>
                </c:pt>
                <c:pt idx="241">
                  <c:v>1371</c:v>
                </c:pt>
                <c:pt idx="242">
                  <c:v>1372</c:v>
                </c:pt>
                <c:pt idx="243">
                  <c:v>1373</c:v>
                </c:pt>
                <c:pt idx="244">
                  <c:v>1374</c:v>
                </c:pt>
                <c:pt idx="245">
                  <c:v>1375</c:v>
                </c:pt>
                <c:pt idx="246">
                  <c:v>1376</c:v>
                </c:pt>
                <c:pt idx="247">
                  <c:v>1377</c:v>
                </c:pt>
                <c:pt idx="248">
                  <c:v>1378</c:v>
                </c:pt>
                <c:pt idx="249">
                  <c:v>1379</c:v>
                </c:pt>
                <c:pt idx="250">
                  <c:v>1380</c:v>
                </c:pt>
                <c:pt idx="251">
                  <c:v>1381</c:v>
                </c:pt>
                <c:pt idx="252">
                  <c:v>1382</c:v>
                </c:pt>
                <c:pt idx="253">
                  <c:v>1383</c:v>
                </c:pt>
                <c:pt idx="254">
                  <c:v>1384</c:v>
                </c:pt>
                <c:pt idx="255">
                  <c:v>1385</c:v>
                </c:pt>
                <c:pt idx="256">
                  <c:v>1386</c:v>
                </c:pt>
                <c:pt idx="257">
                  <c:v>1387</c:v>
                </c:pt>
                <c:pt idx="258">
                  <c:v>1388</c:v>
                </c:pt>
                <c:pt idx="259">
                  <c:v>1389</c:v>
                </c:pt>
                <c:pt idx="260">
                  <c:v>1390</c:v>
                </c:pt>
                <c:pt idx="261">
                  <c:v>1391</c:v>
                </c:pt>
                <c:pt idx="262">
                  <c:v>1392</c:v>
                </c:pt>
                <c:pt idx="263">
                  <c:v>1393</c:v>
                </c:pt>
                <c:pt idx="264">
                  <c:v>1394</c:v>
                </c:pt>
                <c:pt idx="265">
                  <c:v>1395</c:v>
                </c:pt>
                <c:pt idx="266">
                  <c:v>1396</c:v>
                </c:pt>
                <c:pt idx="267">
                  <c:v>1397</c:v>
                </c:pt>
                <c:pt idx="268">
                  <c:v>1398</c:v>
                </c:pt>
                <c:pt idx="269">
                  <c:v>1399</c:v>
                </c:pt>
                <c:pt idx="270">
                  <c:v>1400</c:v>
                </c:pt>
                <c:pt idx="271">
                  <c:v>1401</c:v>
                </c:pt>
                <c:pt idx="272">
                  <c:v>1402</c:v>
                </c:pt>
                <c:pt idx="273">
                  <c:v>1403</c:v>
                </c:pt>
                <c:pt idx="274">
                  <c:v>1404</c:v>
                </c:pt>
                <c:pt idx="275">
                  <c:v>1405</c:v>
                </c:pt>
                <c:pt idx="276">
                  <c:v>1406</c:v>
                </c:pt>
                <c:pt idx="277">
                  <c:v>1407</c:v>
                </c:pt>
                <c:pt idx="278">
                  <c:v>1408</c:v>
                </c:pt>
                <c:pt idx="279">
                  <c:v>1409</c:v>
                </c:pt>
                <c:pt idx="280">
                  <c:v>1410</c:v>
                </c:pt>
                <c:pt idx="281">
                  <c:v>1411</c:v>
                </c:pt>
                <c:pt idx="282">
                  <c:v>1412</c:v>
                </c:pt>
                <c:pt idx="283">
                  <c:v>1413</c:v>
                </c:pt>
                <c:pt idx="284">
                  <c:v>1414</c:v>
                </c:pt>
                <c:pt idx="285">
                  <c:v>1415</c:v>
                </c:pt>
                <c:pt idx="286">
                  <c:v>1416</c:v>
                </c:pt>
                <c:pt idx="287">
                  <c:v>1417</c:v>
                </c:pt>
                <c:pt idx="288">
                  <c:v>1418</c:v>
                </c:pt>
                <c:pt idx="289">
                  <c:v>1419</c:v>
                </c:pt>
                <c:pt idx="290">
                  <c:v>1420</c:v>
                </c:pt>
                <c:pt idx="291">
                  <c:v>1421</c:v>
                </c:pt>
                <c:pt idx="292">
                  <c:v>1422</c:v>
                </c:pt>
                <c:pt idx="293">
                  <c:v>1423</c:v>
                </c:pt>
                <c:pt idx="294">
                  <c:v>1424</c:v>
                </c:pt>
                <c:pt idx="295">
                  <c:v>1425</c:v>
                </c:pt>
                <c:pt idx="296">
                  <c:v>1426</c:v>
                </c:pt>
                <c:pt idx="297">
                  <c:v>1427</c:v>
                </c:pt>
                <c:pt idx="298">
                  <c:v>1428</c:v>
                </c:pt>
                <c:pt idx="299">
                  <c:v>1429</c:v>
                </c:pt>
                <c:pt idx="300">
                  <c:v>1430</c:v>
                </c:pt>
              </c:numCache>
            </c:numRef>
          </c:xVal>
          <c:yVal>
            <c:numRef>
              <c:f>Graph!$E$6:$E$304</c:f>
              <c:numCache>
                <c:formatCode>General</c:formatCode>
                <c:ptCount val="299"/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85680"/>
        <c:axId val="344201568"/>
      </c:scatterChart>
      <c:valAx>
        <c:axId val="435685680"/>
        <c:scaling>
          <c:orientation val="minMax"/>
          <c:max val="1430"/>
          <c:min val="1130"/>
        </c:scaling>
        <c:delete val="0"/>
        <c:axPos val="b"/>
        <c:numFmt formatCode="General" sourceLinked="1"/>
        <c:majorTickMark val="out"/>
        <c:minorTickMark val="none"/>
        <c:tickLblPos val="nextTo"/>
        <c:crossAx val="344201568"/>
        <c:crosses val="autoZero"/>
        <c:crossBetween val="midCat"/>
      </c:valAx>
      <c:valAx>
        <c:axId val="344201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568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Graph!$A$308:$A$535</c:f>
              <c:numCache>
                <c:formatCode>General</c:formatCode>
                <c:ptCount val="228"/>
                <c:pt idx="0">
                  <c:v>4537</c:v>
                </c:pt>
                <c:pt idx="1">
                  <c:v>4538</c:v>
                </c:pt>
                <c:pt idx="2">
                  <c:v>4539</c:v>
                </c:pt>
                <c:pt idx="3">
                  <c:v>4540</c:v>
                </c:pt>
                <c:pt idx="4">
                  <c:v>4541</c:v>
                </c:pt>
                <c:pt idx="5">
                  <c:v>4542</c:v>
                </c:pt>
                <c:pt idx="6">
                  <c:v>4543</c:v>
                </c:pt>
                <c:pt idx="7">
                  <c:v>4544</c:v>
                </c:pt>
                <c:pt idx="8">
                  <c:v>4545</c:v>
                </c:pt>
                <c:pt idx="9">
                  <c:v>4546</c:v>
                </c:pt>
                <c:pt idx="10">
                  <c:v>4547</c:v>
                </c:pt>
                <c:pt idx="11">
                  <c:v>4548</c:v>
                </c:pt>
                <c:pt idx="12">
                  <c:v>4549</c:v>
                </c:pt>
                <c:pt idx="13">
                  <c:v>4550</c:v>
                </c:pt>
                <c:pt idx="14">
                  <c:v>4551</c:v>
                </c:pt>
                <c:pt idx="15">
                  <c:v>4552</c:v>
                </c:pt>
                <c:pt idx="16">
                  <c:v>4553</c:v>
                </c:pt>
                <c:pt idx="17">
                  <c:v>4554</c:v>
                </c:pt>
                <c:pt idx="18">
                  <c:v>4555</c:v>
                </c:pt>
                <c:pt idx="19">
                  <c:v>4556</c:v>
                </c:pt>
                <c:pt idx="20">
                  <c:v>4557</c:v>
                </c:pt>
                <c:pt idx="21">
                  <c:v>4558</c:v>
                </c:pt>
                <c:pt idx="22">
                  <c:v>4559</c:v>
                </c:pt>
                <c:pt idx="23">
                  <c:v>4560</c:v>
                </c:pt>
                <c:pt idx="24">
                  <c:v>4561</c:v>
                </c:pt>
                <c:pt idx="25">
                  <c:v>4562</c:v>
                </c:pt>
                <c:pt idx="26">
                  <c:v>4563</c:v>
                </c:pt>
                <c:pt idx="27">
                  <c:v>4564</c:v>
                </c:pt>
                <c:pt idx="28">
                  <c:v>4565</c:v>
                </c:pt>
                <c:pt idx="29">
                  <c:v>4566</c:v>
                </c:pt>
                <c:pt idx="30">
                  <c:v>4567</c:v>
                </c:pt>
                <c:pt idx="31">
                  <c:v>4568</c:v>
                </c:pt>
                <c:pt idx="32">
                  <c:v>4569</c:v>
                </c:pt>
                <c:pt idx="33">
                  <c:v>4570</c:v>
                </c:pt>
                <c:pt idx="34">
                  <c:v>4571</c:v>
                </c:pt>
                <c:pt idx="35">
                  <c:v>4572</c:v>
                </c:pt>
                <c:pt idx="36">
                  <c:v>4573</c:v>
                </c:pt>
                <c:pt idx="37">
                  <c:v>4574</c:v>
                </c:pt>
                <c:pt idx="38">
                  <c:v>4575</c:v>
                </c:pt>
                <c:pt idx="39">
                  <c:v>4576</c:v>
                </c:pt>
                <c:pt idx="40">
                  <c:v>4577</c:v>
                </c:pt>
                <c:pt idx="41">
                  <c:v>4578</c:v>
                </c:pt>
                <c:pt idx="42">
                  <c:v>4579</c:v>
                </c:pt>
                <c:pt idx="43">
                  <c:v>4580</c:v>
                </c:pt>
                <c:pt idx="44">
                  <c:v>4581</c:v>
                </c:pt>
                <c:pt idx="45">
                  <c:v>4582</c:v>
                </c:pt>
                <c:pt idx="46">
                  <c:v>4583</c:v>
                </c:pt>
                <c:pt idx="47">
                  <c:v>4584</c:v>
                </c:pt>
                <c:pt idx="48">
                  <c:v>4585</c:v>
                </c:pt>
                <c:pt idx="49">
                  <c:v>4586</c:v>
                </c:pt>
                <c:pt idx="50">
                  <c:v>4587</c:v>
                </c:pt>
                <c:pt idx="51">
                  <c:v>4588</c:v>
                </c:pt>
                <c:pt idx="52">
                  <c:v>4589</c:v>
                </c:pt>
                <c:pt idx="53">
                  <c:v>4590</c:v>
                </c:pt>
                <c:pt idx="54">
                  <c:v>4591</c:v>
                </c:pt>
                <c:pt idx="55">
                  <c:v>4592</c:v>
                </c:pt>
                <c:pt idx="56">
                  <c:v>4593</c:v>
                </c:pt>
                <c:pt idx="57">
                  <c:v>4594</c:v>
                </c:pt>
                <c:pt idx="58">
                  <c:v>4595</c:v>
                </c:pt>
                <c:pt idx="59">
                  <c:v>4596</c:v>
                </c:pt>
                <c:pt idx="60">
                  <c:v>4597</c:v>
                </c:pt>
                <c:pt idx="61">
                  <c:v>4598</c:v>
                </c:pt>
                <c:pt idx="62">
                  <c:v>4599</c:v>
                </c:pt>
                <c:pt idx="63">
                  <c:v>4600</c:v>
                </c:pt>
                <c:pt idx="64">
                  <c:v>4601</c:v>
                </c:pt>
                <c:pt idx="65">
                  <c:v>4602</c:v>
                </c:pt>
                <c:pt idx="66">
                  <c:v>4603</c:v>
                </c:pt>
                <c:pt idx="67">
                  <c:v>4604</c:v>
                </c:pt>
                <c:pt idx="68">
                  <c:v>4605</c:v>
                </c:pt>
                <c:pt idx="69">
                  <c:v>4606</c:v>
                </c:pt>
                <c:pt idx="70">
                  <c:v>4607</c:v>
                </c:pt>
                <c:pt idx="71">
                  <c:v>4608</c:v>
                </c:pt>
                <c:pt idx="72">
                  <c:v>4609</c:v>
                </c:pt>
                <c:pt idx="73">
                  <c:v>4610</c:v>
                </c:pt>
                <c:pt idx="74">
                  <c:v>4611</c:v>
                </c:pt>
                <c:pt idx="75">
                  <c:v>4612</c:v>
                </c:pt>
                <c:pt idx="76">
                  <c:v>4613</c:v>
                </c:pt>
                <c:pt idx="77">
                  <c:v>4614</c:v>
                </c:pt>
                <c:pt idx="78">
                  <c:v>4615</c:v>
                </c:pt>
                <c:pt idx="79">
                  <c:v>4616</c:v>
                </c:pt>
                <c:pt idx="80">
                  <c:v>4617</c:v>
                </c:pt>
                <c:pt idx="81">
                  <c:v>4618</c:v>
                </c:pt>
                <c:pt idx="82">
                  <c:v>4619</c:v>
                </c:pt>
                <c:pt idx="83">
                  <c:v>4620</c:v>
                </c:pt>
                <c:pt idx="84">
                  <c:v>4621</c:v>
                </c:pt>
                <c:pt idx="85">
                  <c:v>4622</c:v>
                </c:pt>
                <c:pt idx="86">
                  <c:v>4623</c:v>
                </c:pt>
                <c:pt idx="87">
                  <c:v>4624</c:v>
                </c:pt>
                <c:pt idx="88">
                  <c:v>4625</c:v>
                </c:pt>
                <c:pt idx="89">
                  <c:v>4626</c:v>
                </c:pt>
                <c:pt idx="90">
                  <c:v>4627</c:v>
                </c:pt>
                <c:pt idx="91">
                  <c:v>4628</c:v>
                </c:pt>
                <c:pt idx="92">
                  <c:v>4629</c:v>
                </c:pt>
                <c:pt idx="93">
                  <c:v>4630</c:v>
                </c:pt>
                <c:pt idx="94">
                  <c:v>4631</c:v>
                </c:pt>
                <c:pt idx="95">
                  <c:v>4632</c:v>
                </c:pt>
                <c:pt idx="96">
                  <c:v>4633</c:v>
                </c:pt>
                <c:pt idx="97">
                  <c:v>4634</c:v>
                </c:pt>
                <c:pt idx="98">
                  <c:v>4635</c:v>
                </c:pt>
                <c:pt idx="99">
                  <c:v>4636</c:v>
                </c:pt>
                <c:pt idx="100">
                  <c:v>4637</c:v>
                </c:pt>
                <c:pt idx="101">
                  <c:v>4638</c:v>
                </c:pt>
                <c:pt idx="102">
                  <c:v>4639</c:v>
                </c:pt>
                <c:pt idx="103">
                  <c:v>4640</c:v>
                </c:pt>
                <c:pt idx="104">
                  <c:v>4641</c:v>
                </c:pt>
                <c:pt idx="105">
                  <c:v>4642</c:v>
                </c:pt>
                <c:pt idx="106">
                  <c:v>4643</c:v>
                </c:pt>
                <c:pt idx="107">
                  <c:v>4644</c:v>
                </c:pt>
                <c:pt idx="108">
                  <c:v>4645</c:v>
                </c:pt>
                <c:pt idx="109">
                  <c:v>4646</c:v>
                </c:pt>
                <c:pt idx="110">
                  <c:v>4647</c:v>
                </c:pt>
                <c:pt idx="111">
                  <c:v>4648</c:v>
                </c:pt>
                <c:pt idx="112">
                  <c:v>4649</c:v>
                </c:pt>
                <c:pt idx="113">
                  <c:v>4650</c:v>
                </c:pt>
                <c:pt idx="114">
                  <c:v>4651</c:v>
                </c:pt>
                <c:pt idx="115">
                  <c:v>4652</c:v>
                </c:pt>
                <c:pt idx="116">
                  <c:v>4653</c:v>
                </c:pt>
                <c:pt idx="117">
                  <c:v>4654</c:v>
                </c:pt>
                <c:pt idx="118">
                  <c:v>4655</c:v>
                </c:pt>
                <c:pt idx="119">
                  <c:v>4656</c:v>
                </c:pt>
                <c:pt idx="120">
                  <c:v>4657</c:v>
                </c:pt>
                <c:pt idx="121">
                  <c:v>4658</c:v>
                </c:pt>
                <c:pt idx="122">
                  <c:v>4659</c:v>
                </c:pt>
                <c:pt idx="123">
                  <c:v>4660</c:v>
                </c:pt>
                <c:pt idx="124">
                  <c:v>4661</c:v>
                </c:pt>
                <c:pt idx="125">
                  <c:v>4662</c:v>
                </c:pt>
                <c:pt idx="126">
                  <c:v>4663</c:v>
                </c:pt>
                <c:pt idx="127">
                  <c:v>4664</c:v>
                </c:pt>
                <c:pt idx="128">
                  <c:v>4665</c:v>
                </c:pt>
                <c:pt idx="129">
                  <c:v>4666</c:v>
                </c:pt>
                <c:pt idx="130">
                  <c:v>4667</c:v>
                </c:pt>
                <c:pt idx="131">
                  <c:v>4668</c:v>
                </c:pt>
                <c:pt idx="132">
                  <c:v>4669</c:v>
                </c:pt>
                <c:pt idx="133">
                  <c:v>4670</c:v>
                </c:pt>
                <c:pt idx="134">
                  <c:v>4671</c:v>
                </c:pt>
                <c:pt idx="135">
                  <c:v>4672</c:v>
                </c:pt>
                <c:pt idx="136">
                  <c:v>4673</c:v>
                </c:pt>
                <c:pt idx="137">
                  <c:v>4674</c:v>
                </c:pt>
                <c:pt idx="138">
                  <c:v>4675</c:v>
                </c:pt>
                <c:pt idx="139">
                  <c:v>4676</c:v>
                </c:pt>
                <c:pt idx="140">
                  <c:v>4677</c:v>
                </c:pt>
                <c:pt idx="141">
                  <c:v>4678</c:v>
                </c:pt>
                <c:pt idx="142">
                  <c:v>4679</c:v>
                </c:pt>
                <c:pt idx="143">
                  <c:v>4680</c:v>
                </c:pt>
                <c:pt idx="144">
                  <c:v>4681</c:v>
                </c:pt>
                <c:pt idx="145">
                  <c:v>4682</c:v>
                </c:pt>
                <c:pt idx="146">
                  <c:v>4683</c:v>
                </c:pt>
                <c:pt idx="147">
                  <c:v>4684</c:v>
                </c:pt>
                <c:pt idx="148">
                  <c:v>4685</c:v>
                </c:pt>
                <c:pt idx="149">
                  <c:v>4686</c:v>
                </c:pt>
                <c:pt idx="150">
                  <c:v>4687</c:v>
                </c:pt>
                <c:pt idx="151">
                  <c:v>4688</c:v>
                </c:pt>
                <c:pt idx="152">
                  <c:v>4689</c:v>
                </c:pt>
                <c:pt idx="153">
                  <c:v>4690</c:v>
                </c:pt>
                <c:pt idx="154">
                  <c:v>4691</c:v>
                </c:pt>
                <c:pt idx="155">
                  <c:v>4692</c:v>
                </c:pt>
                <c:pt idx="156">
                  <c:v>4693</c:v>
                </c:pt>
                <c:pt idx="157">
                  <c:v>4694</c:v>
                </c:pt>
                <c:pt idx="158">
                  <c:v>4695</c:v>
                </c:pt>
                <c:pt idx="159">
                  <c:v>4696</c:v>
                </c:pt>
                <c:pt idx="160">
                  <c:v>4697</c:v>
                </c:pt>
                <c:pt idx="161">
                  <c:v>4698</c:v>
                </c:pt>
                <c:pt idx="162">
                  <c:v>4699</c:v>
                </c:pt>
                <c:pt idx="163">
                  <c:v>4700</c:v>
                </c:pt>
                <c:pt idx="164">
                  <c:v>4701</c:v>
                </c:pt>
                <c:pt idx="165">
                  <c:v>4702</c:v>
                </c:pt>
                <c:pt idx="166">
                  <c:v>4703</c:v>
                </c:pt>
                <c:pt idx="167">
                  <c:v>4704</c:v>
                </c:pt>
                <c:pt idx="168">
                  <c:v>4705</c:v>
                </c:pt>
                <c:pt idx="169">
                  <c:v>4706</c:v>
                </c:pt>
                <c:pt idx="170">
                  <c:v>4707</c:v>
                </c:pt>
                <c:pt idx="171">
                  <c:v>4708</c:v>
                </c:pt>
                <c:pt idx="172">
                  <c:v>4709</c:v>
                </c:pt>
                <c:pt idx="173">
                  <c:v>4710</c:v>
                </c:pt>
                <c:pt idx="174">
                  <c:v>4711</c:v>
                </c:pt>
                <c:pt idx="175">
                  <c:v>4712</c:v>
                </c:pt>
                <c:pt idx="176">
                  <c:v>4713</c:v>
                </c:pt>
                <c:pt idx="177">
                  <c:v>4714</c:v>
                </c:pt>
                <c:pt idx="178">
                  <c:v>4715</c:v>
                </c:pt>
                <c:pt idx="179">
                  <c:v>4716</c:v>
                </c:pt>
                <c:pt idx="180">
                  <c:v>4717</c:v>
                </c:pt>
                <c:pt idx="181">
                  <c:v>4718</c:v>
                </c:pt>
                <c:pt idx="182">
                  <c:v>4719</c:v>
                </c:pt>
                <c:pt idx="183">
                  <c:v>4720</c:v>
                </c:pt>
                <c:pt idx="184">
                  <c:v>4721</c:v>
                </c:pt>
                <c:pt idx="185">
                  <c:v>4722</c:v>
                </c:pt>
                <c:pt idx="186">
                  <c:v>4723</c:v>
                </c:pt>
                <c:pt idx="187">
                  <c:v>4724</c:v>
                </c:pt>
                <c:pt idx="188">
                  <c:v>4725</c:v>
                </c:pt>
                <c:pt idx="189">
                  <c:v>4726</c:v>
                </c:pt>
                <c:pt idx="190">
                  <c:v>4727</c:v>
                </c:pt>
                <c:pt idx="191">
                  <c:v>4728</c:v>
                </c:pt>
                <c:pt idx="192">
                  <c:v>4729</c:v>
                </c:pt>
                <c:pt idx="193">
                  <c:v>4730</c:v>
                </c:pt>
                <c:pt idx="194">
                  <c:v>4731</c:v>
                </c:pt>
                <c:pt idx="195">
                  <c:v>4732</c:v>
                </c:pt>
                <c:pt idx="196">
                  <c:v>4733</c:v>
                </c:pt>
                <c:pt idx="197">
                  <c:v>4734</c:v>
                </c:pt>
                <c:pt idx="198">
                  <c:v>4735</c:v>
                </c:pt>
                <c:pt idx="199">
                  <c:v>4736</c:v>
                </c:pt>
                <c:pt idx="200">
                  <c:v>4737</c:v>
                </c:pt>
                <c:pt idx="201">
                  <c:v>4738</c:v>
                </c:pt>
                <c:pt idx="202">
                  <c:v>4739</c:v>
                </c:pt>
                <c:pt idx="203">
                  <c:v>4740</c:v>
                </c:pt>
                <c:pt idx="204">
                  <c:v>4741</c:v>
                </c:pt>
                <c:pt idx="205">
                  <c:v>4742</c:v>
                </c:pt>
                <c:pt idx="206">
                  <c:v>4743</c:v>
                </c:pt>
                <c:pt idx="207">
                  <c:v>4744</c:v>
                </c:pt>
                <c:pt idx="208">
                  <c:v>4745</c:v>
                </c:pt>
                <c:pt idx="209">
                  <c:v>4746</c:v>
                </c:pt>
                <c:pt idx="210">
                  <c:v>4747</c:v>
                </c:pt>
                <c:pt idx="211">
                  <c:v>4748</c:v>
                </c:pt>
                <c:pt idx="212">
                  <c:v>4749</c:v>
                </c:pt>
                <c:pt idx="213">
                  <c:v>4750</c:v>
                </c:pt>
                <c:pt idx="214">
                  <c:v>4751</c:v>
                </c:pt>
                <c:pt idx="215">
                  <c:v>4752</c:v>
                </c:pt>
                <c:pt idx="216">
                  <c:v>4753</c:v>
                </c:pt>
                <c:pt idx="217">
                  <c:v>4754</c:v>
                </c:pt>
                <c:pt idx="218">
                  <c:v>4755</c:v>
                </c:pt>
                <c:pt idx="219">
                  <c:v>4756</c:v>
                </c:pt>
                <c:pt idx="220">
                  <c:v>4757</c:v>
                </c:pt>
                <c:pt idx="221">
                  <c:v>4758</c:v>
                </c:pt>
                <c:pt idx="222">
                  <c:v>4759</c:v>
                </c:pt>
                <c:pt idx="223">
                  <c:v>4760</c:v>
                </c:pt>
                <c:pt idx="224">
                  <c:v>4761</c:v>
                </c:pt>
                <c:pt idx="225">
                  <c:v>4762</c:v>
                </c:pt>
                <c:pt idx="226">
                  <c:v>4763</c:v>
                </c:pt>
                <c:pt idx="227">
                  <c:v>4764</c:v>
                </c:pt>
              </c:numCache>
            </c:numRef>
          </c:xVal>
          <c:yVal>
            <c:numRef>
              <c:f>Graph!$D$309:$D$534</c:f>
              <c:numCache>
                <c:formatCode>General</c:formatCode>
                <c:ptCount val="226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Graph!$A$308:$A$535</c:f>
              <c:numCache>
                <c:formatCode>General</c:formatCode>
                <c:ptCount val="228"/>
                <c:pt idx="0">
                  <c:v>4537</c:v>
                </c:pt>
                <c:pt idx="1">
                  <c:v>4538</c:v>
                </c:pt>
                <c:pt idx="2">
                  <c:v>4539</c:v>
                </c:pt>
                <c:pt idx="3">
                  <c:v>4540</c:v>
                </c:pt>
                <c:pt idx="4">
                  <c:v>4541</c:v>
                </c:pt>
                <c:pt idx="5">
                  <c:v>4542</c:v>
                </c:pt>
                <c:pt idx="6">
                  <c:v>4543</c:v>
                </c:pt>
                <c:pt idx="7">
                  <c:v>4544</c:v>
                </c:pt>
                <c:pt idx="8">
                  <c:v>4545</c:v>
                </c:pt>
                <c:pt idx="9">
                  <c:v>4546</c:v>
                </c:pt>
                <c:pt idx="10">
                  <c:v>4547</c:v>
                </c:pt>
                <c:pt idx="11">
                  <c:v>4548</c:v>
                </c:pt>
                <c:pt idx="12">
                  <c:v>4549</c:v>
                </c:pt>
                <c:pt idx="13">
                  <c:v>4550</c:v>
                </c:pt>
                <c:pt idx="14">
                  <c:v>4551</c:v>
                </c:pt>
                <c:pt idx="15">
                  <c:v>4552</c:v>
                </c:pt>
                <c:pt idx="16">
                  <c:v>4553</c:v>
                </c:pt>
                <c:pt idx="17">
                  <c:v>4554</c:v>
                </c:pt>
                <c:pt idx="18">
                  <c:v>4555</c:v>
                </c:pt>
                <c:pt idx="19">
                  <c:v>4556</c:v>
                </c:pt>
                <c:pt idx="20">
                  <c:v>4557</c:v>
                </c:pt>
                <c:pt idx="21">
                  <c:v>4558</c:v>
                </c:pt>
                <c:pt idx="22">
                  <c:v>4559</c:v>
                </c:pt>
                <c:pt idx="23">
                  <c:v>4560</c:v>
                </c:pt>
                <c:pt idx="24">
                  <c:v>4561</c:v>
                </c:pt>
                <c:pt idx="25">
                  <c:v>4562</c:v>
                </c:pt>
                <c:pt idx="26">
                  <c:v>4563</c:v>
                </c:pt>
                <c:pt idx="27">
                  <c:v>4564</c:v>
                </c:pt>
                <c:pt idx="28">
                  <c:v>4565</c:v>
                </c:pt>
                <c:pt idx="29">
                  <c:v>4566</c:v>
                </c:pt>
                <c:pt idx="30">
                  <c:v>4567</c:v>
                </c:pt>
                <c:pt idx="31">
                  <c:v>4568</c:v>
                </c:pt>
                <c:pt idx="32">
                  <c:v>4569</c:v>
                </c:pt>
                <c:pt idx="33">
                  <c:v>4570</c:v>
                </c:pt>
                <c:pt idx="34">
                  <c:v>4571</c:v>
                </c:pt>
                <c:pt idx="35">
                  <c:v>4572</c:v>
                </c:pt>
                <c:pt idx="36">
                  <c:v>4573</c:v>
                </c:pt>
                <c:pt idx="37">
                  <c:v>4574</c:v>
                </c:pt>
                <c:pt idx="38">
                  <c:v>4575</c:v>
                </c:pt>
                <c:pt idx="39">
                  <c:v>4576</c:v>
                </c:pt>
                <c:pt idx="40">
                  <c:v>4577</c:v>
                </c:pt>
                <c:pt idx="41">
                  <c:v>4578</c:v>
                </c:pt>
                <c:pt idx="42">
                  <c:v>4579</c:v>
                </c:pt>
                <c:pt idx="43">
                  <c:v>4580</c:v>
                </c:pt>
                <c:pt idx="44">
                  <c:v>4581</c:v>
                </c:pt>
                <c:pt idx="45">
                  <c:v>4582</c:v>
                </c:pt>
                <c:pt idx="46">
                  <c:v>4583</c:v>
                </c:pt>
                <c:pt idx="47">
                  <c:v>4584</c:v>
                </c:pt>
                <c:pt idx="48">
                  <c:v>4585</c:v>
                </c:pt>
                <c:pt idx="49">
                  <c:v>4586</c:v>
                </c:pt>
                <c:pt idx="50">
                  <c:v>4587</c:v>
                </c:pt>
                <c:pt idx="51">
                  <c:v>4588</c:v>
                </c:pt>
                <c:pt idx="52">
                  <c:v>4589</c:v>
                </c:pt>
                <c:pt idx="53">
                  <c:v>4590</c:v>
                </c:pt>
                <c:pt idx="54">
                  <c:v>4591</c:v>
                </c:pt>
                <c:pt idx="55">
                  <c:v>4592</c:v>
                </c:pt>
                <c:pt idx="56">
                  <c:v>4593</c:v>
                </c:pt>
                <c:pt idx="57">
                  <c:v>4594</c:v>
                </c:pt>
                <c:pt idx="58">
                  <c:v>4595</c:v>
                </c:pt>
                <c:pt idx="59">
                  <c:v>4596</c:v>
                </c:pt>
                <c:pt idx="60">
                  <c:v>4597</c:v>
                </c:pt>
                <c:pt idx="61">
                  <c:v>4598</c:v>
                </c:pt>
                <c:pt idx="62">
                  <c:v>4599</c:v>
                </c:pt>
                <c:pt idx="63">
                  <c:v>4600</c:v>
                </c:pt>
                <c:pt idx="64">
                  <c:v>4601</c:v>
                </c:pt>
                <c:pt idx="65">
                  <c:v>4602</c:v>
                </c:pt>
                <c:pt idx="66">
                  <c:v>4603</c:v>
                </c:pt>
                <c:pt idx="67">
                  <c:v>4604</c:v>
                </c:pt>
                <c:pt idx="68">
                  <c:v>4605</c:v>
                </c:pt>
                <c:pt idx="69">
                  <c:v>4606</c:v>
                </c:pt>
                <c:pt idx="70">
                  <c:v>4607</c:v>
                </c:pt>
                <c:pt idx="71">
                  <c:v>4608</c:v>
                </c:pt>
                <c:pt idx="72">
                  <c:v>4609</c:v>
                </c:pt>
                <c:pt idx="73">
                  <c:v>4610</c:v>
                </c:pt>
                <c:pt idx="74">
                  <c:v>4611</c:v>
                </c:pt>
                <c:pt idx="75">
                  <c:v>4612</c:v>
                </c:pt>
                <c:pt idx="76">
                  <c:v>4613</c:v>
                </c:pt>
                <c:pt idx="77">
                  <c:v>4614</c:v>
                </c:pt>
                <c:pt idx="78">
                  <c:v>4615</c:v>
                </c:pt>
                <c:pt idx="79">
                  <c:v>4616</c:v>
                </c:pt>
                <c:pt idx="80">
                  <c:v>4617</c:v>
                </c:pt>
                <c:pt idx="81">
                  <c:v>4618</c:v>
                </c:pt>
                <c:pt idx="82">
                  <c:v>4619</c:v>
                </c:pt>
                <c:pt idx="83">
                  <c:v>4620</c:v>
                </c:pt>
                <c:pt idx="84">
                  <c:v>4621</c:v>
                </c:pt>
                <c:pt idx="85">
                  <c:v>4622</c:v>
                </c:pt>
                <c:pt idx="86">
                  <c:v>4623</c:v>
                </c:pt>
                <c:pt idx="87">
                  <c:v>4624</c:v>
                </c:pt>
                <c:pt idx="88">
                  <c:v>4625</c:v>
                </c:pt>
                <c:pt idx="89">
                  <c:v>4626</c:v>
                </c:pt>
                <c:pt idx="90">
                  <c:v>4627</c:v>
                </c:pt>
                <c:pt idx="91">
                  <c:v>4628</c:v>
                </c:pt>
                <c:pt idx="92">
                  <c:v>4629</c:v>
                </c:pt>
                <c:pt idx="93">
                  <c:v>4630</c:v>
                </c:pt>
                <c:pt idx="94">
                  <c:v>4631</c:v>
                </c:pt>
                <c:pt idx="95">
                  <c:v>4632</c:v>
                </c:pt>
                <c:pt idx="96">
                  <c:v>4633</c:v>
                </c:pt>
                <c:pt idx="97">
                  <c:v>4634</c:v>
                </c:pt>
                <c:pt idx="98">
                  <c:v>4635</c:v>
                </c:pt>
                <c:pt idx="99">
                  <c:v>4636</c:v>
                </c:pt>
                <c:pt idx="100">
                  <c:v>4637</c:v>
                </c:pt>
                <c:pt idx="101">
                  <c:v>4638</c:v>
                </c:pt>
                <c:pt idx="102">
                  <c:v>4639</c:v>
                </c:pt>
                <c:pt idx="103">
                  <c:v>4640</c:v>
                </c:pt>
                <c:pt idx="104">
                  <c:v>4641</c:v>
                </c:pt>
                <c:pt idx="105">
                  <c:v>4642</c:v>
                </c:pt>
                <c:pt idx="106">
                  <c:v>4643</c:v>
                </c:pt>
                <c:pt idx="107">
                  <c:v>4644</c:v>
                </c:pt>
                <c:pt idx="108">
                  <c:v>4645</c:v>
                </c:pt>
                <c:pt idx="109">
                  <c:v>4646</c:v>
                </c:pt>
                <c:pt idx="110">
                  <c:v>4647</c:v>
                </c:pt>
                <c:pt idx="111">
                  <c:v>4648</c:v>
                </c:pt>
                <c:pt idx="112">
                  <c:v>4649</c:v>
                </c:pt>
                <c:pt idx="113">
                  <c:v>4650</c:v>
                </c:pt>
                <c:pt idx="114">
                  <c:v>4651</c:v>
                </c:pt>
                <c:pt idx="115">
                  <c:v>4652</c:v>
                </c:pt>
                <c:pt idx="116">
                  <c:v>4653</c:v>
                </c:pt>
                <c:pt idx="117">
                  <c:v>4654</c:v>
                </c:pt>
                <c:pt idx="118">
                  <c:v>4655</c:v>
                </c:pt>
                <c:pt idx="119">
                  <c:v>4656</c:v>
                </c:pt>
                <c:pt idx="120">
                  <c:v>4657</c:v>
                </c:pt>
                <c:pt idx="121">
                  <c:v>4658</c:v>
                </c:pt>
                <c:pt idx="122">
                  <c:v>4659</c:v>
                </c:pt>
                <c:pt idx="123">
                  <c:v>4660</c:v>
                </c:pt>
                <c:pt idx="124">
                  <c:v>4661</c:v>
                </c:pt>
                <c:pt idx="125">
                  <c:v>4662</c:v>
                </c:pt>
                <c:pt idx="126">
                  <c:v>4663</c:v>
                </c:pt>
                <c:pt idx="127">
                  <c:v>4664</c:v>
                </c:pt>
                <c:pt idx="128">
                  <c:v>4665</c:v>
                </c:pt>
                <c:pt idx="129">
                  <c:v>4666</c:v>
                </c:pt>
                <c:pt idx="130">
                  <c:v>4667</c:v>
                </c:pt>
                <c:pt idx="131">
                  <c:v>4668</c:v>
                </c:pt>
                <c:pt idx="132">
                  <c:v>4669</c:v>
                </c:pt>
                <c:pt idx="133">
                  <c:v>4670</c:v>
                </c:pt>
                <c:pt idx="134">
                  <c:v>4671</c:v>
                </c:pt>
                <c:pt idx="135">
                  <c:v>4672</c:v>
                </c:pt>
                <c:pt idx="136">
                  <c:v>4673</c:v>
                </c:pt>
                <c:pt idx="137">
                  <c:v>4674</c:v>
                </c:pt>
                <c:pt idx="138">
                  <c:v>4675</c:v>
                </c:pt>
                <c:pt idx="139">
                  <c:v>4676</c:v>
                </c:pt>
                <c:pt idx="140">
                  <c:v>4677</c:v>
                </c:pt>
                <c:pt idx="141">
                  <c:v>4678</c:v>
                </c:pt>
                <c:pt idx="142">
                  <c:v>4679</c:v>
                </c:pt>
                <c:pt idx="143">
                  <c:v>4680</c:v>
                </c:pt>
                <c:pt idx="144">
                  <c:v>4681</c:v>
                </c:pt>
                <c:pt idx="145">
                  <c:v>4682</c:v>
                </c:pt>
                <c:pt idx="146">
                  <c:v>4683</c:v>
                </c:pt>
                <c:pt idx="147">
                  <c:v>4684</c:v>
                </c:pt>
                <c:pt idx="148">
                  <c:v>4685</c:v>
                </c:pt>
                <c:pt idx="149">
                  <c:v>4686</c:v>
                </c:pt>
                <c:pt idx="150">
                  <c:v>4687</c:v>
                </c:pt>
                <c:pt idx="151">
                  <c:v>4688</c:v>
                </c:pt>
                <c:pt idx="152">
                  <c:v>4689</c:v>
                </c:pt>
                <c:pt idx="153">
                  <c:v>4690</c:v>
                </c:pt>
                <c:pt idx="154">
                  <c:v>4691</c:v>
                </c:pt>
                <c:pt idx="155">
                  <c:v>4692</c:v>
                </c:pt>
                <c:pt idx="156">
                  <c:v>4693</c:v>
                </c:pt>
                <c:pt idx="157">
                  <c:v>4694</c:v>
                </c:pt>
                <c:pt idx="158">
                  <c:v>4695</c:v>
                </c:pt>
                <c:pt idx="159">
                  <c:v>4696</c:v>
                </c:pt>
                <c:pt idx="160">
                  <c:v>4697</c:v>
                </c:pt>
                <c:pt idx="161">
                  <c:v>4698</c:v>
                </c:pt>
                <c:pt idx="162">
                  <c:v>4699</c:v>
                </c:pt>
                <c:pt idx="163">
                  <c:v>4700</c:v>
                </c:pt>
                <c:pt idx="164">
                  <c:v>4701</c:v>
                </c:pt>
                <c:pt idx="165">
                  <c:v>4702</c:v>
                </c:pt>
                <c:pt idx="166">
                  <c:v>4703</c:v>
                </c:pt>
                <c:pt idx="167">
                  <c:v>4704</c:v>
                </c:pt>
                <c:pt idx="168">
                  <c:v>4705</c:v>
                </c:pt>
                <c:pt idx="169">
                  <c:v>4706</c:v>
                </c:pt>
                <c:pt idx="170">
                  <c:v>4707</c:v>
                </c:pt>
                <c:pt idx="171">
                  <c:v>4708</c:v>
                </c:pt>
                <c:pt idx="172">
                  <c:v>4709</c:v>
                </c:pt>
                <c:pt idx="173">
                  <c:v>4710</c:v>
                </c:pt>
                <c:pt idx="174">
                  <c:v>4711</c:v>
                </c:pt>
                <c:pt idx="175">
                  <c:v>4712</c:v>
                </c:pt>
                <c:pt idx="176">
                  <c:v>4713</c:v>
                </c:pt>
                <c:pt idx="177">
                  <c:v>4714</c:v>
                </c:pt>
                <c:pt idx="178">
                  <c:v>4715</c:v>
                </c:pt>
                <c:pt idx="179">
                  <c:v>4716</c:v>
                </c:pt>
                <c:pt idx="180">
                  <c:v>4717</c:v>
                </c:pt>
                <c:pt idx="181">
                  <c:v>4718</c:v>
                </c:pt>
                <c:pt idx="182">
                  <c:v>4719</c:v>
                </c:pt>
                <c:pt idx="183">
                  <c:v>4720</c:v>
                </c:pt>
                <c:pt idx="184">
                  <c:v>4721</c:v>
                </c:pt>
                <c:pt idx="185">
                  <c:v>4722</c:v>
                </c:pt>
                <c:pt idx="186">
                  <c:v>4723</c:v>
                </c:pt>
                <c:pt idx="187">
                  <c:v>4724</c:v>
                </c:pt>
                <c:pt idx="188">
                  <c:v>4725</c:v>
                </c:pt>
                <c:pt idx="189">
                  <c:v>4726</c:v>
                </c:pt>
                <c:pt idx="190">
                  <c:v>4727</c:v>
                </c:pt>
                <c:pt idx="191">
                  <c:v>4728</c:v>
                </c:pt>
                <c:pt idx="192">
                  <c:v>4729</c:v>
                </c:pt>
                <c:pt idx="193">
                  <c:v>4730</c:v>
                </c:pt>
                <c:pt idx="194">
                  <c:v>4731</c:v>
                </c:pt>
                <c:pt idx="195">
                  <c:v>4732</c:v>
                </c:pt>
                <c:pt idx="196">
                  <c:v>4733</c:v>
                </c:pt>
                <c:pt idx="197">
                  <c:v>4734</c:v>
                </c:pt>
                <c:pt idx="198">
                  <c:v>4735</c:v>
                </c:pt>
                <c:pt idx="199">
                  <c:v>4736</c:v>
                </c:pt>
                <c:pt idx="200">
                  <c:v>4737</c:v>
                </c:pt>
                <c:pt idx="201">
                  <c:v>4738</c:v>
                </c:pt>
                <c:pt idx="202">
                  <c:v>4739</c:v>
                </c:pt>
                <c:pt idx="203">
                  <c:v>4740</c:v>
                </c:pt>
                <c:pt idx="204">
                  <c:v>4741</c:v>
                </c:pt>
                <c:pt idx="205">
                  <c:v>4742</c:v>
                </c:pt>
                <c:pt idx="206">
                  <c:v>4743</c:v>
                </c:pt>
                <c:pt idx="207">
                  <c:v>4744</c:v>
                </c:pt>
                <c:pt idx="208">
                  <c:v>4745</c:v>
                </c:pt>
                <c:pt idx="209">
                  <c:v>4746</c:v>
                </c:pt>
                <c:pt idx="210">
                  <c:v>4747</c:v>
                </c:pt>
                <c:pt idx="211">
                  <c:v>4748</c:v>
                </c:pt>
                <c:pt idx="212">
                  <c:v>4749</c:v>
                </c:pt>
                <c:pt idx="213">
                  <c:v>4750</c:v>
                </c:pt>
                <c:pt idx="214">
                  <c:v>4751</c:v>
                </c:pt>
                <c:pt idx="215">
                  <c:v>4752</c:v>
                </c:pt>
                <c:pt idx="216">
                  <c:v>4753</c:v>
                </c:pt>
                <c:pt idx="217">
                  <c:v>4754</c:v>
                </c:pt>
                <c:pt idx="218">
                  <c:v>4755</c:v>
                </c:pt>
                <c:pt idx="219">
                  <c:v>4756</c:v>
                </c:pt>
                <c:pt idx="220">
                  <c:v>4757</c:v>
                </c:pt>
                <c:pt idx="221">
                  <c:v>4758</c:v>
                </c:pt>
                <c:pt idx="222">
                  <c:v>4759</c:v>
                </c:pt>
                <c:pt idx="223">
                  <c:v>4760</c:v>
                </c:pt>
                <c:pt idx="224">
                  <c:v>4761</c:v>
                </c:pt>
                <c:pt idx="225">
                  <c:v>4762</c:v>
                </c:pt>
                <c:pt idx="226">
                  <c:v>4763</c:v>
                </c:pt>
                <c:pt idx="227">
                  <c:v>4764</c:v>
                </c:pt>
              </c:numCache>
            </c:numRef>
          </c:xVal>
          <c:yVal>
            <c:numRef>
              <c:f>Graph!$B$309:$B$534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Graph!$A$308:$A$535</c:f>
              <c:numCache>
                <c:formatCode>General</c:formatCode>
                <c:ptCount val="228"/>
                <c:pt idx="0">
                  <c:v>4537</c:v>
                </c:pt>
                <c:pt idx="1">
                  <c:v>4538</c:v>
                </c:pt>
                <c:pt idx="2">
                  <c:v>4539</c:v>
                </c:pt>
                <c:pt idx="3">
                  <c:v>4540</c:v>
                </c:pt>
                <c:pt idx="4">
                  <c:v>4541</c:v>
                </c:pt>
                <c:pt idx="5">
                  <c:v>4542</c:v>
                </c:pt>
                <c:pt idx="6">
                  <c:v>4543</c:v>
                </c:pt>
                <c:pt idx="7">
                  <c:v>4544</c:v>
                </c:pt>
                <c:pt idx="8">
                  <c:v>4545</c:v>
                </c:pt>
                <c:pt idx="9">
                  <c:v>4546</c:v>
                </c:pt>
                <c:pt idx="10">
                  <c:v>4547</c:v>
                </c:pt>
                <c:pt idx="11">
                  <c:v>4548</c:v>
                </c:pt>
                <c:pt idx="12">
                  <c:v>4549</c:v>
                </c:pt>
                <c:pt idx="13">
                  <c:v>4550</c:v>
                </c:pt>
                <c:pt idx="14">
                  <c:v>4551</c:v>
                </c:pt>
                <c:pt idx="15">
                  <c:v>4552</c:v>
                </c:pt>
                <c:pt idx="16">
                  <c:v>4553</c:v>
                </c:pt>
                <c:pt idx="17">
                  <c:v>4554</c:v>
                </c:pt>
                <c:pt idx="18">
                  <c:v>4555</c:v>
                </c:pt>
                <c:pt idx="19">
                  <c:v>4556</c:v>
                </c:pt>
                <c:pt idx="20">
                  <c:v>4557</c:v>
                </c:pt>
                <c:pt idx="21">
                  <c:v>4558</c:v>
                </c:pt>
                <c:pt idx="22">
                  <c:v>4559</c:v>
                </c:pt>
                <c:pt idx="23">
                  <c:v>4560</c:v>
                </c:pt>
                <c:pt idx="24">
                  <c:v>4561</c:v>
                </c:pt>
                <c:pt idx="25">
                  <c:v>4562</c:v>
                </c:pt>
                <c:pt idx="26">
                  <c:v>4563</c:v>
                </c:pt>
                <c:pt idx="27">
                  <c:v>4564</c:v>
                </c:pt>
                <c:pt idx="28">
                  <c:v>4565</c:v>
                </c:pt>
                <c:pt idx="29">
                  <c:v>4566</c:v>
                </c:pt>
                <c:pt idx="30">
                  <c:v>4567</c:v>
                </c:pt>
                <c:pt idx="31">
                  <c:v>4568</c:v>
                </c:pt>
                <c:pt idx="32">
                  <c:v>4569</c:v>
                </c:pt>
                <c:pt idx="33">
                  <c:v>4570</c:v>
                </c:pt>
                <c:pt idx="34">
                  <c:v>4571</c:v>
                </c:pt>
                <c:pt idx="35">
                  <c:v>4572</c:v>
                </c:pt>
                <c:pt idx="36">
                  <c:v>4573</c:v>
                </c:pt>
                <c:pt idx="37">
                  <c:v>4574</c:v>
                </c:pt>
                <c:pt idx="38">
                  <c:v>4575</c:v>
                </c:pt>
                <c:pt idx="39">
                  <c:v>4576</c:v>
                </c:pt>
                <c:pt idx="40">
                  <c:v>4577</c:v>
                </c:pt>
                <c:pt idx="41">
                  <c:v>4578</c:v>
                </c:pt>
                <c:pt idx="42">
                  <c:v>4579</c:v>
                </c:pt>
                <c:pt idx="43">
                  <c:v>4580</c:v>
                </c:pt>
                <c:pt idx="44">
                  <c:v>4581</c:v>
                </c:pt>
                <c:pt idx="45">
                  <c:v>4582</c:v>
                </c:pt>
                <c:pt idx="46">
                  <c:v>4583</c:v>
                </c:pt>
                <c:pt idx="47">
                  <c:v>4584</c:v>
                </c:pt>
                <c:pt idx="48">
                  <c:v>4585</c:v>
                </c:pt>
                <c:pt idx="49">
                  <c:v>4586</c:v>
                </c:pt>
                <c:pt idx="50">
                  <c:v>4587</c:v>
                </c:pt>
                <c:pt idx="51">
                  <c:v>4588</c:v>
                </c:pt>
                <c:pt idx="52">
                  <c:v>4589</c:v>
                </c:pt>
                <c:pt idx="53">
                  <c:v>4590</c:v>
                </c:pt>
                <c:pt idx="54">
                  <c:v>4591</c:v>
                </c:pt>
                <c:pt idx="55">
                  <c:v>4592</c:v>
                </c:pt>
                <c:pt idx="56">
                  <c:v>4593</c:v>
                </c:pt>
                <c:pt idx="57">
                  <c:v>4594</c:v>
                </c:pt>
                <c:pt idx="58">
                  <c:v>4595</c:v>
                </c:pt>
                <c:pt idx="59">
                  <c:v>4596</c:v>
                </c:pt>
                <c:pt idx="60">
                  <c:v>4597</c:v>
                </c:pt>
                <c:pt idx="61">
                  <c:v>4598</c:v>
                </c:pt>
                <c:pt idx="62">
                  <c:v>4599</c:v>
                </c:pt>
                <c:pt idx="63">
                  <c:v>4600</c:v>
                </c:pt>
                <c:pt idx="64">
                  <c:v>4601</c:v>
                </c:pt>
                <c:pt idx="65">
                  <c:v>4602</c:v>
                </c:pt>
                <c:pt idx="66">
                  <c:v>4603</c:v>
                </c:pt>
                <c:pt idx="67">
                  <c:v>4604</c:v>
                </c:pt>
                <c:pt idx="68">
                  <c:v>4605</c:v>
                </c:pt>
                <c:pt idx="69">
                  <c:v>4606</c:v>
                </c:pt>
                <c:pt idx="70">
                  <c:v>4607</c:v>
                </c:pt>
                <c:pt idx="71">
                  <c:v>4608</c:v>
                </c:pt>
                <c:pt idx="72">
                  <c:v>4609</c:v>
                </c:pt>
                <c:pt idx="73">
                  <c:v>4610</c:v>
                </c:pt>
                <c:pt idx="74">
                  <c:v>4611</c:v>
                </c:pt>
                <c:pt idx="75">
                  <c:v>4612</c:v>
                </c:pt>
                <c:pt idx="76">
                  <c:v>4613</c:v>
                </c:pt>
                <c:pt idx="77">
                  <c:v>4614</c:v>
                </c:pt>
                <c:pt idx="78">
                  <c:v>4615</c:v>
                </c:pt>
                <c:pt idx="79">
                  <c:v>4616</c:v>
                </c:pt>
                <c:pt idx="80">
                  <c:v>4617</c:v>
                </c:pt>
                <c:pt idx="81">
                  <c:v>4618</c:v>
                </c:pt>
                <c:pt idx="82">
                  <c:v>4619</c:v>
                </c:pt>
                <c:pt idx="83">
                  <c:v>4620</c:v>
                </c:pt>
                <c:pt idx="84">
                  <c:v>4621</c:v>
                </c:pt>
                <c:pt idx="85">
                  <c:v>4622</c:v>
                </c:pt>
                <c:pt idx="86">
                  <c:v>4623</c:v>
                </c:pt>
                <c:pt idx="87">
                  <c:v>4624</c:v>
                </c:pt>
                <c:pt idx="88">
                  <c:v>4625</c:v>
                </c:pt>
                <c:pt idx="89">
                  <c:v>4626</c:v>
                </c:pt>
                <c:pt idx="90">
                  <c:v>4627</c:v>
                </c:pt>
                <c:pt idx="91">
                  <c:v>4628</c:v>
                </c:pt>
                <c:pt idx="92">
                  <c:v>4629</c:v>
                </c:pt>
                <c:pt idx="93">
                  <c:v>4630</c:v>
                </c:pt>
                <c:pt idx="94">
                  <c:v>4631</c:v>
                </c:pt>
                <c:pt idx="95">
                  <c:v>4632</c:v>
                </c:pt>
                <c:pt idx="96">
                  <c:v>4633</c:v>
                </c:pt>
                <c:pt idx="97">
                  <c:v>4634</c:v>
                </c:pt>
                <c:pt idx="98">
                  <c:v>4635</c:v>
                </c:pt>
                <c:pt idx="99">
                  <c:v>4636</c:v>
                </c:pt>
                <c:pt idx="100">
                  <c:v>4637</c:v>
                </c:pt>
                <c:pt idx="101">
                  <c:v>4638</c:v>
                </c:pt>
                <c:pt idx="102">
                  <c:v>4639</c:v>
                </c:pt>
                <c:pt idx="103">
                  <c:v>4640</c:v>
                </c:pt>
                <c:pt idx="104">
                  <c:v>4641</c:v>
                </c:pt>
                <c:pt idx="105">
                  <c:v>4642</c:v>
                </c:pt>
                <c:pt idx="106">
                  <c:v>4643</c:v>
                </c:pt>
                <c:pt idx="107">
                  <c:v>4644</c:v>
                </c:pt>
                <c:pt idx="108">
                  <c:v>4645</c:v>
                </c:pt>
                <c:pt idx="109">
                  <c:v>4646</c:v>
                </c:pt>
                <c:pt idx="110">
                  <c:v>4647</c:v>
                </c:pt>
                <c:pt idx="111">
                  <c:v>4648</c:v>
                </c:pt>
                <c:pt idx="112">
                  <c:v>4649</c:v>
                </c:pt>
                <c:pt idx="113">
                  <c:v>4650</c:v>
                </c:pt>
                <c:pt idx="114">
                  <c:v>4651</c:v>
                </c:pt>
                <c:pt idx="115">
                  <c:v>4652</c:v>
                </c:pt>
                <c:pt idx="116">
                  <c:v>4653</c:v>
                </c:pt>
                <c:pt idx="117">
                  <c:v>4654</c:v>
                </c:pt>
                <c:pt idx="118">
                  <c:v>4655</c:v>
                </c:pt>
                <c:pt idx="119">
                  <c:v>4656</c:v>
                </c:pt>
                <c:pt idx="120">
                  <c:v>4657</c:v>
                </c:pt>
                <c:pt idx="121">
                  <c:v>4658</c:v>
                </c:pt>
                <c:pt idx="122">
                  <c:v>4659</c:v>
                </c:pt>
                <c:pt idx="123">
                  <c:v>4660</c:v>
                </c:pt>
                <c:pt idx="124">
                  <c:v>4661</c:v>
                </c:pt>
                <c:pt idx="125">
                  <c:v>4662</c:v>
                </c:pt>
                <c:pt idx="126">
                  <c:v>4663</c:v>
                </c:pt>
                <c:pt idx="127">
                  <c:v>4664</c:v>
                </c:pt>
                <c:pt idx="128">
                  <c:v>4665</c:v>
                </c:pt>
                <c:pt idx="129">
                  <c:v>4666</c:v>
                </c:pt>
                <c:pt idx="130">
                  <c:v>4667</c:v>
                </c:pt>
                <c:pt idx="131">
                  <c:v>4668</c:v>
                </c:pt>
                <c:pt idx="132">
                  <c:v>4669</c:v>
                </c:pt>
                <c:pt idx="133">
                  <c:v>4670</c:v>
                </c:pt>
                <c:pt idx="134">
                  <c:v>4671</c:v>
                </c:pt>
                <c:pt idx="135">
                  <c:v>4672</c:v>
                </c:pt>
                <c:pt idx="136">
                  <c:v>4673</c:v>
                </c:pt>
                <c:pt idx="137">
                  <c:v>4674</c:v>
                </c:pt>
                <c:pt idx="138">
                  <c:v>4675</c:v>
                </c:pt>
                <c:pt idx="139">
                  <c:v>4676</c:v>
                </c:pt>
                <c:pt idx="140">
                  <c:v>4677</c:v>
                </c:pt>
                <c:pt idx="141">
                  <c:v>4678</c:v>
                </c:pt>
                <c:pt idx="142">
                  <c:v>4679</c:v>
                </c:pt>
                <c:pt idx="143">
                  <c:v>4680</c:v>
                </c:pt>
                <c:pt idx="144">
                  <c:v>4681</c:v>
                </c:pt>
                <c:pt idx="145">
                  <c:v>4682</c:v>
                </c:pt>
                <c:pt idx="146">
                  <c:v>4683</c:v>
                </c:pt>
                <c:pt idx="147">
                  <c:v>4684</c:v>
                </c:pt>
                <c:pt idx="148">
                  <c:v>4685</c:v>
                </c:pt>
                <c:pt idx="149">
                  <c:v>4686</c:v>
                </c:pt>
                <c:pt idx="150">
                  <c:v>4687</c:v>
                </c:pt>
                <c:pt idx="151">
                  <c:v>4688</c:v>
                </c:pt>
                <c:pt idx="152">
                  <c:v>4689</c:v>
                </c:pt>
                <c:pt idx="153">
                  <c:v>4690</c:v>
                </c:pt>
                <c:pt idx="154">
                  <c:v>4691</c:v>
                </c:pt>
                <c:pt idx="155">
                  <c:v>4692</c:v>
                </c:pt>
                <c:pt idx="156">
                  <c:v>4693</c:v>
                </c:pt>
                <c:pt idx="157">
                  <c:v>4694</c:v>
                </c:pt>
                <c:pt idx="158">
                  <c:v>4695</c:v>
                </c:pt>
                <c:pt idx="159">
                  <c:v>4696</c:v>
                </c:pt>
                <c:pt idx="160">
                  <c:v>4697</c:v>
                </c:pt>
                <c:pt idx="161">
                  <c:v>4698</c:v>
                </c:pt>
                <c:pt idx="162">
                  <c:v>4699</c:v>
                </c:pt>
                <c:pt idx="163">
                  <c:v>4700</c:v>
                </c:pt>
                <c:pt idx="164">
                  <c:v>4701</c:v>
                </c:pt>
                <c:pt idx="165">
                  <c:v>4702</c:v>
                </c:pt>
                <c:pt idx="166">
                  <c:v>4703</c:v>
                </c:pt>
                <c:pt idx="167">
                  <c:v>4704</c:v>
                </c:pt>
                <c:pt idx="168">
                  <c:v>4705</c:v>
                </c:pt>
                <c:pt idx="169">
                  <c:v>4706</c:v>
                </c:pt>
                <c:pt idx="170">
                  <c:v>4707</c:v>
                </c:pt>
                <c:pt idx="171">
                  <c:v>4708</c:v>
                </c:pt>
                <c:pt idx="172">
                  <c:v>4709</c:v>
                </c:pt>
                <c:pt idx="173">
                  <c:v>4710</c:v>
                </c:pt>
                <c:pt idx="174">
                  <c:v>4711</c:v>
                </c:pt>
                <c:pt idx="175">
                  <c:v>4712</c:v>
                </c:pt>
                <c:pt idx="176">
                  <c:v>4713</c:v>
                </c:pt>
                <c:pt idx="177">
                  <c:v>4714</c:v>
                </c:pt>
                <c:pt idx="178">
                  <c:v>4715</c:v>
                </c:pt>
                <c:pt idx="179">
                  <c:v>4716</c:v>
                </c:pt>
                <c:pt idx="180">
                  <c:v>4717</c:v>
                </c:pt>
                <c:pt idx="181">
                  <c:v>4718</c:v>
                </c:pt>
                <c:pt idx="182">
                  <c:v>4719</c:v>
                </c:pt>
                <c:pt idx="183">
                  <c:v>4720</c:v>
                </c:pt>
                <c:pt idx="184">
                  <c:v>4721</c:v>
                </c:pt>
                <c:pt idx="185">
                  <c:v>4722</c:v>
                </c:pt>
                <c:pt idx="186">
                  <c:v>4723</c:v>
                </c:pt>
                <c:pt idx="187">
                  <c:v>4724</c:v>
                </c:pt>
                <c:pt idx="188">
                  <c:v>4725</c:v>
                </c:pt>
                <c:pt idx="189">
                  <c:v>4726</c:v>
                </c:pt>
                <c:pt idx="190">
                  <c:v>4727</c:v>
                </c:pt>
                <c:pt idx="191">
                  <c:v>4728</c:v>
                </c:pt>
                <c:pt idx="192">
                  <c:v>4729</c:v>
                </c:pt>
                <c:pt idx="193">
                  <c:v>4730</c:v>
                </c:pt>
                <c:pt idx="194">
                  <c:v>4731</c:v>
                </c:pt>
                <c:pt idx="195">
                  <c:v>4732</c:v>
                </c:pt>
                <c:pt idx="196">
                  <c:v>4733</c:v>
                </c:pt>
                <c:pt idx="197">
                  <c:v>4734</c:v>
                </c:pt>
                <c:pt idx="198">
                  <c:v>4735</c:v>
                </c:pt>
                <c:pt idx="199">
                  <c:v>4736</c:v>
                </c:pt>
                <c:pt idx="200">
                  <c:v>4737</c:v>
                </c:pt>
                <c:pt idx="201">
                  <c:v>4738</c:v>
                </c:pt>
                <c:pt idx="202">
                  <c:v>4739</c:v>
                </c:pt>
                <c:pt idx="203">
                  <c:v>4740</c:v>
                </c:pt>
                <c:pt idx="204">
                  <c:v>4741</c:v>
                </c:pt>
                <c:pt idx="205">
                  <c:v>4742</c:v>
                </c:pt>
                <c:pt idx="206">
                  <c:v>4743</c:v>
                </c:pt>
                <c:pt idx="207">
                  <c:v>4744</c:v>
                </c:pt>
                <c:pt idx="208">
                  <c:v>4745</c:v>
                </c:pt>
                <c:pt idx="209">
                  <c:v>4746</c:v>
                </c:pt>
                <c:pt idx="210">
                  <c:v>4747</c:v>
                </c:pt>
                <c:pt idx="211">
                  <c:v>4748</c:v>
                </c:pt>
                <c:pt idx="212">
                  <c:v>4749</c:v>
                </c:pt>
                <c:pt idx="213">
                  <c:v>4750</c:v>
                </c:pt>
                <c:pt idx="214">
                  <c:v>4751</c:v>
                </c:pt>
                <c:pt idx="215">
                  <c:v>4752</c:v>
                </c:pt>
                <c:pt idx="216">
                  <c:v>4753</c:v>
                </c:pt>
                <c:pt idx="217">
                  <c:v>4754</c:v>
                </c:pt>
                <c:pt idx="218">
                  <c:v>4755</c:v>
                </c:pt>
                <c:pt idx="219">
                  <c:v>4756</c:v>
                </c:pt>
                <c:pt idx="220">
                  <c:v>4757</c:v>
                </c:pt>
                <c:pt idx="221">
                  <c:v>4758</c:v>
                </c:pt>
                <c:pt idx="222">
                  <c:v>4759</c:v>
                </c:pt>
                <c:pt idx="223">
                  <c:v>4760</c:v>
                </c:pt>
                <c:pt idx="224">
                  <c:v>4761</c:v>
                </c:pt>
                <c:pt idx="225">
                  <c:v>4762</c:v>
                </c:pt>
                <c:pt idx="226">
                  <c:v>4763</c:v>
                </c:pt>
                <c:pt idx="227">
                  <c:v>4764</c:v>
                </c:pt>
              </c:numCache>
            </c:numRef>
          </c:xVal>
          <c:yVal>
            <c:numRef>
              <c:f>Graph!$C$309:$C$534</c:f>
              <c:numCache>
                <c:formatCode>General</c:formatCode>
                <c:ptCount val="226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Graph!$A$308:$A$535</c:f>
              <c:numCache>
                <c:formatCode>General</c:formatCode>
                <c:ptCount val="228"/>
                <c:pt idx="0">
                  <c:v>4537</c:v>
                </c:pt>
                <c:pt idx="1">
                  <c:v>4538</c:v>
                </c:pt>
                <c:pt idx="2">
                  <c:v>4539</c:v>
                </c:pt>
                <c:pt idx="3">
                  <c:v>4540</c:v>
                </c:pt>
                <c:pt idx="4">
                  <c:v>4541</c:v>
                </c:pt>
                <c:pt idx="5">
                  <c:v>4542</c:v>
                </c:pt>
                <c:pt idx="6">
                  <c:v>4543</c:v>
                </c:pt>
                <c:pt idx="7">
                  <c:v>4544</c:v>
                </c:pt>
                <c:pt idx="8">
                  <c:v>4545</c:v>
                </c:pt>
                <c:pt idx="9">
                  <c:v>4546</c:v>
                </c:pt>
                <c:pt idx="10">
                  <c:v>4547</c:v>
                </c:pt>
                <c:pt idx="11">
                  <c:v>4548</c:v>
                </c:pt>
                <c:pt idx="12">
                  <c:v>4549</c:v>
                </c:pt>
                <c:pt idx="13">
                  <c:v>4550</c:v>
                </c:pt>
                <c:pt idx="14">
                  <c:v>4551</c:v>
                </c:pt>
                <c:pt idx="15">
                  <c:v>4552</c:v>
                </c:pt>
                <c:pt idx="16">
                  <c:v>4553</c:v>
                </c:pt>
                <c:pt idx="17">
                  <c:v>4554</c:v>
                </c:pt>
                <c:pt idx="18">
                  <c:v>4555</c:v>
                </c:pt>
                <c:pt idx="19">
                  <c:v>4556</c:v>
                </c:pt>
                <c:pt idx="20">
                  <c:v>4557</c:v>
                </c:pt>
                <c:pt idx="21">
                  <c:v>4558</c:v>
                </c:pt>
                <c:pt idx="22">
                  <c:v>4559</c:v>
                </c:pt>
                <c:pt idx="23">
                  <c:v>4560</c:v>
                </c:pt>
                <c:pt idx="24">
                  <c:v>4561</c:v>
                </c:pt>
                <c:pt idx="25">
                  <c:v>4562</c:v>
                </c:pt>
                <c:pt idx="26">
                  <c:v>4563</c:v>
                </c:pt>
                <c:pt idx="27">
                  <c:v>4564</c:v>
                </c:pt>
                <c:pt idx="28">
                  <c:v>4565</c:v>
                </c:pt>
                <c:pt idx="29">
                  <c:v>4566</c:v>
                </c:pt>
                <c:pt idx="30">
                  <c:v>4567</c:v>
                </c:pt>
                <c:pt idx="31">
                  <c:v>4568</c:v>
                </c:pt>
                <c:pt idx="32">
                  <c:v>4569</c:v>
                </c:pt>
                <c:pt idx="33">
                  <c:v>4570</c:v>
                </c:pt>
                <c:pt idx="34">
                  <c:v>4571</c:v>
                </c:pt>
                <c:pt idx="35">
                  <c:v>4572</c:v>
                </c:pt>
                <c:pt idx="36">
                  <c:v>4573</c:v>
                </c:pt>
                <c:pt idx="37">
                  <c:v>4574</c:v>
                </c:pt>
                <c:pt idx="38">
                  <c:v>4575</c:v>
                </c:pt>
                <c:pt idx="39">
                  <c:v>4576</c:v>
                </c:pt>
                <c:pt idx="40">
                  <c:v>4577</c:v>
                </c:pt>
                <c:pt idx="41">
                  <c:v>4578</c:v>
                </c:pt>
                <c:pt idx="42">
                  <c:v>4579</c:v>
                </c:pt>
                <c:pt idx="43">
                  <c:v>4580</c:v>
                </c:pt>
                <c:pt idx="44">
                  <c:v>4581</c:v>
                </c:pt>
                <c:pt idx="45">
                  <c:v>4582</c:v>
                </c:pt>
                <c:pt idx="46">
                  <c:v>4583</c:v>
                </c:pt>
                <c:pt idx="47">
                  <c:v>4584</c:v>
                </c:pt>
                <c:pt idx="48">
                  <c:v>4585</c:v>
                </c:pt>
                <c:pt idx="49">
                  <c:v>4586</c:v>
                </c:pt>
                <c:pt idx="50">
                  <c:v>4587</c:v>
                </c:pt>
                <c:pt idx="51">
                  <c:v>4588</c:v>
                </c:pt>
                <c:pt idx="52">
                  <c:v>4589</c:v>
                </c:pt>
                <c:pt idx="53">
                  <c:v>4590</c:v>
                </c:pt>
                <c:pt idx="54">
                  <c:v>4591</c:v>
                </c:pt>
                <c:pt idx="55">
                  <c:v>4592</c:v>
                </c:pt>
                <c:pt idx="56">
                  <c:v>4593</c:v>
                </c:pt>
                <c:pt idx="57">
                  <c:v>4594</c:v>
                </c:pt>
                <c:pt idx="58">
                  <c:v>4595</c:v>
                </c:pt>
                <c:pt idx="59">
                  <c:v>4596</c:v>
                </c:pt>
                <c:pt idx="60">
                  <c:v>4597</c:v>
                </c:pt>
                <c:pt idx="61">
                  <c:v>4598</c:v>
                </c:pt>
                <c:pt idx="62">
                  <c:v>4599</c:v>
                </c:pt>
                <c:pt idx="63">
                  <c:v>4600</c:v>
                </c:pt>
                <c:pt idx="64">
                  <c:v>4601</c:v>
                </c:pt>
                <c:pt idx="65">
                  <c:v>4602</c:v>
                </c:pt>
                <c:pt idx="66">
                  <c:v>4603</c:v>
                </c:pt>
                <c:pt idx="67">
                  <c:v>4604</c:v>
                </c:pt>
                <c:pt idx="68">
                  <c:v>4605</c:v>
                </c:pt>
                <c:pt idx="69">
                  <c:v>4606</c:v>
                </c:pt>
                <c:pt idx="70">
                  <c:v>4607</c:v>
                </c:pt>
                <c:pt idx="71">
                  <c:v>4608</c:v>
                </c:pt>
                <c:pt idx="72">
                  <c:v>4609</c:v>
                </c:pt>
                <c:pt idx="73">
                  <c:v>4610</c:v>
                </c:pt>
                <c:pt idx="74">
                  <c:v>4611</c:v>
                </c:pt>
                <c:pt idx="75">
                  <c:v>4612</c:v>
                </c:pt>
                <c:pt idx="76">
                  <c:v>4613</c:v>
                </c:pt>
                <c:pt idx="77">
                  <c:v>4614</c:v>
                </c:pt>
                <c:pt idx="78">
                  <c:v>4615</c:v>
                </c:pt>
                <c:pt idx="79">
                  <c:v>4616</c:v>
                </c:pt>
                <c:pt idx="80">
                  <c:v>4617</c:v>
                </c:pt>
                <c:pt idx="81">
                  <c:v>4618</c:v>
                </c:pt>
                <c:pt idx="82">
                  <c:v>4619</c:v>
                </c:pt>
                <c:pt idx="83">
                  <c:v>4620</c:v>
                </c:pt>
                <c:pt idx="84">
                  <c:v>4621</c:v>
                </c:pt>
                <c:pt idx="85">
                  <c:v>4622</c:v>
                </c:pt>
                <c:pt idx="86">
                  <c:v>4623</c:v>
                </c:pt>
                <c:pt idx="87">
                  <c:v>4624</c:v>
                </c:pt>
                <c:pt idx="88">
                  <c:v>4625</c:v>
                </c:pt>
                <c:pt idx="89">
                  <c:v>4626</c:v>
                </c:pt>
                <c:pt idx="90">
                  <c:v>4627</c:v>
                </c:pt>
                <c:pt idx="91">
                  <c:v>4628</c:v>
                </c:pt>
                <c:pt idx="92">
                  <c:v>4629</c:v>
                </c:pt>
                <c:pt idx="93">
                  <c:v>4630</c:v>
                </c:pt>
                <c:pt idx="94">
                  <c:v>4631</c:v>
                </c:pt>
                <c:pt idx="95">
                  <c:v>4632</c:v>
                </c:pt>
                <c:pt idx="96">
                  <c:v>4633</c:v>
                </c:pt>
                <c:pt idx="97">
                  <c:v>4634</c:v>
                </c:pt>
                <c:pt idx="98">
                  <c:v>4635</c:v>
                </c:pt>
                <c:pt idx="99">
                  <c:v>4636</c:v>
                </c:pt>
                <c:pt idx="100">
                  <c:v>4637</c:v>
                </c:pt>
                <c:pt idx="101">
                  <c:v>4638</c:v>
                </c:pt>
                <c:pt idx="102">
                  <c:v>4639</c:v>
                </c:pt>
                <c:pt idx="103">
                  <c:v>4640</c:v>
                </c:pt>
                <c:pt idx="104">
                  <c:v>4641</c:v>
                </c:pt>
                <c:pt idx="105">
                  <c:v>4642</c:v>
                </c:pt>
                <c:pt idx="106">
                  <c:v>4643</c:v>
                </c:pt>
                <c:pt idx="107">
                  <c:v>4644</c:v>
                </c:pt>
                <c:pt idx="108">
                  <c:v>4645</c:v>
                </c:pt>
                <c:pt idx="109">
                  <c:v>4646</c:v>
                </c:pt>
                <c:pt idx="110">
                  <c:v>4647</c:v>
                </c:pt>
                <c:pt idx="111">
                  <c:v>4648</c:v>
                </c:pt>
                <c:pt idx="112">
                  <c:v>4649</c:v>
                </c:pt>
                <c:pt idx="113">
                  <c:v>4650</c:v>
                </c:pt>
                <c:pt idx="114">
                  <c:v>4651</c:v>
                </c:pt>
                <c:pt idx="115">
                  <c:v>4652</c:v>
                </c:pt>
                <c:pt idx="116">
                  <c:v>4653</c:v>
                </c:pt>
                <c:pt idx="117">
                  <c:v>4654</c:v>
                </c:pt>
                <c:pt idx="118">
                  <c:v>4655</c:v>
                </c:pt>
                <c:pt idx="119">
                  <c:v>4656</c:v>
                </c:pt>
                <c:pt idx="120">
                  <c:v>4657</c:v>
                </c:pt>
                <c:pt idx="121">
                  <c:v>4658</c:v>
                </c:pt>
                <c:pt idx="122">
                  <c:v>4659</c:v>
                </c:pt>
                <c:pt idx="123">
                  <c:v>4660</c:v>
                </c:pt>
                <c:pt idx="124">
                  <c:v>4661</c:v>
                </c:pt>
                <c:pt idx="125">
                  <c:v>4662</c:v>
                </c:pt>
                <c:pt idx="126">
                  <c:v>4663</c:v>
                </c:pt>
                <c:pt idx="127">
                  <c:v>4664</c:v>
                </c:pt>
                <c:pt idx="128">
                  <c:v>4665</c:v>
                </c:pt>
                <c:pt idx="129">
                  <c:v>4666</c:v>
                </c:pt>
                <c:pt idx="130">
                  <c:v>4667</c:v>
                </c:pt>
                <c:pt idx="131">
                  <c:v>4668</c:v>
                </c:pt>
                <c:pt idx="132">
                  <c:v>4669</c:v>
                </c:pt>
                <c:pt idx="133">
                  <c:v>4670</c:v>
                </c:pt>
                <c:pt idx="134">
                  <c:v>4671</c:v>
                </c:pt>
                <c:pt idx="135">
                  <c:v>4672</c:v>
                </c:pt>
                <c:pt idx="136">
                  <c:v>4673</c:v>
                </c:pt>
                <c:pt idx="137">
                  <c:v>4674</c:v>
                </c:pt>
                <c:pt idx="138">
                  <c:v>4675</c:v>
                </c:pt>
                <c:pt idx="139">
                  <c:v>4676</c:v>
                </c:pt>
                <c:pt idx="140">
                  <c:v>4677</c:v>
                </c:pt>
                <c:pt idx="141">
                  <c:v>4678</c:v>
                </c:pt>
                <c:pt idx="142">
                  <c:v>4679</c:v>
                </c:pt>
                <c:pt idx="143">
                  <c:v>4680</c:v>
                </c:pt>
                <c:pt idx="144">
                  <c:v>4681</c:v>
                </c:pt>
                <c:pt idx="145">
                  <c:v>4682</c:v>
                </c:pt>
                <c:pt idx="146">
                  <c:v>4683</c:v>
                </c:pt>
                <c:pt idx="147">
                  <c:v>4684</c:v>
                </c:pt>
                <c:pt idx="148">
                  <c:v>4685</c:v>
                </c:pt>
                <c:pt idx="149">
                  <c:v>4686</c:v>
                </c:pt>
                <c:pt idx="150">
                  <c:v>4687</c:v>
                </c:pt>
                <c:pt idx="151">
                  <c:v>4688</c:v>
                </c:pt>
                <c:pt idx="152">
                  <c:v>4689</c:v>
                </c:pt>
                <c:pt idx="153">
                  <c:v>4690</c:v>
                </c:pt>
                <c:pt idx="154">
                  <c:v>4691</c:v>
                </c:pt>
                <c:pt idx="155">
                  <c:v>4692</c:v>
                </c:pt>
                <c:pt idx="156">
                  <c:v>4693</c:v>
                </c:pt>
                <c:pt idx="157">
                  <c:v>4694</c:v>
                </c:pt>
                <c:pt idx="158">
                  <c:v>4695</c:v>
                </c:pt>
                <c:pt idx="159">
                  <c:v>4696</c:v>
                </c:pt>
                <c:pt idx="160">
                  <c:v>4697</c:v>
                </c:pt>
                <c:pt idx="161">
                  <c:v>4698</c:v>
                </c:pt>
                <c:pt idx="162">
                  <c:v>4699</c:v>
                </c:pt>
                <c:pt idx="163">
                  <c:v>4700</c:v>
                </c:pt>
                <c:pt idx="164">
                  <c:v>4701</c:v>
                </c:pt>
                <c:pt idx="165">
                  <c:v>4702</c:v>
                </c:pt>
                <c:pt idx="166">
                  <c:v>4703</c:v>
                </c:pt>
                <c:pt idx="167">
                  <c:v>4704</c:v>
                </c:pt>
                <c:pt idx="168">
                  <c:v>4705</c:v>
                </c:pt>
                <c:pt idx="169">
                  <c:v>4706</c:v>
                </c:pt>
                <c:pt idx="170">
                  <c:v>4707</c:v>
                </c:pt>
                <c:pt idx="171">
                  <c:v>4708</c:v>
                </c:pt>
                <c:pt idx="172">
                  <c:v>4709</c:v>
                </c:pt>
                <c:pt idx="173">
                  <c:v>4710</c:v>
                </c:pt>
                <c:pt idx="174">
                  <c:v>4711</c:v>
                </c:pt>
                <c:pt idx="175">
                  <c:v>4712</c:v>
                </c:pt>
                <c:pt idx="176">
                  <c:v>4713</c:v>
                </c:pt>
                <c:pt idx="177">
                  <c:v>4714</c:v>
                </c:pt>
                <c:pt idx="178">
                  <c:v>4715</c:v>
                </c:pt>
                <c:pt idx="179">
                  <c:v>4716</c:v>
                </c:pt>
                <c:pt idx="180">
                  <c:v>4717</c:v>
                </c:pt>
                <c:pt idx="181">
                  <c:v>4718</c:v>
                </c:pt>
                <c:pt idx="182">
                  <c:v>4719</c:v>
                </c:pt>
                <c:pt idx="183">
                  <c:v>4720</c:v>
                </c:pt>
                <c:pt idx="184">
                  <c:v>4721</c:v>
                </c:pt>
                <c:pt idx="185">
                  <c:v>4722</c:v>
                </c:pt>
                <c:pt idx="186">
                  <c:v>4723</c:v>
                </c:pt>
                <c:pt idx="187">
                  <c:v>4724</c:v>
                </c:pt>
                <c:pt idx="188">
                  <c:v>4725</c:v>
                </c:pt>
                <c:pt idx="189">
                  <c:v>4726</c:v>
                </c:pt>
                <c:pt idx="190">
                  <c:v>4727</c:v>
                </c:pt>
                <c:pt idx="191">
                  <c:v>4728</c:v>
                </c:pt>
                <c:pt idx="192">
                  <c:v>4729</c:v>
                </c:pt>
                <c:pt idx="193">
                  <c:v>4730</c:v>
                </c:pt>
                <c:pt idx="194">
                  <c:v>4731</c:v>
                </c:pt>
                <c:pt idx="195">
                  <c:v>4732</c:v>
                </c:pt>
                <c:pt idx="196">
                  <c:v>4733</c:v>
                </c:pt>
                <c:pt idx="197">
                  <c:v>4734</c:v>
                </c:pt>
                <c:pt idx="198">
                  <c:v>4735</c:v>
                </c:pt>
                <c:pt idx="199">
                  <c:v>4736</c:v>
                </c:pt>
                <c:pt idx="200">
                  <c:v>4737</c:v>
                </c:pt>
                <c:pt idx="201">
                  <c:v>4738</c:v>
                </c:pt>
                <c:pt idx="202">
                  <c:v>4739</c:v>
                </c:pt>
                <c:pt idx="203">
                  <c:v>4740</c:v>
                </c:pt>
                <c:pt idx="204">
                  <c:v>4741</c:v>
                </c:pt>
                <c:pt idx="205">
                  <c:v>4742</c:v>
                </c:pt>
                <c:pt idx="206">
                  <c:v>4743</c:v>
                </c:pt>
                <c:pt idx="207">
                  <c:v>4744</c:v>
                </c:pt>
                <c:pt idx="208">
                  <c:v>4745</c:v>
                </c:pt>
                <c:pt idx="209">
                  <c:v>4746</c:v>
                </c:pt>
                <c:pt idx="210">
                  <c:v>4747</c:v>
                </c:pt>
                <c:pt idx="211">
                  <c:v>4748</c:v>
                </c:pt>
                <c:pt idx="212">
                  <c:v>4749</c:v>
                </c:pt>
                <c:pt idx="213">
                  <c:v>4750</c:v>
                </c:pt>
                <c:pt idx="214">
                  <c:v>4751</c:v>
                </c:pt>
                <c:pt idx="215">
                  <c:v>4752</c:v>
                </c:pt>
                <c:pt idx="216">
                  <c:v>4753</c:v>
                </c:pt>
                <c:pt idx="217">
                  <c:v>4754</c:v>
                </c:pt>
                <c:pt idx="218">
                  <c:v>4755</c:v>
                </c:pt>
                <c:pt idx="219">
                  <c:v>4756</c:v>
                </c:pt>
                <c:pt idx="220">
                  <c:v>4757</c:v>
                </c:pt>
                <c:pt idx="221">
                  <c:v>4758</c:v>
                </c:pt>
                <c:pt idx="222">
                  <c:v>4759</c:v>
                </c:pt>
                <c:pt idx="223">
                  <c:v>4760</c:v>
                </c:pt>
                <c:pt idx="224">
                  <c:v>4761</c:v>
                </c:pt>
                <c:pt idx="225">
                  <c:v>4762</c:v>
                </c:pt>
                <c:pt idx="226">
                  <c:v>4763</c:v>
                </c:pt>
                <c:pt idx="227">
                  <c:v>4764</c:v>
                </c:pt>
              </c:numCache>
            </c:numRef>
          </c:xVal>
          <c:yVal>
            <c:numRef>
              <c:f>Graph!$E$309:$E$534</c:f>
              <c:numCache>
                <c:formatCode>General</c:formatCode>
                <c:ptCount val="226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09488"/>
        <c:axId val="481907248"/>
      </c:scatterChart>
      <c:valAx>
        <c:axId val="481909488"/>
        <c:scaling>
          <c:orientation val="minMax"/>
          <c:max val="4764"/>
          <c:min val="4537"/>
        </c:scaling>
        <c:delete val="0"/>
        <c:axPos val="b"/>
        <c:numFmt formatCode="General" sourceLinked="1"/>
        <c:majorTickMark val="out"/>
        <c:minorTickMark val="none"/>
        <c:tickLblPos val="nextTo"/>
        <c:crossAx val="481907248"/>
        <c:crosses val="autoZero"/>
        <c:crossBetween val="midCat"/>
      </c:valAx>
      <c:valAx>
        <c:axId val="481907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190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Graph!$A$538:$A$806</c:f>
              <c:numCache>
                <c:formatCode>General</c:formatCode>
                <c:ptCount val="269"/>
                <c:pt idx="0">
                  <c:v>4884</c:v>
                </c:pt>
                <c:pt idx="1">
                  <c:v>4885</c:v>
                </c:pt>
                <c:pt idx="2">
                  <c:v>4886</c:v>
                </c:pt>
                <c:pt idx="3">
                  <c:v>4887</c:v>
                </c:pt>
                <c:pt idx="4">
                  <c:v>4888</c:v>
                </c:pt>
                <c:pt idx="5">
                  <c:v>4889</c:v>
                </c:pt>
                <c:pt idx="6">
                  <c:v>4890</c:v>
                </c:pt>
                <c:pt idx="7">
                  <c:v>4891</c:v>
                </c:pt>
                <c:pt idx="8">
                  <c:v>4892</c:v>
                </c:pt>
                <c:pt idx="9">
                  <c:v>4893</c:v>
                </c:pt>
                <c:pt idx="10">
                  <c:v>4894</c:v>
                </c:pt>
                <c:pt idx="11">
                  <c:v>4895</c:v>
                </c:pt>
                <c:pt idx="12">
                  <c:v>4896</c:v>
                </c:pt>
                <c:pt idx="13">
                  <c:v>4897</c:v>
                </c:pt>
                <c:pt idx="14">
                  <c:v>4898</c:v>
                </c:pt>
                <c:pt idx="15">
                  <c:v>4899</c:v>
                </c:pt>
                <c:pt idx="16">
                  <c:v>4900</c:v>
                </c:pt>
                <c:pt idx="17">
                  <c:v>4901</c:v>
                </c:pt>
                <c:pt idx="18">
                  <c:v>4902</c:v>
                </c:pt>
                <c:pt idx="19">
                  <c:v>4903</c:v>
                </c:pt>
                <c:pt idx="20">
                  <c:v>4904</c:v>
                </c:pt>
                <c:pt idx="21">
                  <c:v>4905</c:v>
                </c:pt>
                <c:pt idx="22">
                  <c:v>4906</c:v>
                </c:pt>
                <c:pt idx="23">
                  <c:v>4907</c:v>
                </c:pt>
                <c:pt idx="24">
                  <c:v>4908</c:v>
                </c:pt>
                <c:pt idx="25">
                  <c:v>4909</c:v>
                </c:pt>
                <c:pt idx="26">
                  <c:v>4910</c:v>
                </c:pt>
                <c:pt idx="27">
                  <c:v>4911</c:v>
                </c:pt>
                <c:pt idx="28">
                  <c:v>4912</c:v>
                </c:pt>
                <c:pt idx="29">
                  <c:v>4913</c:v>
                </c:pt>
                <c:pt idx="30">
                  <c:v>4914</c:v>
                </c:pt>
                <c:pt idx="31">
                  <c:v>4915</c:v>
                </c:pt>
                <c:pt idx="32">
                  <c:v>4916</c:v>
                </c:pt>
                <c:pt idx="33">
                  <c:v>4917</c:v>
                </c:pt>
                <c:pt idx="34">
                  <c:v>4918</c:v>
                </c:pt>
                <c:pt idx="35">
                  <c:v>4919</c:v>
                </c:pt>
                <c:pt idx="36">
                  <c:v>4920</c:v>
                </c:pt>
                <c:pt idx="37">
                  <c:v>4921</c:v>
                </c:pt>
                <c:pt idx="38">
                  <c:v>4922</c:v>
                </c:pt>
                <c:pt idx="39">
                  <c:v>4923</c:v>
                </c:pt>
                <c:pt idx="40">
                  <c:v>4924</c:v>
                </c:pt>
                <c:pt idx="41">
                  <c:v>4925</c:v>
                </c:pt>
                <c:pt idx="42">
                  <c:v>4926</c:v>
                </c:pt>
                <c:pt idx="43">
                  <c:v>4927</c:v>
                </c:pt>
                <c:pt idx="44">
                  <c:v>4928</c:v>
                </c:pt>
                <c:pt idx="45">
                  <c:v>4929</c:v>
                </c:pt>
                <c:pt idx="46">
                  <c:v>4930</c:v>
                </c:pt>
                <c:pt idx="47">
                  <c:v>4931</c:v>
                </c:pt>
                <c:pt idx="48">
                  <c:v>4932</c:v>
                </c:pt>
                <c:pt idx="49">
                  <c:v>4933</c:v>
                </c:pt>
                <c:pt idx="50">
                  <c:v>4934</c:v>
                </c:pt>
                <c:pt idx="51">
                  <c:v>4935</c:v>
                </c:pt>
                <c:pt idx="52">
                  <c:v>4936</c:v>
                </c:pt>
                <c:pt idx="53">
                  <c:v>4937</c:v>
                </c:pt>
                <c:pt idx="54">
                  <c:v>4938</c:v>
                </c:pt>
                <c:pt idx="55">
                  <c:v>4939</c:v>
                </c:pt>
                <c:pt idx="56">
                  <c:v>4940</c:v>
                </c:pt>
                <c:pt idx="57">
                  <c:v>4941</c:v>
                </c:pt>
                <c:pt idx="58">
                  <c:v>4942</c:v>
                </c:pt>
                <c:pt idx="59">
                  <c:v>4943</c:v>
                </c:pt>
                <c:pt idx="60">
                  <c:v>4944</c:v>
                </c:pt>
                <c:pt idx="61">
                  <c:v>4945</c:v>
                </c:pt>
                <c:pt idx="62">
                  <c:v>4946</c:v>
                </c:pt>
                <c:pt idx="63">
                  <c:v>4947</c:v>
                </c:pt>
                <c:pt idx="64">
                  <c:v>4948</c:v>
                </c:pt>
                <c:pt idx="65">
                  <c:v>4949</c:v>
                </c:pt>
                <c:pt idx="66">
                  <c:v>4950</c:v>
                </c:pt>
                <c:pt idx="67">
                  <c:v>4951</c:v>
                </c:pt>
                <c:pt idx="68">
                  <c:v>4952</c:v>
                </c:pt>
                <c:pt idx="69">
                  <c:v>4953</c:v>
                </c:pt>
                <c:pt idx="70">
                  <c:v>4954</c:v>
                </c:pt>
                <c:pt idx="71">
                  <c:v>4955</c:v>
                </c:pt>
                <c:pt idx="72">
                  <c:v>4956</c:v>
                </c:pt>
                <c:pt idx="73">
                  <c:v>4957</c:v>
                </c:pt>
                <c:pt idx="74">
                  <c:v>4958</c:v>
                </c:pt>
                <c:pt idx="75">
                  <c:v>4959</c:v>
                </c:pt>
                <c:pt idx="76">
                  <c:v>4960</c:v>
                </c:pt>
                <c:pt idx="77">
                  <c:v>4961</c:v>
                </c:pt>
                <c:pt idx="78">
                  <c:v>4962</c:v>
                </c:pt>
                <c:pt idx="79">
                  <c:v>4963</c:v>
                </c:pt>
                <c:pt idx="80">
                  <c:v>4964</c:v>
                </c:pt>
                <c:pt idx="81">
                  <c:v>4965</c:v>
                </c:pt>
                <c:pt idx="82">
                  <c:v>4966</c:v>
                </c:pt>
                <c:pt idx="83">
                  <c:v>4967</c:v>
                </c:pt>
                <c:pt idx="84">
                  <c:v>4968</c:v>
                </c:pt>
                <c:pt idx="85">
                  <c:v>4969</c:v>
                </c:pt>
                <c:pt idx="86">
                  <c:v>4970</c:v>
                </c:pt>
                <c:pt idx="87">
                  <c:v>4971</c:v>
                </c:pt>
                <c:pt idx="88">
                  <c:v>4972</c:v>
                </c:pt>
                <c:pt idx="89">
                  <c:v>4973</c:v>
                </c:pt>
                <c:pt idx="90">
                  <c:v>4974</c:v>
                </c:pt>
                <c:pt idx="91">
                  <c:v>4975</c:v>
                </c:pt>
                <c:pt idx="92">
                  <c:v>4976</c:v>
                </c:pt>
                <c:pt idx="93">
                  <c:v>4977</c:v>
                </c:pt>
                <c:pt idx="94">
                  <c:v>4978</c:v>
                </c:pt>
                <c:pt idx="95">
                  <c:v>4979</c:v>
                </c:pt>
                <c:pt idx="96">
                  <c:v>4980</c:v>
                </c:pt>
                <c:pt idx="97">
                  <c:v>4981</c:v>
                </c:pt>
                <c:pt idx="98">
                  <c:v>4982</c:v>
                </c:pt>
                <c:pt idx="99">
                  <c:v>4983</c:v>
                </c:pt>
                <c:pt idx="100">
                  <c:v>4984</c:v>
                </c:pt>
                <c:pt idx="101">
                  <c:v>4985</c:v>
                </c:pt>
                <c:pt idx="102">
                  <c:v>4986</c:v>
                </c:pt>
                <c:pt idx="103">
                  <c:v>4987</c:v>
                </c:pt>
                <c:pt idx="104">
                  <c:v>4988</c:v>
                </c:pt>
                <c:pt idx="105">
                  <c:v>4989</c:v>
                </c:pt>
                <c:pt idx="106">
                  <c:v>4990</c:v>
                </c:pt>
                <c:pt idx="107">
                  <c:v>4991</c:v>
                </c:pt>
                <c:pt idx="108">
                  <c:v>4992</c:v>
                </c:pt>
                <c:pt idx="109">
                  <c:v>4993</c:v>
                </c:pt>
                <c:pt idx="110">
                  <c:v>4994</c:v>
                </c:pt>
                <c:pt idx="111">
                  <c:v>4995</c:v>
                </c:pt>
                <c:pt idx="112">
                  <c:v>4996</c:v>
                </c:pt>
                <c:pt idx="113">
                  <c:v>4997</c:v>
                </c:pt>
                <c:pt idx="114">
                  <c:v>4998</c:v>
                </c:pt>
                <c:pt idx="115">
                  <c:v>4999</c:v>
                </c:pt>
                <c:pt idx="116">
                  <c:v>5000</c:v>
                </c:pt>
                <c:pt idx="117">
                  <c:v>5001</c:v>
                </c:pt>
                <c:pt idx="118">
                  <c:v>5002</c:v>
                </c:pt>
                <c:pt idx="119">
                  <c:v>5003</c:v>
                </c:pt>
                <c:pt idx="120">
                  <c:v>5004</c:v>
                </c:pt>
                <c:pt idx="121">
                  <c:v>5005</c:v>
                </c:pt>
                <c:pt idx="122">
                  <c:v>5006</c:v>
                </c:pt>
                <c:pt idx="123">
                  <c:v>5007</c:v>
                </c:pt>
                <c:pt idx="124">
                  <c:v>5008</c:v>
                </c:pt>
                <c:pt idx="125">
                  <c:v>5009</c:v>
                </c:pt>
                <c:pt idx="126">
                  <c:v>5010</c:v>
                </c:pt>
                <c:pt idx="127">
                  <c:v>5011</c:v>
                </c:pt>
                <c:pt idx="128">
                  <c:v>5012</c:v>
                </c:pt>
                <c:pt idx="129">
                  <c:v>5013</c:v>
                </c:pt>
                <c:pt idx="130">
                  <c:v>5014</c:v>
                </c:pt>
                <c:pt idx="131">
                  <c:v>5015</c:v>
                </c:pt>
                <c:pt idx="132">
                  <c:v>5016</c:v>
                </c:pt>
                <c:pt idx="133">
                  <c:v>5017</c:v>
                </c:pt>
                <c:pt idx="134">
                  <c:v>5018</c:v>
                </c:pt>
                <c:pt idx="135">
                  <c:v>5019</c:v>
                </c:pt>
                <c:pt idx="136">
                  <c:v>5020</c:v>
                </c:pt>
                <c:pt idx="137">
                  <c:v>5021</c:v>
                </c:pt>
                <c:pt idx="138">
                  <c:v>5022</c:v>
                </c:pt>
                <c:pt idx="139">
                  <c:v>5023</c:v>
                </c:pt>
                <c:pt idx="140">
                  <c:v>5024</c:v>
                </c:pt>
                <c:pt idx="141">
                  <c:v>5025</c:v>
                </c:pt>
                <c:pt idx="142">
                  <c:v>5026</c:v>
                </c:pt>
                <c:pt idx="143">
                  <c:v>5027</c:v>
                </c:pt>
                <c:pt idx="144">
                  <c:v>5028</c:v>
                </c:pt>
                <c:pt idx="145">
                  <c:v>5029</c:v>
                </c:pt>
                <c:pt idx="146">
                  <c:v>5030</c:v>
                </c:pt>
                <c:pt idx="147">
                  <c:v>5031</c:v>
                </c:pt>
                <c:pt idx="148">
                  <c:v>5032</c:v>
                </c:pt>
                <c:pt idx="149">
                  <c:v>5033</c:v>
                </c:pt>
                <c:pt idx="150">
                  <c:v>5034</c:v>
                </c:pt>
                <c:pt idx="151">
                  <c:v>5035</c:v>
                </c:pt>
                <c:pt idx="152">
                  <c:v>5036</c:v>
                </c:pt>
                <c:pt idx="153">
                  <c:v>5037</c:v>
                </c:pt>
                <c:pt idx="154">
                  <c:v>5038</c:v>
                </c:pt>
                <c:pt idx="155">
                  <c:v>5039</c:v>
                </c:pt>
                <c:pt idx="156">
                  <c:v>5040</c:v>
                </c:pt>
                <c:pt idx="157">
                  <c:v>5041</c:v>
                </c:pt>
                <c:pt idx="158">
                  <c:v>5042</c:v>
                </c:pt>
                <c:pt idx="159">
                  <c:v>5043</c:v>
                </c:pt>
                <c:pt idx="160">
                  <c:v>5044</c:v>
                </c:pt>
                <c:pt idx="161">
                  <c:v>5045</c:v>
                </c:pt>
                <c:pt idx="162">
                  <c:v>5046</c:v>
                </c:pt>
                <c:pt idx="163">
                  <c:v>5047</c:v>
                </c:pt>
                <c:pt idx="164">
                  <c:v>5048</c:v>
                </c:pt>
                <c:pt idx="165">
                  <c:v>5049</c:v>
                </c:pt>
                <c:pt idx="166">
                  <c:v>5050</c:v>
                </c:pt>
                <c:pt idx="167">
                  <c:v>5051</c:v>
                </c:pt>
                <c:pt idx="168">
                  <c:v>5052</c:v>
                </c:pt>
                <c:pt idx="169">
                  <c:v>5053</c:v>
                </c:pt>
                <c:pt idx="170">
                  <c:v>5054</c:v>
                </c:pt>
                <c:pt idx="171">
                  <c:v>5055</c:v>
                </c:pt>
                <c:pt idx="172">
                  <c:v>5056</c:v>
                </c:pt>
                <c:pt idx="173">
                  <c:v>5057</c:v>
                </c:pt>
                <c:pt idx="174">
                  <c:v>5058</c:v>
                </c:pt>
                <c:pt idx="175">
                  <c:v>5059</c:v>
                </c:pt>
                <c:pt idx="176">
                  <c:v>5060</c:v>
                </c:pt>
                <c:pt idx="177">
                  <c:v>5061</c:v>
                </c:pt>
                <c:pt idx="178">
                  <c:v>5062</c:v>
                </c:pt>
                <c:pt idx="179">
                  <c:v>5063</c:v>
                </c:pt>
                <c:pt idx="180">
                  <c:v>5064</c:v>
                </c:pt>
                <c:pt idx="181">
                  <c:v>5065</c:v>
                </c:pt>
                <c:pt idx="182">
                  <c:v>5066</c:v>
                </c:pt>
                <c:pt idx="183">
                  <c:v>5067</c:v>
                </c:pt>
                <c:pt idx="184">
                  <c:v>5068</c:v>
                </c:pt>
                <c:pt idx="185">
                  <c:v>5069</c:v>
                </c:pt>
                <c:pt idx="186">
                  <c:v>5070</c:v>
                </c:pt>
                <c:pt idx="187">
                  <c:v>5071</c:v>
                </c:pt>
                <c:pt idx="188">
                  <c:v>5072</c:v>
                </c:pt>
                <c:pt idx="189">
                  <c:v>5073</c:v>
                </c:pt>
                <c:pt idx="190">
                  <c:v>5074</c:v>
                </c:pt>
                <c:pt idx="191">
                  <c:v>5075</c:v>
                </c:pt>
                <c:pt idx="192">
                  <c:v>5076</c:v>
                </c:pt>
                <c:pt idx="193">
                  <c:v>5077</c:v>
                </c:pt>
                <c:pt idx="194">
                  <c:v>5078</c:v>
                </c:pt>
                <c:pt idx="195">
                  <c:v>5079</c:v>
                </c:pt>
                <c:pt idx="196">
                  <c:v>5080</c:v>
                </c:pt>
                <c:pt idx="197">
                  <c:v>5081</c:v>
                </c:pt>
                <c:pt idx="198">
                  <c:v>5082</c:v>
                </c:pt>
                <c:pt idx="199">
                  <c:v>5083</c:v>
                </c:pt>
                <c:pt idx="200">
                  <c:v>5084</c:v>
                </c:pt>
                <c:pt idx="201">
                  <c:v>5085</c:v>
                </c:pt>
                <c:pt idx="202">
                  <c:v>5086</c:v>
                </c:pt>
                <c:pt idx="203">
                  <c:v>5087</c:v>
                </c:pt>
                <c:pt idx="204">
                  <c:v>5088</c:v>
                </c:pt>
                <c:pt idx="205">
                  <c:v>5089</c:v>
                </c:pt>
                <c:pt idx="206">
                  <c:v>5090</c:v>
                </c:pt>
                <c:pt idx="207">
                  <c:v>5091</c:v>
                </c:pt>
                <c:pt idx="208">
                  <c:v>5092</c:v>
                </c:pt>
                <c:pt idx="209">
                  <c:v>5093</c:v>
                </c:pt>
                <c:pt idx="210">
                  <c:v>5094</c:v>
                </c:pt>
                <c:pt idx="211">
                  <c:v>5095</c:v>
                </c:pt>
                <c:pt idx="212">
                  <c:v>5096</c:v>
                </c:pt>
                <c:pt idx="213">
                  <c:v>5097</c:v>
                </c:pt>
                <c:pt idx="214">
                  <c:v>5098</c:v>
                </c:pt>
                <c:pt idx="215">
                  <c:v>5099</c:v>
                </c:pt>
                <c:pt idx="216">
                  <c:v>5100</c:v>
                </c:pt>
                <c:pt idx="217">
                  <c:v>5101</c:v>
                </c:pt>
                <c:pt idx="218">
                  <c:v>5102</c:v>
                </c:pt>
                <c:pt idx="219">
                  <c:v>5103</c:v>
                </c:pt>
                <c:pt idx="220">
                  <c:v>5104</c:v>
                </c:pt>
                <c:pt idx="221">
                  <c:v>5105</c:v>
                </c:pt>
                <c:pt idx="222">
                  <c:v>5106</c:v>
                </c:pt>
                <c:pt idx="223">
                  <c:v>5107</c:v>
                </c:pt>
                <c:pt idx="224">
                  <c:v>5108</c:v>
                </c:pt>
                <c:pt idx="225">
                  <c:v>5109</c:v>
                </c:pt>
                <c:pt idx="226">
                  <c:v>5110</c:v>
                </c:pt>
                <c:pt idx="227">
                  <c:v>5111</c:v>
                </c:pt>
                <c:pt idx="228">
                  <c:v>5112</c:v>
                </c:pt>
                <c:pt idx="229">
                  <c:v>5113</c:v>
                </c:pt>
                <c:pt idx="230">
                  <c:v>5114</c:v>
                </c:pt>
                <c:pt idx="231">
                  <c:v>5115</c:v>
                </c:pt>
                <c:pt idx="232">
                  <c:v>5116</c:v>
                </c:pt>
                <c:pt idx="233">
                  <c:v>5117</c:v>
                </c:pt>
                <c:pt idx="234">
                  <c:v>5118</c:v>
                </c:pt>
                <c:pt idx="235">
                  <c:v>5119</c:v>
                </c:pt>
                <c:pt idx="236">
                  <c:v>5120</c:v>
                </c:pt>
                <c:pt idx="237">
                  <c:v>5121</c:v>
                </c:pt>
                <c:pt idx="238">
                  <c:v>5122</c:v>
                </c:pt>
                <c:pt idx="239">
                  <c:v>5123</c:v>
                </c:pt>
                <c:pt idx="240">
                  <c:v>5124</c:v>
                </c:pt>
                <c:pt idx="241">
                  <c:v>5125</c:v>
                </c:pt>
                <c:pt idx="242">
                  <c:v>5126</c:v>
                </c:pt>
                <c:pt idx="243">
                  <c:v>5127</c:v>
                </c:pt>
                <c:pt idx="244">
                  <c:v>5128</c:v>
                </c:pt>
                <c:pt idx="245">
                  <c:v>5129</c:v>
                </c:pt>
                <c:pt idx="246">
                  <c:v>5130</c:v>
                </c:pt>
                <c:pt idx="247">
                  <c:v>5131</c:v>
                </c:pt>
                <c:pt idx="248">
                  <c:v>5132</c:v>
                </c:pt>
                <c:pt idx="249">
                  <c:v>5133</c:v>
                </c:pt>
                <c:pt idx="250">
                  <c:v>5134</c:v>
                </c:pt>
                <c:pt idx="251">
                  <c:v>5135</c:v>
                </c:pt>
                <c:pt idx="252">
                  <c:v>5136</c:v>
                </c:pt>
                <c:pt idx="253">
                  <c:v>5137</c:v>
                </c:pt>
                <c:pt idx="254">
                  <c:v>5138</c:v>
                </c:pt>
                <c:pt idx="255">
                  <c:v>5139</c:v>
                </c:pt>
                <c:pt idx="256">
                  <c:v>5140</c:v>
                </c:pt>
                <c:pt idx="257">
                  <c:v>5141</c:v>
                </c:pt>
                <c:pt idx="258">
                  <c:v>5142</c:v>
                </c:pt>
                <c:pt idx="259">
                  <c:v>5143</c:v>
                </c:pt>
                <c:pt idx="260">
                  <c:v>5144</c:v>
                </c:pt>
                <c:pt idx="261">
                  <c:v>5145</c:v>
                </c:pt>
                <c:pt idx="262">
                  <c:v>5146</c:v>
                </c:pt>
                <c:pt idx="263">
                  <c:v>5147</c:v>
                </c:pt>
                <c:pt idx="264">
                  <c:v>5148</c:v>
                </c:pt>
                <c:pt idx="265">
                  <c:v>5149</c:v>
                </c:pt>
                <c:pt idx="266">
                  <c:v>5150</c:v>
                </c:pt>
                <c:pt idx="267">
                  <c:v>5151</c:v>
                </c:pt>
                <c:pt idx="268">
                  <c:v>5152</c:v>
                </c:pt>
              </c:numCache>
            </c:numRef>
          </c:xVal>
          <c:yVal>
            <c:numRef>
              <c:f>Graph!$D$539:$D$805</c:f>
              <c:numCache>
                <c:formatCode>General</c:formatCode>
                <c:ptCount val="26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Graph!$A$538:$A$806</c:f>
              <c:numCache>
                <c:formatCode>General</c:formatCode>
                <c:ptCount val="269"/>
                <c:pt idx="0">
                  <c:v>4884</c:v>
                </c:pt>
                <c:pt idx="1">
                  <c:v>4885</c:v>
                </c:pt>
                <c:pt idx="2">
                  <c:v>4886</c:v>
                </c:pt>
                <c:pt idx="3">
                  <c:v>4887</c:v>
                </c:pt>
                <c:pt idx="4">
                  <c:v>4888</c:v>
                </c:pt>
                <c:pt idx="5">
                  <c:v>4889</c:v>
                </c:pt>
                <c:pt idx="6">
                  <c:v>4890</c:v>
                </c:pt>
                <c:pt idx="7">
                  <c:v>4891</c:v>
                </c:pt>
                <c:pt idx="8">
                  <c:v>4892</c:v>
                </c:pt>
                <c:pt idx="9">
                  <c:v>4893</c:v>
                </c:pt>
                <c:pt idx="10">
                  <c:v>4894</c:v>
                </c:pt>
                <c:pt idx="11">
                  <c:v>4895</c:v>
                </c:pt>
                <c:pt idx="12">
                  <c:v>4896</c:v>
                </c:pt>
                <c:pt idx="13">
                  <c:v>4897</c:v>
                </c:pt>
                <c:pt idx="14">
                  <c:v>4898</c:v>
                </c:pt>
                <c:pt idx="15">
                  <c:v>4899</c:v>
                </c:pt>
                <c:pt idx="16">
                  <c:v>4900</c:v>
                </c:pt>
                <c:pt idx="17">
                  <c:v>4901</c:v>
                </c:pt>
                <c:pt idx="18">
                  <c:v>4902</c:v>
                </c:pt>
                <c:pt idx="19">
                  <c:v>4903</c:v>
                </c:pt>
                <c:pt idx="20">
                  <c:v>4904</c:v>
                </c:pt>
                <c:pt idx="21">
                  <c:v>4905</c:v>
                </c:pt>
                <c:pt idx="22">
                  <c:v>4906</c:v>
                </c:pt>
                <c:pt idx="23">
                  <c:v>4907</c:v>
                </c:pt>
                <c:pt idx="24">
                  <c:v>4908</c:v>
                </c:pt>
                <c:pt idx="25">
                  <c:v>4909</c:v>
                </c:pt>
                <c:pt idx="26">
                  <c:v>4910</c:v>
                </c:pt>
                <c:pt idx="27">
                  <c:v>4911</c:v>
                </c:pt>
                <c:pt idx="28">
                  <c:v>4912</c:v>
                </c:pt>
                <c:pt idx="29">
                  <c:v>4913</c:v>
                </c:pt>
                <c:pt idx="30">
                  <c:v>4914</c:v>
                </c:pt>
                <c:pt idx="31">
                  <c:v>4915</c:v>
                </c:pt>
                <c:pt idx="32">
                  <c:v>4916</c:v>
                </c:pt>
                <c:pt idx="33">
                  <c:v>4917</c:v>
                </c:pt>
                <c:pt idx="34">
                  <c:v>4918</c:v>
                </c:pt>
                <c:pt idx="35">
                  <c:v>4919</c:v>
                </c:pt>
                <c:pt idx="36">
                  <c:v>4920</c:v>
                </c:pt>
                <c:pt idx="37">
                  <c:v>4921</c:v>
                </c:pt>
                <c:pt idx="38">
                  <c:v>4922</c:v>
                </c:pt>
                <c:pt idx="39">
                  <c:v>4923</c:v>
                </c:pt>
                <c:pt idx="40">
                  <c:v>4924</c:v>
                </c:pt>
                <c:pt idx="41">
                  <c:v>4925</c:v>
                </c:pt>
                <c:pt idx="42">
                  <c:v>4926</c:v>
                </c:pt>
                <c:pt idx="43">
                  <c:v>4927</c:v>
                </c:pt>
                <c:pt idx="44">
                  <c:v>4928</c:v>
                </c:pt>
                <c:pt idx="45">
                  <c:v>4929</c:v>
                </c:pt>
                <c:pt idx="46">
                  <c:v>4930</c:v>
                </c:pt>
                <c:pt idx="47">
                  <c:v>4931</c:v>
                </c:pt>
                <c:pt idx="48">
                  <c:v>4932</c:v>
                </c:pt>
                <c:pt idx="49">
                  <c:v>4933</c:v>
                </c:pt>
                <c:pt idx="50">
                  <c:v>4934</c:v>
                </c:pt>
                <c:pt idx="51">
                  <c:v>4935</c:v>
                </c:pt>
                <c:pt idx="52">
                  <c:v>4936</c:v>
                </c:pt>
                <c:pt idx="53">
                  <c:v>4937</c:v>
                </c:pt>
                <c:pt idx="54">
                  <c:v>4938</c:v>
                </c:pt>
                <c:pt idx="55">
                  <c:v>4939</c:v>
                </c:pt>
                <c:pt idx="56">
                  <c:v>4940</c:v>
                </c:pt>
                <c:pt idx="57">
                  <c:v>4941</c:v>
                </c:pt>
                <c:pt idx="58">
                  <c:v>4942</c:v>
                </c:pt>
                <c:pt idx="59">
                  <c:v>4943</c:v>
                </c:pt>
                <c:pt idx="60">
                  <c:v>4944</c:v>
                </c:pt>
                <c:pt idx="61">
                  <c:v>4945</c:v>
                </c:pt>
                <c:pt idx="62">
                  <c:v>4946</c:v>
                </c:pt>
                <c:pt idx="63">
                  <c:v>4947</c:v>
                </c:pt>
                <c:pt idx="64">
                  <c:v>4948</c:v>
                </c:pt>
                <c:pt idx="65">
                  <c:v>4949</c:v>
                </c:pt>
                <c:pt idx="66">
                  <c:v>4950</c:v>
                </c:pt>
                <c:pt idx="67">
                  <c:v>4951</c:v>
                </c:pt>
                <c:pt idx="68">
                  <c:v>4952</c:v>
                </c:pt>
                <c:pt idx="69">
                  <c:v>4953</c:v>
                </c:pt>
                <c:pt idx="70">
                  <c:v>4954</c:v>
                </c:pt>
                <c:pt idx="71">
                  <c:v>4955</c:v>
                </c:pt>
                <c:pt idx="72">
                  <c:v>4956</c:v>
                </c:pt>
                <c:pt idx="73">
                  <c:v>4957</c:v>
                </c:pt>
                <c:pt idx="74">
                  <c:v>4958</c:v>
                </c:pt>
                <c:pt idx="75">
                  <c:v>4959</c:v>
                </c:pt>
                <c:pt idx="76">
                  <c:v>4960</c:v>
                </c:pt>
                <c:pt idx="77">
                  <c:v>4961</c:v>
                </c:pt>
                <c:pt idx="78">
                  <c:v>4962</c:v>
                </c:pt>
                <c:pt idx="79">
                  <c:v>4963</c:v>
                </c:pt>
                <c:pt idx="80">
                  <c:v>4964</c:v>
                </c:pt>
                <c:pt idx="81">
                  <c:v>4965</c:v>
                </c:pt>
                <c:pt idx="82">
                  <c:v>4966</c:v>
                </c:pt>
                <c:pt idx="83">
                  <c:v>4967</c:v>
                </c:pt>
                <c:pt idx="84">
                  <c:v>4968</c:v>
                </c:pt>
                <c:pt idx="85">
                  <c:v>4969</c:v>
                </c:pt>
                <c:pt idx="86">
                  <c:v>4970</c:v>
                </c:pt>
                <c:pt idx="87">
                  <c:v>4971</c:v>
                </c:pt>
                <c:pt idx="88">
                  <c:v>4972</c:v>
                </c:pt>
                <c:pt idx="89">
                  <c:v>4973</c:v>
                </c:pt>
                <c:pt idx="90">
                  <c:v>4974</c:v>
                </c:pt>
                <c:pt idx="91">
                  <c:v>4975</c:v>
                </c:pt>
                <c:pt idx="92">
                  <c:v>4976</c:v>
                </c:pt>
                <c:pt idx="93">
                  <c:v>4977</c:v>
                </c:pt>
                <c:pt idx="94">
                  <c:v>4978</c:v>
                </c:pt>
                <c:pt idx="95">
                  <c:v>4979</c:v>
                </c:pt>
                <c:pt idx="96">
                  <c:v>4980</c:v>
                </c:pt>
                <c:pt idx="97">
                  <c:v>4981</c:v>
                </c:pt>
                <c:pt idx="98">
                  <c:v>4982</c:v>
                </c:pt>
                <c:pt idx="99">
                  <c:v>4983</c:v>
                </c:pt>
                <c:pt idx="100">
                  <c:v>4984</c:v>
                </c:pt>
                <c:pt idx="101">
                  <c:v>4985</c:v>
                </c:pt>
                <c:pt idx="102">
                  <c:v>4986</c:v>
                </c:pt>
                <c:pt idx="103">
                  <c:v>4987</c:v>
                </c:pt>
                <c:pt idx="104">
                  <c:v>4988</c:v>
                </c:pt>
                <c:pt idx="105">
                  <c:v>4989</c:v>
                </c:pt>
                <c:pt idx="106">
                  <c:v>4990</c:v>
                </c:pt>
                <c:pt idx="107">
                  <c:v>4991</c:v>
                </c:pt>
                <c:pt idx="108">
                  <c:v>4992</c:v>
                </c:pt>
                <c:pt idx="109">
                  <c:v>4993</c:v>
                </c:pt>
                <c:pt idx="110">
                  <c:v>4994</c:v>
                </c:pt>
                <c:pt idx="111">
                  <c:v>4995</c:v>
                </c:pt>
                <c:pt idx="112">
                  <c:v>4996</c:v>
                </c:pt>
                <c:pt idx="113">
                  <c:v>4997</c:v>
                </c:pt>
                <c:pt idx="114">
                  <c:v>4998</c:v>
                </c:pt>
                <c:pt idx="115">
                  <c:v>4999</c:v>
                </c:pt>
                <c:pt idx="116">
                  <c:v>5000</c:v>
                </c:pt>
                <c:pt idx="117">
                  <c:v>5001</c:v>
                </c:pt>
                <c:pt idx="118">
                  <c:v>5002</c:v>
                </c:pt>
                <c:pt idx="119">
                  <c:v>5003</c:v>
                </c:pt>
                <c:pt idx="120">
                  <c:v>5004</c:v>
                </c:pt>
                <c:pt idx="121">
                  <c:v>5005</c:v>
                </c:pt>
                <c:pt idx="122">
                  <c:v>5006</c:v>
                </c:pt>
                <c:pt idx="123">
                  <c:v>5007</c:v>
                </c:pt>
                <c:pt idx="124">
                  <c:v>5008</c:v>
                </c:pt>
                <c:pt idx="125">
                  <c:v>5009</c:v>
                </c:pt>
                <c:pt idx="126">
                  <c:v>5010</c:v>
                </c:pt>
                <c:pt idx="127">
                  <c:v>5011</c:v>
                </c:pt>
                <c:pt idx="128">
                  <c:v>5012</c:v>
                </c:pt>
                <c:pt idx="129">
                  <c:v>5013</c:v>
                </c:pt>
                <c:pt idx="130">
                  <c:v>5014</c:v>
                </c:pt>
                <c:pt idx="131">
                  <c:v>5015</c:v>
                </c:pt>
                <c:pt idx="132">
                  <c:v>5016</c:v>
                </c:pt>
                <c:pt idx="133">
                  <c:v>5017</c:v>
                </c:pt>
                <c:pt idx="134">
                  <c:v>5018</c:v>
                </c:pt>
                <c:pt idx="135">
                  <c:v>5019</c:v>
                </c:pt>
                <c:pt idx="136">
                  <c:v>5020</c:v>
                </c:pt>
                <c:pt idx="137">
                  <c:v>5021</c:v>
                </c:pt>
                <c:pt idx="138">
                  <c:v>5022</c:v>
                </c:pt>
                <c:pt idx="139">
                  <c:v>5023</c:v>
                </c:pt>
                <c:pt idx="140">
                  <c:v>5024</c:v>
                </c:pt>
                <c:pt idx="141">
                  <c:v>5025</c:v>
                </c:pt>
                <c:pt idx="142">
                  <c:v>5026</c:v>
                </c:pt>
                <c:pt idx="143">
                  <c:v>5027</c:v>
                </c:pt>
                <c:pt idx="144">
                  <c:v>5028</c:v>
                </c:pt>
                <c:pt idx="145">
                  <c:v>5029</c:v>
                </c:pt>
                <c:pt idx="146">
                  <c:v>5030</c:v>
                </c:pt>
                <c:pt idx="147">
                  <c:v>5031</c:v>
                </c:pt>
                <c:pt idx="148">
                  <c:v>5032</c:v>
                </c:pt>
                <c:pt idx="149">
                  <c:v>5033</c:v>
                </c:pt>
                <c:pt idx="150">
                  <c:v>5034</c:v>
                </c:pt>
                <c:pt idx="151">
                  <c:v>5035</c:v>
                </c:pt>
                <c:pt idx="152">
                  <c:v>5036</c:v>
                </c:pt>
                <c:pt idx="153">
                  <c:v>5037</c:v>
                </c:pt>
                <c:pt idx="154">
                  <c:v>5038</c:v>
                </c:pt>
                <c:pt idx="155">
                  <c:v>5039</c:v>
                </c:pt>
                <c:pt idx="156">
                  <c:v>5040</c:v>
                </c:pt>
                <c:pt idx="157">
                  <c:v>5041</c:v>
                </c:pt>
                <c:pt idx="158">
                  <c:v>5042</c:v>
                </c:pt>
                <c:pt idx="159">
                  <c:v>5043</c:v>
                </c:pt>
                <c:pt idx="160">
                  <c:v>5044</c:v>
                </c:pt>
                <c:pt idx="161">
                  <c:v>5045</c:v>
                </c:pt>
                <c:pt idx="162">
                  <c:v>5046</c:v>
                </c:pt>
                <c:pt idx="163">
                  <c:v>5047</c:v>
                </c:pt>
                <c:pt idx="164">
                  <c:v>5048</c:v>
                </c:pt>
                <c:pt idx="165">
                  <c:v>5049</c:v>
                </c:pt>
                <c:pt idx="166">
                  <c:v>5050</c:v>
                </c:pt>
                <c:pt idx="167">
                  <c:v>5051</c:v>
                </c:pt>
                <c:pt idx="168">
                  <c:v>5052</c:v>
                </c:pt>
                <c:pt idx="169">
                  <c:v>5053</c:v>
                </c:pt>
                <c:pt idx="170">
                  <c:v>5054</c:v>
                </c:pt>
                <c:pt idx="171">
                  <c:v>5055</c:v>
                </c:pt>
                <c:pt idx="172">
                  <c:v>5056</c:v>
                </c:pt>
                <c:pt idx="173">
                  <c:v>5057</c:v>
                </c:pt>
                <c:pt idx="174">
                  <c:v>5058</c:v>
                </c:pt>
                <c:pt idx="175">
                  <c:v>5059</c:v>
                </c:pt>
                <c:pt idx="176">
                  <c:v>5060</c:v>
                </c:pt>
                <c:pt idx="177">
                  <c:v>5061</c:v>
                </c:pt>
                <c:pt idx="178">
                  <c:v>5062</c:v>
                </c:pt>
                <c:pt idx="179">
                  <c:v>5063</c:v>
                </c:pt>
                <c:pt idx="180">
                  <c:v>5064</c:v>
                </c:pt>
                <c:pt idx="181">
                  <c:v>5065</c:v>
                </c:pt>
                <c:pt idx="182">
                  <c:v>5066</c:v>
                </c:pt>
                <c:pt idx="183">
                  <c:v>5067</c:v>
                </c:pt>
                <c:pt idx="184">
                  <c:v>5068</c:v>
                </c:pt>
                <c:pt idx="185">
                  <c:v>5069</c:v>
                </c:pt>
                <c:pt idx="186">
                  <c:v>5070</c:v>
                </c:pt>
                <c:pt idx="187">
                  <c:v>5071</c:v>
                </c:pt>
                <c:pt idx="188">
                  <c:v>5072</c:v>
                </c:pt>
                <c:pt idx="189">
                  <c:v>5073</c:v>
                </c:pt>
                <c:pt idx="190">
                  <c:v>5074</c:v>
                </c:pt>
                <c:pt idx="191">
                  <c:v>5075</c:v>
                </c:pt>
                <c:pt idx="192">
                  <c:v>5076</c:v>
                </c:pt>
                <c:pt idx="193">
                  <c:v>5077</c:v>
                </c:pt>
                <c:pt idx="194">
                  <c:v>5078</c:v>
                </c:pt>
                <c:pt idx="195">
                  <c:v>5079</c:v>
                </c:pt>
                <c:pt idx="196">
                  <c:v>5080</c:v>
                </c:pt>
                <c:pt idx="197">
                  <c:v>5081</c:v>
                </c:pt>
                <c:pt idx="198">
                  <c:v>5082</c:v>
                </c:pt>
                <c:pt idx="199">
                  <c:v>5083</c:v>
                </c:pt>
                <c:pt idx="200">
                  <c:v>5084</c:v>
                </c:pt>
                <c:pt idx="201">
                  <c:v>5085</c:v>
                </c:pt>
                <c:pt idx="202">
                  <c:v>5086</c:v>
                </c:pt>
                <c:pt idx="203">
                  <c:v>5087</c:v>
                </c:pt>
                <c:pt idx="204">
                  <c:v>5088</c:v>
                </c:pt>
                <c:pt idx="205">
                  <c:v>5089</c:v>
                </c:pt>
                <c:pt idx="206">
                  <c:v>5090</c:v>
                </c:pt>
                <c:pt idx="207">
                  <c:v>5091</c:v>
                </c:pt>
                <c:pt idx="208">
                  <c:v>5092</c:v>
                </c:pt>
                <c:pt idx="209">
                  <c:v>5093</c:v>
                </c:pt>
                <c:pt idx="210">
                  <c:v>5094</c:v>
                </c:pt>
                <c:pt idx="211">
                  <c:v>5095</c:v>
                </c:pt>
                <c:pt idx="212">
                  <c:v>5096</c:v>
                </c:pt>
                <c:pt idx="213">
                  <c:v>5097</c:v>
                </c:pt>
                <c:pt idx="214">
                  <c:v>5098</c:v>
                </c:pt>
                <c:pt idx="215">
                  <c:v>5099</c:v>
                </c:pt>
                <c:pt idx="216">
                  <c:v>5100</c:v>
                </c:pt>
                <c:pt idx="217">
                  <c:v>5101</c:v>
                </c:pt>
                <c:pt idx="218">
                  <c:v>5102</c:v>
                </c:pt>
                <c:pt idx="219">
                  <c:v>5103</c:v>
                </c:pt>
                <c:pt idx="220">
                  <c:v>5104</c:v>
                </c:pt>
                <c:pt idx="221">
                  <c:v>5105</c:v>
                </c:pt>
                <c:pt idx="222">
                  <c:v>5106</c:v>
                </c:pt>
                <c:pt idx="223">
                  <c:v>5107</c:v>
                </c:pt>
                <c:pt idx="224">
                  <c:v>5108</c:v>
                </c:pt>
                <c:pt idx="225">
                  <c:v>5109</c:v>
                </c:pt>
                <c:pt idx="226">
                  <c:v>5110</c:v>
                </c:pt>
                <c:pt idx="227">
                  <c:v>5111</c:v>
                </c:pt>
                <c:pt idx="228">
                  <c:v>5112</c:v>
                </c:pt>
                <c:pt idx="229">
                  <c:v>5113</c:v>
                </c:pt>
                <c:pt idx="230">
                  <c:v>5114</c:v>
                </c:pt>
                <c:pt idx="231">
                  <c:v>5115</c:v>
                </c:pt>
                <c:pt idx="232">
                  <c:v>5116</c:v>
                </c:pt>
                <c:pt idx="233">
                  <c:v>5117</c:v>
                </c:pt>
                <c:pt idx="234">
                  <c:v>5118</c:v>
                </c:pt>
                <c:pt idx="235">
                  <c:v>5119</c:v>
                </c:pt>
                <c:pt idx="236">
                  <c:v>5120</c:v>
                </c:pt>
                <c:pt idx="237">
                  <c:v>5121</c:v>
                </c:pt>
                <c:pt idx="238">
                  <c:v>5122</c:v>
                </c:pt>
                <c:pt idx="239">
                  <c:v>5123</c:v>
                </c:pt>
                <c:pt idx="240">
                  <c:v>5124</c:v>
                </c:pt>
                <c:pt idx="241">
                  <c:v>5125</c:v>
                </c:pt>
                <c:pt idx="242">
                  <c:v>5126</c:v>
                </c:pt>
                <c:pt idx="243">
                  <c:v>5127</c:v>
                </c:pt>
                <c:pt idx="244">
                  <c:v>5128</c:v>
                </c:pt>
                <c:pt idx="245">
                  <c:v>5129</c:v>
                </c:pt>
                <c:pt idx="246">
                  <c:v>5130</c:v>
                </c:pt>
                <c:pt idx="247">
                  <c:v>5131</c:v>
                </c:pt>
                <c:pt idx="248">
                  <c:v>5132</c:v>
                </c:pt>
                <c:pt idx="249">
                  <c:v>5133</c:v>
                </c:pt>
                <c:pt idx="250">
                  <c:v>5134</c:v>
                </c:pt>
                <c:pt idx="251">
                  <c:v>5135</c:v>
                </c:pt>
                <c:pt idx="252">
                  <c:v>5136</c:v>
                </c:pt>
                <c:pt idx="253">
                  <c:v>5137</c:v>
                </c:pt>
                <c:pt idx="254">
                  <c:v>5138</c:v>
                </c:pt>
                <c:pt idx="255">
                  <c:v>5139</c:v>
                </c:pt>
                <c:pt idx="256">
                  <c:v>5140</c:v>
                </c:pt>
                <c:pt idx="257">
                  <c:v>5141</c:v>
                </c:pt>
                <c:pt idx="258">
                  <c:v>5142</c:v>
                </c:pt>
                <c:pt idx="259">
                  <c:v>5143</c:v>
                </c:pt>
                <c:pt idx="260">
                  <c:v>5144</c:v>
                </c:pt>
                <c:pt idx="261">
                  <c:v>5145</c:v>
                </c:pt>
                <c:pt idx="262">
                  <c:v>5146</c:v>
                </c:pt>
                <c:pt idx="263">
                  <c:v>5147</c:v>
                </c:pt>
                <c:pt idx="264">
                  <c:v>5148</c:v>
                </c:pt>
                <c:pt idx="265">
                  <c:v>5149</c:v>
                </c:pt>
                <c:pt idx="266">
                  <c:v>5150</c:v>
                </c:pt>
                <c:pt idx="267">
                  <c:v>5151</c:v>
                </c:pt>
                <c:pt idx="268">
                  <c:v>5152</c:v>
                </c:pt>
              </c:numCache>
            </c:numRef>
          </c:xVal>
          <c:yVal>
            <c:numRef>
              <c:f>Graph!$B$539:$B$805</c:f>
              <c:numCache>
                <c:formatCode>General</c:formatCode>
                <c:ptCount val="267"/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Graph!$A$538:$A$806</c:f>
              <c:numCache>
                <c:formatCode>General</c:formatCode>
                <c:ptCount val="269"/>
                <c:pt idx="0">
                  <c:v>4884</c:v>
                </c:pt>
                <c:pt idx="1">
                  <c:v>4885</c:v>
                </c:pt>
                <c:pt idx="2">
                  <c:v>4886</c:v>
                </c:pt>
                <c:pt idx="3">
                  <c:v>4887</c:v>
                </c:pt>
                <c:pt idx="4">
                  <c:v>4888</c:v>
                </c:pt>
                <c:pt idx="5">
                  <c:v>4889</c:v>
                </c:pt>
                <c:pt idx="6">
                  <c:v>4890</c:v>
                </c:pt>
                <c:pt idx="7">
                  <c:v>4891</c:v>
                </c:pt>
                <c:pt idx="8">
                  <c:v>4892</c:v>
                </c:pt>
                <c:pt idx="9">
                  <c:v>4893</c:v>
                </c:pt>
                <c:pt idx="10">
                  <c:v>4894</c:v>
                </c:pt>
                <c:pt idx="11">
                  <c:v>4895</c:v>
                </c:pt>
                <c:pt idx="12">
                  <c:v>4896</c:v>
                </c:pt>
                <c:pt idx="13">
                  <c:v>4897</c:v>
                </c:pt>
                <c:pt idx="14">
                  <c:v>4898</c:v>
                </c:pt>
                <c:pt idx="15">
                  <c:v>4899</c:v>
                </c:pt>
                <c:pt idx="16">
                  <c:v>4900</c:v>
                </c:pt>
                <c:pt idx="17">
                  <c:v>4901</c:v>
                </c:pt>
                <c:pt idx="18">
                  <c:v>4902</c:v>
                </c:pt>
                <c:pt idx="19">
                  <c:v>4903</c:v>
                </c:pt>
                <c:pt idx="20">
                  <c:v>4904</c:v>
                </c:pt>
                <c:pt idx="21">
                  <c:v>4905</c:v>
                </c:pt>
                <c:pt idx="22">
                  <c:v>4906</c:v>
                </c:pt>
                <c:pt idx="23">
                  <c:v>4907</c:v>
                </c:pt>
                <c:pt idx="24">
                  <c:v>4908</c:v>
                </c:pt>
                <c:pt idx="25">
                  <c:v>4909</c:v>
                </c:pt>
                <c:pt idx="26">
                  <c:v>4910</c:v>
                </c:pt>
                <c:pt idx="27">
                  <c:v>4911</c:v>
                </c:pt>
                <c:pt idx="28">
                  <c:v>4912</c:v>
                </c:pt>
                <c:pt idx="29">
                  <c:v>4913</c:v>
                </c:pt>
                <c:pt idx="30">
                  <c:v>4914</c:v>
                </c:pt>
                <c:pt idx="31">
                  <c:v>4915</c:v>
                </c:pt>
                <c:pt idx="32">
                  <c:v>4916</c:v>
                </c:pt>
                <c:pt idx="33">
                  <c:v>4917</c:v>
                </c:pt>
                <c:pt idx="34">
                  <c:v>4918</c:v>
                </c:pt>
                <c:pt idx="35">
                  <c:v>4919</c:v>
                </c:pt>
                <c:pt idx="36">
                  <c:v>4920</c:v>
                </c:pt>
                <c:pt idx="37">
                  <c:v>4921</c:v>
                </c:pt>
                <c:pt idx="38">
                  <c:v>4922</c:v>
                </c:pt>
                <c:pt idx="39">
                  <c:v>4923</c:v>
                </c:pt>
                <c:pt idx="40">
                  <c:v>4924</c:v>
                </c:pt>
                <c:pt idx="41">
                  <c:v>4925</c:v>
                </c:pt>
                <c:pt idx="42">
                  <c:v>4926</c:v>
                </c:pt>
                <c:pt idx="43">
                  <c:v>4927</c:v>
                </c:pt>
                <c:pt idx="44">
                  <c:v>4928</c:v>
                </c:pt>
                <c:pt idx="45">
                  <c:v>4929</c:v>
                </c:pt>
                <c:pt idx="46">
                  <c:v>4930</c:v>
                </c:pt>
                <c:pt idx="47">
                  <c:v>4931</c:v>
                </c:pt>
                <c:pt idx="48">
                  <c:v>4932</c:v>
                </c:pt>
                <c:pt idx="49">
                  <c:v>4933</c:v>
                </c:pt>
                <c:pt idx="50">
                  <c:v>4934</c:v>
                </c:pt>
                <c:pt idx="51">
                  <c:v>4935</c:v>
                </c:pt>
                <c:pt idx="52">
                  <c:v>4936</c:v>
                </c:pt>
                <c:pt idx="53">
                  <c:v>4937</c:v>
                </c:pt>
                <c:pt idx="54">
                  <c:v>4938</c:v>
                </c:pt>
                <c:pt idx="55">
                  <c:v>4939</c:v>
                </c:pt>
                <c:pt idx="56">
                  <c:v>4940</c:v>
                </c:pt>
                <c:pt idx="57">
                  <c:v>4941</c:v>
                </c:pt>
                <c:pt idx="58">
                  <c:v>4942</c:v>
                </c:pt>
                <c:pt idx="59">
                  <c:v>4943</c:v>
                </c:pt>
                <c:pt idx="60">
                  <c:v>4944</c:v>
                </c:pt>
                <c:pt idx="61">
                  <c:v>4945</c:v>
                </c:pt>
                <c:pt idx="62">
                  <c:v>4946</c:v>
                </c:pt>
                <c:pt idx="63">
                  <c:v>4947</c:v>
                </c:pt>
                <c:pt idx="64">
                  <c:v>4948</c:v>
                </c:pt>
                <c:pt idx="65">
                  <c:v>4949</c:v>
                </c:pt>
                <c:pt idx="66">
                  <c:v>4950</c:v>
                </c:pt>
                <c:pt idx="67">
                  <c:v>4951</c:v>
                </c:pt>
                <c:pt idx="68">
                  <c:v>4952</c:v>
                </c:pt>
                <c:pt idx="69">
                  <c:v>4953</c:v>
                </c:pt>
                <c:pt idx="70">
                  <c:v>4954</c:v>
                </c:pt>
                <c:pt idx="71">
                  <c:v>4955</c:v>
                </c:pt>
                <c:pt idx="72">
                  <c:v>4956</c:v>
                </c:pt>
                <c:pt idx="73">
                  <c:v>4957</c:v>
                </c:pt>
                <c:pt idx="74">
                  <c:v>4958</c:v>
                </c:pt>
                <c:pt idx="75">
                  <c:v>4959</c:v>
                </c:pt>
                <c:pt idx="76">
                  <c:v>4960</c:v>
                </c:pt>
                <c:pt idx="77">
                  <c:v>4961</c:v>
                </c:pt>
                <c:pt idx="78">
                  <c:v>4962</c:v>
                </c:pt>
                <c:pt idx="79">
                  <c:v>4963</c:v>
                </c:pt>
                <c:pt idx="80">
                  <c:v>4964</c:v>
                </c:pt>
                <c:pt idx="81">
                  <c:v>4965</c:v>
                </c:pt>
                <c:pt idx="82">
                  <c:v>4966</c:v>
                </c:pt>
                <c:pt idx="83">
                  <c:v>4967</c:v>
                </c:pt>
                <c:pt idx="84">
                  <c:v>4968</c:v>
                </c:pt>
                <c:pt idx="85">
                  <c:v>4969</c:v>
                </c:pt>
                <c:pt idx="86">
                  <c:v>4970</c:v>
                </c:pt>
                <c:pt idx="87">
                  <c:v>4971</c:v>
                </c:pt>
                <c:pt idx="88">
                  <c:v>4972</c:v>
                </c:pt>
                <c:pt idx="89">
                  <c:v>4973</c:v>
                </c:pt>
                <c:pt idx="90">
                  <c:v>4974</c:v>
                </c:pt>
                <c:pt idx="91">
                  <c:v>4975</c:v>
                </c:pt>
                <c:pt idx="92">
                  <c:v>4976</c:v>
                </c:pt>
                <c:pt idx="93">
                  <c:v>4977</c:v>
                </c:pt>
                <c:pt idx="94">
                  <c:v>4978</c:v>
                </c:pt>
                <c:pt idx="95">
                  <c:v>4979</c:v>
                </c:pt>
                <c:pt idx="96">
                  <c:v>4980</c:v>
                </c:pt>
                <c:pt idx="97">
                  <c:v>4981</c:v>
                </c:pt>
                <c:pt idx="98">
                  <c:v>4982</c:v>
                </c:pt>
                <c:pt idx="99">
                  <c:v>4983</c:v>
                </c:pt>
                <c:pt idx="100">
                  <c:v>4984</c:v>
                </c:pt>
                <c:pt idx="101">
                  <c:v>4985</c:v>
                </c:pt>
                <c:pt idx="102">
                  <c:v>4986</c:v>
                </c:pt>
                <c:pt idx="103">
                  <c:v>4987</c:v>
                </c:pt>
                <c:pt idx="104">
                  <c:v>4988</c:v>
                </c:pt>
                <c:pt idx="105">
                  <c:v>4989</c:v>
                </c:pt>
                <c:pt idx="106">
                  <c:v>4990</c:v>
                </c:pt>
                <c:pt idx="107">
                  <c:v>4991</c:v>
                </c:pt>
                <c:pt idx="108">
                  <c:v>4992</c:v>
                </c:pt>
                <c:pt idx="109">
                  <c:v>4993</c:v>
                </c:pt>
                <c:pt idx="110">
                  <c:v>4994</c:v>
                </c:pt>
                <c:pt idx="111">
                  <c:v>4995</c:v>
                </c:pt>
                <c:pt idx="112">
                  <c:v>4996</c:v>
                </c:pt>
                <c:pt idx="113">
                  <c:v>4997</c:v>
                </c:pt>
                <c:pt idx="114">
                  <c:v>4998</c:v>
                </c:pt>
                <c:pt idx="115">
                  <c:v>4999</c:v>
                </c:pt>
                <c:pt idx="116">
                  <c:v>5000</c:v>
                </c:pt>
                <c:pt idx="117">
                  <c:v>5001</c:v>
                </c:pt>
                <c:pt idx="118">
                  <c:v>5002</c:v>
                </c:pt>
                <c:pt idx="119">
                  <c:v>5003</c:v>
                </c:pt>
                <c:pt idx="120">
                  <c:v>5004</c:v>
                </c:pt>
                <c:pt idx="121">
                  <c:v>5005</c:v>
                </c:pt>
                <c:pt idx="122">
                  <c:v>5006</c:v>
                </c:pt>
                <c:pt idx="123">
                  <c:v>5007</c:v>
                </c:pt>
                <c:pt idx="124">
                  <c:v>5008</c:v>
                </c:pt>
                <c:pt idx="125">
                  <c:v>5009</c:v>
                </c:pt>
                <c:pt idx="126">
                  <c:v>5010</c:v>
                </c:pt>
                <c:pt idx="127">
                  <c:v>5011</c:v>
                </c:pt>
                <c:pt idx="128">
                  <c:v>5012</c:v>
                </c:pt>
                <c:pt idx="129">
                  <c:v>5013</c:v>
                </c:pt>
                <c:pt idx="130">
                  <c:v>5014</c:v>
                </c:pt>
                <c:pt idx="131">
                  <c:v>5015</c:v>
                </c:pt>
                <c:pt idx="132">
                  <c:v>5016</c:v>
                </c:pt>
                <c:pt idx="133">
                  <c:v>5017</c:v>
                </c:pt>
                <c:pt idx="134">
                  <c:v>5018</c:v>
                </c:pt>
                <c:pt idx="135">
                  <c:v>5019</c:v>
                </c:pt>
                <c:pt idx="136">
                  <c:v>5020</c:v>
                </c:pt>
                <c:pt idx="137">
                  <c:v>5021</c:v>
                </c:pt>
                <c:pt idx="138">
                  <c:v>5022</c:v>
                </c:pt>
                <c:pt idx="139">
                  <c:v>5023</c:v>
                </c:pt>
                <c:pt idx="140">
                  <c:v>5024</c:v>
                </c:pt>
                <c:pt idx="141">
                  <c:v>5025</c:v>
                </c:pt>
                <c:pt idx="142">
                  <c:v>5026</c:v>
                </c:pt>
                <c:pt idx="143">
                  <c:v>5027</c:v>
                </c:pt>
                <c:pt idx="144">
                  <c:v>5028</c:v>
                </c:pt>
                <c:pt idx="145">
                  <c:v>5029</c:v>
                </c:pt>
                <c:pt idx="146">
                  <c:v>5030</c:v>
                </c:pt>
                <c:pt idx="147">
                  <c:v>5031</c:v>
                </c:pt>
                <c:pt idx="148">
                  <c:v>5032</c:v>
                </c:pt>
                <c:pt idx="149">
                  <c:v>5033</c:v>
                </c:pt>
                <c:pt idx="150">
                  <c:v>5034</c:v>
                </c:pt>
                <c:pt idx="151">
                  <c:v>5035</c:v>
                </c:pt>
                <c:pt idx="152">
                  <c:v>5036</c:v>
                </c:pt>
                <c:pt idx="153">
                  <c:v>5037</c:v>
                </c:pt>
                <c:pt idx="154">
                  <c:v>5038</c:v>
                </c:pt>
                <c:pt idx="155">
                  <c:v>5039</c:v>
                </c:pt>
                <c:pt idx="156">
                  <c:v>5040</c:v>
                </c:pt>
                <c:pt idx="157">
                  <c:v>5041</c:v>
                </c:pt>
                <c:pt idx="158">
                  <c:v>5042</c:v>
                </c:pt>
                <c:pt idx="159">
                  <c:v>5043</c:v>
                </c:pt>
                <c:pt idx="160">
                  <c:v>5044</c:v>
                </c:pt>
                <c:pt idx="161">
                  <c:v>5045</c:v>
                </c:pt>
                <c:pt idx="162">
                  <c:v>5046</c:v>
                </c:pt>
                <c:pt idx="163">
                  <c:v>5047</c:v>
                </c:pt>
                <c:pt idx="164">
                  <c:v>5048</c:v>
                </c:pt>
                <c:pt idx="165">
                  <c:v>5049</c:v>
                </c:pt>
                <c:pt idx="166">
                  <c:v>5050</c:v>
                </c:pt>
                <c:pt idx="167">
                  <c:v>5051</c:v>
                </c:pt>
                <c:pt idx="168">
                  <c:v>5052</c:v>
                </c:pt>
                <c:pt idx="169">
                  <c:v>5053</c:v>
                </c:pt>
                <c:pt idx="170">
                  <c:v>5054</c:v>
                </c:pt>
                <c:pt idx="171">
                  <c:v>5055</c:v>
                </c:pt>
                <c:pt idx="172">
                  <c:v>5056</c:v>
                </c:pt>
                <c:pt idx="173">
                  <c:v>5057</c:v>
                </c:pt>
                <c:pt idx="174">
                  <c:v>5058</c:v>
                </c:pt>
                <c:pt idx="175">
                  <c:v>5059</c:v>
                </c:pt>
                <c:pt idx="176">
                  <c:v>5060</c:v>
                </c:pt>
                <c:pt idx="177">
                  <c:v>5061</c:v>
                </c:pt>
                <c:pt idx="178">
                  <c:v>5062</c:v>
                </c:pt>
                <c:pt idx="179">
                  <c:v>5063</c:v>
                </c:pt>
                <c:pt idx="180">
                  <c:v>5064</c:v>
                </c:pt>
                <c:pt idx="181">
                  <c:v>5065</c:v>
                </c:pt>
                <c:pt idx="182">
                  <c:v>5066</c:v>
                </c:pt>
                <c:pt idx="183">
                  <c:v>5067</c:v>
                </c:pt>
                <c:pt idx="184">
                  <c:v>5068</c:v>
                </c:pt>
                <c:pt idx="185">
                  <c:v>5069</c:v>
                </c:pt>
                <c:pt idx="186">
                  <c:v>5070</c:v>
                </c:pt>
                <c:pt idx="187">
                  <c:v>5071</c:v>
                </c:pt>
                <c:pt idx="188">
                  <c:v>5072</c:v>
                </c:pt>
                <c:pt idx="189">
                  <c:v>5073</c:v>
                </c:pt>
                <c:pt idx="190">
                  <c:v>5074</c:v>
                </c:pt>
                <c:pt idx="191">
                  <c:v>5075</c:v>
                </c:pt>
                <c:pt idx="192">
                  <c:v>5076</c:v>
                </c:pt>
                <c:pt idx="193">
                  <c:v>5077</c:v>
                </c:pt>
                <c:pt idx="194">
                  <c:v>5078</c:v>
                </c:pt>
                <c:pt idx="195">
                  <c:v>5079</c:v>
                </c:pt>
                <c:pt idx="196">
                  <c:v>5080</c:v>
                </c:pt>
                <c:pt idx="197">
                  <c:v>5081</c:v>
                </c:pt>
                <c:pt idx="198">
                  <c:v>5082</c:v>
                </c:pt>
                <c:pt idx="199">
                  <c:v>5083</c:v>
                </c:pt>
                <c:pt idx="200">
                  <c:v>5084</c:v>
                </c:pt>
                <c:pt idx="201">
                  <c:v>5085</c:v>
                </c:pt>
                <c:pt idx="202">
                  <c:v>5086</c:v>
                </c:pt>
                <c:pt idx="203">
                  <c:v>5087</c:v>
                </c:pt>
                <c:pt idx="204">
                  <c:v>5088</c:v>
                </c:pt>
                <c:pt idx="205">
                  <c:v>5089</c:v>
                </c:pt>
                <c:pt idx="206">
                  <c:v>5090</c:v>
                </c:pt>
                <c:pt idx="207">
                  <c:v>5091</c:v>
                </c:pt>
                <c:pt idx="208">
                  <c:v>5092</c:v>
                </c:pt>
                <c:pt idx="209">
                  <c:v>5093</c:v>
                </c:pt>
                <c:pt idx="210">
                  <c:v>5094</c:v>
                </c:pt>
                <c:pt idx="211">
                  <c:v>5095</c:v>
                </c:pt>
                <c:pt idx="212">
                  <c:v>5096</c:v>
                </c:pt>
                <c:pt idx="213">
                  <c:v>5097</c:v>
                </c:pt>
                <c:pt idx="214">
                  <c:v>5098</c:v>
                </c:pt>
                <c:pt idx="215">
                  <c:v>5099</c:v>
                </c:pt>
                <c:pt idx="216">
                  <c:v>5100</c:v>
                </c:pt>
                <c:pt idx="217">
                  <c:v>5101</c:v>
                </c:pt>
                <c:pt idx="218">
                  <c:v>5102</c:v>
                </c:pt>
                <c:pt idx="219">
                  <c:v>5103</c:v>
                </c:pt>
                <c:pt idx="220">
                  <c:v>5104</c:v>
                </c:pt>
                <c:pt idx="221">
                  <c:v>5105</c:v>
                </c:pt>
                <c:pt idx="222">
                  <c:v>5106</c:v>
                </c:pt>
                <c:pt idx="223">
                  <c:v>5107</c:v>
                </c:pt>
                <c:pt idx="224">
                  <c:v>5108</c:v>
                </c:pt>
                <c:pt idx="225">
                  <c:v>5109</c:v>
                </c:pt>
                <c:pt idx="226">
                  <c:v>5110</c:v>
                </c:pt>
                <c:pt idx="227">
                  <c:v>5111</c:v>
                </c:pt>
                <c:pt idx="228">
                  <c:v>5112</c:v>
                </c:pt>
                <c:pt idx="229">
                  <c:v>5113</c:v>
                </c:pt>
                <c:pt idx="230">
                  <c:v>5114</c:v>
                </c:pt>
                <c:pt idx="231">
                  <c:v>5115</c:v>
                </c:pt>
                <c:pt idx="232">
                  <c:v>5116</c:v>
                </c:pt>
                <c:pt idx="233">
                  <c:v>5117</c:v>
                </c:pt>
                <c:pt idx="234">
                  <c:v>5118</c:v>
                </c:pt>
                <c:pt idx="235">
                  <c:v>5119</c:v>
                </c:pt>
                <c:pt idx="236">
                  <c:v>5120</c:v>
                </c:pt>
                <c:pt idx="237">
                  <c:v>5121</c:v>
                </c:pt>
                <c:pt idx="238">
                  <c:v>5122</c:v>
                </c:pt>
                <c:pt idx="239">
                  <c:v>5123</c:v>
                </c:pt>
                <c:pt idx="240">
                  <c:v>5124</c:v>
                </c:pt>
                <c:pt idx="241">
                  <c:v>5125</c:v>
                </c:pt>
                <c:pt idx="242">
                  <c:v>5126</c:v>
                </c:pt>
                <c:pt idx="243">
                  <c:v>5127</c:v>
                </c:pt>
                <c:pt idx="244">
                  <c:v>5128</c:v>
                </c:pt>
                <c:pt idx="245">
                  <c:v>5129</c:v>
                </c:pt>
                <c:pt idx="246">
                  <c:v>5130</c:v>
                </c:pt>
                <c:pt idx="247">
                  <c:v>5131</c:v>
                </c:pt>
                <c:pt idx="248">
                  <c:v>5132</c:v>
                </c:pt>
                <c:pt idx="249">
                  <c:v>5133</c:v>
                </c:pt>
                <c:pt idx="250">
                  <c:v>5134</c:v>
                </c:pt>
                <c:pt idx="251">
                  <c:v>5135</c:v>
                </c:pt>
                <c:pt idx="252">
                  <c:v>5136</c:v>
                </c:pt>
                <c:pt idx="253">
                  <c:v>5137</c:v>
                </c:pt>
                <c:pt idx="254">
                  <c:v>5138</c:v>
                </c:pt>
                <c:pt idx="255">
                  <c:v>5139</c:v>
                </c:pt>
                <c:pt idx="256">
                  <c:v>5140</c:v>
                </c:pt>
                <c:pt idx="257">
                  <c:v>5141</c:v>
                </c:pt>
                <c:pt idx="258">
                  <c:v>5142</c:v>
                </c:pt>
                <c:pt idx="259">
                  <c:v>5143</c:v>
                </c:pt>
                <c:pt idx="260">
                  <c:v>5144</c:v>
                </c:pt>
                <c:pt idx="261">
                  <c:v>5145</c:v>
                </c:pt>
                <c:pt idx="262">
                  <c:v>5146</c:v>
                </c:pt>
                <c:pt idx="263">
                  <c:v>5147</c:v>
                </c:pt>
                <c:pt idx="264">
                  <c:v>5148</c:v>
                </c:pt>
                <c:pt idx="265">
                  <c:v>5149</c:v>
                </c:pt>
                <c:pt idx="266">
                  <c:v>5150</c:v>
                </c:pt>
                <c:pt idx="267">
                  <c:v>5151</c:v>
                </c:pt>
                <c:pt idx="268">
                  <c:v>5152</c:v>
                </c:pt>
              </c:numCache>
            </c:numRef>
          </c:xVal>
          <c:yVal>
            <c:numRef>
              <c:f>Graph!$C$539:$C$805</c:f>
              <c:numCache>
                <c:formatCode>General</c:formatCode>
                <c:ptCount val="267"/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Graph!$A$538:$A$806</c:f>
              <c:numCache>
                <c:formatCode>General</c:formatCode>
                <c:ptCount val="269"/>
                <c:pt idx="0">
                  <c:v>4884</c:v>
                </c:pt>
                <c:pt idx="1">
                  <c:v>4885</c:v>
                </c:pt>
                <c:pt idx="2">
                  <c:v>4886</c:v>
                </c:pt>
                <c:pt idx="3">
                  <c:v>4887</c:v>
                </c:pt>
                <c:pt idx="4">
                  <c:v>4888</c:v>
                </c:pt>
                <c:pt idx="5">
                  <c:v>4889</c:v>
                </c:pt>
                <c:pt idx="6">
                  <c:v>4890</c:v>
                </c:pt>
                <c:pt idx="7">
                  <c:v>4891</c:v>
                </c:pt>
                <c:pt idx="8">
                  <c:v>4892</c:v>
                </c:pt>
                <c:pt idx="9">
                  <c:v>4893</c:v>
                </c:pt>
                <c:pt idx="10">
                  <c:v>4894</c:v>
                </c:pt>
                <c:pt idx="11">
                  <c:v>4895</c:v>
                </c:pt>
                <c:pt idx="12">
                  <c:v>4896</c:v>
                </c:pt>
                <c:pt idx="13">
                  <c:v>4897</c:v>
                </c:pt>
                <c:pt idx="14">
                  <c:v>4898</c:v>
                </c:pt>
                <c:pt idx="15">
                  <c:v>4899</c:v>
                </c:pt>
                <c:pt idx="16">
                  <c:v>4900</c:v>
                </c:pt>
                <c:pt idx="17">
                  <c:v>4901</c:v>
                </c:pt>
                <c:pt idx="18">
                  <c:v>4902</c:v>
                </c:pt>
                <c:pt idx="19">
                  <c:v>4903</c:v>
                </c:pt>
                <c:pt idx="20">
                  <c:v>4904</c:v>
                </c:pt>
                <c:pt idx="21">
                  <c:v>4905</c:v>
                </c:pt>
                <c:pt idx="22">
                  <c:v>4906</c:v>
                </c:pt>
                <c:pt idx="23">
                  <c:v>4907</c:v>
                </c:pt>
                <c:pt idx="24">
                  <c:v>4908</c:v>
                </c:pt>
                <c:pt idx="25">
                  <c:v>4909</c:v>
                </c:pt>
                <c:pt idx="26">
                  <c:v>4910</c:v>
                </c:pt>
                <c:pt idx="27">
                  <c:v>4911</c:v>
                </c:pt>
                <c:pt idx="28">
                  <c:v>4912</c:v>
                </c:pt>
                <c:pt idx="29">
                  <c:v>4913</c:v>
                </c:pt>
                <c:pt idx="30">
                  <c:v>4914</c:v>
                </c:pt>
                <c:pt idx="31">
                  <c:v>4915</c:v>
                </c:pt>
                <c:pt idx="32">
                  <c:v>4916</c:v>
                </c:pt>
                <c:pt idx="33">
                  <c:v>4917</c:v>
                </c:pt>
                <c:pt idx="34">
                  <c:v>4918</c:v>
                </c:pt>
                <c:pt idx="35">
                  <c:v>4919</c:v>
                </c:pt>
                <c:pt idx="36">
                  <c:v>4920</c:v>
                </c:pt>
                <c:pt idx="37">
                  <c:v>4921</c:v>
                </c:pt>
                <c:pt idx="38">
                  <c:v>4922</c:v>
                </c:pt>
                <c:pt idx="39">
                  <c:v>4923</c:v>
                </c:pt>
                <c:pt idx="40">
                  <c:v>4924</c:v>
                </c:pt>
                <c:pt idx="41">
                  <c:v>4925</c:v>
                </c:pt>
                <c:pt idx="42">
                  <c:v>4926</c:v>
                </c:pt>
                <c:pt idx="43">
                  <c:v>4927</c:v>
                </c:pt>
                <c:pt idx="44">
                  <c:v>4928</c:v>
                </c:pt>
                <c:pt idx="45">
                  <c:v>4929</c:v>
                </c:pt>
                <c:pt idx="46">
                  <c:v>4930</c:v>
                </c:pt>
                <c:pt idx="47">
                  <c:v>4931</c:v>
                </c:pt>
                <c:pt idx="48">
                  <c:v>4932</c:v>
                </c:pt>
                <c:pt idx="49">
                  <c:v>4933</c:v>
                </c:pt>
                <c:pt idx="50">
                  <c:v>4934</c:v>
                </c:pt>
                <c:pt idx="51">
                  <c:v>4935</c:v>
                </c:pt>
                <c:pt idx="52">
                  <c:v>4936</c:v>
                </c:pt>
                <c:pt idx="53">
                  <c:v>4937</c:v>
                </c:pt>
                <c:pt idx="54">
                  <c:v>4938</c:v>
                </c:pt>
                <c:pt idx="55">
                  <c:v>4939</c:v>
                </c:pt>
                <c:pt idx="56">
                  <c:v>4940</c:v>
                </c:pt>
                <c:pt idx="57">
                  <c:v>4941</c:v>
                </c:pt>
                <c:pt idx="58">
                  <c:v>4942</c:v>
                </c:pt>
                <c:pt idx="59">
                  <c:v>4943</c:v>
                </c:pt>
                <c:pt idx="60">
                  <c:v>4944</c:v>
                </c:pt>
                <c:pt idx="61">
                  <c:v>4945</c:v>
                </c:pt>
                <c:pt idx="62">
                  <c:v>4946</c:v>
                </c:pt>
                <c:pt idx="63">
                  <c:v>4947</c:v>
                </c:pt>
                <c:pt idx="64">
                  <c:v>4948</c:v>
                </c:pt>
                <c:pt idx="65">
                  <c:v>4949</c:v>
                </c:pt>
                <c:pt idx="66">
                  <c:v>4950</c:v>
                </c:pt>
                <c:pt idx="67">
                  <c:v>4951</c:v>
                </c:pt>
                <c:pt idx="68">
                  <c:v>4952</c:v>
                </c:pt>
                <c:pt idx="69">
                  <c:v>4953</c:v>
                </c:pt>
                <c:pt idx="70">
                  <c:v>4954</c:v>
                </c:pt>
                <c:pt idx="71">
                  <c:v>4955</c:v>
                </c:pt>
                <c:pt idx="72">
                  <c:v>4956</c:v>
                </c:pt>
                <c:pt idx="73">
                  <c:v>4957</c:v>
                </c:pt>
                <c:pt idx="74">
                  <c:v>4958</c:v>
                </c:pt>
                <c:pt idx="75">
                  <c:v>4959</c:v>
                </c:pt>
                <c:pt idx="76">
                  <c:v>4960</c:v>
                </c:pt>
                <c:pt idx="77">
                  <c:v>4961</c:v>
                </c:pt>
                <c:pt idx="78">
                  <c:v>4962</c:v>
                </c:pt>
                <c:pt idx="79">
                  <c:v>4963</c:v>
                </c:pt>
                <c:pt idx="80">
                  <c:v>4964</c:v>
                </c:pt>
                <c:pt idx="81">
                  <c:v>4965</c:v>
                </c:pt>
                <c:pt idx="82">
                  <c:v>4966</c:v>
                </c:pt>
                <c:pt idx="83">
                  <c:v>4967</c:v>
                </c:pt>
                <c:pt idx="84">
                  <c:v>4968</c:v>
                </c:pt>
                <c:pt idx="85">
                  <c:v>4969</c:v>
                </c:pt>
                <c:pt idx="86">
                  <c:v>4970</c:v>
                </c:pt>
                <c:pt idx="87">
                  <c:v>4971</c:v>
                </c:pt>
                <c:pt idx="88">
                  <c:v>4972</c:v>
                </c:pt>
                <c:pt idx="89">
                  <c:v>4973</c:v>
                </c:pt>
                <c:pt idx="90">
                  <c:v>4974</c:v>
                </c:pt>
                <c:pt idx="91">
                  <c:v>4975</c:v>
                </c:pt>
                <c:pt idx="92">
                  <c:v>4976</c:v>
                </c:pt>
                <c:pt idx="93">
                  <c:v>4977</c:v>
                </c:pt>
                <c:pt idx="94">
                  <c:v>4978</c:v>
                </c:pt>
                <c:pt idx="95">
                  <c:v>4979</c:v>
                </c:pt>
                <c:pt idx="96">
                  <c:v>4980</c:v>
                </c:pt>
                <c:pt idx="97">
                  <c:v>4981</c:v>
                </c:pt>
                <c:pt idx="98">
                  <c:v>4982</c:v>
                </c:pt>
                <c:pt idx="99">
                  <c:v>4983</c:v>
                </c:pt>
                <c:pt idx="100">
                  <c:v>4984</c:v>
                </c:pt>
                <c:pt idx="101">
                  <c:v>4985</c:v>
                </c:pt>
                <c:pt idx="102">
                  <c:v>4986</c:v>
                </c:pt>
                <c:pt idx="103">
                  <c:v>4987</c:v>
                </c:pt>
                <c:pt idx="104">
                  <c:v>4988</c:v>
                </c:pt>
                <c:pt idx="105">
                  <c:v>4989</c:v>
                </c:pt>
                <c:pt idx="106">
                  <c:v>4990</c:v>
                </c:pt>
                <c:pt idx="107">
                  <c:v>4991</c:v>
                </c:pt>
                <c:pt idx="108">
                  <c:v>4992</c:v>
                </c:pt>
                <c:pt idx="109">
                  <c:v>4993</c:v>
                </c:pt>
                <c:pt idx="110">
                  <c:v>4994</c:v>
                </c:pt>
                <c:pt idx="111">
                  <c:v>4995</c:v>
                </c:pt>
                <c:pt idx="112">
                  <c:v>4996</c:v>
                </c:pt>
                <c:pt idx="113">
                  <c:v>4997</c:v>
                </c:pt>
                <c:pt idx="114">
                  <c:v>4998</c:v>
                </c:pt>
                <c:pt idx="115">
                  <c:v>4999</c:v>
                </c:pt>
                <c:pt idx="116">
                  <c:v>5000</c:v>
                </c:pt>
                <c:pt idx="117">
                  <c:v>5001</c:v>
                </c:pt>
                <c:pt idx="118">
                  <c:v>5002</c:v>
                </c:pt>
                <c:pt idx="119">
                  <c:v>5003</c:v>
                </c:pt>
                <c:pt idx="120">
                  <c:v>5004</c:v>
                </c:pt>
                <c:pt idx="121">
                  <c:v>5005</c:v>
                </c:pt>
                <c:pt idx="122">
                  <c:v>5006</c:v>
                </c:pt>
                <c:pt idx="123">
                  <c:v>5007</c:v>
                </c:pt>
                <c:pt idx="124">
                  <c:v>5008</c:v>
                </c:pt>
                <c:pt idx="125">
                  <c:v>5009</c:v>
                </c:pt>
                <c:pt idx="126">
                  <c:v>5010</c:v>
                </c:pt>
                <c:pt idx="127">
                  <c:v>5011</c:v>
                </c:pt>
                <c:pt idx="128">
                  <c:v>5012</c:v>
                </c:pt>
                <c:pt idx="129">
                  <c:v>5013</c:v>
                </c:pt>
                <c:pt idx="130">
                  <c:v>5014</c:v>
                </c:pt>
                <c:pt idx="131">
                  <c:v>5015</c:v>
                </c:pt>
                <c:pt idx="132">
                  <c:v>5016</c:v>
                </c:pt>
                <c:pt idx="133">
                  <c:v>5017</c:v>
                </c:pt>
                <c:pt idx="134">
                  <c:v>5018</c:v>
                </c:pt>
                <c:pt idx="135">
                  <c:v>5019</c:v>
                </c:pt>
                <c:pt idx="136">
                  <c:v>5020</c:v>
                </c:pt>
                <c:pt idx="137">
                  <c:v>5021</c:v>
                </c:pt>
                <c:pt idx="138">
                  <c:v>5022</c:v>
                </c:pt>
                <c:pt idx="139">
                  <c:v>5023</c:v>
                </c:pt>
                <c:pt idx="140">
                  <c:v>5024</c:v>
                </c:pt>
                <c:pt idx="141">
                  <c:v>5025</c:v>
                </c:pt>
                <c:pt idx="142">
                  <c:v>5026</c:v>
                </c:pt>
                <c:pt idx="143">
                  <c:v>5027</c:v>
                </c:pt>
                <c:pt idx="144">
                  <c:v>5028</c:v>
                </c:pt>
                <c:pt idx="145">
                  <c:v>5029</c:v>
                </c:pt>
                <c:pt idx="146">
                  <c:v>5030</c:v>
                </c:pt>
                <c:pt idx="147">
                  <c:v>5031</c:v>
                </c:pt>
                <c:pt idx="148">
                  <c:v>5032</c:v>
                </c:pt>
                <c:pt idx="149">
                  <c:v>5033</c:v>
                </c:pt>
                <c:pt idx="150">
                  <c:v>5034</c:v>
                </c:pt>
                <c:pt idx="151">
                  <c:v>5035</c:v>
                </c:pt>
                <c:pt idx="152">
                  <c:v>5036</c:v>
                </c:pt>
                <c:pt idx="153">
                  <c:v>5037</c:v>
                </c:pt>
                <c:pt idx="154">
                  <c:v>5038</c:v>
                </c:pt>
                <c:pt idx="155">
                  <c:v>5039</c:v>
                </c:pt>
                <c:pt idx="156">
                  <c:v>5040</c:v>
                </c:pt>
                <c:pt idx="157">
                  <c:v>5041</c:v>
                </c:pt>
                <c:pt idx="158">
                  <c:v>5042</c:v>
                </c:pt>
                <c:pt idx="159">
                  <c:v>5043</c:v>
                </c:pt>
                <c:pt idx="160">
                  <c:v>5044</c:v>
                </c:pt>
                <c:pt idx="161">
                  <c:v>5045</c:v>
                </c:pt>
                <c:pt idx="162">
                  <c:v>5046</c:v>
                </c:pt>
                <c:pt idx="163">
                  <c:v>5047</c:v>
                </c:pt>
                <c:pt idx="164">
                  <c:v>5048</c:v>
                </c:pt>
                <c:pt idx="165">
                  <c:v>5049</c:v>
                </c:pt>
                <c:pt idx="166">
                  <c:v>5050</c:v>
                </c:pt>
                <c:pt idx="167">
                  <c:v>5051</c:v>
                </c:pt>
                <c:pt idx="168">
                  <c:v>5052</c:v>
                </c:pt>
                <c:pt idx="169">
                  <c:v>5053</c:v>
                </c:pt>
                <c:pt idx="170">
                  <c:v>5054</c:v>
                </c:pt>
                <c:pt idx="171">
                  <c:v>5055</c:v>
                </c:pt>
                <c:pt idx="172">
                  <c:v>5056</c:v>
                </c:pt>
                <c:pt idx="173">
                  <c:v>5057</c:v>
                </c:pt>
                <c:pt idx="174">
                  <c:v>5058</c:v>
                </c:pt>
                <c:pt idx="175">
                  <c:v>5059</c:v>
                </c:pt>
                <c:pt idx="176">
                  <c:v>5060</c:v>
                </c:pt>
                <c:pt idx="177">
                  <c:v>5061</c:v>
                </c:pt>
                <c:pt idx="178">
                  <c:v>5062</c:v>
                </c:pt>
                <c:pt idx="179">
                  <c:v>5063</c:v>
                </c:pt>
                <c:pt idx="180">
                  <c:v>5064</c:v>
                </c:pt>
                <c:pt idx="181">
                  <c:v>5065</c:v>
                </c:pt>
                <c:pt idx="182">
                  <c:v>5066</c:v>
                </c:pt>
                <c:pt idx="183">
                  <c:v>5067</c:v>
                </c:pt>
                <c:pt idx="184">
                  <c:v>5068</c:v>
                </c:pt>
                <c:pt idx="185">
                  <c:v>5069</c:v>
                </c:pt>
                <c:pt idx="186">
                  <c:v>5070</c:v>
                </c:pt>
                <c:pt idx="187">
                  <c:v>5071</c:v>
                </c:pt>
                <c:pt idx="188">
                  <c:v>5072</c:v>
                </c:pt>
                <c:pt idx="189">
                  <c:v>5073</c:v>
                </c:pt>
                <c:pt idx="190">
                  <c:v>5074</c:v>
                </c:pt>
                <c:pt idx="191">
                  <c:v>5075</c:v>
                </c:pt>
                <c:pt idx="192">
                  <c:v>5076</c:v>
                </c:pt>
                <c:pt idx="193">
                  <c:v>5077</c:v>
                </c:pt>
                <c:pt idx="194">
                  <c:v>5078</c:v>
                </c:pt>
                <c:pt idx="195">
                  <c:v>5079</c:v>
                </c:pt>
                <c:pt idx="196">
                  <c:v>5080</c:v>
                </c:pt>
                <c:pt idx="197">
                  <c:v>5081</c:v>
                </c:pt>
                <c:pt idx="198">
                  <c:v>5082</c:v>
                </c:pt>
                <c:pt idx="199">
                  <c:v>5083</c:v>
                </c:pt>
                <c:pt idx="200">
                  <c:v>5084</c:v>
                </c:pt>
                <c:pt idx="201">
                  <c:v>5085</c:v>
                </c:pt>
                <c:pt idx="202">
                  <c:v>5086</c:v>
                </c:pt>
                <c:pt idx="203">
                  <c:v>5087</c:v>
                </c:pt>
                <c:pt idx="204">
                  <c:v>5088</c:v>
                </c:pt>
                <c:pt idx="205">
                  <c:v>5089</c:v>
                </c:pt>
                <c:pt idx="206">
                  <c:v>5090</c:v>
                </c:pt>
                <c:pt idx="207">
                  <c:v>5091</c:v>
                </c:pt>
                <c:pt idx="208">
                  <c:v>5092</c:v>
                </c:pt>
                <c:pt idx="209">
                  <c:v>5093</c:v>
                </c:pt>
                <c:pt idx="210">
                  <c:v>5094</c:v>
                </c:pt>
                <c:pt idx="211">
                  <c:v>5095</c:v>
                </c:pt>
                <c:pt idx="212">
                  <c:v>5096</c:v>
                </c:pt>
                <c:pt idx="213">
                  <c:v>5097</c:v>
                </c:pt>
                <c:pt idx="214">
                  <c:v>5098</c:v>
                </c:pt>
                <c:pt idx="215">
                  <c:v>5099</c:v>
                </c:pt>
                <c:pt idx="216">
                  <c:v>5100</c:v>
                </c:pt>
                <c:pt idx="217">
                  <c:v>5101</c:v>
                </c:pt>
                <c:pt idx="218">
                  <c:v>5102</c:v>
                </c:pt>
                <c:pt idx="219">
                  <c:v>5103</c:v>
                </c:pt>
                <c:pt idx="220">
                  <c:v>5104</c:v>
                </c:pt>
                <c:pt idx="221">
                  <c:v>5105</c:v>
                </c:pt>
                <c:pt idx="222">
                  <c:v>5106</c:v>
                </c:pt>
                <c:pt idx="223">
                  <c:v>5107</c:v>
                </c:pt>
                <c:pt idx="224">
                  <c:v>5108</c:v>
                </c:pt>
                <c:pt idx="225">
                  <c:v>5109</c:v>
                </c:pt>
                <c:pt idx="226">
                  <c:v>5110</c:v>
                </c:pt>
                <c:pt idx="227">
                  <c:v>5111</c:v>
                </c:pt>
                <c:pt idx="228">
                  <c:v>5112</c:v>
                </c:pt>
                <c:pt idx="229">
                  <c:v>5113</c:v>
                </c:pt>
                <c:pt idx="230">
                  <c:v>5114</c:v>
                </c:pt>
                <c:pt idx="231">
                  <c:v>5115</c:v>
                </c:pt>
                <c:pt idx="232">
                  <c:v>5116</c:v>
                </c:pt>
                <c:pt idx="233">
                  <c:v>5117</c:v>
                </c:pt>
                <c:pt idx="234">
                  <c:v>5118</c:v>
                </c:pt>
                <c:pt idx="235">
                  <c:v>5119</c:v>
                </c:pt>
                <c:pt idx="236">
                  <c:v>5120</c:v>
                </c:pt>
                <c:pt idx="237">
                  <c:v>5121</c:v>
                </c:pt>
                <c:pt idx="238">
                  <c:v>5122</c:v>
                </c:pt>
                <c:pt idx="239">
                  <c:v>5123</c:v>
                </c:pt>
                <c:pt idx="240">
                  <c:v>5124</c:v>
                </c:pt>
                <c:pt idx="241">
                  <c:v>5125</c:v>
                </c:pt>
                <c:pt idx="242">
                  <c:v>5126</c:v>
                </c:pt>
                <c:pt idx="243">
                  <c:v>5127</c:v>
                </c:pt>
                <c:pt idx="244">
                  <c:v>5128</c:v>
                </c:pt>
                <c:pt idx="245">
                  <c:v>5129</c:v>
                </c:pt>
                <c:pt idx="246">
                  <c:v>5130</c:v>
                </c:pt>
                <c:pt idx="247">
                  <c:v>5131</c:v>
                </c:pt>
                <c:pt idx="248">
                  <c:v>5132</c:v>
                </c:pt>
                <c:pt idx="249">
                  <c:v>5133</c:v>
                </c:pt>
                <c:pt idx="250">
                  <c:v>5134</c:v>
                </c:pt>
                <c:pt idx="251">
                  <c:v>5135</c:v>
                </c:pt>
                <c:pt idx="252">
                  <c:v>5136</c:v>
                </c:pt>
                <c:pt idx="253">
                  <c:v>5137</c:v>
                </c:pt>
                <c:pt idx="254">
                  <c:v>5138</c:v>
                </c:pt>
                <c:pt idx="255">
                  <c:v>5139</c:v>
                </c:pt>
                <c:pt idx="256">
                  <c:v>5140</c:v>
                </c:pt>
                <c:pt idx="257">
                  <c:v>5141</c:v>
                </c:pt>
                <c:pt idx="258">
                  <c:v>5142</c:v>
                </c:pt>
                <c:pt idx="259">
                  <c:v>5143</c:v>
                </c:pt>
                <c:pt idx="260">
                  <c:v>5144</c:v>
                </c:pt>
                <c:pt idx="261">
                  <c:v>5145</c:v>
                </c:pt>
                <c:pt idx="262">
                  <c:v>5146</c:v>
                </c:pt>
                <c:pt idx="263">
                  <c:v>5147</c:v>
                </c:pt>
                <c:pt idx="264">
                  <c:v>5148</c:v>
                </c:pt>
                <c:pt idx="265">
                  <c:v>5149</c:v>
                </c:pt>
                <c:pt idx="266">
                  <c:v>5150</c:v>
                </c:pt>
                <c:pt idx="267">
                  <c:v>5151</c:v>
                </c:pt>
                <c:pt idx="268">
                  <c:v>5152</c:v>
                </c:pt>
              </c:numCache>
            </c:numRef>
          </c:xVal>
          <c:yVal>
            <c:numRef>
              <c:f>Graph!$E$539:$E$805</c:f>
              <c:numCache>
                <c:formatCode>General</c:formatCode>
                <c:ptCount val="267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77680"/>
        <c:axId val="521475440"/>
      </c:scatterChart>
      <c:valAx>
        <c:axId val="521477680"/>
        <c:scaling>
          <c:orientation val="minMax"/>
          <c:max val="5152"/>
          <c:min val="4884"/>
        </c:scaling>
        <c:delete val="0"/>
        <c:axPos val="b"/>
        <c:numFmt formatCode="General" sourceLinked="1"/>
        <c:majorTickMark val="out"/>
        <c:minorTickMark val="none"/>
        <c:tickLblPos val="nextTo"/>
        <c:crossAx val="521475440"/>
        <c:crosses val="autoZero"/>
        <c:crossBetween val="midCat"/>
      </c:valAx>
      <c:valAx>
        <c:axId val="521475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147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Graph!$A$809:$A$1030</c:f>
              <c:numCache>
                <c:formatCode>General</c:formatCode>
                <c:ptCount val="222"/>
                <c:pt idx="0">
                  <c:v>17532</c:v>
                </c:pt>
                <c:pt idx="1">
                  <c:v>17533</c:v>
                </c:pt>
                <c:pt idx="2">
                  <c:v>17534</c:v>
                </c:pt>
                <c:pt idx="3">
                  <c:v>17535</c:v>
                </c:pt>
                <c:pt idx="4">
                  <c:v>17536</c:v>
                </c:pt>
                <c:pt idx="5">
                  <c:v>17537</c:v>
                </c:pt>
                <c:pt idx="6">
                  <c:v>17538</c:v>
                </c:pt>
                <c:pt idx="7">
                  <c:v>17539</c:v>
                </c:pt>
                <c:pt idx="8">
                  <c:v>17540</c:v>
                </c:pt>
                <c:pt idx="9">
                  <c:v>17541</c:v>
                </c:pt>
                <c:pt idx="10">
                  <c:v>17542</c:v>
                </c:pt>
                <c:pt idx="11">
                  <c:v>17543</c:v>
                </c:pt>
                <c:pt idx="12">
                  <c:v>17544</c:v>
                </c:pt>
                <c:pt idx="13">
                  <c:v>17545</c:v>
                </c:pt>
                <c:pt idx="14">
                  <c:v>17546</c:v>
                </c:pt>
                <c:pt idx="15">
                  <c:v>17547</c:v>
                </c:pt>
                <c:pt idx="16">
                  <c:v>17548</c:v>
                </c:pt>
                <c:pt idx="17">
                  <c:v>17549</c:v>
                </c:pt>
                <c:pt idx="18">
                  <c:v>17550</c:v>
                </c:pt>
                <c:pt idx="19">
                  <c:v>17551</c:v>
                </c:pt>
                <c:pt idx="20">
                  <c:v>17552</c:v>
                </c:pt>
                <c:pt idx="21">
                  <c:v>17553</c:v>
                </c:pt>
                <c:pt idx="22">
                  <c:v>17554</c:v>
                </c:pt>
                <c:pt idx="23">
                  <c:v>17555</c:v>
                </c:pt>
                <c:pt idx="24">
                  <c:v>17556</c:v>
                </c:pt>
                <c:pt idx="25">
                  <c:v>17557</c:v>
                </c:pt>
                <c:pt idx="26">
                  <c:v>17558</c:v>
                </c:pt>
                <c:pt idx="27">
                  <c:v>17559</c:v>
                </c:pt>
                <c:pt idx="28">
                  <c:v>17560</c:v>
                </c:pt>
                <c:pt idx="29">
                  <c:v>17561</c:v>
                </c:pt>
                <c:pt idx="30">
                  <c:v>17562</c:v>
                </c:pt>
                <c:pt idx="31">
                  <c:v>17563</c:v>
                </c:pt>
                <c:pt idx="32">
                  <c:v>17564</c:v>
                </c:pt>
                <c:pt idx="33">
                  <c:v>17565</c:v>
                </c:pt>
                <c:pt idx="34">
                  <c:v>17566</c:v>
                </c:pt>
                <c:pt idx="35">
                  <c:v>17567</c:v>
                </c:pt>
                <c:pt idx="36">
                  <c:v>17568</c:v>
                </c:pt>
                <c:pt idx="37">
                  <c:v>17569</c:v>
                </c:pt>
                <c:pt idx="38">
                  <c:v>17570</c:v>
                </c:pt>
                <c:pt idx="39">
                  <c:v>17571</c:v>
                </c:pt>
                <c:pt idx="40">
                  <c:v>17572</c:v>
                </c:pt>
                <c:pt idx="41">
                  <c:v>17573</c:v>
                </c:pt>
                <c:pt idx="42">
                  <c:v>17574</c:v>
                </c:pt>
                <c:pt idx="43">
                  <c:v>17575</c:v>
                </c:pt>
                <c:pt idx="44">
                  <c:v>17576</c:v>
                </c:pt>
                <c:pt idx="45">
                  <c:v>17577</c:v>
                </c:pt>
                <c:pt idx="46">
                  <c:v>17578</c:v>
                </c:pt>
                <c:pt idx="47">
                  <c:v>17579</c:v>
                </c:pt>
                <c:pt idx="48">
                  <c:v>17580</c:v>
                </c:pt>
                <c:pt idx="49">
                  <c:v>17581</c:v>
                </c:pt>
                <c:pt idx="50">
                  <c:v>17582</c:v>
                </c:pt>
                <c:pt idx="51">
                  <c:v>17583</c:v>
                </c:pt>
                <c:pt idx="52">
                  <c:v>17584</c:v>
                </c:pt>
                <c:pt idx="53">
                  <c:v>17585</c:v>
                </c:pt>
                <c:pt idx="54">
                  <c:v>17586</c:v>
                </c:pt>
                <c:pt idx="55">
                  <c:v>17587</c:v>
                </c:pt>
                <c:pt idx="56">
                  <c:v>17588</c:v>
                </c:pt>
                <c:pt idx="57">
                  <c:v>17589</c:v>
                </c:pt>
                <c:pt idx="58">
                  <c:v>17590</c:v>
                </c:pt>
                <c:pt idx="59">
                  <c:v>17591</c:v>
                </c:pt>
                <c:pt idx="60">
                  <c:v>17592</c:v>
                </c:pt>
                <c:pt idx="61">
                  <c:v>17593</c:v>
                </c:pt>
                <c:pt idx="62">
                  <c:v>17594</c:v>
                </c:pt>
                <c:pt idx="63">
                  <c:v>17595</c:v>
                </c:pt>
                <c:pt idx="64">
                  <c:v>17596</c:v>
                </c:pt>
                <c:pt idx="65">
                  <c:v>17597</c:v>
                </c:pt>
                <c:pt idx="66">
                  <c:v>17598</c:v>
                </c:pt>
                <c:pt idx="67">
                  <c:v>17599</c:v>
                </c:pt>
                <c:pt idx="68">
                  <c:v>17600</c:v>
                </c:pt>
                <c:pt idx="69">
                  <c:v>17601</c:v>
                </c:pt>
                <c:pt idx="70">
                  <c:v>17602</c:v>
                </c:pt>
                <c:pt idx="71">
                  <c:v>17603</c:v>
                </c:pt>
                <c:pt idx="72">
                  <c:v>17604</c:v>
                </c:pt>
                <c:pt idx="73">
                  <c:v>17605</c:v>
                </c:pt>
                <c:pt idx="74">
                  <c:v>17606</c:v>
                </c:pt>
                <c:pt idx="75">
                  <c:v>17607</c:v>
                </c:pt>
                <c:pt idx="76">
                  <c:v>17608</c:v>
                </c:pt>
                <c:pt idx="77">
                  <c:v>17609</c:v>
                </c:pt>
                <c:pt idx="78">
                  <c:v>17610</c:v>
                </c:pt>
                <c:pt idx="79">
                  <c:v>17611</c:v>
                </c:pt>
                <c:pt idx="80">
                  <c:v>17612</c:v>
                </c:pt>
                <c:pt idx="81">
                  <c:v>17613</c:v>
                </c:pt>
                <c:pt idx="82">
                  <c:v>17614</c:v>
                </c:pt>
                <c:pt idx="83">
                  <c:v>17615</c:v>
                </c:pt>
                <c:pt idx="84">
                  <c:v>17616</c:v>
                </c:pt>
                <c:pt idx="85">
                  <c:v>17617</c:v>
                </c:pt>
                <c:pt idx="86">
                  <c:v>17618</c:v>
                </c:pt>
                <c:pt idx="87">
                  <c:v>17619</c:v>
                </c:pt>
                <c:pt idx="88">
                  <c:v>17620</c:v>
                </c:pt>
                <c:pt idx="89">
                  <c:v>17621</c:v>
                </c:pt>
                <c:pt idx="90">
                  <c:v>17622</c:v>
                </c:pt>
                <c:pt idx="91">
                  <c:v>17623</c:v>
                </c:pt>
                <c:pt idx="92">
                  <c:v>17624</c:v>
                </c:pt>
                <c:pt idx="93">
                  <c:v>17625</c:v>
                </c:pt>
                <c:pt idx="94">
                  <c:v>17626</c:v>
                </c:pt>
                <c:pt idx="95">
                  <c:v>17627</c:v>
                </c:pt>
                <c:pt idx="96">
                  <c:v>17628</c:v>
                </c:pt>
                <c:pt idx="97">
                  <c:v>17629</c:v>
                </c:pt>
                <c:pt idx="98">
                  <c:v>17630</c:v>
                </c:pt>
                <c:pt idx="99">
                  <c:v>17631</c:v>
                </c:pt>
                <c:pt idx="100">
                  <c:v>17632</c:v>
                </c:pt>
                <c:pt idx="101">
                  <c:v>17633</c:v>
                </c:pt>
                <c:pt idx="102">
                  <c:v>17634</c:v>
                </c:pt>
                <c:pt idx="103">
                  <c:v>17635</c:v>
                </c:pt>
                <c:pt idx="104">
                  <c:v>17636</c:v>
                </c:pt>
                <c:pt idx="105">
                  <c:v>17637</c:v>
                </c:pt>
                <c:pt idx="106">
                  <c:v>17638</c:v>
                </c:pt>
                <c:pt idx="107">
                  <c:v>17639</c:v>
                </c:pt>
                <c:pt idx="108">
                  <c:v>17640</c:v>
                </c:pt>
                <c:pt idx="109">
                  <c:v>17641</c:v>
                </c:pt>
                <c:pt idx="110">
                  <c:v>17642</c:v>
                </c:pt>
                <c:pt idx="111">
                  <c:v>17643</c:v>
                </c:pt>
                <c:pt idx="112">
                  <c:v>17644</c:v>
                </c:pt>
                <c:pt idx="113">
                  <c:v>17645</c:v>
                </c:pt>
                <c:pt idx="114">
                  <c:v>17646</c:v>
                </c:pt>
                <c:pt idx="115">
                  <c:v>17647</c:v>
                </c:pt>
                <c:pt idx="116">
                  <c:v>17648</c:v>
                </c:pt>
                <c:pt idx="117">
                  <c:v>17649</c:v>
                </c:pt>
                <c:pt idx="118">
                  <c:v>17650</c:v>
                </c:pt>
                <c:pt idx="119">
                  <c:v>17651</c:v>
                </c:pt>
                <c:pt idx="120">
                  <c:v>17652</c:v>
                </c:pt>
                <c:pt idx="121">
                  <c:v>17653</c:v>
                </c:pt>
                <c:pt idx="122">
                  <c:v>17654</c:v>
                </c:pt>
                <c:pt idx="123">
                  <c:v>17655</c:v>
                </c:pt>
                <c:pt idx="124">
                  <c:v>17656</c:v>
                </c:pt>
                <c:pt idx="125">
                  <c:v>17657</c:v>
                </c:pt>
                <c:pt idx="126">
                  <c:v>17658</c:v>
                </c:pt>
                <c:pt idx="127">
                  <c:v>17659</c:v>
                </c:pt>
                <c:pt idx="128">
                  <c:v>17660</c:v>
                </c:pt>
                <c:pt idx="129">
                  <c:v>17661</c:v>
                </c:pt>
                <c:pt idx="130">
                  <c:v>17662</c:v>
                </c:pt>
                <c:pt idx="131">
                  <c:v>17663</c:v>
                </c:pt>
                <c:pt idx="132">
                  <c:v>17664</c:v>
                </c:pt>
                <c:pt idx="133">
                  <c:v>17665</c:v>
                </c:pt>
                <c:pt idx="134">
                  <c:v>17666</c:v>
                </c:pt>
                <c:pt idx="135">
                  <c:v>17667</c:v>
                </c:pt>
                <c:pt idx="136">
                  <c:v>17668</c:v>
                </c:pt>
                <c:pt idx="137">
                  <c:v>17669</c:v>
                </c:pt>
                <c:pt idx="138">
                  <c:v>17670</c:v>
                </c:pt>
                <c:pt idx="139">
                  <c:v>17671</c:v>
                </c:pt>
                <c:pt idx="140">
                  <c:v>17672</c:v>
                </c:pt>
                <c:pt idx="141">
                  <c:v>17673</c:v>
                </c:pt>
                <c:pt idx="142">
                  <c:v>17674</c:v>
                </c:pt>
                <c:pt idx="143">
                  <c:v>17675</c:v>
                </c:pt>
                <c:pt idx="144">
                  <c:v>17676</c:v>
                </c:pt>
                <c:pt idx="145">
                  <c:v>17677</c:v>
                </c:pt>
                <c:pt idx="146">
                  <c:v>17678</c:v>
                </c:pt>
                <c:pt idx="147">
                  <c:v>17679</c:v>
                </c:pt>
                <c:pt idx="148">
                  <c:v>17680</c:v>
                </c:pt>
                <c:pt idx="149">
                  <c:v>17681</c:v>
                </c:pt>
                <c:pt idx="150">
                  <c:v>17682</c:v>
                </c:pt>
                <c:pt idx="151">
                  <c:v>17683</c:v>
                </c:pt>
                <c:pt idx="152">
                  <c:v>17684</c:v>
                </c:pt>
                <c:pt idx="153">
                  <c:v>17685</c:v>
                </c:pt>
                <c:pt idx="154">
                  <c:v>17686</c:v>
                </c:pt>
                <c:pt idx="155">
                  <c:v>17687</c:v>
                </c:pt>
                <c:pt idx="156">
                  <c:v>17688</c:v>
                </c:pt>
                <c:pt idx="157">
                  <c:v>17689</c:v>
                </c:pt>
                <c:pt idx="158">
                  <c:v>17690</c:v>
                </c:pt>
                <c:pt idx="159">
                  <c:v>17691</c:v>
                </c:pt>
                <c:pt idx="160">
                  <c:v>17692</c:v>
                </c:pt>
                <c:pt idx="161">
                  <c:v>17693</c:v>
                </c:pt>
                <c:pt idx="162">
                  <c:v>17694</c:v>
                </c:pt>
                <c:pt idx="163">
                  <c:v>17695</c:v>
                </c:pt>
                <c:pt idx="164">
                  <c:v>17696</c:v>
                </c:pt>
                <c:pt idx="165">
                  <c:v>17697</c:v>
                </c:pt>
                <c:pt idx="166">
                  <c:v>17698</c:v>
                </c:pt>
                <c:pt idx="167">
                  <c:v>17699</c:v>
                </c:pt>
                <c:pt idx="168">
                  <c:v>17700</c:v>
                </c:pt>
                <c:pt idx="169">
                  <c:v>17701</c:v>
                </c:pt>
                <c:pt idx="170">
                  <c:v>17702</c:v>
                </c:pt>
                <c:pt idx="171">
                  <c:v>17703</c:v>
                </c:pt>
                <c:pt idx="172">
                  <c:v>17704</c:v>
                </c:pt>
                <c:pt idx="173">
                  <c:v>17705</c:v>
                </c:pt>
                <c:pt idx="174">
                  <c:v>17706</c:v>
                </c:pt>
                <c:pt idx="175">
                  <c:v>17707</c:v>
                </c:pt>
                <c:pt idx="176">
                  <c:v>17708</c:v>
                </c:pt>
                <c:pt idx="177">
                  <c:v>17709</c:v>
                </c:pt>
                <c:pt idx="178">
                  <c:v>17710</c:v>
                </c:pt>
                <c:pt idx="179">
                  <c:v>17711</c:v>
                </c:pt>
                <c:pt idx="180">
                  <c:v>17712</c:v>
                </c:pt>
                <c:pt idx="181">
                  <c:v>17713</c:v>
                </c:pt>
                <c:pt idx="182">
                  <c:v>17714</c:v>
                </c:pt>
                <c:pt idx="183">
                  <c:v>17715</c:v>
                </c:pt>
                <c:pt idx="184">
                  <c:v>17716</c:v>
                </c:pt>
                <c:pt idx="185">
                  <c:v>17717</c:v>
                </c:pt>
                <c:pt idx="186">
                  <c:v>17718</c:v>
                </c:pt>
                <c:pt idx="187">
                  <c:v>17719</c:v>
                </c:pt>
                <c:pt idx="188">
                  <c:v>17720</c:v>
                </c:pt>
                <c:pt idx="189">
                  <c:v>17721</c:v>
                </c:pt>
                <c:pt idx="190">
                  <c:v>17722</c:v>
                </c:pt>
                <c:pt idx="191">
                  <c:v>17723</c:v>
                </c:pt>
                <c:pt idx="192">
                  <c:v>17724</c:v>
                </c:pt>
                <c:pt idx="193">
                  <c:v>17725</c:v>
                </c:pt>
                <c:pt idx="194">
                  <c:v>17726</c:v>
                </c:pt>
                <c:pt idx="195">
                  <c:v>17727</c:v>
                </c:pt>
                <c:pt idx="196">
                  <c:v>17728</c:v>
                </c:pt>
                <c:pt idx="197">
                  <c:v>17729</c:v>
                </c:pt>
                <c:pt idx="198">
                  <c:v>17730</c:v>
                </c:pt>
                <c:pt idx="199">
                  <c:v>17731</c:v>
                </c:pt>
                <c:pt idx="200">
                  <c:v>17732</c:v>
                </c:pt>
                <c:pt idx="201">
                  <c:v>17733</c:v>
                </c:pt>
                <c:pt idx="202">
                  <c:v>17734</c:v>
                </c:pt>
                <c:pt idx="203">
                  <c:v>17735</c:v>
                </c:pt>
                <c:pt idx="204">
                  <c:v>17736</c:v>
                </c:pt>
                <c:pt idx="205">
                  <c:v>17737</c:v>
                </c:pt>
                <c:pt idx="206">
                  <c:v>17738</c:v>
                </c:pt>
                <c:pt idx="207">
                  <c:v>17739</c:v>
                </c:pt>
                <c:pt idx="208">
                  <c:v>17740</c:v>
                </c:pt>
                <c:pt idx="209">
                  <c:v>17741</c:v>
                </c:pt>
                <c:pt idx="210">
                  <c:v>17742</c:v>
                </c:pt>
                <c:pt idx="211">
                  <c:v>17743</c:v>
                </c:pt>
                <c:pt idx="212">
                  <c:v>17744</c:v>
                </c:pt>
                <c:pt idx="213">
                  <c:v>17745</c:v>
                </c:pt>
                <c:pt idx="214">
                  <c:v>17746</c:v>
                </c:pt>
                <c:pt idx="215">
                  <c:v>17747</c:v>
                </c:pt>
                <c:pt idx="216">
                  <c:v>17748</c:v>
                </c:pt>
                <c:pt idx="217">
                  <c:v>17749</c:v>
                </c:pt>
                <c:pt idx="218">
                  <c:v>17750</c:v>
                </c:pt>
                <c:pt idx="219">
                  <c:v>17751</c:v>
                </c:pt>
                <c:pt idx="220">
                  <c:v>17752</c:v>
                </c:pt>
                <c:pt idx="221">
                  <c:v>17753</c:v>
                </c:pt>
              </c:numCache>
            </c:numRef>
          </c:xVal>
          <c:yVal>
            <c:numRef>
              <c:f>Graph!$D$810:$D$1029</c:f>
              <c:numCache>
                <c:formatCode>General</c:formatCode>
                <c:ptCount val="220"/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Graph!$A$809:$A$1030</c:f>
              <c:numCache>
                <c:formatCode>General</c:formatCode>
                <c:ptCount val="222"/>
                <c:pt idx="0">
                  <c:v>17532</c:v>
                </c:pt>
                <c:pt idx="1">
                  <c:v>17533</c:v>
                </c:pt>
                <c:pt idx="2">
                  <c:v>17534</c:v>
                </c:pt>
                <c:pt idx="3">
                  <c:v>17535</c:v>
                </c:pt>
                <c:pt idx="4">
                  <c:v>17536</c:v>
                </c:pt>
                <c:pt idx="5">
                  <c:v>17537</c:v>
                </c:pt>
                <c:pt idx="6">
                  <c:v>17538</c:v>
                </c:pt>
                <c:pt idx="7">
                  <c:v>17539</c:v>
                </c:pt>
                <c:pt idx="8">
                  <c:v>17540</c:v>
                </c:pt>
                <c:pt idx="9">
                  <c:v>17541</c:v>
                </c:pt>
                <c:pt idx="10">
                  <c:v>17542</c:v>
                </c:pt>
                <c:pt idx="11">
                  <c:v>17543</c:v>
                </c:pt>
                <c:pt idx="12">
                  <c:v>17544</c:v>
                </c:pt>
                <c:pt idx="13">
                  <c:v>17545</c:v>
                </c:pt>
                <c:pt idx="14">
                  <c:v>17546</c:v>
                </c:pt>
                <c:pt idx="15">
                  <c:v>17547</c:v>
                </c:pt>
                <c:pt idx="16">
                  <c:v>17548</c:v>
                </c:pt>
                <c:pt idx="17">
                  <c:v>17549</c:v>
                </c:pt>
                <c:pt idx="18">
                  <c:v>17550</c:v>
                </c:pt>
                <c:pt idx="19">
                  <c:v>17551</c:v>
                </c:pt>
                <c:pt idx="20">
                  <c:v>17552</c:v>
                </c:pt>
                <c:pt idx="21">
                  <c:v>17553</c:v>
                </c:pt>
                <c:pt idx="22">
                  <c:v>17554</c:v>
                </c:pt>
                <c:pt idx="23">
                  <c:v>17555</c:v>
                </c:pt>
                <c:pt idx="24">
                  <c:v>17556</c:v>
                </c:pt>
                <c:pt idx="25">
                  <c:v>17557</c:v>
                </c:pt>
                <c:pt idx="26">
                  <c:v>17558</c:v>
                </c:pt>
                <c:pt idx="27">
                  <c:v>17559</c:v>
                </c:pt>
                <c:pt idx="28">
                  <c:v>17560</c:v>
                </c:pt>
                <c:pt idx="29">
                  <c:v>17561</c:v>
                </c:pt>
                <c:pt idx="30">
                  <c:v>17562</c:v>
                </c:pt>
                <c:pt idx="31">
                  <c:v>17563</c:v>
                </c:pt>
                <c:pt idx="32">
                  <c:v>17564</c:v>
                </c:pt>
                <c:pt idx="33">
                  <c:v>17565</c:v>
                </c:pt>
                <c:pt idx="34">
                  <c:v>17566</c:v>
                </c:pt>
                <c:pt idx="35">
                  <c:v>17567</c:v>
                </c:pt>
                <c:pt idx="36">
                  <c:v>17568</c:v>
                </c:pt>
                <c:pt idx="37">
                  <c:v>17569</c:v>
                </c:pt>
                <c:pt idx="38">
                  <c:v>17570</c:v>
                </c:pt>
                <c:pt idx="39">
                  <c:v>17571</c:v>
                </c:pt>
                <c:pt idx="40">
                  <c:v>17572</c:v>
                </c:pt>
                <c:pt idx="41">
                  <c:v>17573</c:v>
                </c:pt>
                <c:pt idx="42">
                  <c:v>17574</c:v>
                </c:pt>
                <c:pt idx="43">
                  <c:v>17575</c:v>
                </c:pt>
                <c:pt idx="44">
                  <c:v>17576</c:v>
                </c:pt>
                <c:pt idx="45">
                  <c:v>17577</c:v>
                </c:pt>
                <c:pt idx="46">
                  <c:v>17578</c:v>
                </c:pt>
                <c:pt idx="47">
                  <c:v>17579</c:v>
                </c:pt>
                <c:pt idx="48">
                  <c:v>17580</c:v>
                </c:pt>
                <c:pt idx="49">
                  <c:v>17581</c:v>
                </c:pt>
                <c:pt idx="50">
                  <c:v>17582</c:v>
                </c:pt>
                <c:pt idx="51">
                  <c:v>17583</c:v>
                </c:pt>
                <c:pt idx="52">
                  <c:v>17584</c:v>
                </c:pt>
                <c:pt idx="53">
                  <c:v>17585</c:v>
                </c:pt>
                <c:pt idx="54">
                  <c:v>17586</c:v>
                </c:pt>
                <c:pt idx="55">
                  <c:v>17587</c:v>
                </c:pt>
                <c:pt idx="56">
                  <c:v>17588</c:v>
                </c:pt>
                <c:pt idx="57">
                  <c:v>17589</c:v>
                </c:pt>
                <c:pt idx="58">
                  <c:v>17590</c:v>
                </c:pt>
                <c:pt idx="59">
                  <c:v>17591</c:v>
                </c:pt>
                <c:pt idx="60">
                  <c:v>17592</c:v>
                </c:pt>
                <c:pt idx="61">
                  <c:v>17593</c:v>
                </c:pt>
                <c:pt idx="62">
                  <c:v>17594</c:v>
                </c:pt>
                <c:pt idx="63">
                  <c:v>17595</c:v>
                </c:pt>
                <c:pt idx="64">
                  <c:v>17596</c:v>
                </c:pt>
                <c:pt idx="65">
                  <c:v>17597</c:v>
                </c:pt>
                <c:pt idx="66">
                  <c:v>17598</c:v>
                </c:pt>
                <c:pt idx="67">
                  <c:v>17599</c:v>
                </c:pt>
                <c:pt idx="68">
                  <c:v>17600</c:v>
                </c:pt>
                <c:pt idx="69">
                  <c:v>17601</c:v>
                </c:pt>
                <c:pt idx="70">
                  <c:v>17602</c:v>
                </c:pt>
                <c:pt idx="71">
                  <c:v>17603</c:v>
                </c:pt>
                <c:pt idx="72">
                  <c:v>17604</c:v>
                </c:pt>
                <c:pt idx="73">
                  <c:v>17605</c:v>
                </c:pt>
                <c:pt idx="74">
                  <c:v>17606</c:v>
                </c:pt>
                <c:pt idx="75">
                  <c:v>17607</c:v>
                </c:pt>
                <c:pt idx="76">
                  <c:v>17608</c:v>
                </c:pt>
                <c:pt idx="77">
                  <c:v>17609</c:v>
                </c:pt>
                <c:pt idx="78">
                  <c:v>17610</c:v>
                </c:pt>
                <c:pt idx="79">
                  <c:v>17611</c:v>
                </c:pt>
                <c:pt idx="80">
                  <c:v>17612</c:v>
                </c:pt>
                <c:pt idx="81">
                  <c:v>17613</c:v>
                </c:pt>
                <c:pt idx="82">
                  <c:v>17614</c:v>
                </c:pt>
                <c:pt idx="83">
                  <c:v>17615</c:v>
                </c:pt>
                <c:pt idx="84">
                  <c:v>17616</c:v>
                </c:pt>
                <c:pt idx="85">
                  <c:v>17617</c:v>
                </c:pt>
                <c:pt idx="86">
                  <c:v>17618</c:v>
                </c:pt>
                <c:pt idx="87">
                  <c:v>17619</c:v>
                </c:pt>
                <c:pt idx="88">
                  <c:v>17620</c:v>
                </c:pt>
                <c:pt idx="89">
                  <c:v>17621</c:v>
                </c:pt>
                <c:pt idx="90">
                  <c:v>17622</c:v>
                </c:pt>
                <c:pt idx="91">
                  <c:v>17623</c:v>
                </c:pt>
                <c:pt idx="92">
                  <c:v>17624</c:v>
                </c:pt>
                <c:pt idx="93">
                  <c:v>17625</c:v>
                </c:pt>
                <c:pt idx="94">
                  <c:v>17626</c:v>
                </c:pt>
                <c:pt idx="95">
                  <c:v>17627</c:v>
                </c:pt>
                <c:pt idx="96">
                  <c:v>17628</c:v>
                </c:pt>
                <c:pt idx="97">
                  <c:v>17629</c:v>
                </c:pt>
                <c:pt idx="98">
                  <c:v>17630</c:v>
                </c:pt>
                <c:pt idx="99">
                  <c:v>17631</c:v>
                </c:pt>
                <c:pt idx="100">
                  <c:v>17632</c:v>
                </c:pt>
                <c:pt idx="101">
                  <c:v>17633</c:v>
                </c:pt>
                <c:pt idx="102">
                  <c:v>17634</c:v>
                </c:pt>
                <c:pt idx="103">
                  <c:v>17635</c:v>
                </c:pt>
                <c:pt idx="104">
                  <c:v>17636</c:v>
                </c:pt>
                <c:pt idx="105">
                  <c:v>17637</c:v>
                </c:pt>
                <c:pt idx="106">
                  <c:v>17638</c:v>
                </c:pt>
                <c:pt idx="107">
                  <c:v>17639</c:v>
                </c:pt>
                <c:pt idx="108">
                  <c:v>17640</c:v>
                </c:pt>
                <c:pt idx="109">
                  <c:v>17641</c:v>
                </c:pt>
                <c:pt idx="110">
                  <c:v>17642</c:v>
                </c:pt>
                <c:pt idx="111">
                  <c:v>17643</c:v>
                </c:pt>
                <c:pt idx="112">
                  <c:v>17644</c:v>
                </c:pt>
                <c:pt idx="113">
                  <c:v>17645</c:v>
                </c:pt>
                <c:pt idx="114">
                  <c:v>17646</c:v>
                </c:pt>
                <c:pt idx="115">
                  <c:v>17647</c:v>
                </c:pt>
                <c:pt idx="116">
                  <c:v>17648</c:v>
                </c:pt>
                <c:pt idx="117">
                  <c:v>17649</c:v>
                </c:pt>
                <c:pt idx="118">
                  <c:v>17650</c:v>
                </c:pt>
                <c:pt idx="119">
                  <c:v>17651</c:v>
                </c:pt>
                <c:pt idx="120">
                  <c:v>17652</c:v>
                </c:pt>
                <c:pt idx="121">
                  <c:v>17653</c:v>
                </c:pt>
                <c:pt idx="122">
                  <c:v>17654</c:v>
                </c:pt>
                <c:pt idx="123">
                  <c:v>17655</c:v>
                </c:pt>
                <c:pt idx="124">
                  <c:v>17656</c:v>
                </c:pt>
                <c:pt idx="125">
                  <c:v>17657</c:v>
                </c:pt>
                <c:pt idx="126">
                  <c:v>17658</c:v>
                </c:pt>
                <c:pt idx="127">
                  <c:v>17659</c:v>
                </c:pt>
                <c:pt idx="128">
                  <c:v>17660</c:v>
                </c:pt>
                <c:pt idx="129">
                  <c:v>17661</c:v>
                </c:pt>
                <c:pt idx="130">
                  <c:v>17662</c:v>
                </c:pt>
                <c:pt idx="131">
                  <c:v>17663</c:v>
                </c:pt>
                <c:pt idx="132">
                  <c:v>17664</c:v>
                </c:pt>
                <c:pt idx="133">
                  <c:v>17665</c:v>
                </c:pt>
                <c:pt idx="134">
                  <c:v>17666</c:v>
                </c:pt>
                <c:pt idx="135">
                  <c:v>17667</c:v>
                </c:pt>
                <c:pt idx="136">
                  <c:v>17668</c:v>
                </c:pt>
                <c:pt idx="137">
                  <c:v>17669</c:v>
                </c:pt>
                <c:pt idx="138">
                  <c:v>17670</c:v>
                </c:pt>
                <c:pt idx="139">
                  <c:v>17671</c:v>
                </c:pt>
                <c:pt idx="140">
                  <c:v>17672</c:v>
                </c:pt>
                <c:pt idx="141">
                  <c:v>17673</c:v>
                </c:pt>
                <c:pt idx="142">
                  <c:v>17674</c:v>
                </c:pt>
                <c:pt idx="143">
                  <c:v>17675</c:v>
                </c:pt>
                <c:pt idx="144">
                  <c:v>17676</c:v>
                </c:pt>
                <c:pt idx="145">
                  <c:v>17677</c:v>
                </c:pt>
                <c:pt idx="146">
                  <c:v>17678</c:v>
                </c:pt>
                <c:pt idx="147">
                  <c:v>17679</c:v>
                </c:pt>
                <c:pt idx="148">
                  <c:v>17680</c:v>
                </c:pt>
                <c:pt idx="149">
                  <c:v>17681</c:v>
                </c:pt>
                <c:pt idx="150">
                  <c:v>17682</c:v>
                </c:pt>
                <c:pt idx="151">
                  <c:v>17683</c:v>
                </c:pt>
                <c:pt idx="152">
                  <c:v>17684</c:v>
                </c:pt>
                <c:pt idx="153">
                  <c:v>17685</c:v>
                </c:pt>
                <c:pt idx="154">
                  <c:v>17686</c:v>
                </c:pt>
                <c:pt idx="155">
                  <c:v>17687</c:v>
                </c:pt>
                <c:pt idx="156">
                  <c:v>17688</c:v>
                </c:pt>
                <c:pt idx="157">
                  <c:v>17689</c:v>
                </c:pt>
                <c:pt idx="158">
                  <c:v>17690</c:v>
                </c:pt>
                <c:pt idx="159">
                  <c:v>17691</c:v>
                </c:pt>
                <c:pt idx="160">
                  <c:v>17692</c:v>
                </c:pt>
                <c:pt idx="161">
                  <c:v>17693</c:v>
                </c:pt>
                <c:pt idx="162">
                  <c:v>17694</c:v>
                </c:pt>
                <c:pt idx="163">
                  <c:v>17695</c:v>
                </c:pt>
                <c:pt idx="164">
                  <c:v>17696</c:v>
                </c:pt>
                <c:pt idx="165">
                  <c:v>17697</c:v>
                </c:pt>
                <c:pt idx="166">
                  <c:v>17698</c:v>
                </c:pt>
                <c:pt idx="167">
                  <c:v>17699</c:v>
                </c:pt>
                <c:pt idx="168">
                  <c:v>17700</c:v>
                </c:pt>
                <c:pt idx="169">
                  <c:v>17701</c:v>
                </c:pt>
                <c:pt idx="170">
                  <c:v>17702</c:v>
                </c:pt>
                <c:pt idx="171">
                  <c:v>17703</c:v>
                </c:pt>
                <c:pt idx="172">
                  <c:v>17704</c:v>
                </c:pt>
                <c:pt idx="173">
                  <c:v>17705</c:v>
                </c:pt>
                <c:pt idx="174">
                  <c:v>17706</c:v>
                </c:pt>
                <c:pt idx="175">
                  <c:v>17707</c:v>
                </c:pt>
                <c:pt idx="176">
                  <c:v>17708</c:v>
                </c:pt>
                <c:pt idx="177">
                  <c:v>17709</c:v>
                </c:pt>
                <c:pt idx="178">
                  <c:v>17710</c:v>
                </c:pt>
                <c:pt idx="179">
                  <c:v>17711</c:v>
                </c:pt>
                <c:pt idx="180">
                  <c:v>17712</c:v>
                </c:pt>
                <c:pt idx="181">
                  <c:v>17713</c:v>
                </c:pt>
                <c:pt idx="182">
                  <c:v>17714</c:v>
                </c:pt>
                <c:pt idx="183">
                  <c:v>17715</c:v>
                </c:pt>
                <c:pt idx="184">
                  <c:v>17716</c:v>
                </c:pt>
                <c:pt idx="185">
                  <c:v>17717</c:v>
                </c:pt>
                <c:pt idx="186">
                  <c:v>17718</c:v>
                </c:pt>
                <c:pt idx="187">
                  <c:v>17719</c:v>
                </c:pt>
                <c:pt idx="188">
                  <c:v>17720</c:v>
                </c:pt>
                <c:pt idx="189">
                  <c:v>17721</c:v>
                </c:pt>
                <c:pt idx="190">
                  <c:v>17722</c:v>
                </c:pt>
                <c:pt idx="191">
                  <c:v>17723</c:v>
                </c:pt>
                <c:pt idx="192">
                  <c:v>17724</c:v>
                </c:pt>
                <c:pt idx="193">
                  <c:v>17725</c:v>
                </c:pt>
                <c:pt idx="194">
                  <c:v>17726</c:v>
                </c:pt>
                <c:pt idx="195">
                  <c:v>17727</c:v>
                </c:pt>
                <c:pt idx="196">
                  <c:v>17728</c:v>
                </c:pt>
                <c:pt idx="197">
                  <c:v>17729</c:v>
                </c:pt>
                <c:pt idx="198">
                  <c:v>17730</c:v>
                </c:pt>
                <c:pt idx="199">
                  <c:v>17731</c:v>
                </c:pt>
                <c:pt idx="200">
                  <c:v>17732</c:v>
                </c:pt>
                <c:pt idx="201">
                  <c:v>17733</c:v>
                </c:pt>
                <c:pt idx="202">
                  <c:v>17734</c:v>
                </c:pt>
                <c:pt idx="203">
                  <c:v>17735</c:v>
                </c:pt>
                <c:pt idx="204">
                  <c:v>17736</c:v>
                </c:pt>
                <c:pt idx="205">
                  <c:v>17737</c:v>
                </c:pt>
                <c:pt idx="206">
                  <c:v>17738</c:v>
                </c:pt>
                <c:pt idx="207">
                  <c:v>17739</c:v>
                </c:pt>
                <c:pt idx="208">
                  <c:v>17740</c:v>
                </c:pt>
                <c:pt idx="209">
                  <c:v>17741</c:v>
                </c:pt>
                <c:pt idx="210">
                  <c:v>17742</c:v>
                </c:pt>
                <c:pt idx="211">
                  <c:v>17743</c:v>
                </c:pt>
                <c:pt idx="212">
                  <c:v>17744</c:v>
                </c:pt>
                <c:pt idx="213">
                  <c:v>17745</c:v>
                </c:pt>
                <c:pt idx="214">
                  <c:v>17746</c:v>
                </c:pt>
                <c:pt idx="215">
                  <c:v>17747</c:v>
                </c:pt>
                <c:pt idx="216">
                  <c:v>17748</c:v>
                </c:pt>
                <c:pt idx="217">
                  <c:v>17749</c:v>
                </c:pt>
                <c:pt idx="218">
                  <c:v>17750</c:v>
                </c:pt>
                <c:pt idx="219">
                  <c:v>17751</c:v>
                </c:pt>
                <c:pt idx="220">
                  <c:v>17752</c:v>
                </c:pt>
                <c:pt idx="221">
                  <c:v>17753</c:v>
                </c:pt>
              </c:numCache>
            </c:numRef>
          </c:xVal>
          <c:yVal>
            <c:numRef>
              <c:f>Graph!$B$810:$B$1029</c:f>
              <c:numCache>
                <c:formatCode>General</c:formatCode>
                <c:ptCount val="22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Graph!$A$809:$A$1030</c:f>
              <c:numCache>
                <c:formatCode>General</c:formatCode>
                <c:ptCount val="222"/>
                <c:pt idx="0">
                  <c:v>17532</c:v>
                </c:pt>
                <c:pt idx="1">
                  <c:v>17533</c:v>
                </c:pt>
                <c:pt idx="2">
                  <c:v>17534</c:v>
                </c:pt>
                <c:pt idx="3">
                  <c:v>17535</c:v>
                </c:pt>
                <c:pt idx="4">
                  <c:v>17536</c:v>
                </c:pt>
                <c:pt idx="5">
                  <c:v>17537</c:v>
                </c:pt>
                <c:pt idx="6">
                  <c:v>17538</c:v>
                </c:pt>
                <c:pt idx="7">
                  <c:v>17539</c:v>
                </c:pt>
                <c:pt idx="8">
                  <c:v>17540</c:v>
                </c:pt>
                <c:pt idx="9">
                  <c:v>17541</c:v>
                </c:pt>
                <c:pt idx="10">
                  <c:v>17542</c:v>
                </c:pt>
                <c:pt idx="11">
                  <c:v>17543</c:v>
                </c:pt>
                <c:pt idx="12">
                  <c:v>17544</c:v>
                </c:pt>
                <c:pt idx="13">
                  <c:v>17545</c:v>
                </c:pt>
                <c:pt idx="14">
                  <c:v>17546</c:v>
                </c:pt>
                <c:pt idx="15">
                  <c:v>17547</c:v>
                </c:pt>
                <c:pt idx="16">
                  <c:v>17548</c:v>
                </c:pt>
                <c:pt idx="17">
                  <c:v>17549</c:v>
                </c:pt>
                <c:pt idx="18">
                  <c:v>17550</c:v>
                </c:pt>
                <c:pt idx="19">
                  <c:v>17551</c:v>
                </c:pt>
                <c:pt idx="20">
                  <c:v>17552</c:v>
                </c:pt>
                <c:pt idx="21">
                  <c:v>17553</c:v>
                </c:pt>
                <c:pt idx="22">
                  <c:v>17554</c:v>
                </c:pt>
                <c:pt idx="23">
                  <c:v>17555</c:v>
                </c:pt>
                <c:pt idx="24">
                  <c:v>17556</c:v>
                </c:pt>
                <c:pt idx="25">
                  <c:v>17557</c:v>
                </c:pt>
                <c:pt idx="26">
                  <c:v>17558</c:v>
                </c:pt>
                <c:pt idx="27">
                  <c:v>17559</c:v>
                </c:pt>
                <c:pt idx="28">
                  <c:v>17560</c:v>
                </c:pt>
                <c:pt idx="29">
                  <c:v>17561</c:v>
                </c:pt>
                <c:pt idx="30">
                  <c:v>17562</c:v>
                </c:pt>
                <c:pt idx="31">
                  <c:v>17563</c:v>
                </c:pt>
                <c:pt idx="32">
                  <c:v>17564</c:v>
                </c:pt>
                <c:pt idx="33">
                  <c:v>17565</c:v>
                </c:pt>
                <c:pt idx="34">
                  <c:v>17566</c:v>
                </c:pt>
                <c:pt idx="35">
                  <c:v>17567</c:v>
                </c:pt>
                <c:pt idx="36">
                  <c:v>17568</c:v>
                </c:pt>
                <c:pt idx="37">
                  <c:v>17569</c:v>
                </c:pt>
                <c:pt idx="38">
                  <c:v>17570</c:v>
                </c:pt>
                <c:pt idx="39">
                  <c:v>17571</c:v>
                </c:pt>
                <c:pt idx="40">
                  <c:v>17572</c:v>
                </c:pt>
                <c:pt idx="41">
                  <c:v>17573</c:v>
                </c:pt>
                <c:pt idx="42">
                  <c:v>17574</c:v>
                </c:pt>
                <c:pt idx="43">
                  <c:v>17575</c:v>
                </c:pt>
                <c:pt idx="44">
                  <c:v>17576</c:v>
                </c:pt>
                <c:pt idx="45">
                  <c:v>17577</c:v>
                </c:pt>
                <c:pt idx="46">
                  <c:v>17578</c:v>
                </c:pt>
                <c:pt idx="47">
                  <c:v>17579</c:v>
                </c:pt>
                <c:pt idx="48">
                  <c:v>17580</c:v>
                </c:pt>
                <c:pt idx="49">
                  <c:v>17581</c:v>
                </c:pt>
                <c:pt idx="50">
                  <c:v>17582</c:v>
                </c:pt>
                <c:pt idx="51">
                  <c:v>17583</c:v>
                </c:pt>
                <c:pt idx="52">
                  <c:v>17584</c:v>
                </c:pt>
                <c:pt idx="53">
                  <c:v>17585</c:v>
                </c:pt>
                <c:pt idx="54">
                  <c:v>17586</c:v>
                </c:pt>
                <c:pt idx="55">
                  <c:v>17587</c:v>
                </c:pt>
                <c:pt idx="56">
                  <c:v>17588</c:v>
                </c:pt>
                <c:pt idx="57">
                  <c:v>17589</c:v>
                </c:pt>
                <c:pt idx="58">
                  <c:v>17590</c:v>
                </c:pt>
                <c:pt idx="59">
                  <c:v>17591</c:v>
                </c:pt>
                <c:pt idx="60">
                  <c:v>17592</c:v>
                </c:pt>
                <c:pt idx="61">
                  <c:v>17593</c:v>
                </c:pt>
                <c:pt idx="62">
                  <c:v>17594</c:v>
                </c:pt>
                <c:pt idx="63">
                  <c:v>17595</c:v>
                </c:pt>
                <c:pt idx="64">
                  <c:v>17596</c:v>
                </c:pt>
                <c:pt idx="65">
                  <c:v>17597</c:v>
                </c:pt>
                <c:pt idx="66">
                  <c:v>17598</c:v>
                </c:pt>
                <c:pt idx="67">
                  <c:v>17599</c:v>
                </c:pt>
                <c:pt idx="68">
                  <c:v>17600</c:v>
                </c:pt>
                <c:pt idx="69">
                  <c:v>17601</c:v>
                </c:pt>
                <c:pt idx="70">
                  <c:v>17602</c:v>
                </c:pt>
                <c:pt idx="71">
                  <c:v>17603</c:v>
                </c:pt>
                <c:pt idx="72">
                  <c:v>17604</c:v>
                </c:pt>
                <c:pt idx="73">
                  <c:v>17605</c:v>
                </c:pt>
                <c:pt idx="74">
                  <c:v>17606</c:v>
                </c:pt>
                <c:pt idx="75">
                  <c:v>17607</c:v>
                </c:pt>
                <c:pt idx="76">
                  <c:v>17608</c:v>
                </c:pt>
                <c:pt idx="77">
                  <c:v>17609</c:v>
                </c:pt>
                <c:pt idx="78">
                  <c:v>17610</c:v>
                </c:pt>
                <c:pt idx="79">
                  <c:v>17611</c:v>
                </c:pt>
                <c:pt idx="80">
                  <c:v>17612</c:v>
                </c:pt>
                <c:pt idx="81">
                  <c:v>17613</c:v>
                </c:pt>
                <c:pt idx="82">
                  <c:v>17614</c:v>
                </c:pt>
                <c:pt idx="83">
                  <c:v>17615</c:v>
                </c:pt>
                <c:pt idx="84">
                  <c:v>17616</c:v>
                </c:pt>
                <c:pt idx="85">
                  <c:v>17617</c:v>
                </c:pt>
                <c:pt idx="86">
                  <c:v>17618</c:v>
                </c:pt>
                <c:pt idx="87">
                  <c:v>17619</c:v>
                </c:pt>
                <c:pt idx="88">
                  <c:v>17620</c:v>
                </c:pt>
                <c:pt idx="89">
                  <c:v>17621</c:v>
                </c:pt>
                <c:pt idx="90">
                  <c:v>17622</c:v>
                </c:pt>
                <c:pt idx="91">
                  <c:v>17623</c:v>
                </c:pt>
                <c:pt idx="92">
                  <c:v>17624</c:v>
                </c:pt>
                <c:pt idx="93">
                  <c:v>17625</c:v>
                </c:pt>
                <c:pt idx="94">
                  <c:v>17626</c:v>
                </c:pt>
                <c:pt idx="95">
                  <c:v>17627</c:v>
                </c:pt>
                <c:pt idx="96">
                  <c:v>17628</c:v>
                </c:pt>
                <c:pt idx="97">
                  <c:v>17629</c:v>
                </c:pt>
                <c:pt idx="98">
                  <c:v>17630</c:v>
                </c:pt>
                <c:pt idx="99">
                  <c:v>17631</c:v>
                </c:pt>
                <c:pt idx="100">
                  <c:v>17632</c:v>
                </c:pt>
                <c:pt idx="101">
                  <c:v>17633</c:v>
                </c:pt>
                <c:pt idx="102">
                  <c:v>17634</c:v>
                </c:pt>
                <c:pt idx="103">
                  <c:v>17635</c:v>
                </c:pt>
                <c:pt idx="104">
                  <c:v>17636</c:v>
                </c:pt>
                <c:pt idx="105">
                  <c:v>17637</c:v>
                </c:pt>
                <c:pt idx="106">
                  <c:v>17638</c:v>
                </c:pt>
                <c:pt idx="107">
                  <c:v>17639</c:v>
                </c:pt>
                <c:pt idx="108">
                  <c:v>17640</c:v>
                </c:pt>
                <c:pt idx="109">
                  <c:v>17641</c:v>
                </c:pt>
                <c:pt idx="110">
                  <c:v>17642</c:v>
                </c:pt>
                <c:pt idx="111">
                  <c:v>17643</c:v>
                </c:pt>
                <c:pt idx="112">
                  <c:v>17644</c:v>
                </c:pt>
                <c:pt idx="113">
                  <c:v>17645</c:v>
                </c:pt>
                <c:pt idx="114">
                  <c:v>17646</c:v>
                </c:pt>
                <c:pt idx="115">
                  <c:v>17647</c:v>
                </c:pt>
                <c:pt idx="116">
                  <c:v>17648</c:v>
                </c:pt>
                <c:pt idx="117">
                  <c:v>17649</c:v>
                </c:pt>
                <c:pt idx="118">
                  <c:v>17650</c:v>
                </c:pt>
                <c:pt idx="119">
                  <c:v>17651</c:v>
                </c:pt>
                <c:pt idx="120">
                  <c:v>17652</c:v>
                </c:pt>
                <c:pt idx="121">
                  <c:v>17653</c:v>
                </c:pt>
                <c:pt idx="122">
                  <c:v>17654</c:v>
                </c:pt>
                <c:pt idx="123">
                  <c:v>17655</c:v>
                </c:pt>
                <c:pt idx="124">
                  <c:v>17656</c:v>
                </c:pt>
                <c:pt idx="125">
                  <c:v>17657</c:v>
                </c:pt>
                <c:pt idx="126">
                  <c:v>17658</c:v>
                </c:pt>
                <c:pt idx="127">
                  <c:v>17659</c:v>
                </c:pt>
                <c:pt idx="128">
                  <c:v>17660</c:v>
                </c:pt>
                <c:pt idx="129">
                  <c:v>17661</c:v>
                </c:pt>
                <c:pt idx="130">
                  <c:v>17662</c:v>
                </c:pt>
                <c:pt idx="131">
                  <c:v>17663</c:v>
                </c:pt>
                <c:pt idx="132">
                  <c:v>17664</c:v>
                </c:pt>
                <c:pt idx="133">
                  <c:v>17665</c:v>
                </c:pt>
                <c:pt idx="134">
                  <c:v>17666</c:v>
                </c:pt>
                <c:pt idx="135">
                  <c:v>17667</c:v>
                </c:pt>
                <c:pt idx="136">
                  <c:v>17668</c:v>
                </c:pt>
                <c:pt idx="137">
                  <c:v>17669</c:v>
                </c:pt>
                <c:pt idx="138">
                  <c:v>17670</c:v>
                </c:pt>
                <c:pt idx="139">
                  <c:v>17671</c:v>
                </c:pt>
                <c:pt idx="140">
                  <c:v>17672</c:v>
                </c:pt>
                <c:pt idx="141">
                  <c:v>17673</c:v>
                </c:pt>
                <c:pt idx="142">
                  <c:v>17674</c:v>
                </c:pt>
                <c:pt idx="143">
                  <c:v>17675</c:v>
                </c:pt>
                <c:pt idx="144">
                  <c:v>17676</c:v>
                </c:pt>
                <c:pt idx="145">
                  <c:v>17677</c:v>
                </c:pt>
                <c:pt idx="146">
                  <c:v>17678</c:v>
                </c:pt>
                <c:pt idx="147">
                  <c:v>17679</c:v>
                </c:pt>
                <c:pt idx="148">
                  <c:v>17680</c:v>
                </c:pt>
                <c:pt idx="149">
                  <c:v>17681</c:v>
                </c:pt>
                <c:pt idx="150">
                  <c:v>17682</c:v>
                </c:pt>
                <c:pt idx="151">
                  <c:v>17683</c:v>
                </c:pt>
                <c:pt idx="152">
                  <c:v>17684</c:v>
                </c:pt>
                <c:pt idx="153">
                  <c:v>17685</c:v>
                </c:pt>
                <c:pt idx="154">
                  <c:v>17686</c:v>
                </c:pt>
                <c:pt idx="155">
                  <c:v>17687</c:v>
                </c:pt>
                <c:pt idx="156">
                  <c:v>17688</c:v>
                </c:pt>
                <c:pt idx="157">
                  <c:v>17689</c:v>
                </c:pt>
                <c:pt idx="158">
                  <c:v>17690</c:v>
                </c:pt>
                <c:pt idx="159">
                  <c:v>17691</c:v>
                </c:pt>
                <c:pt idx="160">
                  <c:v>17692</c:v>
                </c:pt>
                <c:pt idx="161">
                  <c:v>17693</c:v>
                </c:pt>
                <c:pt idx="162">
                  <c:v>17694</c:v>
                </c:pt>
                <c:pt idx="163">
                  <c:v>17695</c:v>
                </c:pt>
                <c:pt idx="164">
                  <c:v>17696</c:v>
                </c:pt>
                <c:pt idx="165">
                  <c:v>17697</c:v>
                </c:pt>
                <c:pt idx="166">
                  <c:v>17698</c:v>
                </c:pt>
                <c:pt idx="167">
                  <c:v>17699</c:v>
                </c:pt>
                <c:pt idx="168">
                  <c:v>17700</c:v>
                </c:pt>
                <c:pt idx="169">
                  <c:v>17701</c:v>
                </c:pt>
                <c:pt idx="170">
                  <c:v>17702</c:v>
                </c:pt>
                <c:pt idx="171">
                  <c:v>17703</c:v>
                </c:pt>
                <c:pt idx="172">
                  <c:v>17704</c:v>
                </c:pt>
                <c:pt idx="173">
                  <c:v>17705</c:v>
                </c:pt>
                <c:pt idx="174">
                  <c:v>17706</c:v>
                </c:pt>
                <c:pt idx="175">
                  <c:v>17707</c:v>
                </c:pt>
                <c:pt idx="176">
                  <c:v>17708</c:v>
                </c:pt>
                <c:pt idx="177">
                  <c:v>17709</c:v>
                </c:pt>
                <c:pt idx="178">
                  <c:v>17710</c:v>
                </c:pt>
                <c:pt idx="179">
                  <c:v>17711</c:v>
                </c:pt>
                <c:pt idx="180">
                  <c:v>17712</c:v>
                </c:pt>
                <c:pt idx="181">
                  <c:v>17713</c:v>
                </c:pt>
                <c:pt idx="182">
                  <c:v>17714</c:v>
                </c:pt>
                <c:pt idx="183">
                  <c:v>17715</c:v>
                </c:pt>
                <c:pt idx="184">
                  <c:v>17716</c:v>
                </c:pt>
                <c:pt idx="185">
                  <c:v>17717</c:v>
                </c:pt>
                <c:pt idx="186">
                  <c:v>17718</c:v>
                </c:pt>
                <c:pt idx="187">
                  <c:v>17719</c:v>
                </c:pt>
                <c:pt idx="188">
                  <c:v>17720</c:v>
                </c:pt>
                <c:pt idx="189">
                  <c:v>17721</c:v>
                </c:pt>
                <c:pt idx="190">
                  <c:v>17722</c:v>
                </c:pt>
                <c:pt idx="191">
                  <c:v>17723</c:v>
                </c:pt>
                <c:pt idx="192">
                  <c:v>17724</c:v>
                </c:pt>
                <c:pt idx="193">
                  <c:v>17725</c:v>
                </c:pt>
                <c:pt idx="194">
                  <c:v>17726</c:v>
                </c:pt>
                <c:pt idx="195">
                  <c:v>17727</c:v>
                </c:pt>
                <c:pt idx="196">
                  <c:v>17728</c:v>
                </c:pt>
                <c:pt idx="197">
                  <c:v>17729</c:v>
                </c:pt>
                <c:pt idx="198">
                  <c:v>17730</c:v>
                </c:pt>
                <c:pt idx="199">
                  <c:v>17731</c:v>
                </c:pt>
                <c:pt idx="200">
                  <c:v>17732</c:v>
                </c:pt>
                <c:pt idx="201">
                  <c:v>17733</c:v>
                </c:pt>
                <c:pt idx="202">
                  <c:v>17734</c:v>
                </c:pt>
                <c:pt idx="203">
                  <c:v>17735</c:v>
                </c:pt>
                <c:pt idx="204">
                  <c:v>17736</c:v>
                </c:pt>
                <c:pt idx="205">
                  <c:v>17737</c:v>
                </c:pt>
                <c:pt idx="206">
                  <c:v>17738</c:v>
                </c:pt>
                <c:pt idx="207">
                  <c:v>17739</c:v>
                </c:pt>
                <c:pt idx="208">
                  <c:v>17740</c:v>
                </c:pt>
                <c:pt idx="209">
                  <c:v>17741</c:v>
                </c:pt>
                <c:pt idx="210">
                  <c:v>17742</c:v>
                </c:pt>
                <c:pt idx="211">
                  <c:v>17743</c:v>
                </c:pt>
                <c:pt idx="212">
                  <c:v>17744</c:v>
                </c:pt>
                <c:pt idx="213">
                  <c:v>17745</c:v>
                </c:pt>
                <c:pt idx="214">
                  <c:v>17746</c:v>
                </c:pt>
                <c:pt idx="215">
                  <c:v>17747</c:v>
                </c:pt>
                <c:pt idx="216">
                  <c:v>17748</c:v>
                </c:pt>
                <c:pt idx="217">
                  <c:v>17749</c:v>
                </c:pt>
                <c:pt idx="218">
                  <c:v>17750</c:v>
                </c:pt>
                <c:pt idx="219">
                  <c:v>17751</c:v>
                </c:pt>
                <c:pt idx="220">
                  <c:v>17752</c:v>
                </c:pt>
                <c:pt idx="221">
                  <c:v>17753</c:v>
                </c:pt>
              </c:numCache>
            </c:numRef>
          </c:xVal>
          <c:yVal>
            <c:numRef>
              <c:f>Graph!$C$810:$C$1029</c:f>
              <c:numCache>
                <c:formatCode>General</c:formatCode>
                <c:ptCount val="220"/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Graph!$A$809:$A$1030</c:f>
              <c:numCache>
                <c:formatCode>General</c:formatCode>
                <c:ptCount val="222"/>
                <c:pt idx="0">
                  <c:v>17532</c:v>
                </c:pt>
                <c:pt idx="1">
                  <c:v>17533</c:v>
                </c:pt>
                <c:pt idx="2">
                  <c:v>17534</c:v>
                </c:pt>
                <c:pt idx="3">
                  <c:v>17535</c:v>
                </c:pt>
                <c:pt idx="4">
                  <c:v>17536</c:v>
                </c:pt>
                <c:pt idx="5">
                  <c:v>17537</c:v>
                </c:pt>
                <c:pt idx="6">
                  <c:v>17538</c:v>
                </c:pt>
                <c:pt idx="7">
                  <c:v>17539</c:v>
                </c:pt>
                <c:pt idx="8">
                  <c:v>17540</c:v>
                </c:pt>
                <c:pt idx="9">
                  <c:v>17541</c:v>
                </c:pt>
                <c:pt idx="10">
                  <c:v>17542</c:v>
                </c:pt>
                <c:pt idx="11">
                  <c:v>17543</c:v>
                </c:pt>
                <c:pt idx="12">
                  <c:v>17544</c:v>
                </c:pt>
                <c:pt idx="13">
                  <c:v>17545</c:v>
                </c:pt>
                <c:pt idx="14">
                  <c:v>17546</c:v>
                </c:pt>
                <c:pt idx="15">
                  <c:v>17547</c:v>
                </c:pt>
                <c:pt idx="16">
                  <c:v>17548</c:v>
                </c:pt>
                <c:pt idx="17">
                  <c:v>17549</c:v>
                </c:pt>
                <c:pt idx="18">
                  <c:v>17550</c:v>
                </c:pt>
                <c:pt idx="19">
                  <c:v>17551</c:v>
                </c:pt>
                <c:pt idx="20">
                  <c:v>17552</c:v>
                </c:pt>
                <c:pt idx="21">
                  <c:v>17553</c:v>
                </c:pt>
                <c:pt idx="22">
                  <c:v>17554</c:v>
                </c:pt>
                <c:pt idx="23">
                  <c:v>17555</c:v>
                </c:pt>
                <c:pt idx="24">
                  <c:v>17556</c:v>
                </c:pt>
                <c:pt idx="25">
                  <c:v>17557</c:v>
                </c:pt>
                <c:pt idx="26">
                  <c:v>17558</c:v>
                </c:pt>
                <c:pt idx="27">
                  <c:v>17559</c:v>
                </c:pt>
                <c:pt idx="28">
                  <c:v>17560</c:v>
                </c:pt>
                <c:pt idx="29">
                  <c:v>17561</c:v>
                </c:pt>
                <c:pt idx="30">
                  <c:v>17562</c:v>
                </c:pt>
                <c:pt idx="31">
                  <c:v>17563</c:v>
                </c:pt>
                <c:pt idx="32">
                  <c:v>17564</c:v>
                </c:pt>
                <c:pt idx="33">
                  <c:v>17565</c:v>
                </c:pt>
                <c:pt idx="34">
                  <c:v>17566</c:v>
                </c:pt>
                <c:pt idx="35">
                  <c:v>17567</c:v>
                </c:pt>
                <c:pt idx="36">
                  <c:v>17568</c:v>
                </c:pt>
                <c:pt idx="37">
                  <c:v>17569</c:v>
                </c:pt>
                <c:pt idx="38">
                  <c:v>17570</c:v>
                </c:pt>
                <c:pt idx="39">
                  <c:v>17571</c:v>
                </c:pt>
                <c:pt idx="40">
                  <c:v>17572</c:v>
                </c:pt>
                <c:pt idx="41">
                  <c:v>17573</c:v>
                </c:pt>
                <c:pt idx="42">
                  <c:v>17574</c:v>
                </c:pt>
                <c:pt idx="43">
                  <c:v>17575</c:v>
                </c:pt>
                <c:pt idx="44">
                  <c:v>17576</c:v>
                </c:pt>
                <c:pt idx="45">
                  <c:v>17577</c:v>
                </c:pt>
                <c:pt idx="46">
                  <c:v>17578</c:v>
                </c:pt>
                <c:pt idx="47">
                  <c:v>17579</c:v>
                </c:pt>
                <c:pt idx="48">
                  <c:v>17580</c:v>
                </c:pt>
                <c:pt idx="49">
                  <c:v>17581</c:v>
                </c:pt>
                <c:pt idx="50">
                  <c:v>17582</c:v>
                </c:pt>
                <c:pt idx="51">
                  <c:v>17583</c:v>
                </c:pt>
                <c:pt idx="52">
                  <c:v>17584</c:v>
                </c:pt>
                <c:pt idx="53">
                  <c:v>17585</c:v>
                </c:pt>
                <c:pt idx="54">
                  <c:v>17586</c:v>
                </c:pt>
                <c:pt idx="55">
                  <c:v>17587</c:v>
                </c:pt>
                <c:pt idx="56">
                  <c:v>17588</c:v>
                </c:pt>
                <c:pt idx="57">
                  <c:v>17589</c:v>
                </c:pt>
                <c:pt idx="58">
                  <c:v>17590</c:v>
                </c:pt>
                <c:pt idx="59">
                  <c:v>17591</c:v>
                </c:pt>
                <c:pt idx="60">
                  <c:v>17592</c:v>
                </c:pt>
                <c:pt idx="61">
                  <c:v>17593</c:v>
                </c:pt>
                <c:pt idx="62">
                  <c:v>17594</c:v>
                </c:pt>
                <c:pt idx="63">
                  <c:v>17595</c:v>
                </c:pt>
                <c:pt idx="64">
                  <c:v>17596</c:v>
                </c:pt>
                <c:pt idx="65">
                  <c:v>17597</c:v>
                </c:pt>
                <c:pt idx="66">
                  <c:v>17598</c:v>
                </c:pt>
                <c:pt idx="67">
                  <c:v>17599</c:v>
                </c:pt>
                <c:pt idx="68">
                  <c:v>17600</c:v>
                </c:pt>
                <c:pt idx="69">
                  <c:v>17601</c:v>
                </c:pt>
                <c:pt idx="70">
                  <c:v>17602</c:v>
                </c:pt>
                <c:pt idx="71">
                  <c:v>17603</c:v>
                </c:pt>
                <c:pt idx="72">
                  <c:v>17604</c:v>
                </c:pt>
                <c:pt idx="73">
                  <c:v>17605</c:v>
                </c:pt>
                <c:pt idx="74">
                  <c:v>17606</c:v>
                </c:pt>
                <c:pt idx="75">
                  <c:v>17607</c:v>
                </c:pt>
                <c:pt idx="76">
                  <c:v>17608</c:v>
                </c:pt>
                <c:pt idx="77">
                  <c:v>17609</c:v>
                </c:pt>
                <c:pt idx="78">
                  <c:v>17610</c:v>
                </c:pt>
                <c:pt idx="79">
                  <c:v>17611</c:v>
                </c:pt>
                <c:pt idx="80">
                  <c:v>17612</c:v>
                </c:pt>
                <c:pt idx="81">
                  <c:v>17613</c:v>
                </c:pt>
                <c:pt idx="82">
                  <c:v>17614</c:v>
                </c:pt>
                <c:pt idx="83">
                  <c:v>17615</c:v>
                </c:pt>
                <c:pt idx="84">
                  <c:v>17616</c:v>
                </c:pt>
                <c:pt idx="85">
                  <c:v>17617</c:v>
                </c:pt>
                <c:pt idx="86">
                  <c:v>17618</c:v>
                </c:pt>
                <c:pt idx="87">
                  <c:v>17619</c:v>
                </c:pt>
                <c:pt idx="88">
                  <c:v>17620</c:v>
                </c:pt>
                <c:pt idx="89">
                  <c:v>17621</c:v>
                </c:pt>
                <c:pt idx="90">
                  <c:v>17622</c:v>
                </c:pt>
                <c:pt idx="91">
                  <c:v>17623</c:v>
                </c:pt>
                <c:pt idx="92">
                  <c:v>17624</c:v>
                </c:pt>
                <c:pt idx="93">
                  <c:v>17625</c:v>
                </c:pt>
                <c:pt idx="94">
                  <c:v>17626</c:v>
                </c:pt>
                <c:pt idx="95">
                  <c:v>17627</c:v>
                </c:pt>
                <c:pt idx="96">
                  <c:v>17628</c:v>
                </c:pt>
                <c:pt idx="97">
                  <c:v>17629</c:v>
                </c:pt>
                <c:pt idx="98">
                  <c:v>17630</c:v>
                </c:pt>
                <c:pt idx="99">
                  <c:v>17631</c:v>
                </c:pt>
                <c:pt idx="100">
                  <c:v>17632</c:v>
                </c:pt>
                <c:pt idx="101">
                  <c:v>17633</c:v>
                </c:pt>
                <c:pt idx="102">
                  <c:v>17634</c:v>
                </c:pt>
                <c:pt idx="103">
                  <c:v>17635</c:v>
                </c:pt>
                <c:pt idx="104">
                  <c:v>17636</c:v>
                </c:pt>
                <c:pt idx="105">
                  <c:v>17637</c:v>
                </c:pt>
                <c:pt idx="106">
                  <c:v>17638</c:v>
                </c:pt>
                <c:pt idx="107">
                  <c:v>17639</c:v>
                </c:pt>
                <c:pt idx="108">
                  <c:v>17640</c:v>
                </c:pt>
                <c:pt idx="109">
                  <c:v>17641</c:v>
                </c:pt>
                <c:pt idx="110">
                  <c:v>17642</c:v>
                </c:pt>
                <c:pt idx="111">
                  <c:v>17643</c:v>
                </c:pt>
                <c:pt idx="112">
                  <c:v>17644</c:v>
                </c:pt>
                <c:pt idx="113">
                  <c:v>17645</c:v>
                </c:pt>
                <c:pt idx="114">
                  <c:v>17646</c:v>
                </c:pt>
                <c:pt idx="115">
                  <c:v>17647</c:v>
                </c:pt>
                <c:pt idx="116">
                  <c:v>17648</c:v>
                </c:pt>
                <c:pt idx="117">
                  <c:v>17649</c:v>
                </c:pt>
                <c:pt idx="118">
                  <c:v>17650</c:v>
                </c:pt>
                <c:pt idx="119">
                  <c:v>17651</c:v>
                </c:pt>
                <c:pt idx="120">
                  <c:v>17652</c:v>
                </c:pt>
                <c:pt idx="121">
                  <c:v>17653</c:v>
                </c:pt>
                <c:pt idx="122">
                  <c:v>17654</c:v>
                </c:pt>
                <c:pt idx="123">
                  <c:v>17655</c:v>
                </c:pt>
                <c:pt idx="124">
                  <c:v>17656</c:v>
                </c:pt>
                <c:pt idx="125">
                  <c:v>17657</c:v>
                </c:pt>
                <c:pt idx="126">
                  <c:v>17658</c:v>
                </c:pt>
                <c:pt idx="127">
                  <c:v>17659</c:v>
                </c:pt>
                <c:pt idx="128">
                  <c:v>17660</c:v>
                </c:pt>
                <c:pt idx="129">
                  <c:v>17661</c:v>
                </c:pt>
                <c:pt idx="130">
                  <c:v>17662</c:v>
                </c:pt>
                <c:pt idx="131">
                  <c:v>17663</c:v>
                </c:pt>
                <c:pt idx="132">
                  <c:v>17664</c:v>
                </c:pt>
                <c:pt idx="133">
                  <c:v>17665</c:v>
                </c:pt>
                <c:pt idx="134">
                  <c:v>17666</c:v>
                </c:pt>
                <c:pt idx="135">
                  <c:v>17667</c:v>
                </c:pt>
                <c:pt idx="136">
                  <c:v>17668</c:v>
                </c:pt>
                <c:pt idx="137">
                  <c:v>17669</c:v>
                </c:pt>
                <c:pt idx="138">
                  <c:v>17670</c:v>
                </c:pt>
                <c:pt idx="139">
                  <c:v>17671</c:v>
                </c:pt>
                <c:pt idx="140">
                  <c:v>17672</c:v>
                </c:pt>
                <c:pt idx="141">
                  <c:v>17673</c:v>
                </c:pt>
                <c:pt idx="142">
                  <c:v>17674</c:v>
                </c:pt>
                <c:pt idx="143">
                  <c:v>17675</c:v>
                </c:pt>
                <c:pt idx="144">
                  <c:v>17676</c:v>
                </c:pt>
                <c:pt idx="145">
                  <c:v>17677</c:v>
                </c:pt>
                <c:pt idx="146">
                  <c:v>17678</c:v>
                </c:pt>
                <c:pt idx="147">
                  <c:v>17679</c:v>
                </c:pt>
                <c:pt idx="148">
                  <c:v>17680</c:v>
                </c:pt>
                <c:pt idx="149">
                  <c:v>17681</c:v>
                </c:pt>
                <c:pt idx="150">
                  <c:v>17682</c:v>
                </c:pt>
                <c:pt idx="151">
                  <c:v>17683</c:v>
                </c:pt>
                <c:pt idx="152">
                  <c:v>17684</c:v>
                </c:pt>
                <c:pt idx="153">
                  <c:v>17685</c:v>
                </c:pt>
                <c:pt idx="154">
                  <c:v>17686</c:v>
                </c:pt>
                <c:pt idx="155">
                  <c:v>17687</c:v>
                </c:pt>
                <c:pt idx="156">
                  <c:v>17688</c:v>
                </c:pt>
                <c:pt idx="157">
                  <c:v>17689</c:v>
                </c:pt>
                <c:pt idx="158">
                  <c:v>17690</c:v>
                </c:pt>
                <c:pt idx="159">
                  <c:v>17691</c:v>
                </c:pt>
                <c:pt idx="160">
                  <c:v>17692</c:v>
                </c:pt>
                <c:pt idx="161">
                  <c:v>17693</c:v>
                </c:pt>
                <c:pt idx="162">
                  <c:v>17694</c:v>
                </c:pt>
                <c:pt idx="163">
                  <c:v>17695</c:v>
                </c:pt>
                <c:pt idx="164">
                  <c:v>17696</c:v>
                </c:pt>
                <c:pt idx="165">
                  <c:v>17697</c:v>
                </c:pt>
                <c:pt idx="166">
                  <c:v>17698</c:v>
                </c:pt>
                <c:pt idx="167">
                  <c:v>17699</c:v>
                </c:pt>
                <c:pt idx="168">
                  <c:v>17700</c:v>
                </c:pt>
                <c:pt idx="169">
                  <c:v>17701</c:v>
                </c:pt>
                <c:pt idx="170">
                  <c:v>17702</c:v>
                </c:pt>
                <c:pt idx="171">
                  <c:v>17703</c:v>
                </c:pt>
                <c:pt idx="172">
                  <c:v>17704</c:v>
                </c:pt>
                <c:pt idx="173">
                  <c:v>17705</c:v>
                </c:pt>
                <c:pt idx="174">
                  <c:v>17706</c:v>
                </c:pt>
                <c:pt idx="175">
                  <c:v>17707</c:v>
                </c:pt>
                <c:pt idx="176">
                  <c:v>17708</c:v>
                </c:pt>
                <c:pt idx="177">
                  <c:v>17709</c:v>
                </c:pt>
                <c:pt idx="178">
                  <c:v>17710</c:v>
                </c:pt>
                <c:pt idx="179">
                  <c:v>17711</c:v>
                </c:pt>
                <c:pt idx="180">
                  <c:v>17712</c:v>
                </c:pt>
                <c:pt idx="181">
                  <c:v>17713</c:v>
                </c:pt>
                <c:pt idx="182">
                  <c:v>17714</c:v>
                </c:pt>
                <c:pt idx="183">
                  <c:v>17715</c:v>
                </c:pt>
                <c:pt idx="184">
                  <c:v>17716</c:v>
                </c:pt>
                <c:pt idx="185">
                  <c:v>17717</c:v>
                </c:pt>
                <c:pt idx="186">
                  <c:v>17718</c:v>
                </c:pt>
                <c:pt idx="187">
                  <c:v>17719</c:v>
                </c:pt>
                <c:pt idx="188">
                  <c:v>17720</c:v>
                </c:pt>
                <c:pt idx="189">
                  <c:v>17721</c:v>
                </c:pt>
                <c:pt idx="190">
                  <c:v>17722</c:v>
                </c:pt>
                <c:pt idx="191">
                  <c:v>17723</c:v>
                </c:pt>
                <c:pt idx="192">
                  <c:v>17724</c:v>
                </c:pt>
                <c:pt idx="193">
                  <c:v>17725</c:v>
                </c:pt>
                <c:pt idx="194">
                  <c:v>17726</c:v>
                </c:pt>
                <c:pt idx="195">
                  <c:v>17727</c:v>
                </c:pt>
                <c:pt idx="196">
                  <c:v>17728</c:v>
                </c:pt>
                <c:pt idx="197">
                  <c:v>17729</c:v>
                </c:pt>
                <c:pt idx="198">
                  <c:v>17730</c:v>
                </c:pt>
                <c:pt idx="199">
                  <c:v>17731</c:v>
                </c:pt>
                <c:pt idx="200">
                  <c:v>17732</c:v>
                </c:pt>
                <c:pt idx="201">
                  <c:v>17733</c:v>
                </c:pt>
                <c:pt idx="202">
                  <c:v>17734</c:v>
                </c:pt>
                <c:pt idx="203">
                  <c:v>17735</c:v>
                </c:pt>
                <c:pt idx="204">
                  <c:v>17736</c:v>
                </c:pt>
                <c:pt idx="205">
                  <c:v>17737</c:v>
                </c:pt>
                <c:pt idx="206">
                  <c:v>17738</c:v>
                </c:pt>
                <c:pt idx="207">
                  <c:v>17739</c:v>
                </c:pt>
                <c:pt idx="208">
                  <c:v>17740</c:v>
                </c:pt>
                <c:pt idx="209">
                  <c:v>17741</c:v>
                </c:pt>
                <c:pt idx="210">
                  <c:v>17742</c:v>
                </c:pt>
                <c:pt idx="211">
                  <c:v>17743</c:v>
                </c:pt>
                <c:pt idx="212">
                  <c:v>17744</c:v>
                </c:pt>
                <c:pt idx="213">
                  <c:v>17745</c:v>
                </c:pt>
                <c:pt idx="214">
                  <c:v>17746</c:v>
                </c:pt>
                <c:pt idx="215">
                  <c:v>17747</c:v>
                </c:pt>
                <c:pt idx="216">
                  <c:v>17748</c:v>
                </c:pt>
                <c:pt idx="217">
                  <c:v>17749</c:v>
                </c:pt>
                <c:pt idx="218">
                  <c:v>17750</c:v>
                </c:pt>
                <c:pt idx="219">
                  <c:v>17751</c:v>
                </c:pt>
                <c:pt idx="220">
                  <c:v>17752</c:v>
                </c:pt>
                <c:pt idx="221">
                  <c:v>17753</c:v>
                </c:pt>
              </c:numCache>
            </c:numRef>
          </c:xVal>
          <c:yVal>
            <c:numRef>
              <c:f>Graph!$E$810:$E$1029</c:f>
              <c:numCache>
                <c:formatCode>General</c:formatCode>
                <c:ptCount val="220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83792"/>
        <c:axId val="521881552"/>
      </c:scatterChart>
      <c:valAx>
        <c:axId val="521883792"/>
        <c:scaling>
          <c:orientation val="minMax"/>
          <c:max val="17753"/>
          <c:min val="17532"/>
        </c:scaling>
        <c:delete val="0"/>
        <c:axPos val="b"/>
        <c:numFmt formatCode="General" sourceLinked="1"/>
        <c:majorTickMark val="out"/>
        <c:minorTickMark val="none"/>
        <c:tickLblPos val="nextTo"/>
        <c:crossAx val="521881552"/>
        <c:crosses val="autoZero"/>
        <c:crossBetween val="midCat"/>
      </c:valAx>
      <c:valAx>
        <c:axId val="521881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188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Graph!$A$1033:$A$1314</c:f>
              <c:numCache>
                <c:formatCode>General</c:formatCode>
                <c:ptCount val="282"/>
                <c:pt idx="0">
                  <c:v>17976</c:v>
                </c:pt>
                <c:pt idx="1">
                  <c:v>17977</c:v>
                </c:pt>
                <c:pt idx="2">
                  <c:v>17978</c:v>
                </c:pt>
                <c:pt idx="3">
                  <c:v>17979</c:v>
                </c:pt>
                <c:pt idx="4">
                  <c:v>17980</c:v>
                </c:pt>
                <c:pt idx="5">
                  <c:v>17981</c:v>
                </c:pt>
                <c:pt idx="6">
                  <c:v>17982</c:v>
                </c:pt>
                <c:pt idx="7">
                  <c:v>17983</c:v>
                </c:pt>
                <c:pt idx="8">
                  <c:v>17984</c:v>
                </c:pt>
                <c:pt idx="9">
                  <c:v>17985</c:v>
                </c:pt>
                <c:pt idx="10">
                  <c:v>17986</c:v>
                </c:pt>
                <c:pt idx="11">
                  <c:v>17987</c:v>
                </c:pt>
                <c:pt idx="12">
                  <c:v>17988</c:v>
                </c:pt>
                <c:pt idx="13">
                  <c:v>17989</c:v>
                </c:pt>
                <c:pt idx="14">
                  <c:v>17990</c:v>
                </c:pt>
                <c:pt idx="15">
                  <c:v>17991</c:v>
                </c:pt>
                <c:pt idx="16">
                  <c:v>17992</c:v>
                </c:pt>
                <c:pt idx="17">
                  <c:v>17993</c:v>
                </c:pt>
                <c:pt idx="18">
                  <c:v>17994</c:v>
                </c:pt>
                <c:pt idx="19">
                  <c:v>17995</c:v>
                </c:pt>
                <c:pt idx="20">
                  <c:v>17996</c:v>
                </c:pt>
                <c:pt idx="21">
                  <c:v>17997</c:v>
                </c:pt>
                <c:pt idx="22">
                  <c:v>17998</c:v>
                </c:pt>
                <c:pt idx="23">
                  <c:v>17999</c:v>
                </c:pt>
                <c:pt idx="24">
                  <c:v>18000</c:v>
                </c:pt>
                <c:pt idx="25">
                  <c:v>18001</c:v>
                </c:pt>
                <c:pt idx="26">
                  <c:v>18002</c:v>
                </c:pt>
                <c:pt idx="27">
                  <c:v>18003</c:v>
                </c:pt>
                <c:pt idx="28">
                  <c:v>18004</c:v>
                </c:pt>
                <c:pt idx="29">
                  <c:v>18005</c:v>
                </c:pt>
                <c:pt idx="30">
                  <c:v>18006</c:v>
                </c:pt>
                <c:pt idx="31">
                  <c:v>18007</c:v>
                </c:pt>
                <c:pt idx="32">
                  <c:v>18008</c:v>
                </c:pt>
                <c:pt idx="33">
                  <c:v>18009</c:v>
                </c:pt>
                <c:pt idx="34">
                  <c:v>18010</c:v>
                </c:pt>
                <c:pt idx="35">
                  <c:v>18011</c:v>
                </c:pt>
                <c:pt idx="36">
                  <c:v>18012</c:v>
                </c:pt>
                <c:pt idx="37">
                  <c:v>18013</c:v>
                </c:pt>
                <c:pt idx="38">
                  <c:v>18014</c:v>
                </c:pt>
                <c:pt idx="39">
                  <c:v>18015</c:v>
                </c:pt>
                <c:pt idx="40">
                  <c:v>18016</c:v>
                </c:pt>
                <c:pt idx="41">
                  <c:v>18017</c:v>
                </c:pt>
                <c:pt idx="42">
                  <c:v>18018</c:v>
                </c:pt>
                <c:pt idx="43">
                  <c:v>18019</c:v>
                </c:pt>
                <c:pt idx="44">
                  <c:v>18020</c:v>
                </c:pt>
                <c:pt idx="45">
                  <c:v>18021</c:v>
                </c:pt>
                <c:pt idx="46">
                  <c:v>18022</c:v>
                </c:pt>
                <c:pt idx="47">
                  <c:v>18023</c:v>
                </c:pt>
                <c:pt idx="48">
                  <c:v>18024</c:v>
                </c:pt>
                <c:pt idx="49">
                  <c:v>18025</c:v>
                </c:pt>
                <c:pt idx="50">
                  <c:v>18026</c:v>
                </c:pt>
                <c:pt idx="51">
                  <c:v>18027</c:v>
                </c:pt>
                <c:pt idx="52">
                  <c:v>18028</c:v>
                </c:pt>
                <c:pt idx="53">
                  <c:v>18029</c:v>
                </c:pt>
                <c:pt idx="54">
                  <c:v>18030</c:v>
                </c:pt>
                <c:pt idx="55">
                  <c:v>18031</c:v>
                </c:pt>
                <c:pt idx="56">
                  <c:v>18032</c:v>
                </c:pt>
                <c:pt idx="57">
                  <c:v>18033</c:v>
                </c:pt>
                <c:pt idx="58">
                  <c:v>18034</c:v>
                </c:pt>
                <c:pt idx="59">
                  <c:v>18035</c:v>
                </c:pt>
                <c:pt idx="60">
                  <c:v>18036</c:v>
                </c:pt>
                <c:pt idx="61">
                  <c:v>18037</c:v>
                </c:pt>
                <c:pt idx="62">
                  <c:v>18038</c:v>
                </c:pt>
                <c:pt idx="63">
                  <c:v>18039</c:v>
                </c:pt>
                <c:pt idx="64">
                  <c:v>18040</c:v>
                </c:pt>
                <c:pt idx="65">
                  <c:v>18041</c:v>
                </c:pt>
                <c:pt idx="66">
                  <c:v>18042</c:v>
                </c:pt>
                <c:pt idx="67">
                  <c:v>18043</c:v>
                </c:pt>
                <c:pt idx="68">
                  <c:v>18044</c:v>
                </c:pt>
                <c:pt idx="69">
                  <c:v>18045</c:v>
                </c:pt>
                <c:pt idx="70">
                  <c:v>18046</c:v>
                </c:pt>
                <c:pt idx="71">
                  <c:v>18047</c:v>
                </c:pt>
                <c:pt idx="72">
                  <c:v>18048</c:v>
                </c:pt>
                <c:pt idx="73">
                  <c:v>18049</c:v>
                </c:pt>
                <c:pt idx="74">
                  <c:v>18050</c:v>
                </c:pt>
                <c:pt idx="75">
                  <c:v>18051</c:v>
                </c:pt>
                <c:pt idx="76">
                  <c:v>18052</c:v>
                </c:pt>
                <c:pt idx="77">
                  <c:v>18053</c:v>
                </c:pt>
                <c:pt idx="78">
                  <c:v>18054</c:v>
                </c:pt>
                <c:pt idx="79">
                  <c:v>18055</c:v>
                </c:pt>
                <c:pt idx="80">
                  <c:v>18056</c:v>
                </c:pt>
                <c:pt idx="81">
                  <c:v>18057</c:v>
                </c:pt>
                <c:pt idx="82">
                  <c:v>18058</c:v>
                </c:pt>
                <c:pt idx="83">
                  <c:v>18059</c:v>
                </c:pt>
                <c:pt idx="84">
                  <c:v>18060</c:v>
                </c:pt>
                <c:pt idx="85">
                  <c:v>18061</c:v>
                </c:pt>
                <c:pt idx="86">
                  <c:v>18062</c:v>
                </c:pt>
                <c:pt idx="87">
                  <c:v>18063</c:v>
                </c:pt>
                <c:pt idx="88">
                  <c:v>18064</c:v>
                </c:pt>
                <c:pt idx="89">
                  <c:v>18065</c:v>
                </c:pt>
                <c:pt idx="90">
                  <c:v>18066</c:v>
                </c:pt>
                <c:pt idx="91">
                  <c:v>18067</c:v>
                </c:pt>
                <c:pt idx="92">
                  <c:v>18068</c:v>
                </c:pt>
                <c:pt idx="93">
                  <c:v>18069</c:v>
                </c:pt>
                <c:pt idx="94">
                  <c:v>18070</c:v>
                </c:pt>
                <c:pt idx="95">
                  <c:v>18071</c:v>
                </c:pt>
                <c:pt idx="96">
                  <c:v>18072</c:v>
                </c:pt>
                <c:pt idx="97">
                  <c:v>18073</c:v>
                </c:pt>
                <c:pt idx="98">
                  <c:v>18074</c:v>
                </c:pt>
                <c:pt idx="99">
                  <c:v>18075</c:v>
                </c:pt>
                <c:pt idx="100">
                  <c:v>18076</c:v>
                </c:pt>
                <c:pt idx="101">
                  <c:v>18077</c:v>
                </c:pt>
                <c:pt idx="102">
                  <c:v>18078</c:v>
                </c:pt>
                <c:pt idx="103">
                  <c:v>18079</c:v>
                </c:pt>
                <c:pt idx="104">
                  <c:v>18080</c:v>
                </c:pt>
                <c:pt idx="105">
                  <c:v>18081</c:v>
                </c:pt>
                <c:pt idx="106">
                  <c:v>18082</c:v>
                </c:pt>
                <c:pt idx="107">
                  <c:v>18083</c:v>
                </c:pt>
                <c:pt idx="108">
                  <c:v>18084</c:v>
                </c:pt>
                <c:pt idx="109">
                  <c:v>18085</c:v>
                </c:pt>
                <c:pt idx="110">
                  <c:v>18086</c:v>
                </c:pt>
                <c:pt idx="111">
                  <c:v>18087</c:v>
                </c:pt>
                <c:pt idx="112">
                  <c:v>18088</c:v>
                </c:pt>
                <c:pt idx="113">
                  <c:v>18089</c:v>
                </c:pt>
                <c:pt idx="114">
                  <c:v>18090</c:v>
                </c:pt>
                <c:pt idx="115">
                  <c:v>18091</c:v>
                </c:pt>
                <c:pt idx="116">
                  <c:v>18092</c:v>
                </c:pt>
                <c:pt idx="117">
                  <c:v>18093</c:v>
                </c:pt>
                <c:pt idx="118">
                  <c:v>18094</c:v>
                </c:pt>
                <c:pt idx="119">
                  <c:v>18095</c:v>
                </c:pt>
                <c:pt idx="120">
                  <c:v>18096</c:v>
                </c:pt>
                <c:pt idx="121">
                  <c:v>18097</c:v>
                </c:pt>
                <c:pt idx="122">
                  <c:v>18098</c:v>
                </c:pt>
                <c:pt idx="123">
                  <c:v>18099</c:v>
                </c:pt>
                <c:pt idx="124">
                  <c:v>18100</c:v>
                </c:pt>
                <c:pt idx="125">
                  <c:v>18101</c:v>
                </c:pt>
                <c:pt idx="126">
                  <c:v>18102</c:v>
                </c:pt>
                <c:pt idx="127">
                  <c:v>18103</c:v>
                </c:pt>
                <c:pt idx="128">
                  <c:v>18104</c:v>
                </c:pt>
                <c:pt idx="129">
                  <c:v>18105</c:v>
                </c:pt>
                <c:pt idx="130">
                  <c:v>18106</c:v>
                </c:pt>
                <c:pt idx="131">
                  <c:v>18107</c:v>
                </c:pt>
                <c:pt idx="132">
                  <c:v>18108</c:v>
                </c:pt>
                <c:pt idx="133">
                  <c:v>18109</c:v>
                </c:pt>
                <c:pt idx="134">
                  <c:v>18110</c:v>
                </c:pt>
                <c:pt idx="135">
                  <c:v>18111</c:v>
                </c:pt>
                <c:pt idx="136">
                  <c:v>18112</c:v>
                </c:pt>
                <c:pt idx="137">
                  <c:v>18113</c:v>
                </c:pt>
                <c:pt idx="138">
                  <c:v>18114</c:v>
                </c:pt>
                <c:pt idx="139">
                  <c:v>18115</c:v>
                </c:pt>
                <c:pt idx="140">
                  <c:v>18116</c:v>
                </c:pt>
                <c:pt idx="141">
                  <c:v>18117</c:v>
                </c:pt>
                <c:pt idx="142">
                  <c:v>18118</c:v>
                </c:pt>
                <c:pt idx="143">
                  <c:v>18119</c:v>
                </c:pt>
                <c:pt idx="144">
                  <c:v>18120</c:v>
                </c:pt>
                <c:pt idx="145">
                  <c:v>18121</c:v>
                </c:pt>
                <c:pt idx="146">
                  <c:v>18122</c:v>
                </c:pt>
                <c:pt idx="147">
                  <c:v>18123</c:v>
                </c:pt>
                <c:pt idx="148">
                  <c:v>18124</c:v>
                </c:pt>
                <c:pt idx="149">
                  <c:v>18125</c:v>
                </c:pt>
                <c:pt idx="150">
                  <c:v>18126</c:v>
                </c:pt>
                <c:pt idx="151">
                  <c:v>18127</c:v>
                </c:pt>
                <c:pt idx="152">
                  <c:v>18128</c:v>
                </c:pt>
                <c:pt idx="153">
                  <c:v>18129</c:v>
                </c:pt>
                <c:pt idx="154">
                  <c:v>18130</c:v>
                </c:pt>
                <c:pt idx="155">
                  <c:v>18131</c:v>
                </c:pt>
                <c:pt idx="156">
                  <c:v>18132</c:v>
                </c:pt>
                <c:pt idx="157">
                  <c:v>18133</c:v>
                </c:pt>
                <c:pt idx="158">
                  <c:v>18134</c:v>
                </c:pt>
                <c:pt idx="159">
                  <c:v>18135</c:v>
                </c:pt>
                <c:pt idx="160">
                  <c:v>18136</c:v>
                </c:pt>
                <c:pt idx="161">
                  <c:v>18137</c:v>
                </c:pt>
                <c:pt idx="162">
                  <c:v>18138</c:v>
                </c:pt>
                <c:pt idx="163">
                  <c:v>18139</c:v>
                </c:pt>
                <c:pt idx="164">
                  <c:v>18140</c:v>
                </c:pt>
                <c:pt idx="165">
                  <c:v>18141</c:v>
                </c:pt>
                <c:pt idx="166">
                  <c:v>18142</c:v>
                </c:pt>
                <c:pt idx="167">
                  <c:v>18143</c:v>
                </c:pt>
                <c:pt idx="168">
                  <c:v>18144</c:v>
                </c:pt>
                <c:pt idx="169">
                  <c:v>18145</c:v>
                </c:pt>
                <c:pt idx="170">
                  <c:v>18146</c:v>
                </c:pt>
                <c:pt idx="171">
                  <c:v>18147</c:v>
                </c:pt>
                <c:pt idx="172">
                  <c:v>18148</c:v>
                </c:pt>
                <c:pt idx="173">
                  <c:v>18149</c:v>
                </c:pt>
                <c:pt idx="174">
                  <c:v>18150</c:v>
                </c:pt>
                <c:pt idx="175">
                  <c:v>18151</c:v>
                </c:pt>
                <c:pt idx="176">
                  <c:v>18152</c:v>
                </c:pt>
                <c:pt idx="177">
                  <c:v>18153</c:v>
                </c:pt>
                <c:pt idx="178">
                  <c:v>18154</c:v>
                </c:pt>
                <c:pt idx="179">
                  <c:v>18155</c:v>
                </c:pt>
                <c:pt idx="180">
                  <c:v>18156</c:v>
                </c:pt>
                <c:pt idx="181">
                  <c:v>18157</c:v>
                </c:pt>
                <c:pt idx="182">
                  <c:v>18158</c:v>
                </c:pt>
                <c:pt idx="183">
                  <c:v>18159</c:v>
                </c:pt>
                <c:pt idx="184">
                  <c:v>18160</c:v>
                </c:pt>
                <c:pt idx="185">
                  <c:v>18161</c:v>
                </c:pt>
                <c:pt idx="186">
                  <c:v>18162</c:v>
                </c:pt>
                <c:pt idx="187">
                  <c:v>18163</c:v>
                </c:pt>
                <c:pt idx="188">
                  <c:v>18164</c:v>
                </c:pt>
                <c:pt idx="189">
                  <c:v>18165</c:v>
                </c:pt>
                <c:pt idx="190">
                  <c:v>18166</c:v>
                </c:pt>
                <c:pt idx="191">
                  <c:v>18167</c:v>
                </c:pt>
                <c:pt idx="192">
                  <c:v>18168</c:v>
                </c:pt>
                <c:pt idx="193">
                  <c:v>18169</c:v>
                </c:pt>
                <c:pt idx="194">
                  <c:v>18170</c:v>
                </c:pt>
                <c:pt idx="195">
                  <c:v>18171</c:v>
                </c:pt>
                <c:pt idx="196">
                  <c:v>18172</c:v>
                </c:pt>
                <c:pt idx="197">
                  <c:v>18173</c:v>
                </c:pt>
                <c:pt idx="198">
                  <c:v>18174</c:v>
                </c:pt>
                <c:pt idx="199">
                  <c:v>18175</c:v>
                </c:pt>
                <c:pt idx="200">
                  <c:v>18176</c:v>
                </c:pt>
                <c:pt idx="201">
                  <c:v>18177</c:v>
                </c:pt>
                <c:pt idx="202">
                  <c:v>18178</c:v>
                </c:pt>
                <c:pt idx="203">
                  <c:v>18179</c:v>
                </c:pt>
                <c:pt idx="204">
                  <c:v>18180</c:v>
                </c:pt>
                <c:pt idx="205">
                  <c:v>18181</c:v>
                </c:pt>
                <c:pt idx="206">
                  <c:v>18182</c:v>
                </c:pt>
                <c:pt idx="207">
                  <c:v>18183</c:v>
                </c:pt>
                <c:pt idx="208">
                  <c:v>18184</c:v>
                </c:pt>
                <c:pt idx="209">
                  <c:v>18185</c:v>
                </c:pt>
                <c:pt idx="210">
                  <c:v>18186</c:v>
                </c:pt>
                <c:pt idx="211">
                  <c:v>18187</c:v>
                </c:pt>
                <c:pt idx="212">
                  <c:v>18188</c:v>
                </c:pt>
                <c:pt idx="213">
                  <c:v>18189</c:v>
                </c:pt>
                <c:pt idx="214">
                  <c:v>18190</c:v>
                </c:pt>
                <c:pt idx="215">
                  <c:v>18191</c:v>
                </c:pt>
                <c:pt idx="216">
                  <c:v>18192</c:v>
                </c:pt>
                <c:pt idx="217">
                  <c:v>18193</c:v>
                </c:pt>
                <c:pt idx="218">
                  <c:v>18194</c:v>
                </c:pt>
                <c:pt idx="219">
                  <c:v>18195</c:v>
                </c:pt>
                <c:pt idx="220">
                  <c:v>18196</c:v>
                </c:pt>
                <c:pt idx="221">
                  <c:v>18197</c:v>
                </c:pt>
                <c:pt idx="222">
                  <c:v>18198</c:v>
                </c:pt>
                <c:pt idx="223">
                  <c:v>18199</c:v>
                </c:pt>
                <c:pt idx="224">
                  <c:v>18200</c:v>
                </c:pt>
                <c:pt idx="225">
                  <c:v>18201</c:v>
                </c:pt>
                <c:pt idx="226">
                  <c:v>18202</c:v>
                </c:pt>
                <c:pt idx="227">
                  <c:v>18203</c:v>
                </c:pt>
                <c:pt idx="228">
                  <c:v>18204</c:v>
                </c:pt>
                <c:pt idx="229">
                  <c:v>18205</c:v>
                </c:pt>
                <c:pt idx="230">
                  <c:v>18206</c:v>
                </c:pt>
                <c:pt idx="231">
                  <c:v>18207</c:v>
                </c:pt>
                <c:pt idx="232">
                  <c:v>18208</c:v>
                </c:pt>
                <c:pt idx="233">
                  <c:v>18209</c:v>
                </c:pt>
                <c:pt idx="234">
                  <c:v>18210</c:v>
                </c:pt>
                <c:pt idx="235">
                  <c:v>18211</c:v>
                </c:pt>
                <c:pt idx="236">
                  <c:v>18212</c:v>
                </c:pt>
                <c:pt idx="237">
                  <c:v>18213</c:v>
                </c:pt>
                <c:pt idx="238">
                  <c:v>18214</c:v>
                </c:pt>
                <c:pt idx="239">
                  <c:v>18215</c:v>
                </c:pt>
                <c:pt idx="240">
                  <c:v>18216</c:v>
                </c:pt>
                <c:pt idx="241">
                  <c:v>18217</c:v>
                </c:pt>
                <c:pt idx="242">
                  <c:v>18218</c:v>
                </c:pt>
                <c:pt idx="243">
                  <c:v>18219</c:v>
                </c:pt>
                <c:pt idx="244">
                  <c:v>18220</c:v>
                </c:pt>
                <c:pt idx="245">
                  <c:v>18221</c:v>
                </c:pt>
                <c:pt idx="246">
                  <c:v>18222</c:v>
                </c:pt>
                <c:pt idx="247">
                  <c:v>18223</c:v>
                </c:pt>
                <c:pt idx="248">
                  <c:v>18224</c:v>
                </c:pt>
                <c:pt idx="249">
                  <c:v>18225</c:v>
                </c:pt>
                <c:pt idx="250">
                  <c:v>18226</c:v>
                </c:pt>
                <c:pt idx="251">
                  <c:v>18227</c:v>
                </c:pt>
                <c:pt idx="252">
                  <c:v>18228</c:v>
                </c:pt>
                <c:pt idx="253">
                  <c:v>18229</c:v>
                </c:pt>
                <c:pt idx="254">
                  <c:v>18230</c:v>
                </c:pt>
                <c:pt idx="255">
                  <c:v>18231</c:v>
                </c:pt>
                <c:pt idx="256">
                  <c:v>18232</c:v>
                </c:pt>
                <c:pt idx="257">
                  <c:v>18233</c:v>
                </c:pt>
                <c:pt idx="258">
                  <c:v>18234</c:v>
                </c:pt>
                <c:pt idx="259">
                  <c:v>18235</c:v>
                </c:pt>
                <c:pt idx="260">
                  <c:v>18236</c:v>
                </c:pt>
                <c:pt idx="261">
                  <c:v>18237</c:v>
                </c:pt>
                <c:pt idx="262">
                  <c:v>18238</c:v>
                </c:pt>
                <c:pt idx="263">
                  <c:v>18239</c:v>
                </c:pt>
                <c:pt idx="264">
                  <c:v>18240</c:v>
                </c:pt>
                <c:pt idx="265">
                  <c:v>18241</c:v>
                </c:pt>
                <c:pt idx="266">
                  <c:v>18242</c:v>
                </c:pt>
                <c:pt idx="267">
                  <c:v>18243</c:v>
                </c:pt>
                <c:pt idx="268">
                  <c:v>18244</c:v>
                </c:pt>
                <c:pt idx="269">
                  <c:v>18245</c:v>
                </c:pt>
                <c:pt idx="270">
                  <c:v>18246</c:v>
                </c:pt>
                <c:pt idx="271">
                  <c:v>18247</c:v>
                </c:pt>
                <c:pt idx="272">
                  <c:v>18248</c:v>
                </c:pt>
                <c:pt idx="273">
                  <c:v>18249</c:v>
                </c:pt>
                <c:pt idx="274">
                  <c:v>18250</c:v>
                </c:pt>
                <c:pt idx="275">
                  <c:v>18251</c:v>
                </c:pt>
                <c:pt idx="276">
                  <c:v>18252</c:v>
                </c:pt>
                <c:pt idx="277">
                  <c:v>18253</c:v>
                </c:pt>
                <c:pt idx="278">
                  <c:v>18254</c:v>
                </c:pt>
                <c:pt idx="279">
                  <c:v>18255</c:v>
                </c:pt>
                <c:pt idx="280">
                  <c:v>18256</c:v>
                </c:pt>
                <c:pt idx="281">
                  <c:v>18257</c:v>
                </c:pt>
              </c:numCache>
            </c:numRef>
          </c:xVal>
          <c:yVal>
            <c:numRef>
              <c:f>Graph!$D$1034:$D$1313</c:f>
              <c:numCache>
                <c:formatCode>General</c:formatCode>
                <c:ptCount val="280"/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Graph!$A$1033:$A$1314</c:f>
              <c:numCache>
                <c:formatCode>General</c:formatCode>
                <c:ptCount val="282"/>
                <c:pt idx="0">
                  <c:v>17976</c:v>
                </c:pt>
                <c:pt idx="1">
                  <c:v>17977</c:v>
                </c:pt>
                <c:pt idx="2">
                  <c:v>17978</c:v>
                </c:pt>
                <c:pt idx="3">
                  <c:v>17979</c:v>
                </c:pt>
                <c:pt idx="4">
                  <c:v>17980</c:v>
                </c:pt>
                <c:pt idx="5">
                  <c:v>17981</c:v>
                </c:pt>
                <c:pt idx="6">
                  <c:v>17982</c:v>
                </c:pt>
                <c:pt idx="7">
                  <c:v>17983</c:v>
                </c:pt>
                <c:pt idx="8">
                  <c:v>17984</c:v>
                </c:pt>
                <c:pt idx="9">
                  <c:v>17985</c:v>
                </c:pt>
                <c:pt idx="10">
                  <c:v>17986</c:v>
                </c:pt>
                <c:pt idx="11">
                  <c:v>17987</c:v>
                </c:pt>
                <c:pt idx="12">
                  <c:v>17988</c:v>
                </c:pt>
                <c:pt idx="13">
                  <c:v>17989</c:v>
                </c:pt>
                <c:pt idx="14">
                  <c:v>17990</c:v>
                </c:pt>
                <c:pt idx="15">
                  <c:v>17991</c:v>
                </c:pt>
                <c:pt idx="16">
                  <c:v>17992</c:v>
                </c:pt>
                <c:pt idx="17">
                  <c:v>17993</c:v>
                </c:pt>
                <c:pt idx="18">
                  <c:v>17994</c:v>
                </c:pt>
                <c:pt idx="19">
                  <c:v>17995</c:v>
                </c:pt>
                <c:pt idx="20">
                  <c:v>17996</c:v>
                </c:pt>
                <c:pt idx="21">
                  <c:v>17997</c:v>
                </c:pt>
                <c:pt idx="22">
                  <c:v>17998</c:v>
                </c:pt>
                <c:pt idx="23">
                  <c:v>17999</c:v>
                </c:pt>
                <c:pt idx="24">
                  <c:v>18000</c:v>
                </c:pt>
                <c:pt idx="25">
                  <c:v>18001</c:v>
                </c:pt>
                <c:pt idx="26">
                  <c:v>18002</c:v>
                </c:pt>
                <c:pt idx="27">
                  <c:v>18003</c:v>
                </c:pt>
                <c:pt idx="28">
                  <c:v>18004</c:v>
                </c:pt>
                <c:pt idx="29">
                  <c:v>18005</c:v>
                </c:pt>
                <c:pt idx="30">
                  <c:v>18006</c:v>
                </c:pt>
                <c:pt idx="31">
                  <c:v>18007</c:v>
                </c:pt>
                <c:pt idx="32">
                  <c:v>18008</c:v>
                </c:pt>
                <c:pt idx="33">
                  <c:v>18009</c:v>
                </c:pt>
                <c:pt idx="34">
                  <c:v>18010</c:v>
                </c:pt>
                <c:pt idx="35">
                  <c:v>18011</c:v>
                </c:pt>
                <c:pt idx="36">
                  <c:v>18012</c:v>
                </c:pt>
                <c:pt idx="37">
                  <c:v>18013</c:v>
                </c:pt>
                <c:pt idx="38">
                  <c:v>18014</c:v>
                </c:pt>
                <c:pt idx="39">
                  <c:v>18015</c:v>
                </c:pt>
                <c:pt idx="40">
                  <c:v>18016</c:v>
                </c:pt>
                <c:pt idx="41">
                  <c:v>18017</c:v>
                </c:pt>
                <c:pt idx="42">
                  <c:v>18018</c:v>
                </c:pt>
                <c:pt idx="43">
                  <c:v>18019</c:v>
                </c:pt>
                <c:pt idx="44">
                  <c:v>18020</c:v>
                </c:pt>
                <c:pt idx="45">
                  <c:v>18021</c:v>
                </c:pt>
                <c:pt idx="46">
                  <c:v>18022</c:v>
                </c:pt>
                <c:pt idx="47">
                  <c:v>18023</c:v>
                </c:pt>
                <c:pt idx="48">
                  <c:v>18024</c:v>
                </c:pt>
                <c:pt idx="49">
                  <c:v>18025</c:v>
                </c:pt>
                <c:pt idx="50">
                  <c:v>18026</c:v>
                </c:pt>
                <c:pt idx="51">
                  <c:v>18027</c:v>
                </c:pt>
                <c:pt idx="52">
                  <c:v>18028</c:v>
                </c:pt>
                <c:pt idx="53">
                  <c:v>18029</c:v>
                </c:pt>
                <c:pt idx="54">
                  <c:v>18030</c:v>
                </c:pt>
                <c:pt idx="55">
                  <c:v>18031</c:v>
                </c:pt>
                <c:pt idx="56">
                  <c:v>18032</c:v>
                </c:pt>
                <c:pt idx="57">
                  <c:v>18033</c:v>
                </c:pt>
                <c:pt idx="58">
                  <c:v>18034</c:v>
                </c:pt>
                <c:pt idx="59">
                  <c:v>18035</c:v>
                </c:pt>
                <c:pt idx="60">
                  <c:v>18036</c:v>
                </c:pt>
                <c:pt idx="61">
                  <c:v>18037</c:v>
                </c:pt>
                <c:pt idx="62">
                  <c:v>18038</c:v>
                </c:pt>
                <c:pt idx="63">
                  <c:v>18039</c:v>
                </c:pt>
                <c:pt idx="64">
                  <c:v>18040</c:v>
                </c:pt>
                <c:pt idx="65">
                  <c:v>18041</c:v>
                </c:pt>
                <c:pt idx="66">
                  <c:v>18042</c:v>
                </c:pt>
                <c:pt idx="67">
                  <c:v>18043</c:v>
                </c:pt>
                <c:pt idx="68">
                  <c:v>18044</c:v>
                </c:pt>
                <c:pt idx="69">
                  <c:v>18045</c:v>
                </c:pt>
                <c:pt idx="70">
                  <c:v>18046</c:v>
                </c:pt>
                <c:pt idx="71">
                  <c:v>18047</c:v>
                </c:pt>
                <c:pt idx="72">
                  <c:v>18048</c:v>
                </c:pt>
                <c:pt idx="73">
                  <c:v>18049</c:v>
                </c:pt>
                <c:pt idx="74">
                  <c:v>18050</c:v>
                </c:pt>
                <c:pt idx="75">
                  <c:v>18051</c:v>
                </c:pt>
                <c:pt idx="76">
                  <c:v>18052</c:v>
                </c:pt>
                <c:pt idx="77">
                  <c:v>18053</c:v>
                </c:pt>
                <c:pt idx="78">
                  <c:v>18054</c:v>
                </c:pt>
                <c:pt idx="79">
                  <c:v>18055</c:v>
                </c:pt>
                <c:pt idx="80">
                  <c:v>18056</c:v>
                </c:pt>
                <c:pt idx="81">
                  <c:v>18057</c:v>
                </c:pt>
                <c:pt idx="82">
                  <c:v>18058</c:v>
                </c:pt>
                <c:pt idx="83">
                  <c:v>18059</c:v>
                </c:pt>
                <c:pt idx="84">
                  <c:v>18060</c:v>
                </c:pt>
                <c:pt idx="85">
                  <c:v>18061</c:v>
                </c:pt>
                <c:pt idx="86">
                  <c:v>18062</c:v>
                </c:pt>
                <c:pt idx="87">
                  <c:v>18063</c:v>
                </c:pt>
                <c:pt idx="88">
                  <c:v>18064</c:v>
                </c:pt>
                <c:pt idx="89">
                  <c:v>18065</c:v>
                </c:pt>
                <c:pt idx="90">
                  <c:v>18066</c:v>
                </c:pt>
                <c:pt idx="91">
                  <c:v>18067</c:v>
                </c:pt>
                <c:pt idx="92">
                  <c:v>18068</c:v>
                </c:pt>
                <c:pt idx="93">
                  <c:v>18069</c:v>
                </c:pt>
                <c:pt idx="94">
                  <c:v>18070</c:v>
                </c:pt>
                <c:pt idx="95">
                  <c:v>18071</c:v>
                </c:pt>
                <c:pt idx="96">
                  <c:v>18072</c:v>
                </c:pt>
                <c:pt idx="97">
                  <c:v>18073</c:v>
                </c:pt>
                <c:pt idx="98">
                  <c:v>18074</c:v>
                </c:pt>
                <c:pt idx="99">
                  <c:v>18075</c:v>
                </c:pt>
                <c:pt idx="100">
                  <c:v>18076</c:v>
                </c:pt>
                <c:pt idx="101">
                  <c:v>18077</c:v>
                </c:pt>
                <c:pt idx="102">
                  <c:v>18078</c:v>
                </c:pt>
                <c:pt idx="103">
                  <c:v>18079</c:v>
                </c:pt>
                <c:pt idx="104">
                  <c:v>18080</c:v>
                </c:pt>
                <c:pt idx="105">
                  <c:v>18081</c:v>
                </c:pt>
                <c:pt idx="106">
                  <c:v>18082</c:v>
                </c:pt>
                <c:pt idx="107">
                  <c:v>18083</c:v>
                </c:pt>
                <c:pt idx="108">
                  <c:v>18084</c:v>
                </c:pt>
                <c:pt idx="109">
                  <c:v>18085</c:v>
                </c:pt>
                <c:pt idx="110">
                  <c:v>18086</c:v>
                </c:pt>
                <c:pt idx="111">
                  <c:v>18087</c:v>
                </c:pt>
                <c:pt idx="112">
                  <c:v>18088</c:v>
                </c:pt>
                <c:pt idx="113">
                  <c:v>18089</c:v>
                </c:pt>
                <c:pt idx="114">
                  <c:v>18090</c:v>
                </c:pt>
                <c:pt idx="115">
                  <c:v>18091</c:v>
                </c:pt>
                <c:pt idx="116">
                  <c:v>18092</c:v>
                </c:pt>
                <c:pt idx="117">
                  <c:v>18093</c:v>
                </c:pt>
                <c:pt idx="118">
                  <c:v>18094</c:v>
                </c:pt>
                <c:pt idx="119">
                  <c:v>18095</c:v>
                </c:pt>
                <c:pt idx="120">
                  <c:v>18096</c:v>
                </c:pt>
                <c:pt idx="121">
                  <c:v>18097</c:v>
                </c:pt>
                <c:pt idx="122">
                  <c:v>18098</c:v>
                </c:pt>
                <c:pt idx="123">
                  <c:v>18099</c:v>
                </c:pt>
                <c:pt idx="124">
                  <c:v>18100</c:v>
                </c:pt>
                <c:pt idx="125">
                  <c:v>18101</c:v>
                </c:pt>
                <c:pt idx="126">
                  <c:v>18102</c:v>
                </c:pt>
                <c:pt idx="127">
                  <c:v>18103</c:v>
                </c:pt>
                <c:pt idx="128">
                  <c:v>18104</c:v>
                </c:pt>
                <c:pt idx="129">
                  <c:v>18105</c:v>
                </c:pt>
                <c:pt idx="130">
                  <c:v>18106</c:v>
                </c:pt>
                <c:pt idx="131">
                  <c:v>18107</c:v>
                </c:pt>
                <c:pt idx="132">
                  <c:v>18108</c:v>
                </c:pt>
                <c:pt idx="133">
                  <c:v>18109</c:v>
                </c:pt>
                <c:pt idx="134">
                  <c:v>18110</c:v>
                </c:pt>
                <c:pt idx="135">
                  <c:v>18111</c:v>
                </c:pt>
                <c:pt idx="136">
                  <c:v>18112</c:v>
                </c:pt>
                <c:pt idx="137">
                  <c:v>18113</c:v>
                </c:pt>
                <c:pt idx="138">
                  <c:v>18114</c:v>
                </c:pt>
                <c:pt idx="139">
                  <c:v>18115</c:v>
                </c:pt>
                <c:pt idx="140">
                  <c:v>18116</c:v>
                </c:pt>
                <c:pt idx="141">
                  <c:v>18117</c:v>
                </c:pt>
                <c:pt idx="142">
                  <c:v>18118</c:v>
                </c:pt>
                <c:pt idx="143">
                  <c:v>18119</c:v>
                </c:pt>
                <c:pt idx="144">
                  <c:v>18120</c:v>
                </c:pt>
                <c:pt idx="145">
                  <c:v>18121</c:v>
                </c:pt>
                <c:pt idx="146">
                  <c:v>18122</c:v>
                </c:pt>
                <c:pt idx="147">
                  <c:v>18123</c:v>
                </c:pt>
                <c:pt idx="148">
                  <c:v>18124</c:v>
                </c:pt>
                <c:pt idx="149">
                  <c:v>18125</c:v>
                </c:pt>
                <c:pt idx="150">
                  <c:v>18126</c:v>
                </c:pt>
                <c:pt idx="151">
                  <c:v>18127</c:v>
                </c:pt>
                <c:pt idx="152">
                  <c:v>18128</c:v>
                </c:pt>
                <c:pt idx="153">
                  <c:v>18129</c:v>
                </c:pt>
                <c:pt idx="154">
                  <c:v>18130</c:v>
                </c:pt>
                <c:pt idx="155">
                  <c:v>18131</c:v>
                </c:pt>
                <c:pt idx="156">
                  <c:v>18132</c:v>
                </c:pt>
                <c:pt idx="157">
                  <c:v>18133</c:v>
                </c:pt>
                <c:pt idx="158">
                  <c:v>18134</c:v>
                </c:pt>
                <c:pt idx="159">
                  <c:v>18135</c:v>
                </c:pt>
                <c:pt idx="160">
                  <c:v>18136</c:v>
                </c:pt>
                <c:pt idx="161">
                  <c:v>18137</c:v>
                </c:pt>
                <c:pt idx="162">
                  <c:v>18138</c:v>
                </c:pt>
                <c:pt idx="163">
                  <c:v>18139</c:v>
                </c:pt>
                <c:pt idx="164">
                  <c:v>18140</c:v>
                </c:pt>
                <c:pt idx="165">
                  <c:v>18141</c:v>
                </c:pt>
                <c:pt idx="166">
                  <c:v>18142</c:v>
                </c:pt>
                <c:pt idx="167">
                  <c:v>18143</c:v>
                </c:pt>
                <c:pt idx="168">
                  <c:v>18144</c:v>
                </c:pt>
                <c:pt idx="169">
                  <c:v>18145</c:v>
                </c:pt>
                <c:pt idx="170">
                  <c:v>18146</c:v>
                </c:pt>
                <c:pt idx="171">
                  <c:v>18147</c:v>
                </c:pt>
                <c:pt idx="172">
                  <c:v>18148</c:v>
                </c:pt>
                <c:pt idx="173">
                  <c:v>18149</c:v>
                </c:pt>
                <c:pt idx="174">
                  <c:v>18150</c:v>
                </c:pt>
                <c:pt idx="175">
                  <c:v>18151</c:v>
                </c:pt>
                <c:pt idx="176">
                  <c:v>18152</c:v>
                </c:pt>
                <c:pt idx="177">
                  <c:v>18153</c:v>
                </c:pt>
                <c:pt idx="178">
                  <c:v>18154</c:v>
                </c:pt>
                <c:pt idx="179">
                  <c:v>18155</c:v>
                </c:pt>
                <c:pt idx="180">
                  <c:v>18156</c:v>
                </c:pt>
                <c:pt idx="181">
                  <c:v>18157</c:v>
                </c:pt>
                <c:pt idx="182">
                  <c:v>18158</c:v>
                </c:pt>
                <c:pt idx="183">
                  <c:v>18159</c:v>
                </c:pt>
                <c:pt idx="184">
                  <c:v>18160</c:v>
                </c:pt>
                <c:pt idx="185">
                  <c:v>18161</c:v>
                </c:pt>
                <c:pt idx="186">
                  <c:v>18162</c:v>
                </c:pt>
                <c:pt idx="187">
                  <c:v>18163</c:v>
                </c:pt>
                <c:pt idx="188">
                  <c:v>18164</c:v>
                </c:pt>
                <c:pt idx="189">
                  <c:v>18165</c:v>
                </c:pt>
                <c:pt idx="190">
                  <c:v>18166</c:v>
                </c:pt>
                <c:pt idx="191">
                  <c:v>18167</c:v>
                </c:pt>
                <c:pt idx="192">
                  <c:v>18168</c:v>
                </c:pt>
                <c:pt idx="193">
                  <c:v>18169</c:v>
                </c:pt>
                <c:pt idx="194">
                  <c:v>18170</c:v>
                </c:pt>
                <c:pt idx="195">
                  <c:v>18171</c:v>
                </c:pt>
                <c:pt idx="196">
                  <c:v>18172</c:v>
                </c:pt>
                <c:pt idx="197">
                  <c:v>18173</c:v>
                </c:pt>
                <c:pt idx="198">
                  <c:v>18174</c:v>
                </c:pt>
                <c:pt idx="199">
                  <c:v>18175</c:v>
                </c:pt>
                <c:pt idx="200">
                  <c:v>18176</c:v>
                </c:pt>
                <c:pt idx="201">
                  <c:v>18177</c:v>
                </c:pt>
                <c:pt idx="202">
                  <c:v>18178</c:v>
                </c:pt>
                <c:pt idx="203">
                  <c:v>18179</c:v>
                </c:pt>
                <c:pt idx="204">
                  <c:v>18180</c:v>
                </c:pt>
                <c:pt idx="205">
                  <c:v>18181</c:v>
                </c:pt>
                <c:pt idx="206">
                  <c:v>18182</c:v>
                </c:pt>
                <c:pt idx="207">
                  <c:v>18183</c:v>
                </c:pt>
                <c:pt idx="208">
                  <c:v>18184</c:v>
                </c:pt>
                <c:pt idx="209">
                  <c:v>18185</c:v>
                </c:pt>
                <c:pt idx="210">
                  <c:v>18186</c:v>
                </c:pt>
                <c:pt idx="211">
                  <c:v>18187</c:v>
                </c:pt>
                <c:pt idx="212">
                  <c:v>18188</c:v>
                </c:pt>
                <c:pt idx="213">
                  <c:v>18189</c:v>
                </c:pt>
                <c:pt idx="214">
                  <c:v>18190</c:v>
                </c:pt>
                <c:pt idx="215">
                  <c:v>18191</c:v>
                </c:pt>
                <c:pt idx="216">
                  <c:v>18192</c:v>
                </c:pt>
                <c:pt idx="217">
                  <c:v>18193</c:v>
                </c:pt>
                <c:pt idx="218">
                  <c:v>18194</c:v>
                </c:pt>
                <c:pt idx="219">
                  <c:v>18195</c:v>
                </c:pt>
                <c:pt idx="220">
                  <c:v>18196</c:v>
                </c:pt>
                <c:pt idx="221">
                  <c:v>18197</c:v>
                </c:pt>
                <c:pt idx="222">
                  <c:v>18198</c:v>
                </c:pt>
                <c:pt idx="223">
                  <c:v>18199</c:v>
                </c:pt>
                <c:pt idx="224">
                  <c:v>18200</c:v>
                </c:pt>
                <c:pt idx="225">
                  <c:v>18201</c:v>
                </c:pt>
                <c:pt idx="226">
                  <c:v>18202</c:v>
                </c:pt>
                <c:pt idx="227">
                  <c:v>18203</c:v>
                </c:pt>
                <c:pt idx="228">
                  <c:v>18204</c:v>
                </c:pt>
                <c:pt idx="229">
                  <c:v>18205</c:v>
                </c:pt>
                <c:pt idx="230">
                  <c:v>18206</c:v>
                </c:pt>
                <c:pt idx="231">
                  <c:v>18207</c:v>
                </c:pt>
                <c:pt idx="232">
                  <c:v>18208</c:v>
                </c:pt>
                <c:pt idx="233">
                  <c:v>18209</c:v>
                </c:pt>
                <c:pt idx="234">
                  <c:v>18210</c:v>
                </c:pt>
                <c:pt idx="235">
                  <c:v>18211</c:v>
                </c:pt>
                <c:pt idx="236">
                  <c:v>18212</c:v>
                </c:pt>
                <c:pt idx="237">
                  <c:v>18213</c:v>
                </c:pt>
                <c:pt idx="238">
                  <c:v>18214</c:v>
                </c:pt>
                <c:pt idx="239">
                  <c:v>18215</c:v>
                </c:pt>
                <c:pt idx="240">
                  <c:v>18216</c:v>
                </c:pt>
                <c:pt idx="241">
                  <c:v>18217</c:v>
                </c:pt>
                <c:pt idx="242">
                  <c:v>18218</c:v>
                </c:pt>
                <c:pt idx="243">
                  <c:v>18219</c:v>
                </c:pt>
                <c:pt idx="244">
                  <c:v>18220</c:v>
                </c:pt>
                <c:pt idx="245">
                  <c:v>18221</c:v>
                </c:pt>
                <c:pt idx="246">
                  <c:v>18222</c:v>
                </c:pt>
                <c:pt idx="247">
                  <c:v>18223</c:v>
                </c:pt>
                <c:pt idx="248">
                  <c:v>18224</c:v>
                </c:pt>
                <c:pt idx="249">
                  <c:v>18225</c:v>
                </c:pt>
                <c:pt idx="250">
                  <c:v>18226</c:v>
                </c:pt>
                <c:pt idx="251">
                  <c:v>18227</c:v>
                </c:pt>
                <c:pt idx="252">
                  <c:v>18228</c:v>
                </c:pt>
                <c:pt idx="253">
                  <c:v>18229</c:v>
                </c:pt>
                <c:pt idx="254">
                  <c:v>18230</c:v>
                </c:pt>
                <c:pt idx="255">
                  <c:v>18231</c:v>
                </c:pt>
                <c:pt idx="256">
                  <c:v>18232</c:v>
                </c:pt>
                <c:pt idx="257">
                  <c:v>18233</c:v>
                </c:pt>
                <c:pt idx="258">
                  <c:v>18234</c:v>
                </c:pt>
                <c:pt idx="259">
                  <c:v>18235</c:v>
                </c:pt>
                <c:pt idx="260">
                  <c:v>18236</c:v>
                </c:pt>
                <c:pt idx="261">
                  <c:v>18237</c:v>
                </c:pt>
                <c:pt idx="262">
                  <c:v>18238</c:v>
                </c:pt>
                <c:pt idx="263">
                  <c:v>18239</c:v>
                </c:pt>
                <c:pt idx="264">
                  <c:v>18240</c:v>
                </c:pt>
                <c:pt idx="265">
                  <c:v>18241</c:v>
                </c:pt>
                <c:pt idx="266">
                  <c:v>18242</c:v>
                </c:pt>
                <c:pt idx="267">
                  <c:v>18243</c:v>
                </c:pt>
                <c:pt idx="268">
                  <c:v>18244</c:v>
                </c:pt>
                <c:pt idx="269">
                  <c:v>18245</c:v>
                </c:pt>
                <c:pt idx="270">
                  <c:v>18246</c:v>
                </c:pt>
                <c:pt idx="271">
                  <c:v>18247</c:v>
                </c:pt>
                <c:pt idx="272">
                  <c:v>18248</c:v>
                </c:pt>
                <c:pt idx="273">
                  <c:v>18249</c:v>
                </c:pt>
                <c:pt idx="274">
                  <c:v>18250</c:v>
                </c:pt>
                <c:pt idx="275">
                  <c:v>18251</c:v>
                </c:pt>
                <c:pt idx="276">
                  <c:v>18252</c:v>
                </c:pt>
                <c:pt idx="277">
                  <c:v>18253</c:v>
                </c:pt>
                <c:pt idx="278">
                  <c:v>18254</c:v>
                </c:pt>
                <c:pt idx="279">
                  <c:v>18255</c:v>
                </c:pt>
                <c:pt idx="280">
                  <c:v>18256</c:v>
                </c:pt>
                <c:pt idx="281">
                  <c:v>18257</c:v>
                </c:pt>
              </c:numCache>
            </c:numRef>
          </c:xVal>
          <c:yVal>
            <c:numRef>
              <c:f>Graph!$B$1034:$B$1313</c:f>
              <c:numCache>
                <c:formatCode>General</c:formatCode>
                <c:ptCount val="280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Graph!$A$1033:$A$1314</c:f>
              <c:numCache>
                <c:formatCode>General</c:formatCode>
                <c:ptCount val="282"/>
                <c:pt idx="0">
                  <c:v>17976</c:v>
                </c:pt>
                <c:pt idx="1">
                  <c:v>17977</c:v>
                </c:pt>
                <c:pt idx="2">
                  <c:v>17978</c:v>
                </c:pt>
                <c:pt idx="3">
                  <c:v>17979</c:v>
                </c:pt>
                <c:pt idx="4">
                  <c:v>17980</c:v>
                </c:pt>
                <c:pt idx="5">
                  <c:v>17981</c:v>
                </c:pt>
                <c:pt idx="6">
                  <c:v>17982</c:v>
                </c:pt>
                <c:pt idx="7">
                  <c:v>17983</c:v>
                </c:pt>
                <c:pt idx="8">
                  <c:v>17984</c:v>
                </c:pt>
                <c:pt idx="9">
                  <c:v>17985</c:v>
                </c:pt>
                <c:pt idx="10">
                  <c:v>17986</c:v>
                </c:pt>
                <c:pt idx="11">
                  <c:v>17987</c:v>
                </c:pt>
                <c:pt idx="12">
                  <c:v>17988</c:v>
                </c:pt>
                <c:pt idx="13">
                  <c:v>17989</c:v>
                </c:pt>
                <c:pt idx="14">
                  <c:v>17990</c:v>
                </c:pt>
                <c:pt idx="15">
                  <c:v>17991</c:v>
                </c:pt>
                <c:pt idx="16">
                  <c:v>17992</c:v>
                </c:pt>
                <c:pt idx="17">
                  <c:v>17993</c:v>
                </c:pt>
                <c:pt idx="18">
                  <c:v>17994</c:v>
                </c:pt>
                <c:pt idx="19">
                  <c:v>17995</c:v>
                </c:pt>
                <c:pt idx="20">
                  <c:v>17996</c:v>
                </c:pt>
                <c:pt idx="21">
                  <c:v>17997</c:v>
                </c:pt>
                <c:pt idx="22">
                  <c:v>17998</c:v>
                </c:pt>
                <c:pt idx="23">
                  <c:v>17999</c:v>
                </c:pt>
                <c:pt idx="24">
                  <c:v>18000</c:v>
                </c:pt>
                <c:pt idx="25">
                  <c:v>18001</c:v>
                </c:pt>
                <c:pt idx="26">
                  <c:v>18002</c:v>
                </c:pt>
                <c:pt idx="27">
                  <c:v>18003</c:v>
                </c:pt>
                <c:pt idx="28">
                  <c:v>18004</c:v>
                </c:pt>
                <c:pt idx="29">
                  <c:v>18005</c:v>
                </c:pt>
                <c:pt idx="30">
                  <c:v>18006</c:v>
                </c:pt>
                <c:pt idx="31">
                  <c:v>18007</c:v>
                </c:pt>
                <c:pt idx="32">
                  <c:v>18008</c:v>
                </c:pt>
                <c:pt idx="33">
                  <c:v>18009</c:v>
                </c:pt>
                <c:pt idx="34">
                  <c:v>18010</c:v>
                </c:pt>
                <c:pt idx="35">
                  <c:v>18011</c:v>
                </c:pt>
                <c:pt idx="36">
                  <c:v>18012</c:v>
                </c:pt>
                <c:pt idx="37">
                  <c:v>18013</c:v>
                </c:pt>
                <c:pt idx="38">
                  <c:v>18014</c:v>
                </c:pt>
                <c:pt idx="39">
                  <c:v>18015</c:v>
                </c:pt>
                <c:pt idx="40">
                  <c:v>18016</c:v>
                </c:pt>
                <c:pt idx="41">
                  <c:v>18017</c:v>
                </c:pt>
                <c:pt idx="42">
                  <c:v>18018</c:v>
                </c:pt>
                <c:pt idx="43">
                  <c:v>18019</c:v>
                </c:pt>
                <c:pt idx="44">
                  <c:v>18020</c:v>
                </c:pt>
                <c:pt idx="45">
                  <c:v>18021</c:v>
                </c:pt>
                <c:pt idx="46">
                  <c:v>18022</c:v>
                </c:pt>
                <c:pt idx="47">
                  <c:v>18023</c:v>
                </c:pt>
                <c:pt idx="48">
                  <c:v>18024</c:v>
                </c:pt>
                <c:pt idx="49">
                  <c:v>18025</c:v>
                </c:pt>
                <c:pt idx="50">
                  <c:v>18026</c:v>
                </c:pt>
                <c:pt idx="51">
                  <c:v>18027</c:v>
                </c:pt>
                <c:pt idx="52">
                  <c:v>18028</c:v>
                </c:pt>
                <c:pt idx="53">
                  <c:v>18029</c:v>
                </c:pt>
                <c:pt idx="54">
                  <c:v>18030</c:v>
                </c:pt>
                <c:pt idx="55">
                  <c:v>18031</c:v>
                </c:pt>
                <c:pt idx="56">
                  <c:v>18032</c:v>
                </c:pt>
                <c:pt idx="57">
                  <c:v>18033</c:v>
                </c:pt>
                <c:pt idx="58">
                  <c:v>18034</c:v>
                </c:pt>
                <c:pt idx="59">
                  <c:v>18035</c:v>
                </c:pt>
                <c:pt idx="60">
                  <c:v>18036</c:v>
                </c:pt>
                <c:pt idx="61">
                  <c:v>18037</c:v>
                </c:pt>
                <c:pt idx="62">
                  <c:v>18038</c:v>
                </c:pt>
                <c:pt idx="63">
                  <c:v>18039</c:v>
                </c:pt>
                <c:pt idx="64">
                  <c:v>18040</c:v>
                </c:pt>
                <c:pt idx="65">
                  <c:v>18041</c:v>
                </c:pt>
                <c:pt idx="66">
                  <c:v>18042</c:v>
                </c:pt>
                <c:pt idx="67">
                  <c:v>18043</c:v>
                </c:pt>
                <c:pt idx="68">
                  <c:v>18044</c:v>
                </c:pt>
                <c:pt idx="69">
                  <c:v>18045</c:v>
                </c:pt>
                <c:pt idx="70">
                  <c:v>18046</c:v>
                </c:pt>
                <c:pt idx="71">
                  <c:v>18047</c:v>
                </c:pt>
                <c:pt idx="72">
                  <c:v>18048</c:v>
                </c:pt>
                <c:pt idx="73">
                  <c:v>18049</c:v>
                </c:pt>
                <c:pt idx="74">
                  <c:v>18050</c:v>
                </c:pt>
                <c:pt idx="75">
                  <c:v>18051</c:v>
                </c:pt>
                <c:pt idx="76">
                  <c:v>18052</c:v>
                </c:pt>
                <c:pt idx="77">
                  <c:v>18053</c:v>
                </c:pt>
                <c:pt idx="78">
                  <c:v>18054</c:v>
                </c:pt>
                <c:pt idx="79">
                  <c:v>18055</c:v>
                </c:pt>
                <c:pt idx="80">
                  <c:v>18056</c:v>
                </c:pt>
                <c:pt idx="81">
                  <c:v>18057</c:v>
                </c:pt>
                <c:pt idx="82">
                  <c:v>18058</c:v>
                </c:pt>
                <c:pt idx="83">
                  <c:v>18059</c:v>
                </c:pt>
                <c:pt idx="84">
                  <c:v>18060</c:v>
                </c:pt>
                <c:pt idx="85">
                  <c:v>18061</c:v>
                </c:pt>
                <c:pt idx="86">
                  <c:v>18062</c:v>
                </c:pt>
                <c:pt idx="87">
                  <c:v>18063</c:v>
                </c:pt>
                <c:pt idx="88">
                  <c:v>18064</c:v>
                </c:pt>
                <c:pt idx="89">
                  <c:v>18065</c:v>
                </c:pt>
                <c:pt idx="90">
                  <c:v>18066</c:v>
                </c:pt>
                <c:pt idx="91">
                  <c:v>18067</c:v>
                </c:pt>
                <c:pt idx="92">
                  <c:v>18068</c:v>
                </c:pt>
                <c:pt idx="93">
                  <c:v>18069</c:v>
                </c:pt>
                <c:pt idx="94">
                  <c:v>18070</c:v>
                </c:pt>
                <c:pt idx="95">
                  <c:v>18071</c:v>
                </c:pt>
                <c:pt idx="96">
                  <c:v>18072</c:v>
                </c:pt>
                <c:pt idx="97">
                  <c:v>18073</c:v>
                </c:pt>
                <c:pt idx="98">
                  <c:v>18074</c:v>
                </c:pt>
                <c:pt idx="99">
                  <c:v>18075</c:v>
                </c:pt>
                <c:pt idx="100">
                  <c:v>18076</c:v>
                </c:pt>
                <c:pt idx="101">
                  <c:v>18077</c:v>
                </c:pt>
                <c:pt idx="102">
                  <c:v>18078</c:v>
                </c:pt>
                <c:pt idx="103">
                  <c:v>18079</c:v>
                </c:pt>
                <c:pt idx="104">
                  <c:v>18080</c:v>
                </c:pt>
                <c:pt idx="105">
                  <c:v>18081</c:v>
                </c:pt>
                <c:pt idx="106">
                  <c:v>18082</c:v>
                </c:pt>
                <c:pt idx="107">
                  <c:v>18083</c:v>
                </c:pt>
                <c:pt idx="108">
                  <c:v>18084</c:v>
                </c:pt>
                <c:pt idx="109">
                  <c:v>18085</c:v>
                </c:pt>
                <c:pt idx="110">
                  <c:v>18086</c:v>
                </c:pt>
                <c:pt idx="111">
                  <c:v>18087</c:v>
                </c:pt>
                <c:pt idx="112">
                  <c:v>18088</c:v>
                </c:pt>
                <c:pt idx="113">
                  <c:v>18089</c:v>
                </c:pt>
                <c:pt idx="114">
                  <c:v>18090</c:v>
                </c:pt>
                <c:pt idx="115">
                  <c:v>18091</c:v>
                </c:pt>
                <c:pt idx="116">
                  <c:v>18092</c:v>
                </c:pt>
                <c:pt idx="117">
                  <c:v>18093</c:v>
                </c:pt>
                <c:pt idx="118">
                  <c:v>18094</c:v>
                </c:pt>
                <c:pt idx="119">
                  <c:v>18095</c:v>
                </c:pt>
                <c:pt idx="120">
                  <c:v>18096</c:v>
                </c:pt>
                <c:pt idx="121">
                  <c:v>18097</c:v>
                </c:pt>
                <c:pt idx="122">
                  <c:v>18098</c:v>
                </c:pt>
                <c:pt idx="123">
                  <c:v>18099</c:v>
                </c:pt>
                <c:pt idx="124">
                  <c:v>18100</c:v>
                </c:pt>
                <c:pt idx="125">
                  <c:v>18101</c:v>
                </c:pt>
                <c:pt idx="126">
                  <c:v>18102</c:v>
                </c:pt>
                <c:pt idx="127">
                  <c:v>18103</c:v>
                </c:pt>
                <c:pt idx="128">
                  <c:v>18104</c:v>
                </c:pt>
                <c:pt idx="129">
                  <c:v>18105</c:v>
                </c:pt>
                <c:pt idx="130">
                  <c:v>18106</c:v>
                </c:pt>
                <c:pt idx="131">
                  <c:v>18107</c:v>
                </c:pt>
                <c:pt idx="132">
                  <c:v>18108</c:v>
                </c:pt>
                <c:pt idx="133">
                  <c:v>18109</c:v>
                </c:pt>
                <c:pt idx="134">
                  <c:v>18110</c:v>
                </c:pt>
                <c:pt idx="135">
                  <c:v>18111</c:v>
                </c:pt>
                <c:pt idx="136">
                  <c:v>18112</c:v>
                </c:pt>
                <c:pt idx="137">
                  <c:v>18113</c:v>
                </c:pt>
                <c:pt idx="138">
                  <c:v>18114</c:v>
                </c:pt>
                <c:pt idx="139">
                  <c:v>18115</c:v>
                </c:pt>
                <c:pt idx="140">
                  <c:v>18116</c:v>
                </c:pt>
                <c:pt idx="141">
                  <c:v>18117</c:v>
                </c:pt>
                <c:pt idx="142">
                  <c:v>18118</c:v>
                </c:pt>
                <c:pt idx="143">
                  <c:v>18119</c:v>
                </c:pt>
                <c:pt idx="144">
                  <c:v>18120</c:v>
                </c:pt>
                <c:pt idx="145">
                  <c:v>18121</c:v>
                </c:pt>
                <c:pt idx="146">
                  <c:v>18122</c:v>
                </c:pt>
                <c:pt idx="147">
                  <c:v>18123</c:v>
                </c:pt>
                <c:pt idx="148">
                  <c:v>18124</c:v>
                </c:pt>
                <c:pt idx="149">
                  <c:v>18125</c:v>
                </c:pt>
                <c:pt idx="150">
                  <c:v>18126</c:v>
                </c:pt>
                <c:pt idx="151">
                  <c:v>18127</c:v>
                </c:pt>
                <c:pt idx="152">
                  <c:v>18128</c:v>
                </c:pt>
                <c:pt idx="153">
                  <c:v>18129</c:v>
                </c:pt>
                <c:pt idx="154">
                  <c:v>18130</c:v>
                </c:pt>
                <c:pt idx="155">
                  <c:v>18131</c:v>
                </c:pt>
                <c:pt idx="156">
                  <c:v>18132</c:v>
                </c:pt>
                <c:pt idx="157">
                  <c:v>18133</c:v>
                </c:pt>
                <c:pt idx="158">
                  <c:v>18134</c:v>
                </c:pt>
                <c:pt idx="159">
                  <c:v>18135</c:v>
                </c:pt>
                <c:pt idx="160">
                  <c:v>18136</c:v>
                </c:pt>
                <c:pt idx="161">
                  <c:v>18137</c:v>
                </c:pt>
                <c:pt idx="162">
                  <c:v>18138</c:v>
                </c:pt>
                <c:pt idx="163">
                  <c:v>18139</c:v>
                </c:pt>
                <c:pt idx="164">
                  <c:v>18140</c:v>
                </c:pt>
                <c:pt idx="165">
                  <c:v>18141</c:v>
                </c:pt>
                <c:pt idx="166">
                  <c:v>18142</c:v>
                </c:pt>
                <c:pt idx="167">
                  <c:v>18143</c:v>
                </c:pt>
                <c:pt idx="168">
                  <c:v>18144</c:v>
                </c:pt>
                <c:pt idx="169">
                  <c:v>18145</c:v>
                </c:pt>
                <c:pt idx="170">
                  <c:v>18146</c:v>
                </c:pt>
                <c:pt idx="171">
                  <c:v>18147</c:v>
                </c:pt>
                <c:pt idx="172">
                  <c:v>18148</c:v>
                </c:pt>
                <c:pt idx="173">
                  <c:v>18149</c:v>
                </c:pt>
                <c:pt idx="174">
                  <c:v>18150</c:v>
                </c:pt>
                <c:pt idx="175">
                  <c:v>18151</c:v>
                </c:pt>
                <c:pt idx="176">
                  <c:v>18152</c:v>
                </c:pt>
                <c:pt idx="177">
                  <c:v>18153</c:v>
                </c:pt>
                <c:pt idx="178">
                  <c:v>18154</c:v>
                </c:pt>
                <c:pt idx="179">
                  <c:v>18155</c:v>
                </c:pt>
                <c:pt idx="180">
                  <c:v>18156</c:v>
                </c:pt>
                <c:pt idx="181">
                  <c:v>18157</c:v>
                </c:pt>
                <c:pt idx="182">
                  <c:v>18158</c:v>
                </c:pt>
                <c:pt idx="183">
                  <c:v>18159</c:v>
                </c:pt>
                <c:pt idx="184">
                  <c:v>18160</c:v>
                </c:pt>
                <c:pt idx="185">
                  <c:v>18161</c:v>
                </c:pt>
                <c:pt idx="186">
                  <c:v>18162</c:v>
                </c:pt>
                <c:pt idx="187">
                  <c:v>18163</c:v>
                </c:pt>
                <c:pt idx="188">
                  <c:v>18164</c:v>
                </c:pt>
                <c:pt idx="189">
                  <c:v>18165</c:v>
                </c:pt>
                <c:pt idx="190">
                  <c:v>18166</c:v>
                </c:pt>
                <c:pt idx="191">
                  <c:v>18167</c:v>
                </c:pt>
                <c:pt idx="192">
                  <c:v>18168</c:v>
                </c:pt>
                <c:pt idx="193">
                  <c:v>18169</c:v>
                </c:pt>
                <c:pt idx="194">
                  <c:v>18170</c:v>
                </c:pt>
                <c:pt idx="195">
                  <c:v>18171</c:v>
                </c:pt>
                <c:pt idx="196">
                  <c:v>18172</c:v>
                </c:pt>
                <c:pt idx="197">
                  <c:v>18173</c:v>
                </c:pt>
                <c:pt idx="198">
                  <c:v>18174</c:v>
                </c:pt>
                <c:pt idx="199">
                  <c:v>18175</c:v>
                </c:pt>
                <c:pt idx="200">
                  <c:v>18176</c:v>
                </c:pt>
                <c:pt idx="201">
                  <c:v>18177</c:v>
                </c:pt>
                <c:pt idx="202">
                  <c:v>18178</c:v>
                </c:pt>
                <c:pt idx="203">
                  <c:v>18179</c:v>
                </c:pt>
                <c:pt idx="204">
                  <c:v>18180</c:v>
                </c:pt>
                <c:pt idx="205">
                  <c:v>18181</c:v>
                </c:pt>
                <c:pt idx="206">
                  <c:v>18182</c:v>
                </c:pt>
                <c:pt idx="207">
                  <c:v>18183</c:v>
                </c:pt>
                <c:pt idx="208">
                  <c:v>18184</c:v>
                </c:pt>
                <c:pt idx="209">
                  <c:v>18185</c:v>
                </c:pt>
                <c:pt idx="210">
                  <c:v>18186</c:v>
                </c:pt>
                <c:pt idx="211">
                  <c:v>18187</c:v>
                </c:pt>
                <c:pt idx="212">
                  <c:v>18188</c:v>
                </c:pt>
                <c:pt idx="213">
                  <c:v>18189</c:v>
                </c:pt>
                <c:pt idx="214">
                  <c:v>18190</c:v>
                </c:pt>
                <c:pt idx="215">
                  <c:v>18191</c:v>
                </c:pt>
                <c:pt idx="216">
                  <c:v>18192</c:v>
                </c:pt>
                <c:pt idx="217">
                  <c:v>18193</c:v>
                </c:pt>
                <c:pt idx="218">
                  <c:v>18194</c:v>
                </c:pt>
                <c:pt idx="219">
                  <c:v>18195</c:v>
                </c:pt>
                <c:pt idx="220">
                  <c:v>18196</c:v>
                </c:pt>
                <c:pt idx="221">
                  <c:v>18197</c:v>
                </c:pt>
                <c:pt idx="222">
                  <c:v>18198</c:v>
                </c:pt>
                <c:pt idx="223">
                  <c:v>18199</c:v>
                </c:pt>
                <c:pt idx="224">
                  <c:v>18200</c:v>
                </c:pt>
                <c:pt idx="225">
                  <c:v>18201</c:v>
                </c:pt>
                <c:pt idx="226">
                  <c:v>18202</c:v>
                </c:pt>
                <c:pt idx="227">
                  <c:v>18203</c:v>
                </c:pt>
                <c:pt idx="228">
                  <c:v>18204</c:v>
                </c:pt>
                <c:pt idx="229">
                  <c:v>18205</c:v>
                </c:pt>
                <c:pt idx="230">
                  <c:v>18206</c:v>
                </c:pt>
                <c:pt idx="231">
                  <c:v>18207</c:v>
                </c:pt>
                <c:pt idx="232">
                  <c:v>18208</c:v>
                </c:pt>
                <c:pt idx="233">
                  <c:v>18209</c:v>
                </c:pt>
                <c:pt idx="234">
                  <c:v>18210</c:v>
                </c:pt>
                <c:pt idx="235">
                  <c:v>18211</c:v>
                </c:pt>
                <c:pt idx="236">
                  <c:v>18212</c:v>
                </c:pt>
                <c:pt idx="237">
                  <c:v>18213</c:v>
                </c:pt>
                <c:pt idx="238">
                  <c:v>18214</c:v>
                </c:pt>
                <c:pt idx="239">
                  <c:v>18215</c:v>
                </c:pt>
                <c:pt idx="240">
                  <c:v>18216</c:v>
                </c:pt>
                <c:pt idx="241">
                  <c:v>18217</c:v>
                </c:pt>
                <c:pt idx="242">
                  <c:v>18218</c:v>
                </c:pt>
                <c:pt idx="243">
                  <c:v>18219</c:v>
                </c:pt>
                <c:pt idx="244">
                  <c:v>18220</c:v>
                </c:pt>
                <c:pt idx="245">
                  <c:v>18221</c:v>
                </c:pt>
                <c:pt idx="246">
                  <c:v>18222</c:v>
                </c:pt>
                <c:pt idx="247">
                  <c:v>18223</c:v>
                </c:pt>
                <c:pt idx="248">
                  <c:v>18224</c:v>
                </c:pt>
                <c:pt idx="249">
                  <c:v>18225</c:v>
                </c:pt>
                <c:pt idx="250">
                  <c:v>18226</c:v>
                </c:pt>
                <c:pt idx="251">
                  <c:v>18227</c:v>
                </c:pt>
                <c:pt idx="252">
                  <c:v>18228</c:v>
                </c:pt>
                <c:pt idx="253">
                  <c:v>18229</c:v>
                </c:pt>
                <c:pt idx="254">
                  <c:v>18230</c:v>
                </c:pt>
                <c:pt idx="255">
                  <c:v>18231</c:v>
                </c:pt>
                <c:pt idx="256">
                  <c:v>18232</c:v>
                </c:pt>
                <c:pt idx="257">
                  <c:v>18233</c:v>
                </c:pt>
                <c:pt idx="258">
                  <c:v>18234</c:v>
                </c:pt>
                <c:pt idx="259">
                  <c:v>18235</c:v>
                </c:pt>
                <c:pt idx="260">
                  <c:v>18236</c:v>
                </c:pt>
                <c:pt idx="261">
                  <c:v>18237</c:v>
                </c:pt>
                <c:pt idx="262">
                  <c:v>18238</c:v>
                </c:pt>
                <c:pt idx="263">
                  <c:v>18239</c:v>
                </c:pt>
                <c:pt idx="264">
                  <c:v>18240</c:v>
                </c:pt>
                <c:pt idx="265">
                  <c:v>18241</c:v>
                </c:pt>
                <c:pt idx="266">
                  <c:v>18242</c:v>
                </c:pt>
                <c:pt idx="267">
                  <c:v>18243</c:v>
                </c:pt>
                <c:pt idx="268">
                  <c:v>18244</c:v>
                </c:pt>
                <c:pt idx="269">
                  <c:v>18245</c:v>
                </c:pt>
                <c:pt idx="270">
                  <c:v>18246</c:v>
                </c:pt>
                <c:pt idx="271">
                  <c:v>18247</c:v>
                </c:pt>
                <c:pt idx="272">
                  <c:v>18248</c:v>
                </c:pt>
                <c:pt idx="273">
                  <c:v>18249</c:v>
                </c:pt>
                <c:pt idx="274">
                  <c:v>18250</c:v>
                </c:pt>
                <c:pt idx="275">
                  <c:v>18251</c:v>
                </c:pt>
                <c:pt idx="276">
                  <c:v>18252</c:v>
                </c:pt>
                <c:pt idx="277">
                  <c:v>18253</c:v>
                </c:pt>
                <c:pt idx="278">
                  <c:v>18254</c:v>
                </c:pt>
                <c:pt idx="279">
                  <c:v>18255</c:v>
                </c:pt>
                <c:pt idx="280">
                  <c:v>18256</c:v>
                </c:pt>
                <c:pt idx="281">
                  <c:v>18257</c:v>
                </c:pt>
              </c:numCache>
            </c:numRef>
          </c:xVal>
          <c:yVal>
            <c:numRef>
              <c:f>Graph!$C$1034:$C$1313</c:f>
              <c:numCache>
                <c:formatCode>General</c:formatCode>
                <c:ptCount val="2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Graph!$A$1033:$A$1314</c:f>
              <c:numCache>
                <c:formatCode>General</c:formatCode>
                <c:ptCount val="282"/>
                <c:pt idx="0">
                  <c:v>17976</c:v>
                </c:pt>
                <c:pt idx="1">
                  <c:v>17977</c:v>
                </c:pt>
                <c:pt idx="2">
                  <c:v>17978</c:v>
                </c:pt>
                <c:pt idx="3">
                  <c:v>17979</c:v>
                </c:pt>
                <c:pt idx="4">
                  <c:v>17980</c:v>
                </c:pt>
                <c:pt idx="5">
                  <c:v>17981</c:v>
                </c:pt>
                <c:pt idx="6">
                  <c:v>17982</c:v>
                </c:pt>
                <c:pt idx="7">
                  <c:v>17983</c:v>
                </c:pt>
                <c:pt idx="8">
                  <c:v>17984</c:v>
                </c:pt>
                <c:pt idx="9">
                  <c:v>17985</c:v>
                </c:pt>
                <c:pt idx="10">
                  <c:v>17986</c:v>
                </c:pt>
                <c:pt idx="11">
                  <c:v>17987</c:v>
                </c:pt>
                <c:pt idx="12">
                  <c:v>17988</c:v>
                </c:pt>
                <c:pt idx="13">
                  <c:v>17989</c:v>
                </c:pt>
                <c:pt idx="14">
                  <c:v>17990</c:v>
                </c:pt>
                <c:pt idx="15">
                  <c:v>17991</c:v>
                </c:pt>
                <c:pt idx="16">
                  <c:v>17992</c:v>
                </c:pt>
                <c:pt idx="17">
                  <c:v>17993</c:v>
                </c:pt>
                <c:pt idx="18">
                  <c:v>17994</c:v>
                </c:pt>
                <c:pt idx="19">
                  <c:v>17995</c:v>
                </c:pt>
                <c:pt idx="20">
                  <c:v>17996</c:v>
                </c:pt>
                <c:pt idx="21">
                  <c:v>17997</c:v>
                </c:pt>
                <c:pt idx="22">
                  <c:v>17998</c:v>
                </c:pt>
                <c:pt idx="23">
                  <c:v>17999</c:v>
                </c:pt>
                <c:pt idx="24">
                  <c:v>18000</c:v>
                </c:pt>
                <c:pt idx="25">
                  <c:v>18001</c:v>
                </c:pt>
                <c:pt idx="26">
                  <c:v>18002</c:v>
                </c:pt>
                <c:pt idx="27">
                  <c:v>18003</c:v>
                </c:pt>
                <c:pt idx="28">
                  <c:v>18004</c:v>
                </c:pt>
                <c:pt idx="29">
                  <c:v>18005</c:v>
                </c:pt>
                <c:pt idx="30">
                  <c:v>18006</c:v>
                </c:pt>
                <c:pt idx="31">
                  <c:v>18007</c:v>
                </c:pt>
                <c:pt idx="32">
                  <c:v>18008</c:v>
                </c:pt>
                <c:pt idx="33">
                  <c:v>18009</c:v>
                </c:pt>
                <c:pt idx="34">
                  <c:v>18010</c:v>
                </c:pt>
                <c:pt idx="35">
                  <c:v>18011</c:v>
                </c:pt>
                <c:pt idx="36">
                  <c:v>18012</c:v>
                </c:pt>
                <c:pt idx="37">
                  <c:v>18013</c:v>
                </c:pt>
                <c:pt idx="38">
                  <c:v>18014</c:v>
                </c:pt>
                <c:pt idx="39">
                  <c:v>18015</c:v>
                </c:pt>
                <c:pt idx="40">
                  <c:v>18016</c:v>
                </c:pt>
                <c:pt idx="41">
                  <c:v>18017</c:v>
                </c:pt>
                <c:pt idx="42">
                  <c:v>18018</c:v>
                </c:pt>
                <c:pt idx="43">
                  <c:v>18019</c:v>
                </c:pt>
                <c:pt idx="44">
                  <c:v>18020</c:v>
                </c:pt>
                <c:pt idx="45">
                  <c:v>18021</c:v>
                </c:pt>
                <c:pt idx="46">
                  <c:v>18022</c:v>
                </c:pt>
                <c:pt idx="47">
                  <c:v>18023</c:v>
                </c:pt>
                <c:pt idx="48">
                  <c:v>18024</c:v>
                </c:pt>
                <c:pt idx="49">
                  <c:v>18025</c:v>
                </c:pt>
                <c:pt idx="50">
                  <c:v>18026</c:v>
                </c:pt>
                <c:pt idx="51">
                  <c:v>18027</c:v>
                </c:pt>
                <c:pt idx="52">
                  <c:v>18028</c:v>
                </c:pt>
                <c:pt idx="53">
                  <c:v>18029</c:v>
                </c:pt>
                <c:pt idx="54">
                  <c:v>18030</c:v>
                </c:pt>
                <c:pt idx="55">
                  <c:v>18031</c:v>
                </c:pt>
                <c:pt idx="56">
                  <c:v>18032</c:v>
                </c:pt>
                <c:pt idx="57">
                  <c:v>18033</c:v>
                </c:pt>
                <c:pt idx="58">
                  <c:v>18034</c:v>
                </c:pt>
                <c:pt idx="59">
                  <c:v>18035</c:v>
                </c:pt>
                <c:pt idx="60">
                  <c:v>18036</c:v>
                </c:pt>
                <c:pt idx="61">
                  <c:v>18037</c:v>
                </c:pt>
                <c:pt idx="62">
                  <c:v>18038</c:v>
                </c:pt>
                <c:pt idx="63">
                  <c:v>18039</c:v>
                </c:pt>
                <c:pt idx="64">
                  <c:v>18040</c:v>
                </c:pt>
                <c:pt idx="65">
                  <c:v>18041</c:v>
                </c:pt>
                <c:pt idx="66">
                  <c:v>18042</c:v>
                </c:pt>
                <c:pt idx="67">
                  <c:v>18043</c:v>
                </c:pt>
                <c:pt idx="68">
                  <c:v>18044</c:v>
                </c:pt>
                <c:pt idx="69">
                  <c:v>18045</c:v>
                </c:pt>
                <c:pt idx="70">
                  <c:v>18046</c:v>
                </c:pt>
                <c:pt idx="71">
                  <c:v>18047</c:v>
                </c:pt>
                <c:pt idx="72">
                  <c:v>18048</c:v>
                </c:pt>
                <c:pt idx="73">
                  <c:v>18049</c:v>
                </c:pt>
                <c:pt idx="74">
                  <c:v>18050</c:v>
                </c:pt>
                <c:pt idx="75">
                  <c:v>18051</c:v>
                </c:pt>
                <c:pt idx="76">
                  <c:v>18052</c:v>
                </c:pt>
                <c:pt idx="77">
                  <c:v>18053</c:v>
                </c:pt>
                <c:pt idx="78">
                  <c:v>18054</c:v>
                </c:pt>
                <c:pt idx="79">
                  <c:v>18055</c:v>
                </c:pt>
                <c:pt idx="80">
                  <c:v>18056</c:v>
                </c:pt>
                <c:pt idx="81">
                  <c:v>18057</c:v>
                </c:pt>
                <c:pt idx="82">
                  <c:v>18058</c:v>
                </c:pt>
                <c:pt idx="83">
                  <c:v>18059</c:v>
                </c:pt>
                <c:pt idx="84">
                  <c:v>18060</c:v>
                </c:pt>
                <c:pt idx="85">
                  <c:v>18061</c:v>
                </c:pt>
                <c:pt idx="86">
                  <c:v>18062</c:v>
                </c:pt>
                <c:pt idx="87">
                  <c:v>18063</c:v>
                </c:pt>
                <c:pt idx="88">
                  <c:v>18064</c:v>
                </c:pt>
                <c:pt idx="89">
                  <c:v>18065</c:v>
                </c:pt>
                <c:pt idx="90">
                  <c:v>18066</c:v>
                </c:pt>
                <c:pt idx="91">
                  <c:v>18067</c:v>
                </c:pt>
                <c:pt idx="92">
                  <c:v>18068</c:v>
                </c:pt>
                <c:pt idx="93">
                  <c:v>18069</c:v>
                </c:pt>
                <c:pt idx="94">
                  <c:v>18070</c:v>
                </c:pt>
                <c:pt idx="95">
                  <c:v>18071</c:v>
                </c:pt>
                <c:pt idx="96">
                  <c:v>18072</c:v>
                </c:pt>
                <c:pt idx="97">
                  <c:v>18073</c:v>
                </c:pt>
                <c:pt idx="98">
                  <c:v>18074</c:v>
                </c:pt>
                <c:pt idx="99">
                  <c:v>18075</c:v>
                </c:pt>
                <c:pt idx="100">
                  <c:v>18076</c:v>
                </c:pt>
                <c:pt idx="101">
                  <c:v>18077</c:v>
                </c:pt>
                <c:pt idx="102">
                  <c:v>18078</c:v>
                </c:pt>
                <c:pt idx="103">
                  <c:v>18079</c:v>
                </c:pt>
                <c:pt idx="104">
                  <c:v>18080</c:v>
                </c:pt>
                <c:pt idx="105">
                  <c:v>18081</c:v>
                </c:pt>
                <c:pt idx="106">
                  <c:v>18082</c:v>
                </c:pt>
                <c:pt idx="107">
                  <c:v>18083</c:v>
                </c:pt>
                <c:pt idx="108">
                  <c:v>18084</c:v>
                </c:pt>
                <c:pt idx="109">
                  <c:v>18085</c:v>
                </c:pt>
                <c:pt idx="110">
                  <c:v>18086</c:v>
                </c:pt>
                <c:pt idx="111">
                  <c:v>18087</c:v>
                </c:pt>
                <c:pt idx="112">
                  <c:v>18088</c:v>
                </c:pt>
                <c:pt idx="113">
                  <c:v>18089</c:v>
                </c:pt>
                <c:pt idx="114">
                  <c:v>18090</c:v>
                </c:pt>
                <c:pt idx="115">
                  <c:v>18091</c:v>
                </c:pt>
                <c:pt idx="116">
                  <c:v>18092</c:v>
                </c:pt>
                <c:pt idx="117">
                  <c:v>18093</c:v>
                </c:pt>
                <c:pt idx="118">
                  <c:v>18094</c:v>
                </c:pt>
                <c:pt idx="119">
                  <c:v>18095</c:v>
                </c:pt>
                <c:pt idx="120">
                  <c:v>18096</c:v>
                </c:pt>
                <c:pt idx="121">
                  <c:v>18097</c:v>
                </c:pt>
                <c:pt idx="122">
                  <c:v>18098</c:v>
                </c:pt>
                <c:pt idx="123">
                  <c:v>18099</c:v>
                </c:pt>
                <c:pt idx="124">
                  <c:v>18100</c:v>
                </c:pt>
                <c:pt idx="125">
                  <c:v>18101</c:v>
                </c:pt>
                <c:pt idx="126">
                  <c:v>18102</c:v>
                </c:pt>
                <c:pt idx="127">
                  <c:v>18103</c:v>
                </c:pt>
                <c:pt idx="128">
                  <c:v>18104</c:v>
                </c:pt>
                <c:pt idx="129">
                  <c:v>18105</c:v>
                </c:pt>
                <c:pt idx="130">
                  <c:v>18106</c:v>
                </c:pt>
                <c:pt idx="131">
                  <c:v>18107</c:v>
                </c:pt>
                <c:pt idx="132">
                  <c:v>18108</c:v>
                </c:pt>
                <c:pt idx="133">
                  <c:v>18109</c:v>
                </c:pt>
                <c:pt idx="134">
                  <c:v>18110</c:v>
                </c:pt>
                <c:pt idx="135">
                  <c:v>18111</c:v>
                </c:pt>
                <c:pt idx="136">
                  <c:v>18112</c:v>
                </c:pt>
                <c:pt idx="137">
                  <c:v>18113</c:v>
                </c:pt>
                <c:pt idx="138">
                  <c:v>18114</c:v>
                </c:pt>
                <c:pt idx="139">
                  <c:v>18115</c:v>
                </c:pt>
                <c:pt idx="140">
                  <c:v>18116</c:v>
                </c:pt>
                <c:pt idx="141">
                  <c:v>18117</c:v>
                </c:pt>
                <c:pt idx="142">
                  <c:v>18118</c:v>
                </c:pt>
                <c:pt idx="143">
                  <c:v>18119</c:v>
                </c:pt>
                <c:pt idx="144">
                  <c:v>18120</c:v>
                </c:pt>
                <c:pt idx="145">
                  <c:v>18121</c:v>
                </c:pt>
                <c:pt idx="146">
                  <c:v>18122</c:v>
                </c:pt>
                <c:pt idx="147">
                  <c:v>18123</c:v>
                </c:pt>
                <c:pt idx="148">
                  <c:v>18124</c:v>
                </c:pt>
                <c:pt idx="149">
                  <c:v>18125</c:v>
                </c:pt>
                <c:pt idx="150">
                  <c:v>18126</c:v>
                </c:pt>
                <c:pt idx="151">
                  <c:v>18127</c:v>
                </c:pt>
                <c:pt idx="152">
                  <c:v>18128</c:v>
                </c:pt>
                <c:pt idx="153">
                  <c:v>18129</c:v>
                </c:pt>
                <c:pt idx="154">
                  <c:v>18130</c:v>
                </c:pt>
                <c:pt idx="155">
                  <c:v>18131</c:v>
                </c:pt>
                <c:pt idx="156">
                  <c:v>18132</c:v>
                </c:pt>
                <c:pt idx="157">
                  <c:v>18133</c:v>
                </c:pt>
                <c:pt idx="158">
                  <c:v>18134</c:v>
                </c:pt>
                <c:pt idx="159">
                  <c:v>18135</c:v>
                </c:pt>
                <c:pt idx="160">
                  <c:v>18136</c:v>
                </c:pt>
                <c:pt idx="161">
                  <c:v>18137</c:v>
                </c:pt>
                <c:pt idx="162">
                  <c:v>18138</c:v>
                </c:pt>
                <c:pt idx="163">
                  <c:v>18139</c:v>
                </c:pt>
                <c:pt idx="164">
                  <c:v>18140</c:v>
                </c:pt>
                <c:pt idx="165">
                  <c:v>18141</c:v>
                </c:pt>
                <c:pt idx="166">
                  <c:v>18142</c:v>
                </c:pt>
                <c:pt idx="167">
                  <c:v>18143</c:v>
                </c:pt>
                <c:pt idx="168">
                  <c:v>18144</c:v>
                </c:pt>
                <c:pt idx="169">
                  <c:v>18145</c:v>
                </c:pt>
                <c:pt idx="170">
                  <c:v>18146</c:v>
                </c:pt>
                <c:pt idx="171">
                  <c:v>18147</c:v>
                </c:pt>
                <c:pt idx="172">
                  <c:v>18148</c:v>
                </c:pt>
                <c:pt idx="173">
                  <c:v>18149</c:v>
                </c:pt>
                <c:pt idx="174">
                  <c:v>18150</c:v>
                </c:pt>
                <c:pt idx="175">
                  <c:v>18151</c:v>
                </c:pt>
                <c:pt idx="176">
                  <c:v>18152</c:v>
                </c:pt>
                <c:pt idx="177">
                  <c:v>18153</c:v>
                </c:pt>
                <c:pt idx="178">
                  <c:v>18154</c:v>
                </c:pt>
                <c:pt idx="179">
                  <c:v>18155</c:v>
                </c:pt>
                <c:pt idx="180">
                  <c:v>18156</c:v>
                </c:pt>
                <c:pt idx="181">
                  <c:v>18157</c:v>
                </c:pt>
                <c:pt idx="182">
                  <c:v>18158</c:v>
                </c:pt>
                <c:pt idx="183">
                  <c:v>18159</c:v>
                </c:pt>
                <c:pt idx="184">
                  <c:v>18160</c:v>
                </c:pt>
                <c:pt idx="185">
                  <c:v>18161</c:v>
                </c:pt>
                <c:pt idx="186">
                  <c:v>18162</c:v>
                </c:pt>
                <c:pt idx="187">
                  <c:v>18163</c:v>
                </c:pt>
                <c:pt idx="188">
                  <c:v>18164</c:v>
                </c:pt>
                <c:pt idx="189">
                  <c:v>18165</c:v>
                </c:pt>
                <c:pt idx="190">
                  <c:v>18166</c:v>
                </c:pt>
                <c:pt idx="191">
                  <c:v>18167</c:v>
                </c:pt>
                <c:pt idx="192">
                  <c:v>18168</c:v>
                </c:pt>
                <c:pt idx="193">
                  <c:v>18169</c:v>
                </c:pt>
                <c:pt idx="194">
                  <c:v>18170</c:v>
                </c:pt>
                <c:pt idx="195">
                  <c:v>18171</c:v>
                </c:pt>
                <c:pt idx="196">
                  <c:v>18172</c:v>
                </c:pt>
                <c:pt idx="197">
                  <c:v>18173</c:v>
                </c:pt>
                <c:pt idx="198">
                  <c:v>18174</c:v>
                </c:pt>
                <c:pt idx="199">
                  <c:v>18175</c:v>
                </c:pt>
                <c:pt idx="200">
                  <c:v>18176</c:v>
                </c:pt>
                <c:pt idx="201">
                  <c:v>18177</c:v>
                </c:pt>
                <c:pt idx="202">
                  <c:v>18178</c:v>
                </c:pt>
                <c:pt idx="203">
                  <c:v>18179</c:v>
                </c:pt>
                <c:pt idx="204">
                  <c:v>18180</c:v>
                </c:pt>
                <c:pt idx="205">
                  <c:v>18181</c:v>
                </c:pt>
                <c:pt idx="206">
                  <c:v>18182</c:v>
                </c:pt>
                <c:pt idx="207">
                  <c:v>18183</c:v>
                </c:pt>
                <c:pt idx="208">
                  <c:v>18184</c:v>
                </c:pt>
                <c:pt idx="209">
                  <c:v>18185</c:v>
                </c:pt>
                <c:pt idx="210">
                  <c:v>18186</c:v>
                </c:pt>
                <c:pt idx="211">
                  <c:v>18187</c:v>
                </c:pt>
                <c:pt idx="212">
                  <c:v>18188</c:v>
                </c:pt>
                <c:pt idx="213">
                  <c:v>18189</c:v>
                </c:pt>
                <c:pt idx="214">
                  <c:v>18190</c:v>
                </c:pt>
                <c:pt idx="215">
                  <c:v>18191</c:v>
                </c:pt>
                <c:pt idx="216">
                  <c:v>18192</c:v>
                </c:pt>
                <c:pt idx="217">
                  <c:v>18193</c:v>
                </c:pt>
                <c:pt idx="218">
                  <c:v>18194</c:v>
                </c:pt>
                <c:pt idx="219">
                  <c:v>18195</c:v>
                </c:pt>
                <c:pt idx="220">
                  <c:v>18196</c:v>
                </c:pt>
                <c:pt idx="221">
                  <c:v>18197</c:v>
                </c:pt>
                <c:pt idx="222">
                  <c:v>18198</c:v>
                </c:pt>
                <c:pt idx="223">
                  <c:v>18199</c:v>
                </c:pt>
                <c:pt idx="224">
                  <c:v>18200</c:v>
                </c:pt>
                <c:pt idx="225">
                  <c:v>18201</c:v>
                </c:pt>
                <c:pt idx="226">
                  <c:v>18202</c:v>
                </c:pt>
                <c:pt idx="227">
                  <c:v>18203</c:v>
                </c:pt>
                <c:pt idx="228">
                  <c:v>18204</c:v>
                </c:pt>
                <c:pt idx="229">
                  <c:v>18205</c:v>
                </c:pt>
                <c:pt idx="230">
                  <c:v>18206</c:v>
                </c:pt>
                <c:pt idx="231">
                  <c:v>18207</c:v>
                </c:pt>
                <c:pt idx="232">
                  <c:v>18208</c:v>
                </c:pt>
                <c:pt idx="233">
                  <c:v>18209</c:v>
                </c:pt>
                <c:pt idx="234">
                  <c:v>18210</c:v>
                </c:pt>
                <c:pt idx="235">
                  <c:v>18211</c:v>
                </c:pt>
                <c:pt idx="236">
                  <c:v>18212</c:v>
                </c:pt>
                <c:pt idx="237">
                  <c:v>18213</c:v>
                </c:pt>
                <c:pt idx="238">
                  <c:v>18214</c:v>
                </c:pt>
                <c:pt idx="239">
                  <c:v>18215</c:v>
                </c:pt>
                <c:pt idx="240">
                  <c:v>18216</c:v>
                </c:pt>
                <c:pt idx="241">
                  <c:v>18217</c:v>
                </c:pt>
                <c:pt idx="242">
                  <c:v>18218</c:v>
                </c:pt>
                <c:pt idx="243">
                  <c:v>18219</c:v>
                </c:pt>
                <c:pt idx="244">
                  <c:v>18220</c:v>
                </c:pt>
                <c:pt idx="245">
                  <c:v>18221</c:v>
                </c:pt>
                <c:pt idx="246">
                  <c:v>18222</c:v>
                </c:pt>
                <c:pt idx="247">
                  <c:v>18223</c:v>
                </c:pt>
                <c:pt idx="248">
                  <c:v>18224</c:v>
                </c:pt>
                <c:pt idx="249">
                  <c:v>18225</c:v>
                </c:pt>
                <c:pt idx="250">
                  <c:v>18226</c:v>
                </c:pt>
                <c:pt idx="251">
                  <c:v>18227</c:v>
                </c:pt>
                <c:pt idx="252">
                  <c:v>18228</c:v>
                </c:pt>
                <c:pt idx="253">
                  <c:v>18229</c:v>
                </c:pt>
                <c:pt idx="254">
                  <c:v>18230</c:v>
                </c:pt>
                <c:pt idx="255">
                  <c:v>18231</c:v>
                </c:pt>
                <c:pt idx="256">
                  <c:v>18232</c:v>
                </c:pt>
                <c:pt idx="257">
                  <c:v>18233</c:v>
                </c:pt>
                <c:pt idx="258">
                  <c:v>18234</c:v>
                </c:pt>
                <c:pt idx="259">
                  <c:v>18235</c:v>
                </c:pt>
                <c:pt idx="260">
                  <c:v>18236</c:v>
                </c:pt>
                <c:pt idx="261">
                  <c:v>18237</c:v>
                </c:pt>
                <c:pt idx="262">
                  <c:v>18238</c:v>
                </c:pt>
                <c:pt idx="263">
                  <c:v>18239</c:v>
                </c:pt>
                <c:pt idx="264">
                  <c:v>18240</c:v>
                </c:pt>
                <c:pt idx="265">
                  <c:v>18241</c:v>
                </c:pt>
                <c:pt idx="266">
                  <c:v>18242</c:v>
                </c:pt>
                <c:pt idx="267">
                  <c:v>18243</c:v>
                </c:pt>
                <c:pt idx="268">
                  <c:v>18244</c:v>
                </c:pt>
                <c:pt idx="269">
                  <c:v>18245</c:v>
                </c:pt>
                <c:pt idx="270">
                  <c:v>18246</c:v>
                </c:pt>
                <c:pt idx="271">
                  <c:v>18247</c:v>
                </c:pt>
                <c:pt idx="272">
                  <c:v>18248</c:v>
                </c:pt>
                <c:pt idx="273">
                  <c:v>18249</c:v>
                </c:pt>
                <c:pt idx="274">
                  <c:v>18250</c:v>
                </c:pt>
                <c:pt idx="275">
                  <c:v>18251</c:v>
                </c:pt>
                <c:pt idx="276">
                  <c:v>18252</c:v>
                </c:pt>
                <c:pt idx="277">
                  <c:v>18253</c:v>
                </c:pt>
                <c:pt idx="278">
                  <c:v>18254</c:v>
                </c:pt>
                <c:pt idx="279">
                  <c:v>18255</c:v>
                </c:pt>
                <c:pt idx="280">
                  <c:v>18256</c:v>
                </c:pt>
                <c:pt idx="281">
                  <c:v>18257</c:v>
                </c:pt>
              </c:numCache>
            </c:numRef>
          </c:xVal>
          <c:yVal>
            <c:numRef>
              <c:f>Graph!$E$1034:$E$1313</c:f>
              <c:numCache>
                <c:formatCode>General</c:formatCode>
                <c:ptCount val="280"/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03168"/>
        <c:axId val="522277184"/>
      </c:scatterChart>
      <c:valAx>
        <c:axId val="522603168"/>
        <c:scaling>
          <c:orientation val="minMax"/>
          <c:max val="18257"/>
          <c:min val="17976"/>
        </c:scaling>
        <c:delete val="0"/>
        <c:axPos val="b"/>
        <c:numFmt formatCode="General" sourceLinked="1"/>
        <c:majorTickMark val="out"/>
        <c:minorTickMark val="none"/>
        <c:tickLblPos val="nextTo"/>
        <c:crossAx val="522277184"/>
        <c:crosses val="autoZero"/>
        <c:crossBetween val="midCat"/>
      </c:valAx>
      <c:valAx>
        <c:axId val="522277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260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307</xdr:row>
      <xdr:rowOff>0</xdr:rowOff>
    </xdr:from>
    <xdr:to>
      <xdr:col>14</xdr:col>
      <xdr:colOff>304800</xdr:colOff>
      <xdr:row>321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537</xdr:row>
      <xdr:rowOff>0</xdr:rowOff>
    </xdr:from>
    <xdr:to>
      <xdr:col>14</xdr:col>
      <xdr:colOff>304800</xdr:colOff>
      <xdr:row>551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808</xdr:row>
      <xdr:rowOff>0</xdr:rowOff>
    </xdr:from>
    <xdr:to>
      <xdr:col>14</xdr:col>
      <xdr:colOff>304800</xdr:colOff>
      <xdr:row>822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1032</xdr:row>
      <xdr:rowOff>0</xdr:rowOff>
    </xdr:from>
    <xdr:to>
      <xdr:col>14</xdr:col>
      <xdr:colOff>304800</xdr:colOff>
      <xdr:row>1046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371"/>
  <sheetViews>
    <sheetView workbookViewId="0">
      <selection activeCell="W1" sqref="W1:X1048576"/>
    </sheetView>
  </sheetViews>
  <sheetFormatPr defaultRowHeight="15" x14ac:dyDescent="0.25"/>
  <cols>
    <col min="1" max="1" width="6" bestFit="1" customWidth="1"/>
    <col min="2" max="2" width="11" bestFit="1" customWidth="1"/>
    <col min="3" max="3" width="9.7109375" bestFit="1" customWidth="1"/>
    <col min="4" max="4" width="11" bestFit="1" customWidth="1"/>
    <col min="5" max="5" width="9.7109375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9.85546875" bestFit="1" customWidth="1"/>
    <col min="13" max="13" width="9.7109375" bestFit="1" customWidth="1"/>
    <col min="14" max="14" width="9.85546875" bestFit="1" customWidth="1"/>
    <col min="15" max="15" width="9.7109375" bestFit="1" customWidth="1"/>
    <col min="57" max="57" width="9.85546875" bestFit="1" customWidth="1"/>
    <col min="58" max="58" width="9.7109375" bestFit="1" customWidth="1"/>
    <col min="59" max="59" width="9.85546875" bestFit="1" customWidth="1"/>
    <col min="60" max="60" width="9.710937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</row>
    <row r="4" spans="1:60" x14ac:dyDescent="0.25">
      <c r="A4">
        <v>3</v>
      </c>
    </row>
    <row r="5" spans="1:60" x14ac:dyDescent="0.25">
      <c r="A5">
        <v>4</v>
      </c>
    </row>
    <row r="6" spans="1:60" x14ac:dyDescent="0.25">
      <c r="A6">
        <v>5</v>
      </c>
    </row>
    <row r="7" spans="1:60" x14ac:dyDescent="0.25">
      <c r="A7">
        <v>6</v>
      </c>
    </row>
    <row r="8" spans="1:60" x14ac:dyDescent="0.25">
      <c r="A8">
        <v>7</v>
      </c>
    </row>
    <row r="9" spans="1:60" x14ac:dyDescent="0.25">
      <c r="A9">
        <v>8</v>
      </c>
    </row>
    <row r="10" spans="1:60" x14ac:dyDescent="0.25">
      <c r="A10">
        <v>9</v>
      </c>
    </row>
    <row r="11" spans="1:60" x14ac:dyDescent="0.25">
      <c r="A11">
        <v>10</v>
      </c>
    </row>
    <row r="12" spans="1:60" x14ac:dyDescent="0.25">
      <c r="A12">
        <v>11</v>
      </c>
    </row>
    <row r="13" spans="1:60" x14ac:dyDescent="0.25">
      <c r="A13">
        <v>12</v>
      </c>
    </row>
    <row r="14" spans="1:60" x14ac:dyDescent="0.25">
      <c r="A14">
        <v>13</v>
      </c>
    </row>
    <row r="15" spans="1:60" x14ac:dyDescent="0.25">
      <c r="A15">
        <v>14</v>
      </c>
    </row>
    <row r="16" spans="1:6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1" x14ac:dyDescent="0.25">
      <c r="A1121">
        <v>1120</v>
      </c>
    </row>
    <row r="1122" spans="1:11" x14ac:dyDescent="0.25">
      <c r="A1122">
        <v>1121</v>
      </c>
    </row>
    <row r="1123" spans="1:11" x14ac:dyDescent="0.25">
      <c r="A1123">
        <v>1122</v>
      </c>
    </row>
    <row r="1124" spans="1:11" x14ac:dyDescent="0.25">
      <c r="A1124">
        <v>1123</v>
      </c>
    </row>
    <row r="1125" spans="1:11" x14ac:dyDescent="0.25">
      <c r="A1125">
        <v>1124</v>
      </c>
    </row>
    <row r="1126" spans="1:11" x14ac:dyDescent="0.25">
      <c r="A1126">
        <v>1125</v>
      </c>
    </row>
    <row r="1127" spans="1:11" x14ac:dyDescent="0.25">
      <c r="A1127">
        <v>1126</v>
      </c>
    </row>
    <row r="1128" spans="1:11" x14ac:dyDescent="0.25">
      <c r="A1128">
        <v>1127</v>
      </c>
    </row>
    <row r="1129" spans="1:11" x14ac:dyDescent="0.25">
      <c r="A1129">
        <v>1128</v>
      </c>
    </row>
    <row r="1130" spans="1:11" x14ac:dyDescent="0.25">
      <c r="A1130">
        <v>1129</v>
      </c>
      <c r="J1130">
        <v>267.887901</v>
      </c>
      <c r="K1130">
        <v>11.763821</v>
      </c>
    </row>
    <row r="1131" spans="1:11" x14ac:dyDescent="0.25">
      <c r="A1131">
        <v>1130</v>
      </c>
      <c r="D1131">
        <v>210.46498399999999</v>
      </c>
      <c r="E1131">
        <v>6.700215</v>
      </c>
    </row>
    <row r="1132" spans="1:11" x14ac:dyDescent="0.25">
      <c r="A1132">
        <v>1131</v>
      </c>
      <c r="D1132">
        <v>210.46498399999999</v>
      </c>
      <c r="E1132">
        <v>6.700215</v>
      </c>
    </row>
    <row r="1133" spans="1:11" x14ac:dyDescent="0.25">
      <c r="A1133">
        <v>1132</v>
      </c>
      <c r="D1133">
        <v>210.46498399999999</v>
      </c>
      <c r="E1133">
        <v>6.700215</v>
      </c>
    </row>
    <row r="1134" spans="1:11" x14ac:dyDescent="0.25">
      <c r="A1134">
        <v>1133</v>
      </c>
      <c r="D1134">
        <v>210.46498399999999</v>
      </c>
      <c r="E1134">
        <v>6.700215</v>
      </c>
    </row>
    <row r="1135" spans="1:11" x14ac:dyDescent="0.25">
      <c r="A1135">
        <v>1134</v>
      </c>
      <c r="D1135">
        <v>210.46498399999999</v>
      </c>
      <c r="E1135">
        <v>6.700215</v>
      </c>
    </row>
    <row r="1136" spans="1:11" x14ac:dyDescent="0.25">
      <c r="A1136">
        <v>1135</v>
      </c>
      <c r="D1136">
        <v>210.46498399999999</v>
      </c>
      <c r="E1136">
        <v>6.700215</v>
      </c>
    </row>
    <row r="1137" spans="1:5" x14ac:dyDescent="0.25">
      <c r="A1137">
        <v>1136</v>
      </c>
      <c r="D1137">
        <v>210.46498399999999</v>
      </c>
      <c r="E1137">
        <v>6.700215</v>
      </c>
    </row>
    <row r="1138" spans="1:5" x14ac:dyDescent="0.25">
      <c r="A1138">
        <v>1137</v>
      </c>
      <c r="D1138">
        <v>210.46498399999999</v>
      </c>
      <c r="E1138">
        <v>6.700215</v>
      </c>
    </row>
    <row r="1139" spans="1:5" x14ac:dyDescent="0.25">
      <c r="A1139">
        <v>1138</v>
      </c>
      <c r="D1139">
        <v>210.46498399999999</v>
      </c>
      <c r="E1139">
        <v>6.700215</v>
      </c>
    </row>
    <row r="1140" spans="1:5" x14ac:dyDescent="0.25">
      <c r="A1140">
        <v>1139</v>
      </c>
      <c r="D1140">
        <v>210.46498399999999</v>
      </c>
      <c r="E1140">
        <v>6.700215</v>
      </c>
    </row>
    <row r="1141" spans="1:5" x14ac:dyDescent="0.25">
      <c r="A1141">
        <v>1140</v>
      </c>
      <c r="D1141">
        <v>210.46498399999999</v>
      </c>
      <c r="E1141">
        <v>6.700215</v>
      </c>
    </row>
    <row r="1142" spans="1:5" x14ac:dyDescent="0.25">
      <c r="A1142">
        <v>1141</v>
      </c>
      <c r="D1142">
        <v>210.46498399999999</v>
      </c>
      <c r="E1142">
        <v>6.700215</v>
      </c>
    </row>
    <row r="1143" spans="1:5" x14ac:dyDescent="0.25">
      <c r="A1143">
        <v>1142</v>
      </c>
      <c r="B1143">
        <v>204.88647399999999</v>
      </c>
      <c r="C1143">
        <v>8.1835400000000007</v>
      </c>
      <c r="D1143">
        <v>210.46498399999999</v>
      </c>
      <c r="E1143">
        <v>6.700215</v>
      </c>
    </row>
    <row r="1144" spans="1:5" x14ac:dyDescent="0.25">
      <c r="A1144">
        <v>1143</v>
      </c>
      <c r="B1144">
        <v>204.88647399999999</v>
      </c>
      <c r="C1144">
        <v>8.1835400000000007</v>
      </c>
      <c r="D1144">
        <v>210.46498399999999</v>
      </c>
      <c r="E1144">
        <v>6.700215</v>
      </c>
    </row>
    <row r="1145" spans="1:5" x14ac:dyDescent="0.25">
      <c r="A1145">
        <v>1144</v>
      </c>
      <c r="B1145">
        <v>204.88647399999999</v>
      </c>
      <c r="C1145">
        <v>8.1835400000000007</v>
      </c>
      <c r="D1145">
        <v>210.46498399999999</v>
      </c>
      <c r="E1145">
        <v>6.700215</v>
      </c>
    </row>
    <row r="1146" spans="1:5" x14ac:dyDescent="0.25">
      <c r="A1146">
        <v>1145</v>
      </c>
      <c r="B1146">
        <v>204.88647399999999</v>
      </c>
      <c r="C1146">
        <v>8.1835400000000007</v>
      </c>
      <c r="D1146">
        <v>210.46498399999999</v>
      </c>
      <c r="E1146">
        <v>6.700215</v>
      </c>
    </row>
    <row r="1147" spans="1:5" x14ac:dyDescent="0.25">
      <c r="A1147">
        <v>1146</v>
      </c>
      <c r="B1147">
        <v>204.88647399999999</v>
      </c>
      <c r="C1147">
        <v>8.1835400000000007</v>
      </c>
    </row>
    <row r="1148" spans="1:5" x14ac:dyDescent="0.25">
      <c r="A1148">
        <v>1147</v>
      </c>
      <c r="B1148">
        <v>204.88647399999999</v>
      </c>
      <c r="C1148">
        <v>8.1835400000000007</v>
      </c>
    </row>
    <row r="1149" spans="1:5" x14ac:dyDescent="0.25">
      <c r="A1149">
        <v>1148</v>
      </c>
      <c r="B1149">
        <v>204.88647399999999</v>
      </c>
      <c r="C1149">
        <v>8.1835400000000007</v>
      </c>
    </row>
    <row r="1150" spans="1:5" x14ac:dyDescent="0.25">
      <c r="A1150">
        <v>1149</v>
      </c>
      <c r="B1150">
        <v>204.88647399999999</v>
      </c>
      <c r="C1150">
        <v>8.1835400000000007</v>
      </c>
    </row>
    <row r="1151" spans="1:5" x14ac:dyDescent="0.25">
      <c r="A1151">
        <v>1150</v>
      </c>
      <c r="B1151">
        <v>204.88647399999999</v>
      </c>
      <c r="C1151">
        <v>8.1835400000000007</v>
      </c>
    </row>
    <row r="1152" spans="1:5" x14ac:dyDescent="0.25">
      <c r="A1152">
        <v>1151</v>
      </c>
      <c r="B1152">
        <v>204.88647399999999</v>
      </c>
      <c r="C1152">
        <v>8.1835400000000007</v>
      </c>
    </row>
    <row r="1153" spans="1:9" x14ac:dyDescent="0.25">
      <c r="A1153">
        <v>1152</v>
      </c>
      <c r="B1153">
        <v>203.50447499999999</v>
      </c>
      <c r="C1153">
        <v>8.0828550000000003</v>
      </c>
    </row>
    <row r="1154" spans="1:9" x14ac:dyDescent="0.25">
      <c r="A1154">
        <v>1153</v>
      </c>
      <c r="B1154">
        <v>203.50447499999999</v>
      </c>
      <c r="C1154">
        <v>8.0828550000000003</v>
      </c>
      <c r="H1154">
        <v>206.88242700000001</v>
      </c>
      <c r="I1154">
        <v>6.0864859999999998</v>
      </c>
    </row>
    <row r="1155" spans="1:9" x14ac:dyDescent="0.25">
      <c r="A1155">
        <v>1154</v>
      </c>
      <c r="B1155">
        <v>203.50447499999999</v>
      </c>
      <c r="C1155">
        <v>8.0828550000000003</v>
      </c>
      <c r="H1155">
        <v>206.88242700000001</v>
      </c>
      <c r="I1155">
        <v>6.0864859999999998</v>
      </c>
    </row>
    <row r="1156" spans="1:9" x14ac:dyDescent="0.25">
      <c r="A1156">
        <v>1155</v>
      </c>
      <c r="B1156">
        <v>203.50447499999999</v>
      </c>
      <c r="C1156">
        <v>8.0828550000000003</v>
      </c>
      <c r="H1156">
        <v>206.88242700000001</v>
      </c>
      <c r="I1156">
        <v>6.0864859999999998</v>
      </c>
    </row>
    <row r="1157" spans="1:9" x14ac:dyDescent="0.25">
      <c r="A1157">
        <v>1156</v>
      </c>
      <c r="B1157">
        <v>203.50447499999999</v>
      </c>
      <c r="C1157">
        <v>8.0828550000000003</v>
      </c>
      <c r="H1157">
        <v>206.88242700000001</v>
      </c>
      <c r="I1157">
        <v>6.0864859999999998</v>
      </c>
    </row>
    <row r="1158" spans="1:9" x14ac:dyDescent="0.25">
      <c r="A1158">
        <v>1157</v>
      </c>
      <c r="H1158">
        <v>206.88242700000001</v>
      </c>
      <c r="I1158">
        <v>6.0864859999999998</v>
      </c>
    </row>
    <row r="1159" spans="1:9" x14ac:dyDescent="0.25">
      <c r="A1159">
        <v>1158</v>
      </c>
      <c r="H1159">
        <v>206.88242700000001</v>
      </c>
      <c r="I1159">
        <v>6.0864859999999998</v>
      </c>
    </row>
    <row r="1160" spans="1:9" x14ac:dyDescent="0.25">
      <c r="A1160">
        <v>1159</v>
      </c>
      <c r="F1160">
        <v>202.76919799999999</v>
      </c>
      <c r="G1160">
        <v>8.7127590000000001</v>
      </c>
      <c r="H1160">
        <v>206.88242700000001</v>
      </c>
      <c r="I1160">
        <v>6.0864859999999998</v>
      </c>
    </row>
    <row r="1161" spans="1:9" x14ac:dyDescent="0.25">
      <c r="A1161">
        <v>1160</v>
      </c>
      <c r="F1161">
        <v>202.76919799999999</v>
      </c>
      <c r="G1161">
        <v>8.7127590000000001</v>
      </c>
      <c r="H1161">
        <v>206.88242700000001</v>
      </c>
      <c r="I1161">
        <v>6.0864859999999998</v>
      </c>
    </row>
    <row r="1162" spans="1:9" x14ac:dyDescent="0.25">
      <c r="A1162">
        <v>1161</v>
      </c>
      <c r="F1162">
        <v>202.76919799999999</v>
      </c>
      <c r="G1162">
        <v>8.7127590000000001</v>
      </c>
      <c r="H1162">
        <v>206.88242700000001</v>
      </c>
      <c r="I1162">
        <v>6.0864859999999998</v>
      </c>
    </row>
    <row r="1163" spans="1:9" x14ac:dyDescent="0.25">
      <c r="A1163">
        <v>1162</v>
      </c>
      <c r="F1163">
        <v>202.76919799999999</v>
      </c>
      <c r="G1163">
        <v>8.7127590000000001</v>
      </c>
      <c r="H1163">
        <v>206.88242700000001</v>
      </c>
      <c r="I1163">
        <v>6.0864859999999998</v>
      </c>
    </row>
    <row r="1164" spans="1:9" x14ac:dyDescent="0.25">
      <c r="A1164">
        <v>1163</v>
      </c>
      <c r="F1164">
        <v>202.76919799999999</v>
      </c>
      <c r="G1164">
        <v>8.7127590000000001</v>
      </c>
      <c r="H1164">
        <v>206.88242700000001</v>
      </c>
      <c r="I1164">
        <v>6.0864859999999998</v>
      </c>
    </row>
    <row r="1165" spans="1:9" x14ac:dyDescent="0.25">
      <c r="A1165">
        <v>1164</v>
      </c>
      <c r="F1165">
        <v>202.76919799999999</v>
      </c>
      <c r="G1165">
        <v>8.7127590000000001</v>
      </c>
    </row>
    <row r="1166" spans="1:9" x14ac:dyDescent="0.25">
      <c r="A1166">
        <v>1165</v>
      </c>
      <c r="F1166">
        <v>202.76919799999999</v>
      </c>
      <c r="G1166">
        <v>8.7127590000000001</v>
      </c>
    </row>
    <row r="1167" spans="1:9" x14ac:dyDescent="0.25">
      <c r="A1167">
        <v>1166</v>
      </c>
      <c r="F1167">
        <v>202.76919799999999</v>
      </c>
      <c r="G1167">
        <v>8.7127590000000001</v>
      </c>
    </row>
    <row r="1168" spans="1:9" x14ac:dyDescent="0.25">
      <c r="A1168">
        <v>1167</v>
      </c>
      <c r="F1168">
        <v>202.76919799999999</v>
      </c>
      <c r="G1168">
        <v>8.7127590000000001</v>
      </c>
    </row>
    <row r="1169" spans="1:7" x14ac:dyDescent="0.25">
      <c r="A1169">
        <v>1168</v>
      </c>
      <c r="F1169">
        <v>202.76919799999999</v>
      </c>
      <c r="G1169">
        <v>8.7127590000000001</v>
      </c>
    </row>
    <row r="1170" spans="1:7" x14ac:dyDescent="0.25">
      <c r="A1170">
        <v>1169</v>
      </c>
      <c r="D1170">
        <v>188.64145099999999</v>
      </c>
      <c r="E1170">
        <v>7.1905869999999998</v>
      </c>
      <c r="F1170">
        <v>202.76919799999999</v>
      </c>
      <c r="G1170">
        <v>8.7127590000000001</v>
      </c>
    </row>
    <row r="1171" spans="1:7" x14ac:dyDescent="0.25">
      <c r="A1171">
        <v>1170</v>
      </c>
      <c r="D1171">
        <v>188.64145099999999</v>
      </c>
      <c r="E1171">
        <v>7.1905869999999998</v>
      </c>
    </row>
    <row r="1172" spans="1:7" x14ac:dyDescent="0.25">
      <c r="A1172">
        <v>1171</v>
      </c>
      <c r="D1172">
        <v>188.64145099999999</v>
      </c>
      <c r="E1172">
        <v>7.1905869999999998</v>
      </c>
    </row>
    <row r="1173" spans="1:7" x14ac:dyDescent="0.25">
      <c r="A1173">
        <v>1172</v>
      </c>
      <c r="D1173">
        <v>188.64145099999999</v>
      </c>
      <c r="E1173">
        <v>7.1905869999999998</v>
      </c>
    </row>
    <row r="1174" spans="1:7" x14ac:dyDescent="0.25">
      <c r="A1174">
        <v>1173</v>
      </c>
      <c r="D1174">
        <v>188.64145099999999</v>
      </c>
      <c r="E1174">
        <v>7.1905869999999998</v>
      </c>
    </row>
    <row r="1175" spans="1:7" x14ac:dyDescent="0.25">
      <c r="A1175">
        <v>1174</v>
      </c>
      <c r="D1175">
        <v>188.64145099999999</v>
      </c>
      <c r="E1175">
        <v>7.1905869999999998</v>
      </c>
    </row>
    <row r="1176" spans="1:7" x14ac:dyDescent="0.25">
      <c r="A1176">
        <v>1175</v>
      </c>
      <c r="D1176">
        <v>188.64145099999999</v>
      </c>
      <c r="E1176">
        <v>7.1905869999999998</v>
      </c>
    </row>
    <row r="1177" spans="1:7" x14ac:dyDescent="0.25">
      <c r="A1177">
        <v>1176</v>
      </c>
      <c r="D1177">
        <v>188.64145099999999</v>
      </c>
      <c r="E1177">
        <v>7.1905869999999998</v>
      </c>
    </row>
    <row r="1178" spans="1:7" x14ac:dyDescent="0.25">
      <c r="A1178">
        <v>1177</v>
      </c>
      <c r="D1178">
        <v>188.64145099999999</v>
      </c>
      <c r="E1178">
        <v>7.1905869999999998</v>
      </c>
    </row>
    <row r="1179" spans="1:7" x14ac:dyDescent="0.25">
      <c r="A1179">
        <v>1178</v>
      </c>
      <c r="D1179">
        <v>188.64145099999999</v>
      </c>
      <c r="E1179">
        <v>7.1905869999999998</v>
      </c>
    </row>
    <row r="1180" spans="1:7" x14ac:dyDescent="0.25">
      <c r="A1180">
        <v>1179</v>
      </c>
      <c r="D1180">
        <v>188.64145099999999</v>
      </c>
      <c r="E1180">
        <v>7.1905869999999998</v>
      </c>
    </row>
    <row r="1181" spans="1:7" x14ac:dyDescent="0.25">
      <c r="A1181">
        <v>1180</v>
      </c>
      <c r="B1181">
        <v>180.55351400000001</v>
      </c>
      <c r="C1181">
        <v>8.0304230000000008</v>
      </c>
      <c r="D1181">
        <v>188.64145099999999</v>
      </c>
      <c r="E1181">
        <v>7.1905869999999998</v>
      </c>
    </row>
    <row r="1182" spans="1:7" x14ac:dyDescent="0.25">
      <c r="A1182">
        <v>1181</v>
      </c>
      <c r="B1182">
        <v>180.55351400000001</v>
      </c>
      <c r="C1182">
        <v>8.0304230000000008</v>
      </c>
      <c r="D1182">
        <v>188.64145099999999</v>
      </c>
      <c r="E1182">
        <v>7.2431210000000004</v>
      </c>
    </row>
    <row r="1183" spans="1:7" x14ac:dyDescent="0.25">
      <c r="A1183">
        <v>1182</v>
      </c>
      <c r="B1183">
        <v>180.55351400000001</v>
      </c>
      <c r="C1183">
        <v>8.0304230000000008</v>
      </c>
    </row>
    <row r="1184" spans="1:7" x14ac:dyDescent="0.25">
      <c r="A1184">
        <v>1183</v>
      </c>
      <c r="B1184">
        <v>180.55351400000001</v>
      </c>
      <c r="C1184">
        <v>8.0304230000000008</v>
      </c>
    </row>
    <row r="1185" spans="1:9" x14ac:dyDescent="0.25">
      <c r="A1185">
        <v>1184</v>
      </c>
      <c r="B1185">
        <v>180.55351400000001</v>
      </c>
      <c r="C1185">
        <v>8.0304230000000008</v>
      </c>
    </row>
    <row r="1186" spans="1:9" x14ac:dyDescent="0.25">
      <c r="A1186">
        <v>1185</v>
      </c>
      <c r="B1186">
        <v>180.55351400000001</v>
      </c>
      <c r="C1186">
        <v>8.0304230000000008</v>
      </c>
    </row>
    <row r="1187" spans="1:9" x14ac:dyDescent="0.25">
      <c r="A1187">
        <v>1186</v>
      </c>
      <c r="B1187">
        <v>180.55351400000001</v>
      </c>
      <c r="C1187">
        <v>8.0304230000000008</v>
      </c>
    </row>
    <row r="1188" spans="1:9" x14ac:dyDescent="0.25">
      <c r="A1188">
        <v>1187</v>
      </c>
      <c r="B1188">
        <v>180.55351400000001</v>
      </c>
      <c r="C1188">
        <v>8.0304230000000008</v>
      </c>
    </row>
    <row r="1189" spans="1:9" x14ac:dyDescent="0.25">
      <c r="A1189">
        <v>1188</v>
      </c>
      <c r="B1189">
        <v>180.55351400000001</v>
      </c>
      <c r="C1189">
        <v>8.0304230000000008</v>
      </c>
    </row>
    <row r="1190" spans="1:9" x14ac:dyDescent="0.25">
      <c r="A1190">
        <v>1189</v>
      </c>
      <c r="B1190">
        <v>180.55351400000001</v>
      </c>
      <c r="C1190">
        <v>8.0304230000000008</v>
      </c>
    </row>
    <row r="1191" spans="1:9" x14ac:dyDescent="0.25">
      <c r="A1191">
        <v>1190</v>
      </c>
      <c r="B1191">
        <v>180.55351400000001</v>
      </c>
      <c r="C1191">
        <v>8.0304230000000008</v>
      </c>
    </row>
    <row r="1192" spans="1:9" x14ac:dyDescent="0.25">
      <c r="A1192">
        <v>1191</v>
      </c>
      <c r="B1192">
        <v>180.55351400000001</v>
      </c>
      <c r="C1192">
        <v>8.0304230000000008</v>
      </c>
      <c r="H1192">
        <v>181.971531</v>
      </c>
      <c r="I1192">
        <v>5.6160839999999999</v>
      </c>
    </row>
    <row r="1193" spans="1:9" x14ac:dyDescent="0.25">
      <c r="A1193">
        <v>1192</v>
      </c>
      <c r="B1193">
        <v>180.55351400000001</v>
      </c>
      <c r="C1193">
        <v>8.0304230000000008</v>
      </c>
      <c r="H1193">
        <v>181.971531</v>
      </c>
      <c r="I1193">
        <v>5.6160839999999999</v>
      </c>
    </row>
    <row r="1194" spans="1:9" x14ac:dyDescent="0.25">
      <c r="A1194">
        <v>1193</v>
      </c>
      <c r="B1194">
        <v>180.55351400000001</v>
      </c>
      <c r="C1194">
        <v>8.0304230000000008</v>
      </c>
      <c r="H1194">
        <v>181.971531</v>
      </c>
      <c r="I1194">
        <v>5.6160839999999999</v>
      </c>
    </row>
    <row r="1195" spans="1:9" x14ac:dyDescent="0.25">
      <c r="A1195">
        <v>1194</v>
      </c>
      <c r="H1195">
        <v>181.971531</v>
      </c>
      <c r="I1195">
        <v>5.6160839999999999</v>
      </c>
    </row>
    <row r="1196" spans="1:9" x14ac:dyDescent="0.25">
      <c r="A1196">
        <v>1195</v>
      </c>
      <c r="H1196">
        <v>181.971531</v>
      </c>
      <c r="I1196">
        <v>5.6160839999999999</v>
      </c>
    </row>
    <row r="1197" spans="1:9" x14ac:dyDescent="0.25">
      <c r="A1197">
        <v>1196</v>
      </c>
      <c r="F1197">
        <v>178.50528700000001</v>
      </c>
      <c r="G1197">
        <v>8.6077919999999999</v>
      </c>
      <c r="H1197">
        <v>181.971531</v>
      </c>
      <c r="I1197">
        <v>5.6160839999999999</v>
      </c>
    </row>
    <row r="1198" spans="1:9" x14ac:dyDescent="0.25">
      <c r="A1198">
        <v>1197</v>
      </c>
      <c r="F1198">
        <v>178.50528700000001</v>
      </c>
      <c r="G1198">
        <v>8.6077919999999999</v>
      </c>
      <c r="H1198">
        <v>181.971531</v>
      </c>
      <c r="I1198">
        <v>5.6160839999999999</v>
      </c>
    </row>
    <row r="1199" spans="1:9" x14ac:dyDescent="0.25">
      <c r="A1199">
        <v>1198</v>
      </c>
      <c r="F1199">
        <v>178.50528700000001</v>
      </c>
      <c r="G1199">
        <v>8.6077919999999999</v>
      </c>
      <c r="H1199">
        <v>181.971531</v>
      </c>
      <c r="I1199">
        <v>5.6160839999999999</v>
      </c>
    </row>
    <row r="1200" spans="1:9" x14ac:dyDescent="0.25">
      <c r="A1200">
        <v>1199</v>
      </c>
      <c r="F1200">
        <v>178.50528700000001</v>
      </c>
      <c r="G1200">
        <v>8.6077919999999999</v>
      </c>
      <c r="H1200">
        <v>181.971531</v>
      </c>
      <c r="I1200">
        <v>5.6160839999999999</v>
      </c>
    </row>
    <row r="1201" spans="1:9" x14ac:dyDescent="0.25">
      <c r="A1201">
        <v>1200</v>
      </c>
      <c r="F1201">
        <v>178.50528700000001</v>
      </c>
      <c r="G1201">
        <v>8.6077919999999999</v>
      </c>
      <c r="H1201">
        <v>181.971531</v>
      </c>
      <c r="I1201">
        <v>5.6160839999999999</v>
      </c>
    </row>
    <row r="1202" spans="1:9" x14ac:dyDescent="0.25">
      <c r="A1202">
        <v>1201</v>
      </c>
      <c r="F1202">
        <v>178.50528700000001</v>
      </c>
      <c r="G1202">
        <v>8.6077919999999999</v>
      </c>
      <c r="H1202">
        <v>181.971531</v>
      </c>
      <c r="I1202">
        <v>5.6160839999999999</v>
      </c>
    </row>
    <row r="1203" spans="1:9" x14ac:dyDescent="0.25">
      <c r="A1203">
        <v>1202</v>
      </c>
      <c r="F1203">
        <v>178.50528700000001</v>
      </c>
      <c r="G1203">
        <v>8.6077919999999999</v>
      </c>
      <c r="H1203">
        <v>181.971531</v>
      </c>
      <c r="I1203">
        <v>5.6160839999999999</v>
      </c>
    </row>
    <row r="1204" spans="1:9" x14ac:dyDescent="0.25">
      <c r="A1204">
        <v>1203</v>
      </c>
      <c r="D1204">
        <v>164.11497299999999</v>
      </c>
      <c r="E1204">
        <v>5.9834170000000002</v>
      </c>
      <c r="F1204">
        <v>178.50528700000001</v>
      </c>
      <c r="G1204">
        <v>8.6077919999999999</v>
      </c>
    </row>
    <row r="1205" spans="1:9" x14ac:dyDescent="0.25">
      <c r="A1205">
        <v>1204</v>
      </c>
      <c r="D1205">
        <v>164.11497299999999</v>
      </c>
      <c r="E1205">
        <v>5.9834170000000002</v>
      </c>
      <c r="F1205">
        <v>178.50528700000001</v>
      </c>
      <c r="G1205">
        <v>8.6077919999999999</v>
      </c>
    </row>
    <row r="1206" spans="1:9" x14ac:dyDescent="0.25">
      <c r="A1206">
        <v>1205</v>
      </c>
      <c r="D1206">
        <v>164.11497299999999</v>
      </c>
      <c r="E1206">
        <v>5.9834170000000002</v>
      </c>
      <c r="F1206">
        <v>178.50528700000001</v>
      </c>
      <c r="G1206">
        <v>8.6077919999999999</v>
      </c>
    </row>
    <row r="1207" spans="1:9" x14ac:dyDescent="0.25">
      <c r="A1207">
        <v>1206</v>
      </c>
      <c r="D1207">
        <v>164.11497299999999</v>
      </c>
      <c r="E1207">
        <v>5.9834170000000002</v>
      </c>
      <c r="F1207">
        <v>178.50528700000001</v>
      </c>
      <c r="G1207">
        <v>8.6077919999999999</v>
      </c>
    </row>
    <row r="1208" spans="1:9" x14ac:dyDescent="0.25">
      <c r="A1208">
        <v>1207</v>
      </c>
      <c r="D1208">
        <v>164.11497299999999</v>
      </c>
      <c r="E1208">
        <v>5.9834170000000002</v>
      </c>
      <c r="F1208">
        <v>178.50528700000001</v>
      </c>
      <c r="G1208">
        <v>8.6077919999999999</v>
      </c>
    </row>
    <row r="1209" spans="1:9" x14ac:dyDescent="0.25">
      <c r="A1209">
        <v>1208</v>
      </c>
      <c r="D1209">
        <v>164.11497299999999</v>
      </c>
      <c r="E1209">
        <v>5.9834170000000002</v>
      </c>
    </row>
    <row r="1210" spans="1:9" x14ac:dyDescent="0.25">
      <c r="A1210">
        <v>1209</v>
      </c>
      <c r="D1210">
        <v>164.11497299999999</v>
      </c>
      <c r="E1210">
        <v>5.9834170000000002</v>
      </c>
    </row>
    <row r="1211" spans="1:9" x14ac:dyDescent="0.25">
      <c r="A1211">
        <v>1210</v>
      </c>
      <c r="D1211">
        <v>164.11497299999999</v>
      </c>
      <c r="E1211">
        <v>5.9834170000000002</v>
      </c>
    </row>
    <row r="1212" spans="1:9" x14ac:dyDescent="0.25">
      <c r="A1212">
        <v>1211</v>
      </c>
      <c r="D1212">
        <v>164.11497299999999</v>
      </c>
      <c r="E1212">
        <v>5.9834170000000002</v>
      </c>
    </row>
    <row r="1213" spans="1:9" x14ac:dyDescent="0.25">
      <c r="A1213">
        <v>1212</v>
      </c>
      <c r="D1213">
        <v>164.11497299999999</v>
      </c>
      <c r="E1213">
        <v>5.9834170000000002</v>
      </c>
    </row>
    <row r="1214" spans="1:9" x14ac:dyDescent="0.25">
      <c r="A1214">
        <v>1213</v>
      </c>
      <c r="D1214">
        <v>164.11497299999999</v>
      </c>
      <c r="E1214">
        <v>5.9834170000000002</v>
      </c>
    </row>
    <row r="1215" spans="1:9" x14ac:dyDescent="0.25">
      <c r="A1215">
        <v>1214</v>
      </c>
      <c r="D1215">
        <v>164.11497299999999</v>
      </c>
      <c r="E1215">
        <v>5.9834170000000002</v>
      </c>
    </row>
    <row r="1216" spans="1:9" x14ac:dyDescent="0.25">
      <c r="A1216">
        <v>1215</v>
      </c>
      <c r="B1216">
        <v>156.184538</v>
      </c>
      <c r="C1216">
        <v>7.295655</v>
      </c>
      <c r="D1216">
        <v>164.11497299999999</v>
      </c>
      <c r="E1216">
        <v>5.9834170000000002</v>
      </c>
    </row>
    <row r="1217" spans="1:9" x14ac:dyDescent="0.25">
      <c r="A1217">
        <v>1216</v>
      </c>
      <c r="B1217">
        <v>156.184538</v>
      </c>
      <c r="C1217">
        <v>7.295655</v>
      </c>
      <c r="D1217">
        <v>164.11497299999999</v>
      </c>
      <c r="E1217">
        <v>5.9834170000000002</v>
      </c>
    </row>
    <row r="1218" spans="1:9" x14ac:dyDescent="0.25">
      <c r="A1218">
        <v>1217</v>
      </c>
      <c r="B1218">
        <v>156.184538</v>
      </c>
      <c r="C1218">
        <v>7.295655</v>
      </c>
      <c r="D1218">
        <v>164.11497299999999</v>
      </c>
      <c r="E1218">
        <v>5.9834170000000002</v>
      </c>
    </row>
    <row r="1219" spans="1:9" x14ac:dyDescent="0.25">
      <c r="A1219">
        <v>1218</v>
      </c>
      <c r="B1219">
        <v>156.184538</v>
      </c>
      <c r="C1219">
        <v>7.295655</v>
      </c>
    </row>
    <row r="1220" spans="1:9" x14ac:dyDescent="0.25">
      <c r="A1220">
        <v>1219</v>
      </c>
      <c r="B1220">
        <v>156.184538</v>
      </c>
      <c r="C1220">
        <v>7.295655</v>
      </c>
    </row>
    <row r="1221" spans="1:9" x14ac:dyDescent="0.25">
      <c r="A1221">
        <v>1220</v>
      </c>
      <c r="B1221">
        <v>156.184538</v>
      </c>
      <c r="C1221">
        <v>7.295655</v>
      </c>
    </row>
    <row r="1222" spans="1:9" x14ac:dyDescent="0.25">
      <c r="A1222">
        <v>1221</v>
      </c>
      <c r="B1222">
        <v>156.184538</v>
      </c>
      <c r="C1222">
        <v>7.295655</v>
      </c>
    </row>
    <row r="1223" spans="1:9" x14ac:dyDescent="0.25">
      <c r="A1223">
        <v>1222</v>
      </c>
      <c r="B1223">
        <v>156.184538</v>
      </c>
      <c r="C1223">
        <v>7.295655</v>
      </c>
    </row>
    <row r="1224" spans="1:9" x14ac:dyDescent="0.25">
      <c r="A1224">
        <v>1223</v>
      </c>
      <c r="B1224">
        <v>156.184538</v>
      </c>
      <c r="C1224">
        <v>7.295655</v>
      </c>
    </row>
    <row r="1225" spans="1:9" x14ac:dyDescent="0.25">
      <c r="A1225">
        <v>1224</v>
      </c>
      <c r="B1225">
        <v>156.184538</v>
      </c>
      <c r="C1225">
        <v>7.295655</v>
      </c>
    </row>
    <row r="1226" spans="1:9" x14ac:dyDescent="0.25">
      <c r="A1226">
        <v>1225</v>
      </c>
      <c r="B1226">
        <v>156.184538</v>
      </c>
      <c r="C1226">
        <v>7.295655</v>
      </c>
    </row>
    <row r="1227" spans="1:9" x14ac:dyDescent="0.25">
      <c r="A1227">
        <v>1226</v>
      </c>
      <c r="B1227">
        <v>156.184538</v>
      </c>
      <c r="C1227">
        <v>7.295655</v>
      </c>
    </row>
    <row r="1228" spans="1:9" x14ac:dyDescent="0.25">
      <c r="A1228">
        <v>1227</v>
      </c>
      <c r="B1228">
        <v>156.184538</v>
      </c>
      <c r="C1228">
        <v>7.295655</v>
      </c>
      <c r="H1228">
        <v>157.444952</v>
      </c>
      <c r="I1228">
        <v>4.723814</v>
      </c>
    </row>
    <row r="1229" spans="1:9" x14ac:dyDescent="0.25">
      <c r="A1229">
        <v>1228</v>
      </c>
      <c r="B1229">
        <v>156.184538</v>
      </c>
      <c r="C1229">
        <v>7.295655</v>
      </c>
      <c r="H1229">
        <v>157.444952</v>
      </c>
      <c r="I1229">
        <v>4.723814</v>
      </c>
    </row>
    <row r="1230" spans="1:9" x14ac:dyDescent="0.25">
      <c r="A1230">
        <v>1229</v>
      </c>
      <c r="H1230">
        <v>157.444952</v>
      </c>
      <c r="I1230">
        <v>4.723814</v>
      </c>
    </row>
    <row r="1231" spans="1:9" x14ac:dyDescent="0.25">
      <c r="A1231">
        <v>1230</v>
      </c>
      <c r="H1231">
        <v>157.444952</v>
      </c>
      <c r="I1231">
        <v>4.723814</v>
      </c>
    </row>
    <row r="1232" spans="1:9" x14ac:dyDescent="0.25">
      <c r="A1232">
        <v>1231</v>
      </c>
      <c r="F1232">
        <v>154.60891100000001</v>
      </c>
      <c r="G1232">
        <v>8.0304230000000008</v>
      </c>
      <c r="H1232">
        <v>157.444952</v>
      </c>
      <c r="I1232">
        <v>4.723814</v>
      </c>
    </row>
    <row r="1233" spans="1:9" x14ac:dyDescent="0.25">
      <c r="A1233">
        <v>1232</v>
      </c>
      <c r="F1233">
        <v>154.60891100000001</v>
      </c>
      <c r="G1233">
        <v>8.0304230000000008</v>
      </c>
      <c r="H1233">
        <v>157.444952</v>
      </c>
      <c r="I1233">
        <v>4.723814</v>
      </c>
    </row>
    <row r="1234" spans="1:9" x14ac:dyDescent="0.25">
      <c r="A1234">
        <v>1233</v>
      </c>
      <c r="F1234">
        <v>154.60891100000001</v>
      </c>
      <c r="G1234">
        <v>8.0304230000000008</v>
      </c>
      <c r="H1234">
        <v>157.444952</v>
      </c>
      <c r="I1234">
        <v>4.723814</v>
      </c>
    </row>
    <row r="1235" spans="1:9" x14ac:dyDescent="0.25">
      <c r="A1235">
        <v>1234</v>
      </c>
      <c r="F1235">
        <v>154.60891100000001</v>
      </c>
      <c r="G1235">
        <v>8.0304230000000008</v>
      </c>
      <c r="H1235">
        <v>157.444952</v>
      </c>
      <c r="I1235">
        <v>4.723814</v>
      </c>
    </row>
    <row r="1236" spans="1:9" x14ac:dyDescent="0.25">
      <c r="A1236">
        <v>1235</v>
      </c>
      <c r="F1236">
        <v>154.60891100000001</v>
      </c>
      <c r="G1236">
        <v>8.0304230000000008</v>
      </c>
      <c r="H1236">
        <v>157.444952</v>
      </c>
      <c r="I1236">
        <v>4.723814</v>
      </c>
    </row>
    <row r="1237" spans="1:9" x14ac:dyDescent="0.25">
      <c r="A1237">
        <v>1236</v>
      </c>
      <c r="F1237">
        <v>154.60891100000001</v>
      </c>
      <c r="G1237">
        <v>8.0304230000000008</v>
      </c>
      <c r="H1237">
        <v>157.444952</v>
      </c>
      <c r="I1237">
        <v>4.723814</v>
      </c>
    </row>
    <row r="1238" spans="1:9" x14ac:dyDescent="0.25">
      <c r="A1238">
        <v>1237</v>
      </c>
      <c r="F1238">
        <v>154.60891100000001</v>
      </c>
      <c r="G1238">
        <v>8.0304230000000008</v>
      </c>
      <c r="H1238">
        <v>157.444952</v>
      </c>
      <c r="I1238">
        <v>4.723814</v>
      </c>
    </row>
    <row r="1239" spans="1:9" x14ac:dyDescent="0.25">
      <c r="A1239">
        <v>1238</v>
      </c>
      <c r="F1239">
        <v>154.60891100000001</v>
      </c>
      <c r="G1239">
        <v>8.0304230000000008</v>
      </c>
      <c r="H1239">
        <v>157.444952</v>
      </c>
      <c r="I1239">
        <v>4.723814</v>
      </c>
    </row>
    <row r="1240" spans="1:9" x14ac:dyDescent="0.25">
      <c r="A1240">
        <v>1239</v>
      </c>
      <c r="F1240">
        <v>154.60891100000001</v>
      </c>
      <c r="G1240">
        <v>8.0304230000000008</v>
      </c>
    </row>
    <row r="1241" spans="1:9" x14ac:dyDescent="0.25">
      <c r="A1241">
        <v>1240</v>
      </c>
      <c r="F1241">
        <v>154.60891100000001</v>
      </c>
      <c r="G1241">
        <v>8.0304230000000008</v>
      </c>
    </row>
    <row r="1242" spans="1:9" x14ac:dyDescent="0.25">
      <c r="A1242">
        <v>1241</v>
      </c>
      <c r="D1242">
        <v>129.53466299999999</v>
      </c>
      <c r="E1242">
        <v>5.6824170000000001</v>
      </c>
      <c r="F1242">
        <v>154.60891100000001</v>
      </c>
      <c r="G1242">
        <v>8.0304230000000008</v>
      </c>
    </row>
    <row r="1243" spans="1:9" x14ac:dyDescent="0.25">
      <c r="A1243">
        <v>1242</v>
      </c>
      <c r="D1243">
        <v>129.53466299999999</v>
      </c>
      <c r="E1243">
        <v>5.6824170000000001</v>
      </c>
      <c r="F1243">
        <v>154.60891100000001</v>
      </c>
      <c r="G1243">
        <v>8.0304230000000008</v>
      </c>
    </row>
    <row r="1244" spans="1:9" x14ac:dyDescent="0.25">
      <c r="A1244">
        <v>1243</v>
      </c>
      <c r="D1244">
        <v>129.53466299999999</v>
      </c>
      <c r="E1244">
        <v>5.6824170000000001</v>
      </c>
      <c r="F1244">
        <v>154.60891100000001</v>
      </c>
      <c r="G1244">
        <v>8.0304230000000008</v>
      </c>
    </row>
    <row r="1245" spans="1:9" x14ac:dyDescent="0.25">
      <c r="A1245">
        <v>1244</v>
      </c>
      <c r="D1245">
        <v>129.53466299999999</v>
      </c>
      <c r="E1245">
        <v>5.6824170000000001</v>
      </c>
    </row>
    <row r="1246" spans="1:9" x14ac:dyDescent="0.25">
      <c r="A1246">
        <v>1245</v>
      </c>
      <c r="D1246">
        <v>129.53466299999999</v>
      </c>
      <c r="E1246">
        <v>5.6824170000000001</v>
      </c>
    </row>
    <row r="1247" spans="1:9" x14ac:dyDescent="0.25">
      <c r="A1247">
        <v>1246</v>
      </c>
      <c r="D1247">
        <v>129.53466299999999</v>
      </c>
      <c r="E1247">
        <v>5.6824170000000001</v>
      </c>
    </row>
    <row r="1248" spans="1:9" x14ac:dyDescent="0.25">
      <c r="A1248">
        <v>1247</v>
      </c>
      <c r="D1248">
        <v>129.53466299999999</v>
      </c>
      <c r="E1248">
        <v>5.6824170000000001</v>
      </c>
    </row>
    <row r="1249" spans="1:5" x14ac:dyDescent="0.25">
      <c r="A1249">
        <v>1248</v>
      </c>
      <c r="D1249">
        <v>129.53466299999999</v>
      </c>
      <c r="E1249">
        <v>5.6824170000000001</v>
      </c>
    </row>
    <row r="1250" spans="1:5" x14ac:dyDescent="0.25">
      <c r="A1250">
        <v>1249</v>
      </c>
      <c r="D1250">
        <v>129.53466299999999</v>
      </c>
      <c r="E1250">
        <v>5.6824170000000001</v>
      </c>
    </row>
    <row r="1251" spans="1:5" x14ac:dyDescent="0.25">
      <c r="A1251">
        <v>1250</v>
      </c>
      <c r="D1251">
        <v>129.53466299999999</v>
      </c>
      <c r="E1251">
        <v>5.6824170000000001</v>
      </c>
    </row>
    <row r="1252" spans="1:5" x14ac:dyDescent="0.25">
      <c r="A1252">
        <v>1251</v>
      </c>
      <c r="B1252">
        <v>123.09762699999999</v>
      </c>
      <c r="C1252">
        <v>7.0762450000000001</v>
      </c>
      <c r="D1252">
        <v>129.53466299999999</v>
      </c>
      <c r="E1252">
        <v>5.6824170000000001</v>
      </c>
    </row>
    <row r="1253" spans="1:5" x14ac:dyDescent="0.25">
      <c r="A1253">
        <v>1252</v>
      </c>
      <c r="B1253">
        <v>123.09762699999999</v>
      </c>
      <c r="C1253">
        <v>7.0762450000000001</v>
      </c>
      <c r="D1253">
        <v>129.53466299999999</v>
      </c>
      <c r="E1253">
        <v>5.6824170000000001</v>
      </c>
    </row>
    <row r="1254" spans="1:5" x14ac:dyDescent="0.25">
      <c r="A1254">
        <v>1253</v>
      </c>
      <c r="B1254">
        <v>123.09762699999999</v>
      </c>
      <c r="C1254">
        <v>7.0762450000000001</v>
      </c>
      <c r="D1254">
        <v>129.53466299999999</v>
      </c>
      <c r="E1254">
        <v>5.6824170000000001</v>
      </c>
    </row>
    <row r="1255" spans="1:5" x14ac:dyDescent="0.25">
      <c r="A1255">
        <v>1254</v>
      </c>
      <c r="B1255">
        <v>123.09762699999999</v>
      </c>
      <c r="C1255">
        <v>7.0762450000000001</v>
      </c>
      <c r="D1255">
        <v>129.53466299999999</v>
      </c>
      <c r="E1255">
        <v>5.6824170000000001</v>
      </c>
    </row>
    <row r="1256" spans="1:5" x14ac:dyDescent="0.25">
      <c r="A1256">
        <v>1255</v>
      </c>
      <c r="B1256">
        <v>123.09762699999999</v>
      </c>
      <c r="C1256">
        <v>7.0762450000000001</v>
      </c>
    </row>
    <row r="1257" spans="1:5" x14ac:dyDescent="0.25">
      <c r="A1257">
        <v>1256</v>
      </c>
      <c r="B1257">
        <v>123.09762699999999</v>
      </c>
      <c r="C1257">
        <v>7.0762450000000001</v>
      </c>
    </row>
    <row r="1258" spans="1:5" x14ac:dyDescent="0.25">
      <c r="A1258">
        <v>1257</v>
      </c>
      <c r="B1258">
        <v>123.09762699999999</v>
      </c>
      <c r="C1258">
        <v>7.0762450000000001</v>
      </c>
    </row>
    <row r="1259" spans="1:5" x14ac:dyDescent="0.25">
      <c r="A1259">
        <v>1258</v>
      </c>
      <c r="B1259">
        <v>123.09762699999999</v>
      </c>
      <c r="C1259">
        <v>7.0762450000000001</v>
      </c>
    </row>
    <row r="1260" spans="1:5" x14ac:dyDescent="0.25">
      <c r="A1260">
        <v>1259</v>
      </c>
      <c r="B1260">
        <v>123.09762699999999</v>
      </c>
      <c r="C1260">
        <v>7.0762450000000001</v>
      </c>
    </row>
    <row r="1261" spans="1:5" x14ac:dyDescent="0.25">
      <c r="A1261">
        <v>1260</v>
      </c>
      <c r="B1261">
        <v>123.09762699999999</v>
      </c>
      <c r="C1261">
        <v>7.0762450000000001</v>
      </c>
    </row>
    <row r="1262" spans="1:5" x14ac:dyDescent="0.25">
      <c r="A1262">
        <v>1261</v>
      </c>
      <c r="B1262">
        <v>123.09762699999999</v>
      </c>
      <c r="C1262">
        <v>7.0762450000000001</v>
      </c>
    </row>
    <row r="1263" spans="1:5" x14ac:dyDescent="0.25">
      <c r="A1263">
        <v>1262</v>
      </c>
      <c r="B1263">
        <v>123.09762699999999</v>
      </c>
      <c r="C1263">
        <v>7.0762450000000001</v>
      </c>
    </row>
    <row r="1264" spans="1:5" x14ac:dyDescent="0.25">
      <c r="A1264">
        <v>1263</v>
      </c>
      <c r="B1264">
        <v>123.09762699999999</v>
      </c>
      <c r="C1264">
        <v>7.0762450000000001</v>
      </c>
    </row>
    <row r="1265" spans="1:9" x14ac:dyDescent="0.25">
      <c r="A1265">
        <v>1264</v>
      </c>
      <c r="B1265">
        <v>123.09762699999999</v>
      </c>
      <c r="C1265">
        <v>7.0762450000000001</v>
      </c>
    </row>
    <row r="1266" spans="1:9" x14ac:dyDescent="0.25">
      <c r="A1266">
        <v>1265</v>
      </c>
      <c r="B1266">
        <v>123.09762699999999</v>
      </c>
      <c r="C1266">
        <v>7.0762450000000001</v>
      </c>
      <c r="H1266">
        <v>124.00958299999999</v>
      </c>
      <c r="I1266">
        <v>5.0927129999999998</v>
      </c>
    </row>
    <row r="1267" spans="1:9" x14ac:dyDescent="0.25">
      <c r="A1267">
        <v>1266</v>
      </c>
      <c r="H1267">
        <v>124.00958299999999</v>
      </c>
      <c r="I1267">
        <v>5.0927129999999998</v>
      </c>
    </row>
    <row r="1268" spans="1:9" x14ac:dyDescent="0.25">
      <c r="A1268">
        <v>1267</v>
      </c>
      <c r="H1268">
        <v>124.00958299999999</v>
      </c>
      <c r="I1268">
        <v>5.0927129999999998</v>
      </c>
    </row>
    <row r="1269" spans="1:9" x14ac:dyDescent="0.25">
      <c r="A1269">
        <v>1268</v>
      </c>
      <c r="F1269">
        <v>121.166507</v>
      </c>
      <c r="G1269">
        <v>8.3628640000000001</v>
      </c>
      <c r="H1269">
        <v>124.00958299999999</v>
      </c>
      <c r="I1269">
        <v>5.0927129999999998</v>
      </c>
    </row>
    <row r="1270" spans="1:9" x14ac:dyDescent="0.25">
      <c r="A1270">
        <v>1269</v>
      </c>
      <c r="F1270">
        <v>121.166507</v>
      </c>
      <c r="G1270">
        <v>8.3628640000000001</v>
      </c>
      <c r="H1270">
        <v>124.00958299999999</v>
      </c>
      <c r="I1270">
        <v>5.0927129999999998</v>
      </c>
    </row>
    <row r="1271" spans="1:9" x14ac:dyDescent="0.25">
      <c r="A1271">
        <v>1270</v>
      </c>
      <c r="F1271">
        <v>121.166507</v>
      </c>
      <c r="G1271">
        <v>8.3628640000000001</v>
      </c>
      <c r="H1271">
        <v>124.00958299999999</v>
      </c>
      <c r="I1271">
        <v>5.0927129999999998</v>
      </c>
    </row>
    <row r="1272" spans="1:9" x14ac:dyDescent="0.25">
      <c r="A1272">
        <v>1271</v>
      </c>
      <c r="F1272">
        <v>121.166507</v>
      </c>
      <c r="G1272">
        <v>8.3628640000000001</v>
      </c>
      <c r="H1272">
        <v>124.00958299999999</v>
      </c>
      <c r="I1272">
        <v>5.0927129999999998</v>
      </c>
    </row>
    <row r="1273" spans="1:9" x14ac:dyDescent="0.25">
      <c r="A1273">
        <v>1272</v>
      </c>
      <c r="F1273">
        <v>121.166507</v>
      </c>
      <c r="G1273">
        <v>8.3628640000000001</v>
      </c>
      <c r="H1273">
        <v>124.00958299999999</v>
      </c>
      <c r="I1273">
        <v>5.0927129999999998</v>
      </c>
    </row>
    <row r="1274" spans="1:9" x14ac:dyDescent="0.25">
      <c r="A1274">
        <v>1273</v>
      </c>
      <c r="F1274">
        <v>121.166507</v>
      </c>
      <c r="G1274">
        <v>8.3628640000000001</v>
      </c>
      <c r="H1274">
        <v>124.00958299999999</v>
      </c>
      <c r="I1274">
        <v>5.0927129999999998</v>
      </c>
    </row>
    <row r="1275" spans="1:9" x14ac:dyDescent="0.25">
      <c r="A1275">
        <v>1274</v>
      </c>
      <c r="F1275">
        <v>121.166507</v>
      </c>
      <c r="G1275">
        <v>8.3628640000000001</v>
      </c>
      <c r="H1275">
        <v>124.00958299999999</v>
      </c>
      <c r="I1275">
        <v>5.0927129999999998</v>
      </c>
    </row>
    <row r="1276" spans="1:9" x14ac:dyDescent="0.25">
      <c r="A1276">
        <v>1275</v>
      </c>
      <c r="D1276">
        <v>108.024361</v>
      </c>
      <c r="E1276">
        <v>5.9504929999999998</v>
      </c>
      <c r="F1276">
        <v>121.166507</v>
      </c>
      <c r="G1276">
        <v>8.3628640000000001</v>
      </c>
      <c r="H1276">
        <v>124.00958299999999</v>
      </c>
      <c r="I1276">
        <v>5.0927129999999998</v>
      </c>
    </row>
    <row r="1277" spans="1:9" x14ac:dyDescent="0.25">
      <c r="A1277">
        <v>1276</v>
      </c>
      <c r="D1277">
        <v>108.024361</v>
      </c>
      <c r="E1277">
        <v>5.9504929999999998</v>
      </c>
      <c r="F1277">
        <v>121.166507</v>
      </c>
      <c r="G1277">
        <v>8.3628640000000001</v>
      </c>
    </row>
    <row r="1278" spans="1:9" x14ac:dyDescent="0.25">
      <c r="A1278">
        <v>1277</v>
      </c>
      <c r="D1278">
        <v>108.024361</v>
      </c>
      <c r="E1278">
        <v>5.9504929999999998</v>
      </c>
      <c r="F1278">
        <v>121.166507</v>
      </c>
      <c r="G1278">
        <v>8.3628640000000001</v>
      </c>
    </row>
    <row r="1279" spans="1:9" x14ac:dyDescent="0.25">
      <c r="A1279">
        <v>1278</v>
      </c>
      <c r="D1279">
        <v>108.024361</v>
      </c>
      <c r="E1279">
        <v>5.9504929999999998</v>
      </c>
      <c r="F1279">
        <v>121.166507</v>
      </c>
      <c r="G1279">
        <v>8.3628640000000001</v>
      </c>
    </row>
    <row r="1280" spans="1:9" x14ac:dyDescent="0.25">
      <c r="A1280">
        <v>1279</v>
      </c>
      <c r="D1280">
        <v>108.024361</v>
      </c>
      <c r="E1280">
        <v>5.9504929999999998</v>
      </c>
      <c r="F1280">
        <v>121.166507</v>
      </c>
      <c r="G1280">
        <v>8.3628640000000001</v>
      </c>
    </row>
    <row r="1281" spans="1:7" x14ac:dyDescent="0.25">
      <c r="A1281">
        <v>1280</v>
      </c>
      <c r="D1281">
        <v>108.024361</v>
      </c>
      <c r="E1281">
        <v>5.9504929999999998</v>
      </c>
      <c r="F1281">
        <v>121.166507</v>
      </c>
      <c r="G1281">
        <v>8.3628640000000001</v>
      </c>
    </row>
    <row r="1282" spans="1:7" x14ac:dyDescent="0.25">
      <c r="A1282">
        <v>1281</v>
      </c>
      <c r="D1282">
        <v>108.024361</v>
      </c>
      <c r="E1282">
        <v>5.9504929999999998</v>
      </c>
    </row>
    <row r="1283" spans="1:7" x14ac:dyDescent="0.25">
      <c r="A1283">
        <v>1282</v>
      </c>
      <c r="D1283">
        <v>108.024361</v>
      </c>
      <c r="E1283">
        <v>5.9504929999999998</v>
      </c>
    </row>
    <row r="1284" spans="1:7" x14ac:dyDescent="0.25">
      <c r="A1284">
        <v>1283</v>
      </c>
      <c r="D1284">
        <v>108.024361</v>
      </c>
      <c r="E1284">
        <v>5.9504929999999998</v>
      </c>
    </row>
    <row r="1285" spans="1:7" x14ac:dyDescent="0.25">
      <c r="A1285">
        <v>1284</v>
      </c>
      <c r="D1285">
        <v>108.024361</v>
      </c>
      <c r="E1285">
        <v>5.9504929999999998</v>
      </c>
    </row>
    <row r="1286" spans="1:7" x14ac:dyDescent="0.25">
      <c r="A1286">
        <v>1285</v>
      </c>
      <c r="D1286">
        <v>108.024361</v>
      </c>
      <c r="E1286">
        <v>5.9504929999999998</v>
      </c>
    </row>
    <row r="1287" spans="1:7" x14ac:dyDescent="0.25">
      <c r="A1287">
        <v>1286</v>
      </c>
      <c r="D1287">
        <v>108.024361</v>
      </c>
      <c r="E1287">
        <v>5.9504929999999998</v>
      </c>
    </row>
    <row r="1288" spans="1:7" x14ac:dyDescent="0.25">
      <c r="A1288">
        <v>1287</v>
      </c>
      <c r="D1288">
        <v>108.024361</v>
      </c>
      <c r="E1288">
        <v>5.9504929999999998</v>
      </c>
    </row>
    <row r="1289" spans="1:7" x14ac:dyDescent="0.25">
      <c r="A1289">
        <v>1288</v>
      </c>
      <c r="B1289">
        <v>98.798005999999987</v>
      </c>
      <c r="C1289">
        <v>7.5050840000000001</v>
      </c>
      <c r="D1289">
        <v>108.024361</v>
      </c>
      <c r="E1289">
        <v>5.9504929999999998</v>
      </c>
    </row>
    <row r="1290" spans="1:7" x14ac:dyDescent="0.25">
      <c r="A1290">
        <v>1289</v>
      </c>
      <c r="B1290">
        <v>98.798005999999987</v>
      </c>
      <c r="C1290">
        <v>7.5050840000000001</v>
      </c>
      <c r="D1290">
        <v>108.024361</v>
      </c>
      <c r="E1290">
        <v>5.9504929999999998</v>
      </c>
    </row>
    <row r="1291" spans="1:7" x14ac:dyDescent="0.25">
      <c r="A1291">
        <v>1290</v>
      </c>
      <c r="B1291">
        <v>98.798005999999987</v>
      </c>
      <c r="C1291">
        <v>7.5050840000000001</v>
      </c>
    </row>
    <row r="1292" spans="1:7" x14ac:dyDescent="0.25">
      <c r="A1292">
        <v>1291</v>
      </c>
      <c r="B1292">
        <v>98.798005999999987</v>
      </c>
      <c r="C1292">
        <v>7.5050840000000001</v>
      </c>
    </row>
    <row r="1293" spans="1:7" x14ac:dyDescent="0.25">
      <c r="A1293">
        <v>1292</v>
      </c>
      <c r="B1293">
        <v>98.798005999999987</v>
      </c>
      <c r="C1293">
        <v>7.5050840000000001</v>
      </c>
    </row>
    <row r="1294" spans="1:7" x14ac:dyDescent="0.25">
      <c r="A1294">
        <v>1293</v>
      </c>
      <c r="B1294">
        <v>98.798005999999987</v>
      </c>
      <c r="C1294">
        <v>7.5050840000000001</v>
      </c>
    </row>
    <row r="1295" spans="1:7" x14ac:dyDescent="0.25">
      <c r="A1295">
        <v>1294</v>
      </c>
      <c r="B1295">
        <v>98.798005999999987</v>
      </c>
      <c r="C1295">
        <v>7.5050840000000001</v>
      </c>
    </row>
    <row r="1296" spans="1:7" x14ac:dyDescent="0.25">
      <c r="A1296">
        <v>1295</v>
      </c>
      <c r="B1296">
        <v>98.798005999999987</v>
      </c>
      <c r="C1296">
        <v>7.5050840000000001</v>
      </c>
    </row>
    <row r="1297" spans="1:9" x14ac:dyDescent="0.25">
      <c r="A1297">
        <v>1296</v>
      </c>
      <c r="B1297">
        <v>98.798005999999987</v>
      </c>
      <c r="C1297">
        <v>7.5050840000000001</v>
      </c>
    </row>
    <row r="1298" spans="1:9" x14ac:dyDescent="0.25">
      <c r="A1298">
        <v>1297</v>
      </c>
      <c r="B1298">
        <v>98.798005999999987</v>
      </c>
      <c r="C1298">
        <v>7.5050840000000001</v>
      </c>
    </row>
    <row r="1299" spans="1:9" x14ac:dyDescent="0.25">
      <c r="A1299">
        <v>1298</v>
      </c>
      <c r="B1299">
        <v>98.798005999999987</v>
      </c>
      <c r="C1299">
        <v>7.5050840000000001</v>
      </c>
    </row>
    <row r="1300" spans="1:9" x14ac:dyDescent="0.25">
      <c r="A1300">
        <v>1299</v>
      </c>
      <c r="B1300">
        <v>98.798005999999987</v>
      </c>
      <c r="C1300">
        <v>7.5050840000000001</v>
      </c>
    </row>
    <row r="1301" spans="1:9" x14ac:dyDescent="0.25">
      <c r="A1301">
        <v>1300</v>
      </c>
      <c r="B1301">
        <v>98.798005999999987</v>
      </c>
      <c r="C1301">
        <v>7.5050840000000001</v>
      </c>
      <c r="H1301">
        <v>101.05096399999999</v>
      </c>
      <c r="I1301">
        <v>4.8247410000000004</v>
      </c>
    </row>
    <row r="1302" spans="1:9" x14ac:dyDescent="0.25">
      <c r="A1302">
        <v>1301</v>
      </c>
      <c r="B1302">
        <v>98.798005999999987</v>
      </c>
      <c r="C1302">
        <v>7.5050840000000001</v>
      </c>
      <c r="H1302">
        <v>101.05096399999999</v>
      </c>
      <c r="I1302">
        <v>4.8247410000000004</v>
      </c>
    </row>
    <row r="1303" spans="1:9" x14ac:dyDescent="0.25">
      <c r="A1303">
        <v>1302</v>
      </c>
      <c r="B1303">
        <v>98.798005999999987</v>
      </c>
      <c r="C1303">
        <v>7.5050840000000001</v>
      </c>
      <c r="H1303">
        <v>101.05096399999999</v>
      </c>
      <c r="I1303">
        <v>4.8247410000000004</v>
      </c>
    </row>
    <row r="1304" spans="1:9" x14ac:dyDescent="0.25">
      <c r="A1304">
        <v>1303</v>
      </c>
      <c r="H1304">
        <v>101.05096399999999</v>
      </c>
      <c r="I1304">
        <v>4.8247410000000004</v>
      </c>
    </row>
    <row r="1305" spans="1:9" x14ac:dyDescent="0.25">
      <c r="A1305">
        <v>1304</v>
      </c>
      <c r="F1305">
        <v>97.135167999999993</v>
      </c>
      <c r="G1305">
        <v>8.3628640000000001</v>
      </c>
      <c r="H1305">
        <v>101.05096399999999</v>
      </c>
      <c r="I1305">
        <v>4.8247410000000004</v>
      </c>
    </row>
    <row r="1306" spans="1:9" x14ac:dyDescent="0.25">
      <c r="A1306">
        <v>1305</v>
      </c>
      <c r="F1306">
        <v>97.135167999999993</v>
      </c>
      <c r="G1306">
        <v>8.3628640000000001</v>
      </c>
      <c r="H1306">
        <v>101.05096399999999</v>
      </c>
      <c r="I1306">
        <v>4.8247410000000004</v>
      </c>
    </row>
    <row r="1307" spans="1:9" x14ac:dyDescent="0.25">
      <c r="A1307">
        <v>1306</v>
      </c>
      <c r="F1307">
        <v>97.135167999999993</v>
      </c>
      <c r="G1307">
        <v>8.3628640000000001</v>
      </c>
      <c r="H1307">
        <v>101.05096399999999</v>
      </c>
      <c r="I1307">
        <v>4.8247410000000004</v>
      </c>
    </row>
    <row r="1308" spans="1:9" x14ac:dyDescent="0.25">
      <c r="A1308">
        <v>1307</v>
      </c>
      <c r="F1308">
        <v>97.135167999999993</v>
      </c>
      <c r="G1308">
        <v>8.3628640000000001</v>
      </c>
      <c r="H1308">
        <v>101.05096399999999</v>
      </c>
      <c r="I1308">
        <v>4.8247410000000004</v>
      </c>
    </row>
    <row r="1309" spans="1:9" x14ac:dyDescent="0.25">
      <c r="A1309">
        <v>1308</v>
      </c>
      <c r="F1309">
        <v>97.135167999999993</v>
      </c>
      <c r="G1309">
        <v>8.3628640000000001</v>
      </c>
      <c r="H1309">
        <v>101.05096399999999</v>
      </c>
      <c r="I1309">
        <v>4.8247410000000004</v>
      </c>
    </row>
    <row r="1310" spans="1:9" x14ac:dyDescent="0.25">
      <c r="A1310">
        <v>1309</v>
      </c>
      <c r="F1310">
        <v>97.135167999999993</v>
      </c>
      <c r="G1310">
        <v>8.3628640000000001</v>
      </c>
      <c r="H1310">
        <v>101.05096399999999</v>
      </c>
      <c r="I1310">
        <v>4.8247410000000004</v>
      </c>
    </row>
    <row r="1311" spans="1:9" x14ac:dyDescent="0.25">
      <c r="A1311">
        <v>1310</v>
      </c>
      <c r="F1311">
        <v>97.135167999999993</v>
      </c>
      <c r="G1311">
        <v>8.3628640000000001</v>
      </c>
      <c r="H1311">
        <v>101.05096399999999</v>
      </c>
      <c r="I1311">
        <v>4.8247410000000004</v>
      </c>
    </row>
    <row r="1312" spans="1:9" x14ac:dyDescent="0.25">
      <c r="A1312">
        <v>1311</v>
      </c>
      <c r="F1312">
        <v>97.135167999999993</v>
      </c>
      <c r="G1312">
        <v>8.3628640000000001</v>
      </c>
      <c r="H1312">
        <v>101.05096399999999</v>
      </c>
      <c r="I1312">
        <v>4.8247410000000004</v>
      </c>
    </row>
    <row r="1313" spans="1:7" x14ac:dyDescent="0.25">
      <c r="A1313">
        <v>1312</v>
      </c>
      <c r="F1313">
        <v>97.135167999999993</v>
      </c>
      <c r="G1313">
        <v>8.3628640000000001</v>
      </c>
    </row>
    <row r="1314" spans="1:7" x14ac:dyDescent="0.25">
      <c r="A1314">
        <v>1313</v>
      </c>
      <c r="F1314">
        <v>97.135167999999993</v>
      </c>
      <c r="G1314">
        <v>8.3628640000000001</v>
      </c>
    </row>
    <row r="1315" spans="1:7" x14ac:dyDescent="0.25">
      <c r="A1315">
        <v>1314</v>
      </c>
      <c r="D1315">
        <v>81.042733999999996</v>
      </c>
      <c r="E1315">
        <v>6.4865409999999999</v>
      </c>
      <c r="F1315">
        <v>97.135167999999993</v>
      </c>
      <c r="G1315">
        <v>8.3628640000000001</v>
      </c>
    </row>
    <row r="1316" spans="1:7" x14ac:dyDescent="0.25">
      <c r="A1316">
        <v>1315</v>
      </c>
      <c r="D1316">
        <v>81.042733999999996</v>
      </c>
      <c r="E1316">
        <v>6.4865409999999999</v>
      </c>
      <c r="F1316">
        <v>97.135167999999993</v>
      </c>
      <c r="G1316">
        <v>8.3628640000000001</v>
      </c>
    </row>
    <row r="1317" spans="1:7" x14ac:dyDescent="0.25">
      <c r="A1317">
        <v>1316</v>
      </c>
      <c r="D1317">
        <v>81.042733999999996</v>
      </c>
      <c r="E1317">
        <v>6.4865409999999999</v>
      </c>
      <c r="F1317">
        <v>97.135167999999993</v>
      </c>
      <c r="G1317">
        <v>8.3628640000000001</v>
      </c>
    </row>
    <row r="1318" spans="1:7" x14ac:dyDescent="0.25">
      <c r="A1318">
        <v>1317</v>
      </c>
      <c r="D1318">
        <v>81.042733999999996</v>
      </c>
      <c r="E1318">
        <v>6.4865409999999999</v>
      </c>
    </row>
    <row r="1319" spans="1:7" x14ac:dyDescent="0.25">
      <c r="A1319">
        <v>1318</v>
      </c>
      <c r="D1319">
        <v>81.042733999999996</v>
      </c>
      <c r="E1319">
        <v>6.4865409999999999</v>
      </c>
    </row>
    <row r="1320" spans="1:7" x14ac:dyDescent="0.25">
      <c r="A1320">
        <v>1319</v>
      </c>
      <c r="D1320">
        <v>81.042733999999996</v>
      </c>
      <c r="E1320">
        <v>6.4865409999999999</v>
      </c>
    </row>
    <row r="1321" spans="1:7" x14ac:dyDescent="0.25">
      <c r="A1321">
        <v>1320</v>
      </c>
      <c r="D1321">
        <v>81.042733999999996</v>
      </c>
      <c r="E1321">
        <v>6.4865409999999999</v>
      </c>
    </row>
    <row r="1322" spans="1:7" x14ac:dyDescent="0.25">
      <c r="A1322">
        <v>1321</v>
      </c>
      <c r="D1322">
        <v>81.042733999999996</v>
      </c>
      <c r="E1322">
        <v>6.4865409999999999</v>
      </c>
    </row>
    <row r="1323" spans="1:7" x14ac:dyDescent="0.25">
      <c r="A1323">
        <v>1322</v>
      </c>
      <c r="D1323">
        <v>81.042733999999996</v>
      </c>
      <c r="E1323">
        <v>6.4865409999999999</v>
      </c>
    </row>
    <row r="1324" spans="1:7" x14ac:dyDescent="0.25">
      <c r="A1324">
        <v>1323</v>
      </c>
      <c r="D1324">
        <v>81.042733999999996</v>
      </c>
      <c r="E1324">
        <v>6.4865409999999999</v>
      </c>
    </row>
    <row r="1325" spans="1:7" x14ac:dyDescent="0.25">
      <c r="A1325">
        <v>1324</v>
      </c>
      <c r="D1325">
        <v>81.042733999999996</v>
      </c>
      <c r="E1325">
        <v>6.4865409999999999</v>
      </c>
    </row>
    <row r="1326" spans="1:7" x14ac:dyDescent="0.25">
      <c r="A1326">
        <v>1325</v>
      </c>
      <c r="B1326">
        <v>74.713010999999995</v>
      </c>
      <c r="C1326">
        <v>8.1483410000000003</v>
      </c>
      <c r="D1326">
        <v>81.042733999999996</v>
      </c>
      <c r="E1326">
        <v>6.4865409999999999</v>
      </c>
    </row>
    <row r="1327" spans="1:7" x14ac:dyDescent="0.25">
      <c r="A1327">
        <v>1326</v>
      </c>
      <c r="B1327">
        <v>74.713010999999995</v>
      </c>
      <c r="C1327">
        <v>8.1483410000000003</v>
      </c>
      <c r="D1327">
        <v>81.042733999999996</v>
      </c>
      <c r="E1327">
        <v>6.4865409999999999</v>
      </c>
    </row>
    <row r="1328" spans="1:7" x14ac:dyDescent="0.25">
      <c r="A1328">
        <v>1327</v>
      </c>
      <c r="B1328">
        <v>74.713010999999995</v>
      </c>
      <c r="C1328">
        <v>8.1483410000000003</v>
      </c>
      <c r="D1328">
        <v>81.042733999999996</v>
      </c>
      <c r="E1328">
        <v>6.4865409999999999</v>
      </c>
    </row>
    <row r="1329" spans="1:9" x14ac:dyDescent="0.25">
      <c r="A1329">
        <v>1328</v>
      </c>
      <c r="B1329">
        <v>74.713010999999995</v>
      </c>
      <c r="C1329">
        <v>8.1483410000000003</v>
      </c>
      <c r="D1329">
        <v>81.042733999999996</v>
      </c>
      <c r="E1329">
        <v>6.4865409999999999</v>
      </c>
    </row>
    <row r="1330" spans="1:9" x14ac:dyDescent="0.25">
      <c r="A1330">
        <v>1329</v>
      </c>
      <c r="B1330">
        <v>74.713010999999995</v>
      </c>
      <c r="C1330">
        <v>8.1483410000000003</v>
      </c>
    </row>
    <row r="1331" spans="1:9" x14ac:dyDescent="0.25">
      <c r="A1331">
        <v>1330</v>
      </c>
      <c r="B1331">
        <v>74.713010999999995</v>
      </c>
      <c r="C1331">
        <v>8.1483410000000003</v>
      </c>
    </row>
    <row r="1332" spans="1:9" x14ac:dyDescent="0.25">
      <c r="A1332">
        <v>1331</v>
      </c>
      <c r="B1332">
        <v>74.713010999999995</v>
      </c>
      <c r="C1332">
        <v>8.1483410000000003</v>
      </c>
    </row>
    <row r="1333" spans="1:9" x14ac:dyDescent="0.25">
      <c r="A1333">
        <v>1332</v>
      </c>
      <c r="B1333">
        <v>74.713010999999995</v>
      </c>
      <c r="C1333">
        <v>8.1483410000000003</v>
      </c>
    </row>
    <row r="1334" spans="1:9" x14ac:dyDescent="0.25">
      <c r="A1334">
        <v>1333</v>
      </c>
      <c r="B1334">
        <v>74.713010999999995</v>
      </c>
      <c r="C1334">
        <v>8.1483410000000003</v>
      </c>
    </row>
    <row r="1335" spans="1:9" x14ac:dyDescent="0.25">
      <c r="A1335">
        <v>1334</v>
      </c>
      <c r="B1335">
        <v>74.713010999999995</v>
      </c>
      <c r="C1335">
        <v>8.1483410000000003</v>
      </c>
    </row>
    <row r="1336" spans="1:9" x14ac:dyDescent="0.25">
      <c r="A1336">
        <v>1335</v>
      </c>
      <c r="B1336">
        <v>74.713010999999995</v>
      </c>
      <c r="C1336">
        <v>8.1483410000000003</v>
      </c>
    </row>
    <row r="1337" spans="1:9" x14ac:dyDescent="0.25">
      <c r="A1337">
        <v>1336</v>
      </c>
      <c r="B1337">
        <v>74.713010999999995</v>
      </c>
      <c r="C1337">
        <v>8.1483410000000003</v>
      </c>
    </row>
    <row r="1338" spans="1:9" x14ac:dyDescent="0.25">
      <c r="A1338">
        <v>1337</v>
      </c>
      <c r="B1338">
        <v>74.713010999999995</v>
      </c>
      <c r="C1338">
        <v>8.1483410000000003</v>
      </c>
    </row>
    <row r="1339" spans="1:9" x14ac:dyDescent="0.25">
      <c r="A1339">
        <v>1338</v>
      </c>
      <c r="H1339">
        <v>74.659357</v>
      </c>
      <c r="I1339">
        <v>6.0040459999999998</v>
      </c>
    </row>
    <row r="1340" spans="1:9" x14ac:dyDescent="0.25">
      <c r="A1340">
        <v>1339</v>
      </c>
      <c r="H1340">
        <v>74.659357</v>
      </c>
      <c r="I1340">
        <v>6.0040459999999998</v>
      </c>
    </row>
    <row r="1341" spans="1:9" x14ac:dyDescent="0.25">
      <c r="A1341">
        <v>1340</v>
      </c>
      <c r="H1341">
        <v>74.659357</v>
      </c>
      <c r="I1341">
        <v>6.0040459999999998</v>
      </c>
    </row>
    <row r="1342" spans="1:9" x14ac:dyDescent="0.25">
      <c r="A1342">
        <v>1341</v>
      </c>
      <c r="F1342">
        <v>72.996415999999996</v>
      </c>
      <c r="G1342">
        <v>9.1133299999999995</v>
      </c>
      <c r="H1342">
        <v>74.659357</v>
      </c>
      <c r="I1342">
        <v>6.0040459999999998</v>
      </c>
    </row>
    <row r="1343" spans="1:9" x14ac:dyDescent="0.25">
      <c r="A1343">
        <v>1342</v>
      </c>
      <c r="F1343">
        <v>72.996415999999996</v>
      </c>
      <c r="G1343">
        <v>9.1133299999999995</v>
      </c>
      <c r="H1343">
        <v>74.659357</v>
      </c>
      <c r="I1343">
        <v>6.0040459999999998</v>
      </c>
    </row>
    <row r="1344" spans="1:9" x14ac:dyDescent="0.25">
      <c r="A1344">
        <v>1343</v>
      </c>
      <c r="F1344">
        <v>72.996415999999996</v>
      </c>
      <c r="G1344">
        <v>9.1133299999999995</v>
      </c>
      <c r="H1344">
        <v>74.659357</v>
      </c>
      <c r="I1344">
        <v>6.0040459999999998</v>
      </c>
    </row>
    <row r="1345" spans="1:9" x14ac:dyDescent="0.25">
      <c r="A1345">
        <v>1344</v>
      </c>
      <c r="F1345">
        <v>72.996415999999996</v>
      </c>
      <c r="G1345">
        <v>9.1133299999999995</v>
      </c>
      <c r="H1345">
        <v>74.659357</v>
      </c>
      <c r="I1345">
        <v>6.0040459999999998</v>
      </c>
    </row>
    <row r="1346" spans="1:9" x14ac:dyDescent="0.25">
      <c r="A1346">
        <v>1345</v>
      </c>
      <c r="F1346">
        <v>72.996415999999996</v>
      </c>
      <c r="G1346">
        <v>9.1133299999999995</v>
      </c>
      <c r="H1346">
        <v>74.659357</v>
      </c>
      <c r="I1346">
        <v>6.0040459999999998</v>
      </c>
    </row>
    <row r="1347" spans="1:9" x14ac:dyDescent="0.25">
      <c r="A1347">
        <v>1346</v>
      </c>
      <c r="F1347">
        <v>72.996415999999996</v>
      </c>
      <c r="G1347">
        <v>9.1133299999999995</v>
      </c>
      <c r="H1347">
        <v>74.659357</v>
      </c>
      <c r="I1347">
        <v>6.0040459999999998</v>
      </c>
    </row>
    <row r="1348" spans="1:9" x14ac:dyDescent="0.25">
      <c r="A1348">
        <v>1347</v>
      </c>
      <c r="F1348">
        <v>72.996415999999996</v>
      </c>
      <c r="G1348">
        <v>9.1133299999999995</v>
      </c>
      <c r="H1348">
        <v>74.659357</v>
      </c>
      <c r="I1348">
        <v>6.0040459999999998</v>
      </c>
    </row>
    <row r="1349" spans="1:9" x14ac:dyDescent="0.25">
      <c r="A1349">
        <v>1348</v>
      </c>
      <c r="F1349">
        <v>72.996415999999996</v>
      </c>
      <c r="G1349">
        <v>9.1133299999999995</v>
      </c>
      <c r="H1349">
        <v>74.659357</v>
      </c>
      <c r="I1349">
        <v>6.0040459999999998</v>
      </c>
    </row>
    <row r="1350" spans="1:9" x14ac:dyDescent="0.25">
      <c r="A1350">
        <v>1349</v>
      </c>
      <c r="F1350">
        <v>72.996415999999996</v>
      </c>
      <c r="G1350">
        <v>9.1133299999999995</v>
      </c>
    </row>
    <row r="1351" spans="1:9" x14ac:dyDescent="0.25">
      <c r="A1351">
        <v>1350</v>
      </c>
      <c r="D1351">
        <v>58.338609999999996</v>
      </c>
      <c r="E1351">
        <v>7.7473999999999998</v>
      </c>
      <c r="F1351">
        <v>72.996415999999996</v>
      </c>
      <c r="G1351">
        <v>9.1133299999999995</v>
      </c>
    </row>
    <row r="1352" spans="1:9" x14ac:dyDescent="0.25">
      <c r="A1352">
        <v>1351</v>
      </c>
      <c r="D1352">
        <v>58.338609999999996</v>
      </c>
      <c r="E1352">
        <v>7.7473999999999998</v>
      </c>
      <c r="F1352">
        <v>72.996415999999996</v>
      </c>
      <c r="G1352">
        <v>9.1133299999999995</v>
      </c>
    </row>
    <row r="1353" spans="1:9" x14ac:dyDescent="0.25">
      <c r="A1353">
        <v>1352</v>
      </c>
      <c r="D1353">
        <v>58.338609999999996</v>
      </c>
      <c r="E1353">
        <v>7.7473999999999998</v>
      </c>
      <c r="F1353">
        <v>72.996415999999996</v>
      </c>
      <c r="G1353">
        <v>9.1133299999999995</v>
      </c>
    </row>
    <row r="1354" spans="1:9" x14ac:dyDescent="0.25">
      <c r="A1354">
        <v>1353</v>
      </c>
      <c r="D1354">
        <v>58.338609999999996</v>
      </c>
      <c r="E1354">
        <v>7.7473999999999998</v>
      </c>
    </row>
    <row r="1355" spans="1:9" x14ac:dyDescent="0.25">
      <c r="A1355">
        <v>1354</v>
      </c>
      <c r="D1355">
        <v>58.338609999999996</v>
      </c>
      <c r="E1355">
        <v>7.7473999999999998</v>
      </c>
    </row>
    <row r="1356" spans="1:9" x14ac:dyDescent="0.25">
      <c r="A1356">
        <v>1355</v>
      </c>
      <c r="D1356">
        <v>58.338609999999996</v>
      </c>
      <c r="E1356">
        <v>7.7473999999999998</v>
      </c>
    </row>
    <row r="1357" spans="1:9" x14ac:dyDescent="0.25">
      <c r="A1357">
        <v>1356</v>
      </c>
      <c r="D1357">
        <v>58.338609999999996</v>
      </c>
      <c r="E1357">
        <v>7.7473999999999998</v>
      </c>
    </row>
    <row r="1358" spans="1:9" x14ac:dyDescent="0.25">
      <c r="A1358">
        <v>1357</v>
      </c>
      <c r="D1358">
        <v>58.338609999999996</v>
      </c>
      <c r="E1358">
        <v>7.7473999999999998</v>
      </c>
    </row>
    <row r="1359" spans="1:9" x14ac:dyDescent="0.25">
      <c r="A1359">
        <v>1358</v>
      </c>
      <c r="D1359">
        <v>58.338609999999996</v>
      </c>
      <c r="E1359">
        <v>7.7473999999999998</v>
      </c>
    </row>
    <row r="1360" spans="1:9" x14ac:dyDescent="0.25">
      <c r="A1360">
        <v>1359</v>
      </c>
      <c r="B1360">
        <v>50.950876999999991</v>
      </c>
      <c r="C1360">
        <v>9.6091800000000003</v>
      </c>
      <c r="D1360">
        <v>58.338609999999996</v>
      </c>
      <c r="E1360">
        <v>7.7473999999999998</v>
      </c>
    </row>
    <row r="1361" spans="1:9" x14ac:dyDescent="0.25">
      <c r="A1361">
        <v>1360</v>
      </c>
      <c r="B1361">
        <v>50.950876999999991</v>
      </c>
      <c r="C1361">
        <v>9.6091800000000003</v>
      </c>
      <c r="D1361">
        <v>58.338609999999996</v>
      </c>
      <c r="E1361">
        <v>7.7473999999999998</v>
      </c>
    </row>
    <row r="1362" spans="1:9" x14ac:dyDescent="0.25">
      <c r="A1362">
        <v>1361</v>
      </c>
      <c r="B1362">
        <v>50.950876999999991</v>
      </c>
      <c r="C1362">
        <v>9.6091800000000003</v>
      </c>
      <c r="D1362">
        <v>58.338609999999996</v>
      </c>
      <c r="E1362">
        <v>7.7473999999999998</v>
      </c>
    </row>
    <row r="1363" spans="1:9" x14ac:dyDescent="0.25">
      <c r="A1363">
        <v>1362</v>
      </c>
      <c r="B1363">
        <v>50.950876999999991</v>
      </c>
      <c r="C1363">
        <v>9.6091800000000003</v>
      </c>
      <c r="D1363">
        <v>58.338609999999996</v>
      </c>
      <c r="E1363">
        <v>7.7473999999999998</v>
      </c>
    </row>
    <row r="1364" spans="1:9" x14ac:dyDescent="0.25">
      <c r="A1364">
        <v>1363</v>
      </c>
      <c r="B1364">
        <v>50.950876999999991</v>
      </c>
      <c r="C1364">
        <v>9.6091800000000003</v>
      </c>
    </row>
    <row r="1365" spans="1:9" x14ac:dyDescent="0.25">
      <c r="A1365">
        <v>1364</v>
      </c>
      <c r="B1365">
        <v>50.950876999999991</v>
      </c>
      <c r="C1365">
        <v>9.6091800000000003</v>
      </c>
    </row>
    <row r="1366" spans="1:9" x14ac:dyDescent="0.25">
      <c r="A1366">
        <v>1365</v>
      </c>
      <c r="B1366">
        <v>50.950876999999991</v>
      </c>
      <c r="C1366">
        <v>9.6091800000000003</v>
      </c>
    </row>
    <row r="1367" spans="1:9" x14ac:dyDescent="0.25">
      <c r="A1367">
        <v>1366</v>
      </c>
      <c r="B1367">
        <v>50.950876999999991</v>
      </c>
      <c r="C1367">
        <v>9.6091800000000003</v>
      </c>
    </row>
    <row r="1368" spans="1:9" x14ac:dyDescent="0.25">
      <c r="A1368">
        <v>1367</v>
      </c>
      <c r="B1368">
        <v>50.950876999999991</v>
      </c>
      <c r="C1368">
        <v>9.6091800000000003</v>
      </c>
    </row>
    <row r="1369" spans="1:9" x14ac:dyDescent="0.25">
      <c r="A1369">
        <v>1368</v>
      </c>
      <c r="B1369">
        <v>50.950876999999991</v>
      </c>
      <c r="C1369">
        <v>9.6091800000000003</v>
      </c>
    </row>
    <row r="1370" spans="1:9" x14ac:dyDescent="0.25">
      <c r="A1370">
        <v>1369</v>
      </c>
      <c r="B1370">
        <v>50.950876999999991</v>
      </c>
      <c r="C1370">
        <v>9.6091800000000003</v>
      </c>
    </row>
    <row r="1371" spans="1:9" x14ac:dyDescent="0.25">
      <c r="A1371">
        <v>1370</v>
      </c>
      <c r="B1371">
        <v>50.950876999999991</v>
      </c>
      <c r="C1371">
        <v>9.6091800000000003</v>
      </c>
    </row>
    <row r="1372" spans="1:9" x14ac:dyDescent="0.25">
      <c r="A1372">
        <v>1371</v>
      </c>
      <c r="B1372">
        <v>50.950876999999991</v>
      </c>
      <c r="C1372">
        <v>9.6091800000000003</v>
      </c>
    </row>
    <row r="1373" spans="1:9" x14ac:dyDescent="0.25">
      <c r="A1373">
        <v>1372</v>
      </c>
      <c r="B1373">
        <v>50.950876999999991</v>
      </c>
      <c r="C1373">
        <v>9.6091800000000003</v>
      </c>
    </row>
    <row r="1374" spans="1:9" x14ac:dyDescent="0.25">
      <c r="A1374">
        <v>1373</v>
      </c>
      <c r="B1374">
        <v>50.950876999999991</v>
      </c>
      <c r="C1374">
        <v>9.6091800000000003</v>
      </c>
    </row>
    <row r="1375" spans="1:9" x14ac:dyDescent="0.25">
      <c r="A1375">
        <v>1374</v>
      </c>
    </row>
    <row r="1376" spans="1:9" x14ac:dyDescent="0.25">
      <c r="A1376">
        <v>1375</v>
      </c>
      <c r="H1376">
        <v>50.530431999999998</v>
      </c>
      <c r="I1376">
        <v>7.0266739999999999</v>
      </c>
    </row>
    <row r="1377" spans="1:9" x14ac:dyDescent="0.25">
      <c r="A1377">
        <v>1376</v>
      </c>
      <c r="H1377">
        <v>50.530431999999998</v>
      </c>
      <c r="I1377">
        <v>7.0266739999999999</v>
      </c>
    </row>
    <row r="1378" spans="1:9" x14ac:dyDescent="0.25">
      <c r="A1378">
        <v>1377</v>
      </c>
      <c r="H1378">
        <v>50.530431999999998</v>
      </c>
      <c r="I1378">
        <v>7.0266739999999999</v>
      </c>
    </row>
    <row r="1379" spans="1:9" x14ac:dyDescent="0.25">
      <c r="A1379">
        <v>1378</v>
      </c>
      <c r="F1379">
        <v>48.548376999999995</v>
      </c>
      <c r="G1379">
        <v>10.149666</v>
      </c>
      <c r="H1379">
        <v>50.530431999999998</v>
      </c>
      <c r="I1379">
        <v>7.0266739999999999</v>
      </c>
    </row>
    <row r="1380" spans="1:9" x14ac:dyDescent="0.25">
      <c r="A1380">
        <v>1379</v>
      </c>
      <c r="F1380">
        <v>48.548376999999995</v>
      </c>
      <c r="G1380">
        <v>10.149666</v>
      </c>
      <c r="H1380">
        <v>50.530431999999998</v>
      </c>
      <c r="I1380">
        <v>7.0266739999999999</v>
      </c>
    </row>
    <row r="1381" spans="1:9" x14ac:dyDescent="0.25">
      <c r="A1381">
        <v>1380</v>
      </c>
      <c r="F1381">
        <v>48.548376999999995</v>
      </c>
      <c r="G1381">
        <v>10.149666</v>
      </c>
      <c r="H1381">
        <v>50.530431999999998</v>
      </c>
      <c r="I1381">
        <v>7.0266739999999999</v>
      </c>
    </row>
    <row r="1382" spans="1:9" x14ac:dyDescent="0.25">
      <c r="A1382">
        <v>1381</v>
      </c>
      <c r="F1382">
        <v>48.548376999999995</v>
      </c>
      <c r="G1382">
        <v>10.149666</v>
      </c>
      <c r="H1382">
        <v>50.530431999999998</v>
      </c>
      <c r="I1382">
        <v>7.0266739999999999</v>
      </c>
    </row>
    <row r="1383" spans="1:9" x14ac:dyDescent="0.25">
      <c r="A1383">
        <v>1382</v>
      </c>
      <c r="F1383">
        <v>48.548376999999995</v>
      </c>
      <c r="G1383">
        <v>10.149666</v>
      </c>
      <c r="H1383">
        <v>50.530431999999998</v>
      </c>
      <c r="I1383">
        <v>7.0266739999999999</v>
      </c>
    </row>
    <row r="1384" spans="1:9" x14ac:dyDescent="0.25">
      <c r="A1384">
        <v>1383</v>
      </c>
      <c r="F1384">
        <v>48.548376999999995</v>
      </c>
      <c r="G1384">
        <v>10.149666</v>
      </c>
      <c r="H1384">
        <v>50.530431999999998</v>
      </c>
      <c r="I1384">
        <v>7.0266739999999999</v>
      </c>
    </row>
    <row r="1385" spans="1:9" x14ac:dyDescent="0.25">
      <c r="A1385">
        <v>1384</v>
      </c>
      <c r="D1385">
        <v>32.751783999999994</v>
      </c>
      <c r="E1385">
        <v>7.927524</v>
      </c>
      <c r="F1385">
        <v>48.548376999999995</v>
      </c>
      <c r="G1385">
        <v>10.149666</v>
      </c>
      <c r="H1385">
        <v>50.530431999999998</v>
      </c>
      <c r="I1385">
        <v>7.0266739999999999</v>
      </c>
    </row>
    <row r="1386" spans="1:9" x14ac:dyDescent="0.25">
      <c r="A1386">
        <v>1385</v>
      </c>
      <c r="D1386">
        <v>32.751783999999994</v>
      </c>
      <c r="E1386">
        <v>7.927524</v>
      </c>
      <c r="F1386">
        <v>48.548376999999995</v>
      </c>
      <c r="G1386">
        <v>10.149666</v>
      </c>
      <c r="H1386">
        <v>50.530431999999998</v>
      </c>
      <c r="I1386">
        <v>7.0266739999999999</v>
      </c>
    </row>
    <row r="1387" spans="1:9" x14ac:dyDescent="0.25">
      <c r="A1387">
        <v>1386</v>
      </c>
      <c r="D1387">
        <v>32.751783999999994</v>
      </c>
      <c r="E1387">
        <v>7.927524</v>
      </c>
      <c r="F1387">
        <v>48.548376999999995</v>
      </c>
      <c r="G1387">
        <v>10.149666</v>
      </c>
    </row>
    <row r="1388" spans="1:9" x14ac:dyDescent="0.25">
      <c r="A1388">
        <v>1387</v>
      </c>
      <c r="D1388">
        <v>32.751783999999994</v>
      </c>
      <c r="E1388">
        <v>7.927524</v>
      </c>
      <c r="F1388">
        <v>48.548376999999995</v>
      </c>
      <c r="G1388">
        <v>10.149666</v>
      </c>
    </row>
    <row r="1389" spans="1:9" x14ac:dyDescent="0.25">
      <c r="A1389">
        <v>1388</v>
      </c>
      <c r="D1389">
        <v>32.751783999999994</v>
      </c>
      <c r="E1389">
        <v>7.927524</v>
      </c>
      <c r="F1389">
        <v>48.548376999999995</v>
      </c>
      <c r="G1389">
        <v>10.149666</v>
      </c>
    </row>
    <row r="1390" spans="1:9" x14ac:dyDescent="0.25">
      <c r="A1390">
        <v>1389</v>
      </c>
      <c r="D1390">
        <v>32.751783999999994</v>
      </c>
      <c r="E1390">
        <v>7.927524</v>
      </c>
      <c r="F1390">
        <v>48.548376999999995</v>
      </c>
      <c r="G1390">
        <v>10.149666</v>
      </c>
    </row>
    <row r="1391" spans="1:9" x14ac:dyDescent="0.25">
      <c r="A1391">
        <v>1390</v>
      </c>
      <c r="D1391">
        <v>32.751783999999994</v>
      </c>
      <c r="E1391">
        <v>7.927524</v>
      </c>
    </row>
    <row r="1392" spans="1:9" x14ac:dyDescent="0.25">
      <c r="A1392">
        <v>1391</v>
      </c>
      <c r="D1392">
        <v>32.751783999999994</v>
      </c>
      <c r="E1392">
        <v>7.927524</v>
      </c>
    </row>
    <row r="1393" spans="1:5" x14ac:dyDescent="0.25">
      <c r="A1393">
        <v>1392</v>
      </c>
      <c r="D1393">
        <v>32.751783999999994</v>
      </c>
      <c r="E1393">
        <v>7.927524</v>
      </c>
    </row>
    <row r="1394" spans="1:5" x14ac:dyDescent="0.25">
      <c r="A1394">
        <v>1393</v>
      </c>
      <c r="D1394">
        <v>32.751783999999994</v>
      </c>
      <c r="E1394">
        <v>7.927524</v>
      </c>
    </row>
    <row r="1395" spans="1:5" x14ac:dyDescent="0.25">
      <c r="A1395">
        <v>1394</v>
      </c>
      <c r="D1395">
        <v>32.751783999999994</v>
      </c>
      <c r="E1395">
        <v>7.927524</v>
      </c>
    </row>
    <row r="1396" spans="1:5" x14ac:dyDescent="0.25">
      <c r="A1396">
        <v>1395</v>
      </c>
      <c r="B1396">
        <v>24.703401999999997</v>
      </c>
      <c r="C1396">
        <v>9.0686929999999997</v>
      </c>
      <c r="D1396">
        <v>32.751783999999994</v>
      </c>
      <c r="E1396">
        <v>7.927524</v>
      </c>
    </row>
    <row r="1397" spans="1:5" x14ac:dyDescent="0.25">
      <c r="A1397">
        <v>1396</v>
      </c>
      <c r="B1397">
        <v>24.703401999999997</v>
      </c>
      <c r="C1397">
        <v>9.0686929999999997</v>
      </c>
      <c r="D1397">
        <v>32.751783999999994</v>
      </c>
      <c r="E1397">
        <v>7.927524</v>
      </c>
    </row>
    <row r="1398" spans="1:5" x14ac:dyDescent="0.25">
      <c r="A1398">
        <v>1397</v>
      </c>
      <c r="B1398">
        <v>24.703401999999997</v>
      </c>
      <c r="C1398">
        <v>9.0686929999999997</v>
      </c>
      <c r="D1398">
        <v>32.751783999999994</v>
      </c>
      <c r="E1398">
        <v>7.927524</v>
      </c>
    </row>
    <row r="1399" spans="1:5" x14ac:dyDescent="0.25">
      <c r="A1399">
        <v>1398</v>
      </c>
      <c r="B1399">
        <v>24.703401999999997</v>
      </c>
      <c r="C1399">
        <v>9.0686929999999997</v>
      </c>
      <c r="D1399">
        <v>32.751783999999994</v>
      </c>
      <c r="E1399">
        <v>7.927524</v>
      </c>
    </row>
    <row r="1400" spans="1:5" x14ac:dyDescent="0.25">
      <c r="A1400">
        <v>1399</v>
      </c>
      <c r="B1400">
        <v>24.703401999999997</v>
      </c>
      <c r="C1400">
        <v>9.0686929999999997</v>
      </c>
    </row>
    <row r="1401" spans="1:5" x14ac:dyDescent="0.25">
      <c r="A1401">
        <v>1400</v>
      </c>
      <c r="B1401">
        <v>24.703401999999997</v>
      </c>
      <c r="C1401">
        <v>9.0686929999999997</v>
      </c>
    </row>
    <row r="1402" spans="1:5" x14ac:dyDescent="0.25">
      <c r="A1402">
        <v>1401</v>
      </c>
      <c r="B1402">
        <v>24.703401999999997</v>
      </c>
      <c r="C1402">
        <v>9.0686929999999997</v>
      </c>
    </row>
    <row r="1403" spans="1:5" x14ac:dyDescent="0.25">
      <c r="A1403">
        <v>1402</v>
      </c>
      <c r="B1403">
        <v>24.703401999999997</v>
      </c>
      <c r="C1403">
        <v>9.0686929999999997</v>
      </c>
    </row>
    <row r="1404" spans="1:5" x14ac:dyDescent="0.25">
      <c r="A1404">
        <v>1403</v>
      </c>
      <c r="B1404">
        <v>24.703401999999997</v>
      </c>
      <c r="C1404">
        <v>9.0686929999999997</v>
      </c>
    </row>
    <row r="1405" spans="1:5" x14ac:dyDescent="0.25">
      <c r="A1405">
        <v>1404</v>
      </c>
      <c r="B1405">
        <v>24.703401999999997</v>
      </c>
      <c r="C1405">
        <v>9.0686929999999997</v>
      </c>
    </row>
    <row r="1406" spans="1:5" x14ac:dyDescent="0.25">
      <c r="A1406">
        <v>1405</v>
      </c>
      <c r="B1406">
        <v>24.703401999999997</v>
      </c>
      <c r="C1406">
        <v>9.0686929999999997</v>
      </c>
    </row>
    <row r="1407" spans="1:5" x14ac:dyDescent="0.25">
      <c r="A1407">
        <v>1406</v>
      </c>
      <c r="B1407">
        <v>24.703401999999997</v>
      </c>
      <c r="C1407">
        <v>9.0686929999999997</v>
      </c>
    </row>
    <row r="1408" spans="1:5" x14ac:dyDescent="0.25">
      <c r="A1408">
        <v>1407</v>
      </c>
      <c r="B1408">
        <v>24.703401999999997</v>
      </c>
      <c r="C1408">
        <v>9.0686929999999997</v>
      </c>
    </row>
    <row r="1409" spans="1:9" x14ac:dyDescent="0.25">
      <c r="A1409">
        <v>1408</v>
      </c>
      <c r="B1409">
        <v>24.703401999999997</v>
      </c>
      <c r="C1409">
        <v>9.0686929999999997</v>
      </c>
    </row>
    <row r="1410" spans="1:9" x14ac:dyDescent="0.25">
      <c r="A1410">
        <v>1409</v>
      </c>
      <c r="B1410">
        <v>24.703401999999997</v>
      </c>
      <c r="C1410">
        <v>9.0686929999999997</v>
      </c>
    </row>
    <row r="1411" spans="1:9" x14ac:dyDescent="0.25">
      <c r="A1411">
        <v>1410</v>
      </c>
      <c r="H1411">
        <v>26.325094999999997</v>
      </c>
      <c r="I1411">
        <v>6.7263909999999996</v>
      </c>
    </row>
    <row r="1412" spans="1:9" x14ac:dyDescent="0.25">
      <c r="A1412">
        <v>1411</v>
      </c>
      <c r="H1412">
        <v>26.325094999999997</v>
      </c>
      <c r="I1412">
        <v>6.7263909999999996</v>
      </c>
    </row>
    <row r="1413" spans="1:9" x14ac:dyDescent="0.25">
      <c r="A1413">
        <v>1412</v>
      </c>
      <c r="H1413">
        <v>26.325094999999997</v>
      </c>
      <c r="I1413">
        <v>6.7263909999999996</v>
      </c>
    </row>
    <row r="1414" spans="1:9" x14ac:dyDescent="0.25">
      <c r="A1414">
        <v>1413</v>
      </c>
      <c r="H1414">
        <v>26.325094999999997</v>
      </c>
      <c r="I1414">
        <v>6.7263909999999996</v>
      </c>
    </row>
    <row r="1415" spans="1:9" x14ac:dyDescent="0.25">
      <c r="A1415">
        <v>1414</v>
      </c>
      <c r="F1415">
        <v>22.601186999999996</v>
      </c>
      <c r="G1415">
        <v>9.6692599999999995</v>
      </c>
      <c r="H1415">
        <v>26.325094999999997</v>
      </c>
      <c r="I1415">
        <v>6.7263909999999996</v>
      </c>
    </row>
    <row r="1416" spans="1:9" x14ac:dyDescent="0.25">
      <c r="A1416">
        <v>1415</v>
      </c>
      <c r="F1416">
        <v>22.601186999999996</v>
      </c>
      <c r="G1416">
        <v>9.6692599999999995</v>
      </c>
      <c r="H1416">
        <v>26.325094999999997</v>
      </c>
      <c r="I1416">
        <v>6.7263909999999996</v>
      </c>
    </row>
    <row r="1417" spans="1:9" x14ac:dyDescent="0.25">
      <c r="A1417">
        <v>1416</v>
      </c>
      <c r="F1417">
        <v>22.601186999999996</v>
      </c>
      <c r="G1417">
        <v>9.6692599999999995</v>
      </c>
      <c r="H1417">
        <v>26.325094999999997</v>
      </c>
      <c r="I1417">
        <v>6.7263909999999996</v>
      </c>
    </row>
    <row r="1418" spans="1:9" x14ac:dyDescent="0.25">
      <c r="A1418">
        <v>1417</v>
      </c>
      <c r="F1418">
        <v>22.601186999999996</v>
      </c>
      <c r="G1418">
        <v>9.6692599999999995</v>
      </c>
      <c r="H1418">
        <v>26.325094999999997</v>
      </c>
      <c r="I1418">
        <v>6.7263909999999996</v>
      </c>
    </row>
    <row r="1419" spans="1:9" x14ac:dyDescent="0.25">
      <c r="A1419">
        <v>1418</v>
      </c>
      <c r="D1419">
        <v>10.228220999999998</v>
      </c>
      <c r="E1419">
        <v>5.6454180000000003</v>
      </c>
      <c r="F1419">
        <v>22.601186999999996</v>
      </c>
      <c r="G1419">
        <v>9.6692599999999995</v>
      </c>
      <c r="H1419">
        <v>26.325094999999997</v>
      </c>
      <c r="I1419">
        <v>6.7263909999999996</v>
      </c>
    </row>
    <row r="1420" spans="1:9" x14ac:dyDescent="0.25">
      <c r="A1420">
        <v>1419</v>
      </c>
      <c r="D1420">
        <v>10.228220999999998</v>
      </c>
      <c r="E1420">
        <v>5.6454180000000003</v>
      </c>
      <c r="F1420">
        <v>22.601186999999996</v>
      </c>
      <c r="G1420">
        <v>9.6692599999999995</v>
      </c>
      <c r="H1420">
        <v>26.325094999999997</v>
      </c>
      <c r="I1420">
        <v>6.7263909999999996</v>
      </c>
    </row>
    <row r="1421" spans="1:9" x14ac:dyDescent="0.25">
      <c r="A1421">
        <v>1420</v>
      </c>
      <c r="D1421">
        <v>10.228220999999998</v>
      </c>
      <c r="E1421">
        <v>5.6454180000000003</v>
      </c>
      <c r="F1421">
        <v>22.601186999999996</v>
      </c>
      <c r="G1421">
        <v>9.6692599999999995</v>
      </c>
      <c r="H1421">
        <v>26.325094999999997</v>
      </c>
      <c r="I1421">
        <v>6.7263909999999996</v>
      </c>
    </row>
    <row r="1422" spans="1:9" x14ac:dyDescent="0.25">
      <c r="A1422">
        <v>1421</v>
      </c>
      <c r="D1422">
        <v>10.228220999999998</v>
      </c>
      <c r="E1422">
        <v>5.6454180000000003</v>
      </c>
      <c r="F1422">
        <v>22.601186999999996</v>
      </c>
      <c r="G1422">
        <v>9.6692599999999995</v>
      </c>
      <c r="H1422">
        <v>26.325094999999997</v>
      </c>
      <c r="I1422">
        <v>6.7263909999999996</v>
      </c>
    </row>
    <row r="1423" spans="1:9" x14ac:dyDescent="0.25">
      <c r="A1423">
        <v>1422</v>
      </c>
      <c r="D1423">
        <v>10.228220999999998</v>
      </c>
      <c r="E1423">
        <v>5.6454180000000003</v>
      </c>
      <c r="F1423">
        <v>22.601186999999996</v>
      </c>
      <c r="G1423">
        <v>9.6692599999999995</v>
      </c>
    </row>
    <row r="1424" spans="1:9" x14ac:dyDescent="0.25">
      <c r="A1424">
        <v>1423</v>
      </c>
      <c r="D1424">
        <v>10.228220999999998</v>
      </c>
      <c r="E1424">
        <v>5.6454180000000003</v>
      </c>
      <c r="F1424">
        <v>22.601186999999996</v>
      </c>
      <c r="G1424">
        <v>9.6692599999999995</v>
      </c>
    </row>
    <row r="1425" spans="1:11" x14ac:dyDescent="0.25">
      <c r="A1425">
        <v>1424</v>
      </c>
      <c r="D1425">
        <v>10.228220999999998</v>
      </c>
      <c r="E1425">
        <v>5.6454180000000003</v>
      </c>
      <c r="F1425">
        <v>22.601186999999996</v>
      </c>
      <c r="G1425">
        <v>9.6692599999999995</v>
      </c>
    </row>
    <row r="1426" spans="1:11" x14ac:dyDescent="0.25">
      <c r="A1426">
        <v>1425</v>
      </c>
      <c r="D1426">
        <v>10.228220999999998</v>
      </c>
      <c r="E1426">
        <v>5.6454180000000003</v>
      </c>
      <c r="F1426">
        <v>22.601186999999996</v>
      </c>
      <c r="G1426">
        <v>9.6692599999999995</v>
      </c>
    </row>
    <row r="1427" spans="1:11" x14ac:dyDescent="0.25">
      <c r="A1427">
        <v>1426</v>
      </c>
      <c r="D1427">
        <v>10.228220999999998</v>
      </c>
      <c r="E1427">
        <v>5.6454180000000003</v>
      </c>
      <c r="F1427">
        <v>22.601186999999996</v>
      </c>
      <c r="G1427">
        <v>9.6692599999999995</v>
      </c>
    </row>
    <row r="1428" spans="1:11" x14ac:dyDescent="0.25">
      <c r="A1428">
        <v>1427</v>
      </c>
      <c r="D1428">
        <v>10.228220999999998</v>
      </c>
      <c r="E1428">
        <v>5.6454180000000003</v>
      </c>
      <c r="F1428">
        <v>22.601186999999996</v>
      </c>
      <c r="G1428">
        <v>9.6692599999999995</v>
      </c>
    </row>
    <row r="1429" spans="1:11" x14ac:dyDescent="0.25">
      <c r="A1429">
        <v>1428</v>
      </c>
      <c r="D1429">
        <v>10.228220999999998</v>
      </c>
      <c r="E1429">
        <v>5.6454180000000003</v>
      </c>
      <c r="F1429">
        <v>22.601186999999996</v>
      </c>
      <c r="G1429">
        <v>9.6692599999999995</v>
      </c>
    </row>
    <row r="1430" spans="1:11" x14ac:dyDescent="0.25">
      <c r="A1430">
        <v>1429</v>
      </c>
      <c r="J1430">
        <v>-2.6252720000000096</v>
      </c>
      <c r="K1430">
        <v>13.092535</v>
      </c>
    </row>
    <row r="1431" spans="1:11" x14ac:dyDescent="0.25">
      <c r="A1431">
        <v>1430</v>
      </c>
    </row>
    <row r="1432" spans="1:11" x14ac:dyDescent="0.25">
      <c r="A1432">
        <v>1431</v>
      </c>
    </row>
    <row r="1433" spans="1:11" x14ac:dyDescent="0.25">
      <c r="A1433">
        <v>1432</v>
      </c>
    </row>
    <row r="1434" spans="1:11" x14ac:dyDescent="0.25">
      <c r="A1434">
        <v>1433</v>
      </c>
    </row>
    <row r="1435" spans="1:11" x14ac:dyDescent="0.25">
      <c r="A1435">
        <v>1434</v>
      </c>
    </row>
    <row r="1436" spans="1:11" x14ac:dyDescent="0.25">
      <c r="A1436">
        <v>1435</v>
      </c>
    </row>
    <row r="1437" spans="1:11" x14ac:dyDescent="0.25">
      <c r="A1437">
        <v>1436</v>
      </c>
    </row>
    <row r="1438" spans="1:11" x14ac:dyDescent="0.25">
      <c r="A1438">
        <v>1437</v>
      </c>
    </row>
    <row r="1439" spans="1:11" x14ac:dyDescent="0.25">
      <c r="A1439">
        <v>1438</v>
      </c>
    </row>
    <row r="1440" spans="1:1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1" x14ac:dyDescent="0.25">
      <c r="A4529">
        <v>4528</v>
      </c>
    </row>
    <row r="4530" spans="1:11" x14ac:dyDescent="0.25">
      <c r="A4530">
        <v>4529</v>
      </c>
    </row>
    <row r="4531" spans="1:11" x14ac:dyDescent="0.25">
      <c r="A4531">
        <v>4530</v>
      </c>
    </row>
    <row r="4532" spans="1:11" x14ac:dyDescent="0.25">
      <c r="A4532">
        <v>4531</v>
      </c>
    </row>
    <row r="4533" spans="1:11" x14ac:dyDescent="0.25">
      <c r="A4533">
        <v>4532</v>
      </c>
    </row>
    <row r="4534" spans="1:11" x14ac:dyDescent="0.25">
      <c r="A4534">
        <v>4533</v>
      </c>
    </row>
    <row r="4535" spans="1:11" x14ac:dyDescent="0.25">
      <c r="A4535">
        <v>4534</v>
      </c>
    </row>
    <row r="4536" spans="1:11" x14ac:dyDescent="0.25">
      <c r="A4536">
        <v>4535</v>
      </c>
    </row>
    <row r="4537" spans="1:11" x14ac:dyDescent="0.25">
      <c r="A4537">
        <v>4536</v>
      </c>
      <c r="J4537">
        <v>266.91552000000001</v>
      </c>
      <c r="K4537">
        <v>11.610339</v>
      </c>
    </row>
    <row r="4538" spans="1:11" x14ac:dyDescent="0.25">
      <c r="A4538">
        <v>4537</v>
      </c>
      <c r="B4538">
        <v>214.815147</v>
      </c>
      <c r="C4538">
        <v>7.5697130000000001</v>
      </c>
    </row>
    <row r="4539" spans="1:11" x14ac:dyDescent="0.25">
      <c r="A4539">
        <v>4538</v>
      </c>
      <c r="B4539">
        <v>214.815147</v>
      </c>
      <c r="C4539">
        <v>7.5697130000000001</v>
      </c>
    </row>
    <row r="4540" spans="1:11" x14ac:dyDescent="0.25">
      <c r="A4540">
        <v>4539</v>
      </c>
      <c r="B4540">
        <v>214.815147</v>
      </c>
      <c r="C4540">
        <v>7.5697130000000001</v>
      </c>
    </row>
    <row r="4541" spans="1:11" x14ac:dyDescent="0.25">
      <c r="A4541">
        <v>4540</v>
      </c>
      <c r="B4541">
        <v>214.815147</v>
      </c>
      <c r="C4541">
        <v>7.5697130000000001</v>
      </c>
    </row>
    <row r="4542" spans="1:11" x14ac:dyDescent="0.25">
      <c r="A4542">
        <v>4541</v>
      </c>
      <c r="B4542">
        <v>214.815147</v>
      </c>
      <c r="C4542">
        <v>7.5697130000000001</v>
      </c>
    </row>
    <row r="4543" spans="1:11" x14ac:dyDescent="0.25">
      <c r="A4543">
        <v>4542</v>
      </c>
      <c r="B4543">
        <v>214.815147</v>
      </c>
      <c r="C4543">
        <v>7.5697130000000001</v>
      </c>
      <c r="D4543">
        <v>212.460937</v>
      </c>
      <c r="E4543">
        <v>6.393351</v>
      </c>
    </row>
    <row r="4544" spans="1:11" x14ac:dyDescent="0.25">
      <c r="A4544">
        <v>4543</v>
      </c>
      <c r="B4544">
        <v>214.815147</v>
      </c>
      <c r="C4544">
        <v>7.5697130000000001</v>
      </c>
      <c r="D4544">
        <v>212.460937</v>
      </c>
      <c r="E4544">
        <v>6.393351</v>
      </c>
    </row>
    <row r="4545" spans="1:9" x14ac:dyDescent="0.25">
      <c r="A4545">
        <v>4544</v>
      </c>
      <c r="B4545">
        <v>214.815147</v>
      </c>
      <c r="C4545">
        <v>7.5697130000000001</v>
      </c>
      <c r="D4545">
        <v>212.460937</v>
      </c>
      <c r="E4545">
        <v>6.393351</v>
      </c>
    </row>
    <row r="4546" spans="1:9" x14ac:dyDescent="0.25">
      <c r="A4546">
        <v>4545</v>
      </c>
      <c r="B4546">
        <v>214.815147</v>
      </c>
      <c r="C4546">
        <v>7.5697130000000001</v>
      </c>
      <c r="D4546">
        <v>212.460937</v>
      </c>
      <c r="E4546">
        <v>6.393351</v>
      </c>
    </row>
    <row r="4547" spans="1:9" x14ac:dyDescent="0.25">
      <c r="A4547">
        <v>4546</v>
      </c>
      <c r="B4547">
        <v>214.815147</v>
      </c>
      <c r="C4547">
        <v>7.5697130000000001</v>
      </c>
      <c r="D4547">
        <v>212.460937</v>
      </c>
      <c r="E4547">
        <v>6.393351</v>
      </c>
    </row>
    <row r="4548" spans="1:9" x14ac:dyDescent="0.25">
      <c r="A4548">
        <v>4547</v>
      </c>
      <c r="B4548">
        <v>214.815147</v>
      </c>
      <c r="C4548">
        <v>7.5697130000000001</v>
      </c>
      <c r="D4548">
        <v>212.460937</v>
      </c>
      <c r="E4548">
        <v>6.393351</v>
      </c>
    </row>
    <row r="4549" spans="1:9" x14ac:dyDescent="0.25">
      <c r="A4549">
        <v>4548</v>
      </c>
      <c r="B4549">
        <v>214.815147</v>
      </c>
      <c r="C4549">
        <v>7.5697130000000001</v>
      </c>
      <c r="D4549">
        <v>212.460937</v>
      </c>
      <c r="E4549">
        <v>6.393351</v>
      </c>
    </row>
    <row r="4550" spans="1:9" x14ac:dyDescent="0.25">
      <c r="A4550">
        <v>4549</v>
      </c>
      <c r="B4550">
        <v>214.815147</v>
      </c>
      <c r="C4550">
        <v>7.5697130000000001</v>
      </c>
      <c r="D4550">
        <v>212.460937</v>
      </c>
      <c r="E4550">
        <v>6.393351</v>
      </c>
    </row>
    <row r="4551" spans="1:9" x14ac:dyDescent="0.25">
      <c r="A4551">
        <v>4550</v>
      </c>
      <c r="D4551">
        <v>212.460937</v>
      </c>
      <c r="E4551">
        <v>6.393351</v>
      </c>
      <c r="H4551">
        <v>213.07506100000001</v>
      </c>
      <c r="I4551">
        <v>5.2680829999999998</v>
      </c>
    </row>
    <row r="4552" spans="1:9" x14ac:dyDescent="0.25">
      <c r="A4552">
        <v>4551</v>
      </c>
      <c r="D4552">
        <v>212.460937</v>
      </c>
      <c r="E4552">
        <v>6.393351</v>
      </c>
      <c r="F4552">
        <v>213.22864099999998</v>
      </c>
      <c r="G4552">
        <v>8.2346350000000008</v>
      </c>
      <c r="H4552">
        <v>213.07506100000001</v>
      </c>
      <c r="I4552">
        <v>5.2680829999999998</v>
      </c>
    </row>
    <row r="4553" spans="1:9" x14ac:dyDescent="0.25">
      <c r="A4553">
        <v>4552</v>
      </c>
      <c r="F4553">
        <v>213.22864099999998</v>
      </c>
      <c r="G4553">
        <v>8.2346350000000008</v>
      </c>
      <c r="H4553">
        <v>213.07506100000001</v>
      </c>
      <c r="I4553">
        <v>5.2680829999999998</v>
      </c>
    </row>
    <row r="4554" spans="1:9" x14ac:dyDescent="0.25">
      <c r="A4554">
        <v>4553</v>
      </c>
      <c r="F4554">
        <v>213.22864099999998</v>
      </c>
      <c r="G4554">
        <v>8.2346350000000008</v>
      </c>
      <c r="H4554">
        <v>213.07506100000001</v>
      </c>
      <c r="I4554">
        <v>5.2680829999999998</v>
      </c>
    </row>
    <row r="4555" spans="1:9" x14ac:dyDescent="0.25">
      <c r="A4555">
        <v>4554</v>
      </c>
      <c r="F4555">
        <v>213.22864099999998</v>
      </c>
      <c r="G4555">
        <v>8.2346350000000008</v>
      </c>
      <c r="H4555">
        <v>213.07506100000001</v>
      </c>
      <c r="I4555">
        <v>5.2680829999999998</v>
      </c>
    </row>
    <row r="4556" spans="1:9" x14ac:dyDescent="0.25">
      <c r="A4556">
        <v>4555</v>
      </c>
      <c r="F4556">
        <v>213.22864099999998</v>
      </c>
      <c r="G4556">
        <v>8.2346350000000008</v>
      </c>
      <c r="H4556">
        <v>213.07506100000001</v>
      </c>
      <c r="I4556">
        <v>5.2680829999999998</v>
      </c>
    </row>
    <row r="4557" spans="1:9" x14ac:dyDescent="0.25">
      <c r="A4557">
        <v>4556</v>
      </c>
      <c r="F4557">
        <v>213.22864099999998</v>
      </c>
      <c r="G4557">
        <v>8.2346350000000008</v>
      </c>
      <c r="H4557">
        <v>213.07506100000001</v>
      </c>
      <c r="I4557">
        <v>5.2680829999999998</v>
      </c>
    </row>
    <row r="4558" spans="1:9" x14ac:dyDescent="0.25">
      <c r="A4558">
        <v>4557</v>
      </c>
      <c r="F4558">
        <v>213.22864099999998</v>
      </c>
      <c r="G4558">
        <v>8.2346350000000008</v>
      </c>
      <c r="H4558">
        <v>213.07506100000001</v>
      </c>
      <c r="I4558">
        <v>5.2680829999999998</v>
      </c>
    </row>
    <row r="4559" spans="1:9" x14ac:dyDescent="0.25">
      <c r="A4559">
        <v>4558</v>
      </c>
      <c r="F4559">
        <v>213.22864099999998</v>
      </c>
      <c r="G4559">
        <v>8.2346350000000008</v>
      </c>
      <c r="H4559">
        <v>213.07506100000001</v>
      </c>
      <c r="I4559">
        <v>5.2680829999999998</v>
      </c>
    </row>
    <row r="4560" spans="1:9" x14ac:dyDescent="0.25">
      <c r="A4560">
        <v>4559</v>
      </c>
      <c r="F4560">
        <v>213.22864099999998</v>
      </c>
      <c r="G4560">
        <v>8.2346350000000008</v>
      </c>
      <c r="H4560">
        <v>213.07506100000001</v>
      </c>
      <c r="I4560">
        <v>5.2680829999999998</v>
      </c>
    </row>
    <row r="4561" spans="1:9" x14ac:dyDescent="0.25">
      <c r="A4561">
        <v>4560</v>
      </c>
      <c r="F4561">
        <v>213.22864099999998</v>
      </c>
      <c r="G4561">
        <v>8.2346350000000008</v>
      </c>
      <c r="H4561">
        <v>213.07506100000001</v>
      </c>
      <c r="I4561">
        <v>5.2680829999999998</v>
      </c>
    </row>
    <row r="4562" spans="1:9" x14ac:dyDescent="0.25">
      <c r="A4562">
        <v>4561</v>
      </c>
      <c r="F4562">
        <v>213.22864099999998</v>
      </c>
      <c r="G4562">
        <v>8.2346350000000008</v>
      </c>
      <c r="H4562">
        <v>213.07506100000001</v>
      </c>
      <c r="I4562">
        <v>5.2680829999999998</v>
      </c>
    </row>
    <row r="4563" spans="1:9" x14ac:dyDescent="0.25">
      <c r="A4563">
        <v>4562</v>
      </c>
    </row>
    <row r="4564" spans="1:9" x14ac:dyDescent="0.25">
      <c r="A4564">
        <v>4563</v>
      </c>
    </row>
    <row r="4565" spans="1:9" x14ac:dyDescent="0.25">
      <c r="A4565">
        <v>4564</v>
      </c>
    </row>
    <row r="4566" spans="1:9" x14ac:dyDescent="0.25">
      <c r="A4566">
        <v>4565</v>
      </c>
    </row>
    <row r="4567" spans="1:9" x14ac:dyDescent="0.25">
      <c r="A4567">
        <v>4566</v>
      </c>
    </row>
    <row r="4568" spans="1:9" x14ac:dyDescent="0.25">
      <c r="A4568">
        <v>4567</v>
      </c>
    </row>
    <row r="4569" spans="1:9" x14ac:dyDescent="0.25">
      <c r="A4569">
        <v>4568</v>
      </c>
    </row>
    <row r="4570" spans="1:9" x14ac:dyDescent="0.25">
      <c r="A4570">
        <v>4569</v>
      </c>
    </row>
    <row r="4571" spans="1:9" x14ac:dyDescent="0.25">
      <c r="A4571">
        <v>4570</v>
      </c>
    </row>
    <row r="4572" spans="1:9" x14ac:dyDescent="0.25">
      <c r="A4572">
        <v>4571</v>
      </c>
    </row>
    <row r="4573" spans="1:9" x14ac:dyDescent="0.25">
      <c r="A4573">
        <v>4572</v>
      </c>
    </row>
    <row r="4574" spans="1:9" x14ac:dyDescent="0.25">
      <c r="A4574">
        <v>4573</v>
      </c>
    </row>
    <row r="4575" spans="1:9" x14ac:dyDescent="0.25">
      <c r="A4575">
        <v>4574</v>
      </c>
    </row>
    <row r="4576" spans="1:9" x14ac:dyDescent="0.25">
      <c r="A4576">
        <v>4575</v>
      </c>
      <c r="B4576">
        <v>188.74651900000001</v>
      </c>
      <c r="C4576">
        <v>8.135389</v>
      </c>
    </row>
    <row r="4577" spans="1:9" x14ac:dyDescent="0.25">
      <c r="A4577">
        <v>4576</v>
      </c>
      <c r="B4577">
        <v>188.74651900000001</v>
      </c>
      <c r="C4577">
        <v>8.135389</v>
      </c>
    </row>
    <row r="4578" spans="1:9" x14ac:dyDescent="0.25">
      <c r="A4578">
        <v>4577</v>
      </c>
      <c r="B4578">
        <v>188.74651900000001</v>
      </c>
      <c r="C4578">
        <v>8.135389</v>
      </c>
      <c r="D4578">
        <v>186.54069099999998</v>
      </c>
      <c r="E4578">
        <v>6.8232540000000004</v>
      </c>
    </row>
    <row r="4579" spans="1:9" x14ac:dyDescent="0.25">
      <c r="A4579">
        <v>4578</v>
      </c>
      <c r="B4579">
        <v>188.74651900000001</v>
      </c>
      <c r="C4579">
        <v>8.135389</v>
      </c>
      <c r="D4579">
        <v>186.54069099999998</v>
      </c>
      <c r="E4579">
        <v>6.8232540000000004</v>
      </c>
    </row>
    <row r="4580" spans="1:9" x14ac:dyDescent="0.25">
      <c r="A4580">
        <v>4579</v>
      </c>
      <c r="B4580">
        <v>188.74651900000001</v>
      </c>
      <c r="C4580">
        <v>8.135389</v>
      </c>
      <c r="D4580">
        <v>186.54069099999998</v>
      </c>
      <c r="E4580">
        <v>6.8232540000000004</v>
      </c>
    </row>
    <row r="4581" spans="1:9" x14ac:dyDescent="0.25">
      <c r="A4581">
        <v>4580</v>
      </c>
      <c r="B4581">
        <v>188.74651900000001</v>
      </c>
      <c r="C4581">
        <v>8.135389</v>
      </c>
      <c r="D4581">
        <v>186.54069099999998</v>
      </c>
      <c r="E4581">
        <v>6.8232540000000004</v>
      </c>
    </row>
    <row r="4582" spans="1:9" x14ac:dyDescent="0.25">
      <c r="A4582">
        <v>4581</v>
      </c>
      <c r="B4582">
        <v>188.74651900000001</v>
      </c>
      <c r="C4582">
        <v>8.135389</v>
      </c>
      <c r="D4582">
        <v>186.54069099999998</v>
      </c>
      <c r="E4582">
        <v>6.8232540000000004</v>
      </c>
    </row>
    <row r="4583" spans="1:9" x14ac:dyDescent="0.25">
      <c r="A4583">
        <v>4582</v>
      </c>
      <c r="B4583">
        <v>188.74651900000001</v>
      </c>
      <c r="C4583">
        <v>8.135389</v>
      </c>
      <c r="D4583">
        <v>186.54069099999998</v>
      </c>
      <c r="E4583">
        <v>6.8232540000000004</v>
      </c>
    </row>
    <row r="4584" spans="1:9" x14ac:dyDescent="0.25">
      <c r="A4584">
        <v>4583</v>
      </c>
      <c r="B4584">
        <v>188.74651900000001</v>
      </c>
      <c r="C4584">
        <v>8.135389</v>
      </c>
      <c r="D4584">
        <v>186.54069099999998</v>
      </c>
      <c r="E4584">
        <v>6.8232540000000004</v>
      </c>
    </row>
    <row r="4585" spans="1:9" x14ac:dyDescent="0.25">
      <c r="A4585">
        <v>4584</v>
      </c>
      <c r="B4585">
        <v>188.74651900000001</v>
      </c>
      <c r="C4585">
        <v>8.135389</v>
      </c>
      <c r="D4585">
        <v>186.54069099999998</v>
      </c>
      <c r="E4585">
        <v>6.8232540000000004</v>
      </c>
    </row>
    <row r="4586" spans="1:9" x14ac:dyDescent="0.25">
      <c r="A4586">
        <v>4585</v>
      </c>
      <c r="B4586">
        <v>188.74651900000001</v>
      </c>
      <c r="C4586">
        <v>8.135389</v>
      </c>
      <c r="D4586">
        <v>186.54069099999998</v>
      </c>
      <c r="E4586">
        <v>6.8232540000000004</v>
      </c>
    </row>
    <row r="4587" spans="1:9" x14ac:dyDescent="0.25">
      <c r="A4587">
        <v>4586</v>
      </c>
      <c r="D4587">
        <v>186.54069099999998</v>
      </c>
      <c r="E4587">
        <v>6.8232540000000004</v>
      </c>
    </row>
    <row r="4588" spans="1:9" x14ac:dyDescent="0.25">
      <c r="A4588">
        <v>4587</v>
      </c>
      <c r="D4588">
        <v>186.54069099999998</v>
      </c>
      <c r="E4588">
        <v>6.8232540000000004</v>
      </c>
      <c r="F4588">
        <v>186.330656</v>
      </c>
      <c r="G4588">
        <v>8.870158</v>
      </c>
    </row>
    <row r="4589" spans="1:9" x14ac:dyDescent="0.25">
      <c r="A4589">
        <v>4588</v>
      </c>
      <c r="F4589">
        <v>186.330656</v>
      </c>
      <c r="G4589">
        <v>8.870158</v>
      </c>
      <c r="H4589">
        <v>186.278122</v>
      </c>
      <c r="I4589">
        <v>5.9834170000000002</v>
      </c>
    </row>
    <row r="4590" spans="1:9" x14ac:dyDescent="0.25">
      <c r="A4590">
        <v>4589</v>
      </c>
      <c r="F4590">
        <v>186.330656</v>
      </c>
      <c r="G4590">
        <v>8.870158</v>
      </c>
      <c r="H4590">
        <v>186.278122</v>
      </c>
      <c r="I4590">
        <v>5.9834170000000002</v>
      </c>
    </row>
    <row r="4591" spans="1:9" x14ac:dyDescent="0.25">
      <c r="A4591">
        <v>4590</v>
      </c>
      <c r="F4591">
        <v>186.330656</v>
      </c>
      <c r="G4591">
        <v>8.870158</v>
      </c>
      <c r="H4591">
        <v>186.278122</v>
      </c>
      <c r="I4591">
        <v>5.9834170000000002</v>
      </c>
    </row>
    <row r="4592" spans="1:9" x14ac:dyDescent="0.25">
      <c r="A4592">
        <v>4591</v>
      </c>
      <c r="F4592">
        <v>186.330656</v>
      </c>
      <c r="G4592">
        <v>8.870158</v>
      </c>
      <c r="H4592">
        <v>186.278122</v>
      </c>
      <c r="I4592">
        <v>5.9834170000000002</v>
      </c>
    </row>
    <row r="4593" spans="1:9" x14ac:dyDescent="0.25">
      <c r="A4593">
        <v>4592</v>
      </c>
      <c r="F4593">
        <v>186.330656</v>
      </c>
      <c r="G4593">
        <v>8.870158</v>
      </c>
      <c r="H4593">
        <v>186.278122</v>
      </c>
      <c r="I4593">
        <v>5.9834170000000002</v>
      </c>
    </row>
    <row r="4594" spans="1:9" x14ac:dyDescent="0.25">
      <c r="A4594">
        <v>4593</v>
      </c>
      <c r="F4594">
        <v>186.330656</v>
      </c>
      <c r="G4594">
        <v>8.870158</v>
      </c>
      <c r="H4594">
        <v>186.278122</v>
      </c>
      <c r="I4594">
        <v>5.9834170000000002</v>
      </c>
    </row>
    <row r="4595" spans="1:9" x14ac:dyDescent="0.25">
      <c r="A4595">
        <v>4594</v>
      </c>
      <c r="F4595">
        <v>186.330656</v>
      </c>
      <c r="G4595">
        <v>8.870158</v>
      </c>
      <c r="H4595">
        <v>186.278122</v>
      </c>
      <c r="I4595">
        <v>5.9834170000000002</v>
      </c>
    </row>
    <row r="4596" spans="1:9" x14ac:dyDescent="0.25">
      <c r="A4596">
        <v>4595</v>
      </c>
      <c r="F4596">
        <v>186.330656</v>
      </c>
      <c r="G4596">
        <v>8.870158</v>
      </c>
      <c r="H4596">
        <v>186.278122</v>
      </c>
      <c r="I4596">
        <v>5.9834170000000002</v>
      </c>
    </row>
    <row r="4597" spans="1:9" x14ac:dyDescent="0.25">
      <c r="A4597">
        <v>4596</v>
      </c>
      <c r="F4597">
        <v>186.330656</v>
      </c>
      <c r="G4597">
        <v>8.870158</v>
      </c>
      <c r="H4597">
        <v>186.278122</v>
      </c>
      <c r="I4597">
        <v>5.9834170000000002</v>
      </c>
    </row>
    <row r="4598" spans="1:9" x14ac:dyDescent="0.25">
      <c r="A4598">
        <v>4597</v>
      </c>
    </row>
    <row r="4599" spans="1:9" x14ac:dyDescent="0.25">
      <c r="A4599">
        <v>4598</v>
      </c>
    </row>
    <row r="4600" spans="1:9" x14ac:dyDescent="0.25">
      <c r="A4600">
        <v>4599</v>
      </c>
    </row>
    <row r="4601" spans="1:9" x14ac:dyDescent="0.25">
      <c r="A4601">
        <v>4600</v>
      </c>
    </row>
    <row r="4602" spans="1:9" x14ac:dyDescent="0.25">
      <c r="A4602">
        <v>4601</v>
      </c>
    </row>
    <row r="4603" spans="1:9" x14ac:dyDescent="0.25">
      <c r="A4603">
        <v>4602</v>
      </c>
    </row>
    <row r="4604" spans="1:9" x14ac:dyDescent="0.25">
      <c r="A4604">
        <v>4603</v>
      </c>
    </row>
    <row r="4605" spans="1:9" x14ac:dyDescent="0.25">
      <c r="A4605">
        <v>4604</v>
      </c>
    </row>
    <row r="4606" spans="1:9" x14ac:dyDescent="0.25">
      <c r="A4606">
        <v>4605</v>
      </c>
    </row>
    <row r="4607" spans="1:9" x14ac:dyDescent="0.25">
      <c r="A4607">
        <v>4606</v>
      </c>
    </row>
    <row r="4608" spans="1:9" x14ac:dyDescent="0.25">
      <c r="A4608">
        <v>4607</v>
      </c>
    </row>
    <row r="4609" spans="1:9" x14ac:dyDescent="0.25">
      <c r="A4609">
        <v>4608</v>
      </c>
    </row>
    <row r="4610" spans="1:9" x14ac:dyDescent="0.25">
      <c r="A4610">
        <v>4609</v>
      </c>
      <c r="B4610">
        <v>157.077314</v>
      </c>
      <c r="C4610">
        <v>8.6602239999999995</v>
      </c>
    </row>
    <row r="4611" spans="1:9" x14ac:dyDescent="0.25">
      <c r="A4611">
        <v>4610</v>
      </c>
      <c r="B4611">
        <v>157.077314</v>
      </c>
      <c r="C4611">
        <v>8.6602239999999995</v>
      </c>
    </row>
    <row r="4612" spans="1:9" x14ac:dyDescent="0.25">
      <c r="A4612">
        <v>4611</v>
      </c>
      <c r="B4612">
        <v>157.077314</v>
      </c>
      <c r="C4612">
        <v>8.6602239999999995</v>
      </c>
    </row>
    <row r="4613" spans="1:9" x14ac:dyDescent="0.25">
      <c r="A4613">
        <v>4612</v>
      </c>
      <c r="B4613">
        <v>157.077314</v>
      </c>
      <c r="C4613">
        <v>8.6602239999999995</v>
      </c>
      <c r="D4613">
        <v>154.50384299999999</v>
      </c>
      <c r="E4613">
        <v>7.295655</v>
      </c>
    </row>
    <row r="4614" spans="1:9" x14ac:dyDescent="0.25">
      <c r="A4614">
        <v>4613</v>
      </c>
      <c r="B4614">
        <v>157.077314</v>
      </c>
      <c r="C4614">
        <v>8.6602239999999995</v>
      </c>
      <c r="D4614">
        <v>154.50384299999999</v>
      </c>
      <c r="E4614">
        <v>7.295655</v>
      </c>
    </row>
    <row r="4615" spans="1:9" x14ac:dyDescent="0.25">
      <c r="A4615">
        <v>4614</v>
      </c>
      <c r="B4615">
        <v>157.077314</v>
      </c>
      <c r="C4615">
        <v>8.6602239999999995</v>
      </c>
      <c r="D4615">
        <v>154.50384299999999</v>
      </c>
      <c r="E4615">
        <v>7.295655</v>
      </c>
    </row>
    <row r="4616" spans="1:9" x14ac:dyDescent="0.25">
      <c r="A4616">
        <v>4615</v>
      </c>
      <c r="B4616">
        <v>157.077314</v>
      </c>
      <c r="C4616">
        <v>8.6602239999999995</v>
      </c>
      <c r="D4616">
        <v>154.50384299999999</v>
      </c>
      <c r="E4616">
        <v>7.295655</v>
      </c>
    </row>
    <row r="4617" spans="1:9" x14ac:dyDescent="0.25">
      <c r="A4617">
        <v>4616</v>
      </c>
      <c r="B4617">
        <v>157.077314</v>
      </c>
      <c r="C4617">
        <v>8.6602239999999995</v>
      </c>
      <c r="D4617">
        <v>154.50384299999999</v>
      </c>
      <c r="E4617">
        <v>7.295655</v>
      </c>
    </row>
    <row r="4618" spans="1:9" x14ac:dyDescent="0.25">
      <c r="A4618">
        <v>4617</v>
      </c>
      <c r="B4618">
        <v>157.077314</v>
      </c>
      <c r="C4618">
        <v>8.6602239999999995</v>
      </c>
      <c r="D4618">
        <v>154.50384299999999</v>
      </c>
      <c r="E4618">
        <v>7.295655</v>
      </c>
    </row>
    <row r="4619" spans="1:9" x14ac:dyDescent="0.25">
      <c r="A4619">
        <v>4618</v>
      </c>
      <c r="B4619">
        <v>157.077314</v>
      </c>
      <c r="C4619">
        <v>8.6602239999999995</v>
      </c>
      <c r="D4619">
        <v>154.50384299999999</v>
      </c>
      <c r="E4619">
        <v>7.295655</v>
      </c>
    </row>
    <row r="4620" spans="1:9" x14ac:dyDescent="0.25">
      <c r="A4620">
        <v>4619</v>
      </c>
      <c r="D4620">
        <v>154.50384299999999</v>
      </c>
      <c r="E4620">
        <v>7.295655</v>
      </c>
    </row>
    <row r="4621" spans="1:9" x14ac:dyDescent="0.25">
      <c r="A4621">
        <v>4620</v>
      </c>
      <c r="D4621">
        <v>154.50384299999999</v>
      </c>
      <c r="E4621">
        <v>7.295655</v>
      </c>
    </row>
    <row r="4622" spans="1:9" x14ac:dyDescent="0.25">
      <c r="A4622">
        <v>4621</v>
      </c>
      <c r="D4622">
        <v>154.50384299999999</v>
      </c>
      <c r="E4622">
        <v>7.295655</v>
      </c>
      <c r="F4622">
        <v>154.083673</v>
      </c>
      <c r="G4622">
        <v>9.2375930000000004</v>
      </c>
      <c r="H4622">
        <v>153.76857200000001</v>
      </c>
      <c r="I4622">
        <v>6.1409180000000001</v>
      </c>
    </row>
    <row r="4623" spans="1:9" x14ac:dyDescent="0.25">
      <c r="A4623">
        <v>4622</v>
      </c>
      <c r="F4623">
        <v>154.083673</v>
      </c>
      <c r="G4623">
        <v>9.2375930000000004</v>
      </c>
      <c r="H4623">
        <v>153.76857200000001</v>
      </c>
      <c r="I4623">
        <v>6.1409180000000001</v>
      </c>
    </row>
    <row r="4624" spans="1:9" x14ac:dyDescent="0.25">
      <c r="A4624">
        <v>4623</v>
      </c>
      <c r="F4624">
        <v>154.083673</v>
      </c>
      <c r="G4624">
        <v>9.2375930000000004</v>
      </c>
      <c r="H4624">
        <v>153.76857200000001</v>
      </c>
      <c r="I4624">
        <v>6.1409180000000001</v>
      </c>
    </row>
    <row r="4625" spans="1:9" x14ac:dyDescent="0.25">
      <c r="A4625">
        <v>4624</v>
      </c>
      <c r="F4625">
        <v>154.083673</v>
      </c>
      <c r="G4625">
        <v>9.2375930000000004</v>
      </c>
      <c r="H4625">
        <v>153.76857200000001</v>
      </c>
      <c r="I4625">
        <v>6.1409180000000001</v>
      </c>
    </row>
    <row r="4626" spans="1:9" x14ac:dyDescent="0.25">
      <c r="A4626">
        <v>4625</v>
      </c>
      <c r="F4626">
        <v>154.083673</v>
      </c>
      <c r="G4626">
        <v>9.2375930000000004</v>
      </c>
      <c r="H4626">
        <v>153.76857200000001</v>
      </c>
      <c r="I4626">
        <v>6.1409180000000001</v>
      </c>
    </row>
    <row r="4627" spans="1:9" x14ac:dyDescent="0.25">
      <c r="A4627">
        <v>4626</v>
      </c>
      <c r="F4627">
        <v>154.083673</v>
      </c>
      <c r="G4627">
        <v>9.2375930000000004</v>
      </c>
      <c r="H4627">
        <v>153.76857200000001</v>
      </c>
      <c r="I4627">
        <v>6.1409180000000001</v>
      </c>
    </row>
    <row r="4628" spans="1:9" x14ac:dyDescent="0.25">
      <c r="A4628">
        <v>4627</v>
      </c>
      <c r="F4628">
        <v>154.083673</v>
      </c>
      <c r="G4628">
        <v>9.2375930000000004</v>
      </c>
      <c r="H4628">
        <v>153.76857200000001</v>
      </c>
      <c r="I4628">
        <v>6.1409180000000001</v>
      </c>
    </row>
    <row r="4629" spans="1:9" x14ac:dyDescent="0.25">
      <c r="A4629">
        <v>4628</v>
      </c>
      <c r="F4629">
        <v>154.083673</v>
      </c>
      <c r="G4629">
        <v>9.2375930000000004</v>
      </c>
      <c r="H4629">
        <v>153.76857200000001</v>
      </c>
      <c r="I4629">
        <v>6.1409180000000001</v>
      </c>
    </row>
    <row r="4630" spans="1:9" x14ac:dyDescent="0.25">
      <c r="A4630">
        <v>4629</v>
      </c>
      <c r="F4630">
        <v>154.083673</v>
      </c>
      <c r="G4630">
        <v>9.2375930000000004</v>
      </c>
      <c r="H4630">
        <v>153.76857200000001</v>
      </c>
      <c r="I4630">
        <v>6.1409180000000001</v>
      </c>
    </row>
    <row r="4631" spans="1:9" x14ac:dyDescent="0.25">
      <c r="A4631">
        <v>4630</v>
      </c>
      <c r="F4631">
        <v>154.083673</v>
      </c>
      <c r="G4631">
        <v>9.2375930000000004</v>
      </c>
    </row>
    <row r="4632" spans="1:9" x14ac:dyDescent="0.25">
      <c r="A4632">
        <v>4631</v>
      </c>
    </row>
    <row r="4633" spans="1:9" x14ac:dyDescent="0.25">
      <c r="A4633">
        <v>4632</v>
      </c>
    </row>
    <row r="4634" spans="1:9" x14ac:dyDescent="0.25">
      <c r="A4634">
        <v>4633</v>
      </c>
    </row>
    <row r="4635" spans="1:9" x14ac:dyDescent="0.25">
      <c r="A4635">
        <v>4634</v>
      </c>
    </row>
    <row r="4636" spans="1:9" x14ac:dyDescent="0.25">
      <c r="A4636">
        <v>4635</v>
      </c>
    </row>
    <row r="4637" spans="1:9" x14ac:dyDescent="0.25">
      <c r="A4637">
        <v>4636</v>
      </c>
    </row>
    <row r="4638" spans="1:9" x14ac:dyDescent="0.25">
      <c r="A4638">
        <v>4637</v>
      </c>
    </row>
    <row r="4639" spans="1:9" x14ac:dyDescent="0.25">
      <c r="A4639">
        <v>4638</v>
      </c>
    </row>
    <row r="4640" spans="1:9" x14ac:dyDescent="0.25">
      <c r="A4640">
        <v>4639</v>
      </c>
    </row>
    <row r="4641" spans="1:5" x14ac:dyDescent="0.25">
      <c r="A4641">
        <v>4640</v>
      </c>
    </row>
    <row r="4642" spans="1:5" x14ac:dyDescent="0.25">
      <c r="A4642">
        <v>4641</v>
      </c>
      <c r="B4642">
        <v>116.44606899999999</v>
      </c>
      <c r="C4642">
        <v>8.2019970000000004</v>
      </c>
    </row>
    <row r="4643" spans="1:5" x14ac:dyDescent="0.25">
      <c r="A4643">
        <v>4642</v>
      </c>
      <c r="B4643">
        <v>116.44606899999999</v>
      </c>
      <c r="C4643">
        <v>8.2019970000000004</v>
      </c>
    </row>
    <row r="4644" spans="1:5" x14ac:dyDescent="0.25">
      <c r="A4644">
        <v>4643</v>
      </c>
      <c r="B4644">
        <v>116.44606899999999</v>
      </c>
      <c r="C4644">
        <v>8.2019970000000004</v>
      </c>
    </row>
    <row r="4645" spans="1:5" x14ac:dyDescent="0.25">
      <c r="A4645">
        <v>4644</v>
      </c>
      <c r="B4645">
        <v>116.44606899999999</v>
      </c>
      <c r="C4645">
        <v>8.2019970000000004</v>
      </c>
    </row>
    <row r="4646" spans="1:5" x14ac:dyDescent="0.25">
      <c r="A4646">
        <v>4645</v>
      </c>
      <c r="B4646">
        <v>116.44606899999999</v>
      </c>
      <c r="C4646">
        <v>8.2019970000000004</v>
      </c>
      <c r="D4646">
        <v>112.74479700000001</v>
      </c>
      <c r="E4646">
        <v>6.969036</v>
      </c>
    </row>
    <row r="4647" spans="1:5" x14ac:dyDescent="0.25">
      <c r="A4647">
        <v>4646</v>
      </c>
      <c r="B4647">
        <v>116.44606899999999</v>
      </c>
      <c r="C4647">
        <v>8.2019970000000004</v>
      </c>
      <c r="D4647">
        <v>112.74479700000001</v>
      </c>
      <c r="E4647">
        <v>6.969036</v>
      </c>
    </row>
    <row r="4648" spans="1:5" x14ac:dyDescent="0.25">
      <c r="A4648">
        <v>4647</v>
      </c>
      <c r="B4648">
        <v>116.44606899999999</v>
      </c>
      <c r="C4648">
        <v>8.2019970000000004</v>
      </c>
      <c r="D4648">
        <v>112.74479700000001</v>
      </c>
      <c r="E4648">
        <v>6.969036</v>
      </c>
    </row>
    <row r="4649" spans="1:5" x14ac:dyDescent="0.25">
      <c r="A4649">
        <v>4648</v>
      </c>
      <c r="B4649">
        <v>116.44606899999999</v>
      </c>
      <c r="C4649">
        <v>8.2019970000000004</v>
      </c>
      <c r="D4649">
        <v>112.69113899999999</v>
      </c>
      <c r="E4649">
        <v>6.9153799999999999</v>
      </c>
    </row>
    <row r="4650" spans="1:5" x14ac:dyDescent="0.25">
      <c r="A4650">
        <v>4649</v>
      </c>
      <c r="B4650">
        <v>116.44606899999999</v>
      </c>
      <c r="C4650">
        <v>8.2019970000000004</v>
      </c>
      <c r="D4650">
        <v>112.74479700000001</v>
      </c>
      <c r="E4650">
        <v>6.969036</v>
      </c>
    </row>
    <row r="4651" spans="1:5" x14ac:dyDescent="0.25">
      <c r="A4651">
        <v>4650</v>
      </c>
      <c r="B4651">
        <v>116.44606899999999</v>
      </c>
      <c r="C4651">
        <v>8.2019970000000004</v>
      </c>
      <c r="D4651">
        <v>112.74479700000001</v>
      </c>
      <c r="E4651">
        <v>6.969036</v>
      </c>
    </row>
    <row r="4652" spans="1:5" x14ac:dyDescent="0.25">
      <c r="A4652">
        <v>4651</v>
      </c>
      <c r="D4652">
        <v>112.74479700000001</v>
      </c>
      <c r="E4652">
        <v>6.969036</v>
      </c>
    </row>
    <row r="4653" spans="1:5" x14ac:dyDescent="0.25">
      <c r="A4653">
        <v>4652</v>
      </c>
      <c r="D4653">
        <v>112.74479700000001</v>
      </c>
      <c r="E4653">
        <v>6.969036</v>
      </c>
    </row>
    <row r="4654" spans="1:5" x14ac:dyDescent="0.25">
      <c r="A4654">
        <v>4653</v>
      </c>
      <c r="D4654">
        <v>112.74479700000001</v>
      </c>
      <c r="E4654">
        <v>6.969036</v>
      </c>
    </row>
    <row r="4655" spans="1:5" x14ac:dyDescent="0.25">
      <c r="A4655">
        <v>4654</v>
      </c>
    </row>
    <row r="4656" spans="1:5" x14ac:dyDescent="0.25">
      <c r="A4656">
        <v>4655</v>
      </c>
    </row>
    <row r="4657" spans="1:9" x14ac:dyDescent="0.25">
      <c r="A4657">
        <v>4656</v>
      </c>
      <c r="F4657">
        <v>110.277317</v>
      </c>
      <c r="G4657">
        <v>8.5236249999999991</v>
      </c>
      <c r="H4657">
        <v>110.974645</v>
      </c>
      <c r="I4657">
        <v>5.6824170000000001</v>
      </c>
    </row>
    <row r="4658" spans="1:9" x14ac:dyDescent="0.25">
      <c r="A4658">
        <v>4657</v>
      </c>
      <c r="F4658">
        <v>110.277317</v>
      </c>
      <c r="G4658">
        <v>8.5236249999999991</v>
      </c>
      <c r="H4658">
        <v>110.974645</v>
      </c>
      <c r="I4658">
        <v>5.6824170000000001</v>
      </c>
    </row>
    <row r="4659" spans="1:9" x14ac:dyDescent="0.25">
      <c r="A4659">
        <v>4658</v>
      </c>
      <c r="F4659">
        <v>110.277317</v>
      </c>
      <c r="G4659">
        <v>8.5236249999999991</v>
      </c>
      <c r="H4659">
        <v>110.974645</v>
      </c>
      <c r="I4659">
        <v>5.6824170000000001</v>
      </c>
    </row>
    <row r="4660" spans="1:9" x14ac:dyDescent="0.25">
      <c r="A4660">
        <v>4659</v>
      </c>
      <c r="F4660">
        <v>110.277317</v>
      </c>
      <c r="G4660">
        <v>8.5236249999999991</v>
      </c>
      <c r="H4660">
        <v>110.974645</v>
      </c>
      <c r="I4660">
        <v>5.6824170000000001</v>
      </c>
    </row>
    <row r="4661" spans="1:9" x14ac:dyDescent="0.25">
      <c r="A4661">
        <v>4660</v>
      </c>
      <c r="F4661">
        <v>110.277317</v>
      </c>
      <c r="G4661">
        <v>8.5236249999999991</v>
      </c>
      <c r="H4661">
        <v>110.974645</v>
      </c>
      <c r="I4661">
        <v>5.6824170000000001</v>
      </c>
    </row>
    <row r="4662" spans="1:9" x14ac:dyDescent="0.25">
      <c r="A4662">
        <v>4661</v>
      </c>
      <c r="F4662">
        <v>110.277317</v>
      </c>
      <c r="G4662">
        <v>8.5236249999999991</v>
      </c>
      <c r="H4662">
        <v>110.974645</v>
      </c>
      <c r="I4662">
        <v>5.6824170000000001</v>
      </c>
    </row>
    <row r="4663" spans="1:9" x14ac:dyDescent="0.25">
      <c r="A4663">
        <v>4662</v>
      </c>
      <c r="F4663">
        <v>110.277317</v>
      </c>
      <c r="G4663">
        <v>8.5236249999999991</v>
      </c>
      <c r="H4663">
        <v>110.974645</v>
      </c>
      <c r="I4663">
        <v>5.6824170000000001</v>
      </c>
    </row>
    <row r="4664" spans="1:9" x14ac:dyDescent="0.25">
      <c r="A4664">
        <v>4663</v>
      </c>
      <c r="F4664">
        <v>110.277317</v>
      </c>
      <c r="G4664">
        <v>8.5236249999999991</v>
      </c>
      <c r="H4664">
        <v>110.974645</v>
      </c>
      <c r="I4664">
        <v>5.6824170000000001</v>
      </c>
    </row>
    <row r="4665" spans="1:9" x14ac:dyDescent="0.25">
      <c r="A4665">
        <v>4664</v>
      </c>
    </row>
    <row r="4666" spans="1:9" x14ac:dyDescent="0.25">
      <c r="A4666">
        <v>4665</v>
      </c>
    </row>
    <row r="4667" spans="1:9" x14ac:dyDescent="0.25">
      <c r="A4667">
        <v>4666</v>
      </c>
    </row>
    <row r="4668" spans="1:9" x14ac:dyDescent="0.25">
      <c r="A4668">
        <v>4667</v>
      </c>
    </row>
    <row r="4669" spans="1:9" x14ac:dyDescent="0.25">
      <c r="A4669">
        <v>4668</v>
      </c>
    </row>
    <row r="4670" spans="1:9" x14ac:dyDescent="0.25">
      <c r="A4670">
        <v>4669</v>
      </c>
    </row>
    <row r="4671" spans="1:9" x14ac:dyDescent="0.25">
      <c r="A4671">
        <v>4670</v>
      </c>
    </row>
    <row r="4672" spans="1:9" x14ac:dyDescent="0.25">
      <c r="A4672">
        <v>4671</v>
      </c>
    </row>
    <row r="4673" spans="1:5" x14ac:dyDescent="0.25">
      <c r="A4673">
        <v>4672</v>
      </c>
    </row>
    <row r="4674" spans="1:5" x14ac:dyDescent="0.25">
      <c r="A4674">
        <v>4673</v>
      </c>
      <c r="D4674">
        <v>83.295586999999998</v>
      </c>
      <c r="E4674">
        <v>6.8081690000000004</v>
      </c>
    </row>
    <row r="4675" spans="1:5" x14ac:dyDescent="0.25">
      <c r="A4675">
        <v>4674</v>
      </c>
      <c r="D4675">
        <v>83.295586999999998</v>
      </c>
      <c r="E4675">
        <v>6.8081690000000004</v>
      </c>
    </row>
    <row r="4676" spans="1:5" x14ac:dyDescent="0.25">
      <c r="A4676">
        <v>4675</v>
      </c>
      <c r="D4676">
        <v>83.295586999999998</v>
      </c>
      <c r="E4676">
        <v>6.8081690000000004</v>
      </c>
    </row>
    <row r="4677" spans="1:5" x14ac:dyDescent="0.25">
      <c r="A4677">
        <v>4676</v>
      </c>
      <c r="B4677">
        <v>80.130780999999999</v>
      </c>
      <c r="C4677">
        <v>8.0947879999999994</v>
      </c>
      <c r="D4677">
        <v>83.295586999999998</v>
      </c>
      <c r="E4677">
        <v>6.8081690000000004</v>
      </c>
    </row>
    <row r="4678" spans="1:5" x14ac:dyDescent="0.25">
      <c r="A4678">
        <v>4677</v>
      </c>
      <c r="B4678">
        <v>80.130780999999999</v>
      </c>
      <c r="C4678">
        <v>8.0947879999999994</v>
      </c>
      <c r="D4678">
        <v>83.295586999999998</v>
      </c>
      <c r="E4678">
        <v>6.8081690000000004</v>
      </c>
    </row>
    <row r="4679" spans="1:5" x14ac:dyDescent="0.25">
      <c r="A4679">
        <v>4678</v>
      </c>
      <c r="B4679">
        <v>80.130780999999999</v>
      </c>
      <c r="C4679">
        <v>8.0947879999999994</v>
      </c>
      <c r="D4679">
        <v>83.295586999999998</v>
      </c>
      <c r="E4679">
        <v>6.8081690000000004</v>
      </c>
    </row>
    <row r="4680" spans="1:5" x14ac:dyDescent="0.25">
      <c r="A4680">
        <v>4679</v>
      </c>
      <c r="B4680">
        <v>80.130780999999999</v>
      </c>
      <c r="C4680">
        <v>8.0947879999999994</v>
      </c>
      <c r="D4680">
        <v>83.295586999999998</v>
      </c>
      <c r="E4680">
        <v>6.8081690000000004</v>
      </c>
    </row>
    <row r="4681" spans="1:5" x14ac:dyDescent="0.25">
      <c r="A4681">
        <v>4680</v>
      </c>
      <c r="B4681">
        <v>80.130780999999999</v>
      </c>
      <c r="C4681">
        <v>8.0947879999999994</v>
      </c>
      <c r="D4681">
        <v>83.295586999999998</v>
      </c>
      <c r="E4681">
        <v>6.8081690000000004</v>
      </c>
    </row>
    <row r="4682" spans="1:5" x14ac:dyDescent="0.25">
      <c r="A4682">
        <v>4681</v>
      </c>
      <c r="B4682">
        <v>80.130780999999999</v>
      </c>
      <c r="C4682">
        <v>8.0947879999999994</v>
      </c>
      <c r="D4682">
        <v>83.295586999999998</v>
      </c>
      <c r="E4682">
        <v>6.8081690000000004</v>
      </c>
    </row>
    <row r="4683" spans="1:5" x14ac:dyDescent="0.25">
      <c r="A4683">
        <v>4682</v>
      </c>
      <c r="B4683">
        <v>80.130780999999999</v>
      </c>
      <c r="C4683">
        <v>8.0947879999999994</v>
      </c>
    </row>
    <row r="4684" spans="1:5" x14ac:dyDescent="0.25">
      <c r="A4684">
        <v>4683</v>
      </c>
      <c r="B4684">
        <v>80.130780999999999</v>
      </c>
      <c r="C4684">
        <v>8.0947879999999994</v>
      </c>
    </row>
    <row r="4685" spans="1:5" x14ac:dyDescent="0.25">
      <c r="A4685">
        <v>4684</v>
      </c>
      <c r="B4685">
        <v>80.130780999999999</v>
      </c>
      <c r="C4685">
        <v>8.0947879999999994</v>
      </c>
    </row>
    <row r="4686" spans="1:5" x14ac:dyDescent="0.25">
      <c r="A4686">
        <v>4685</v>
      </c>
      <c r="B4686">
        <v>80.130780999999999</v>
      </c>
      <c r="C4686">
        <v>8.0947879999999994</v>
      </c>
    </row>
    <row r="4687" spans="1:5" x14ac:dyDescent="0.25">
      <c r="A4687">
        <v>4686</v>
      </c>
    </row>
    <row r="4688" spans="1:5" x14ac:dyDescent="0.25">
      <c r="A4688">
        <v>4687</v>
      </c>
    </row>
    <row r="4689" spans="1:9" x14ac:dyDescent="0.25">
      <c r="A4689">
        <v>4688</v>
      </c>
      <c r="H4689">
        <v>76.805002000000002</v>
      </c>
      <c r="I4689">
        <v>5.6824170000000001</v>
      </c>
    </row>
    <row r="4690" spans="1:9" x14ac:dyDescent="0.25">
      <c r="A4690">
        <v>4689</v>
      </c>
      <c r="F4690">
        <v>76.483163999999988</v>
      </c>
      <c r="G4690">
        <v>8.3628640000000001</v>
      </c>
      <c r="H4690">
        <v>76.805002000000002</v>
      </c>
      <c r="I4690">
        <v>5.6824170000000001</v>
      </c>
    </row>
    <row r="4691" spans="1:9" x14ac:dyDescent="0.25">
      <c r="A4691">
        <v>4690</v>
      </c>
      <c r="F4691">
        <v>76.483163999999988</v>
      </c>
      <c r="G4691">
        <v>8.3628640000000001</v>
      </c>
      <c r="H4691">
        <v>76.805002000000002</v>
      </c>
      <c r="I4691">
        <v>5.6824170000000001</v>
      </c>
    </row>
    <row r="4692" spans="1:9" x14ac:dyDescent="0.25">
      <c r="A4692">
        <v>4691</v>
      </c>
      <c r="F4692">
        <v>76.483163999999988</v>
      </c>
      <c r="G4692">
        <v>8.3628640000000001</v>
      </c>
      <c r="H4692">
        <v>76.805002000000002</v>
      </c>
      <c r="I4692">
        <v>5.6824170000000001</v>
      </c>
    </row>
    <row r="4693" spans="1:9" x14ac:dyDescent="0.25">
      <c r="A4693">
        <v>4692</v>
      </c>
      <c r="F4693">
        <v>76.483163999999988</v>
      </c>
      <c r="G4693">
        <v>8.3628640000000001</v>
      </c>
      <c r="H4693">
        <v>76.805002000000002</v>
      </c>
      <c r="I4693">
        <v>5.6824170000000001</v>
      </c>
    </row>
    <row r="4694" spans="1:9" x14ac:dyDescent="0.25">
      <c r="A4694">
        <v>4693</v>
      </c>
      <c r="F4694">
        <v>76.483163999999988</v>
      </c>
      <c r="G4694">
        <v>8.3628640000000001</v>
      </c>
      <c r="H4694">
        <v>76.805002000000002</v>
      </c>
      <c r="I4694">
        <v>5.6824170000000001</v>
      </c>
    </row>
    <row r="4695" spans="1:9" x14ac:dyDescent="0.25">
      <c r="A4695">
        <v>4694</v>
      </c>
      <c r="F4695">
        <v>76.483163999999988</v>
      </c>
      <c r="G4695">
        <v>8.3628640000000001</v>
      </c>
      <c r="H4695">
        <v>76.805002000000002</v>
      </c>
      <c r="I4695">
        <v>5.6824170000000001</v>
      </c>
    </row>
    <row r="4696" spans="1:9" x14ac:dyDescent="0.25">
      <c r="A4696">
        <v>4695</v>
      </c>
      <c r="F4696">
        <v>76.483163999999988</v>
      </c>
      <c r="G4696">
        <v>8.3628640000000001</v>
      </c>
      <c r="H4696">
        <v>76.805002000000002</v>
      </c>
      <c r="I4696">
        <v>5.6824170000000001</v>
      </c>
    </row>
    <row r="4697" spans="1:9" x14ac:dyDescent="0.25">
      <c r="A4697">
        <v>4696</v>
      </c>
      <c r="F4697">
        <v>76.483163999999988</v>
      </c>
      <c r="G4697">
        <v>8.3628640000000001</v>
      </c>
    </row>
    <row r="4698" spans="1:9" x14ac:dyDescent="0.25">
      <c r="A4698">
        <v>4697</v>
      </c>
    </row>
    <row r="4699" spans="1:9" x14ac:dyDescent="0.25">
      <c r="A4699">
        <v>4698</v>
      </c>
    </row>
    <row r="4700" spans="1:9" x14ac:dyDescent="0.25">
      <c r="A4700">
        <v>4699</v>
      </c>
    </row>
    <row r="4701" spans="1:9" x14ac:dyDescent="0.25">
      <c r="A4701">
        <v>4700</v>
      </c>
    </row>
    <row r="4702" spans="1:9" x14ac:dyDescent="0.25">
      <c r="A4702">
        <v>4701</v>
      </c>
      <c r="D4702">
        <v>55.755989999999997</v>
      </c>
      <c r="E4702">
        <v>7.80748</v>
      </c>
    </row>
    <row r="4703" spans="1:9" x14ac:dyDescent="0.25">
      <c r="A4703">
        <v>4702</v>
      </c>
      <c r="D4703">
        <v>55.755989999999997</v>
      </c>
      <c r="E4703">
        <v>7.80748</v>
      </c>
    </row>
    <row r="4704" spans="1:9" x14ac:dyDescent="0.25">
      <c r="A4704">
        <v>4703</v>
      </c>
      <c r="D4704">
        <v>55.755989999999997</v>
      </c>
      <c r="E4704">
        <v>7.80748</v>
      </c>
    </row>
    <row r="4705" spans="1:5" x14ac:dyDescent="0.25">
      <c r="A4705">
        <v>4704</v>
      </c>
      <c r="D4705">
        <v>55.755989999999997</v>
      </c>
      <c r="E4705">
        <v>7.80748</v>
      </c>
    </row>
    <row r="4706" spans="1:5" x14ac:dyDescent="0.25">
      <c r="A4706">
        <v>4705</v>
      </c>
      <c r="D4706">
        <v>55.755989999999997</v>
      </c>
      <c r="E4706">
        <v>7.80748</v>
      </c>
    </row>
    <row r="4707" spans="1:5" x14ac:dyDescent="0.25">
      <c r="A4707">
        <v>4706</v>
      </c>
      <c r="B4707">
        <v>51.551557999999993</v>
      </c>
      <c r="C4707">
        <v>9.1887369999999997</v>
      </c>
      <c r="D4707">
        <v>55.755989999999997</v>
      </c>
      <c r="E4707">
        <v>7.80748</v>
      </c>
    </row>
    <row r="4708" spans="1:5" x14ac:dyDescent="0.25">
      <c r="A4708">
        <v>4707</v>
      </c>
      <c r="B4708">
        <v>51.551557999999993</v>
      </c>
      <c r="C4708">
        <v>9.1887369999999997</v>
      </c>
      <c r="D4708">
        <v>55.755989999999997</v>
      </c>
      <c r="E4708">
        <v>7.80748</v>
      </c>
    </row>
    <row r="4709" spans="1:5" x14ac:dyDescent="0.25">
      <c r="A4709">
        <v>4708</v>
      </c>
      <c r="B4709">
        <v>51.551557999999993</v>
      </c>
      <c r="C4709">
        <v>9.1887369999999997</v>
      </c>
      <c r="D4709">
        <v>55.755989999999997</v>
      </c>
      <c r="E4709">
        <v>7.80748</v>
      </c>
    </row>
    <row r="4710" spans="1:5" x14ac:dyDescent="0.25">
      <c r="A4710">
        <v>4709</v>
      </c>
      <c r="B4710">
        <v>51.551557999999993</v>
      </c>
      <c r="C4710">
        <v>9.1887369999999997</v>
      </c>
      <c r="D4710">
        <v>55.755989999999997</v>
      </c>
      <c r="E4710">
        <v>7.80748</v>
      </c>
    </row>
    <row r="4711" spans="1:5" x14ac:dyDescent="0.25">
      <c r="A4711">
        <v>4710</v>
      </c>
      <c r="B4711">
        <v>51.551557999999993</v>
      </c>
      <c r="C4711">
        <v>9.1887369999999997</v>
      </c>
      <c r="D4711">
        <v>55.755989999999997</v>
      </c>
      <c r="E4711">
        <v>7.80748</v>
      </c>
    </row>
    <row r="4712" spans="1:5" x14ac:dyDescent="0.25">
      <c r="A4712">
        <v>4711</v>
      </c>
      <c r="B4712">
        <v>51.551557999999993</v>
      </c>
      <c r="C4712">
        <v>9.1887369999999997</v>
      </c>
      <c r="D4712">
        <v>55.755989999999997</v>
      </c>
      <c r="E4712">
        <v>7.80748</v>
      </c>
    </row>
    <row r="4713" spans="1:5" x14ac:dyDescent="0.25">
      <c r="A4713">
        <v>4712</v>
      </c>
      <c r="B4713">
        <v>51.551557999999993</v>
      </c>
      <c r="C4713">
        <v>9.1887369999999997</v>
      </c>
      <c r="D4713">
        <v>55.755989999999997</v>
      </c>
      <c r="E4713">
        <v>7.80748</v>
      </c>
    </row>
    <row r="4714" spans="1:5" x14ac:dyDescent="0.25">
      <c r="A4714">
        <v>4713</v>
      </c>
      <c r="B4714">
        <v>51.551557999999993</v>
      </c>
      <c r="C4714">
        <v>9.1887369999999997</v>
      </c>
    </row>
    <row r="4715" spans="1:5" x14ac:dyDescent="0.25">
      <c r="A4715">
        <v>4714</v>
      </c>
      <c r="B4715">
        <v>51.551557999999993</v>
      </c>
      <c r="C4715">
        <v>9.1887369999999997</v>
      </c>
    </row>
    <row r="4716" spans="1:5" x14ac:dyDescent="0.25">
      <c r="A4716">
        <v>4715</v>
      </c>
      <c r="B4716">
        <v>51.551557999999993</v>
      </c>
      <c r="C4716">
        <v>9.1887369999999997</v>
      </c>
    </row>
    <row r="4717" spans="1:5" x14ac:dyDescent="0.25">
      <c r="A4717">
        <v>4716</v>
      </c>
      <c r="B4717">
        <v>51.551557999999993</v>
      </c>
      <c r="C4717">
        <v>9.1887369999999997</v>
      </c>
    </row>
    <row r="4718" spans="1:5" x14ac:dyDescent="0.25">
      <c r="A4718">
        <v>4717</v>
      </c>
    </row>
    <row r="4719" spans="1:5" x14ac:dyDescent="0.25">
      <c r="A4719">
        <v>4718</v>
      </c>
    </row>
    <row r="4720" spans="1:5" x14ac:dyDescent="0.25">
      <c r="A4720">
        <v>4719</v>
      </c>
    </row>
    <row r="4721" spans="1:9" x14ac:dyDescent="0.25">
      <c r="A4721">
        <v>4720</v>
      </c>
      <c r="H4721">
        <v>47.947811999999992</v>
      </c>
      <c r="I4721">
        <v>7.6272409999999997</v>
      </c>
    </row>
    <row r="4722" spans="1:9" x14ac:dyDescent="0.25">
      <c r="A4722">
        <v>4721</v>
      </c>
      <c r="H4722">
        <v>47.947811999999992</v>
      </c>
      <c r="I4722">
        <v>7.6272409999999997</v>
      </c>
    </row>
    <row r="4723" spans="1:9" x14ac:dyDescent="0.25">
      <c r="A4723">
        <v>4722</v>
      </c>
      <c r="F4723">
        <v>45.965641999999995</v>
      </c>
      <c r="G4723">
        <v>10.329905999999999</v>
      </c>
      <c r="H4723">
        <v>47.947811999999992</v>
      </c>
      <c r="I4723">
        <v>7.6272409999999997</v>
      </c>
    </row>
    <row r="4724" spans="1:9" x14ac:dyDescent="0.25">
      <c r="A4724">
        <v>4723</v>
      </c>
      <c r="F4724">
        <v>45.965641999999995</v>
      </c>
      <c r="G4724">
        <v>10.329905999999999</v>
      </c>
      <c r="H4724">
        <v>47.947811999999992</v>
      </c>
      <c r="I4724">
        <v>7.6272409999999997</v>
      </c>
    </row>
    <row r="4725" spans="1:9" x14ac:dyDescent="0.25">
      <c r="A4725">
        <v>4724</v>
      </c>
      <c r="F4725">
        <v>45.965641999999995</v>
      </c>
      <c r="G4725">
        <v>10.329905999999999</v>
      </c>
      <c r="H4725">
        <v>47.947811999999992</v>
      </c>
      <c r="I4725">
        <v>7.6272409999999997</v>
      </c>
    </row>
    <row r="4726" spans="1:9" x14ac:dyDescent="0.25">
      <c r="A4726">
        <v>4725</v>
      </c>
      <c r="F4726">
        <v>45.965641999999995</v>
      </c>
      <c r="G4726">
        <v>10.329905999999999</v>
      </c>
      <c r="H4726">
        <v>47.947811999999992</v>
      </c>
      <c r="I4726">
        <v>7.6272409999999997</v>
      </c>
    </row>
    <row r="4727" spans="1:9" x14ac:dyDescent="0.25">
      <c r="A4727">
        <v>4726</v>
      </c>
      <c r="F4727">
        <v>45.965641999999995</v>
      </c>
      <c r="G4727">
        <v>10.329905999999999</v>
      </c>
      <c r="H4727">
        <v>47.947811999999992</v>
      </c>
      <c r="I4727">
        <v>7.6272409999999997</v>
      </c>
    </row>
    <row r="4728" spans="1:9" x14ac:dyDescent="0.25">
      <c r="A4728">
        <v>4727</v>
      </c>
      <c r="F4728">
        <v>45.965641999999995</v>
      </c>
      <c r="G4728">
        <v>10.329905999999999</v>
      </c>
      <c r="H4728">
        <v>47.947811999999992</v>
      </c>
      <c r="I4728">
        <v>7.6272409999999997</v>
      </c>
    </row>
    <row r="4729" spans="1:9" x14ac:dyDescent="0.25">
      <c r="A4729">
        <v>4728</v>
      </c>
      <c r="F4729">
        <v>45.965641999999995</v>
      </c>
      <c r="G4729">
        <v>10.329905999999999</v>
      </c>
      <c r="H4729">
        <v>47.947811999999992</v>
      </c>
      <c r="I4729">
        <v>7.6272409999999997</v>
      </c>
    </row>
    <row r="4730" spans="1:9" x14ac:dyDescent="0.25">
      <c r="A4730">
        <v>4729</v>
      </c>
      <c r="F4730">
        <v>45.965641999999995</v>
      </c>
      <c r="G4730">
        <v>10.329905999999999</v>
      </c>
    </row>
    <row r="4731" spans="1:9" x14ac:dyDescent="0.25">
      <c r="A4731">
        <v>4730</v>
      </c>
      <c r="F4731">
        <v>45.965641999999995</v>
      </c>
      <c r="G4731">
        <v>10.329905999999999</v>
      </c>
    </row>
    <row r="4732" spans="1:9" x14ac:dyDescent="0.25">
      <c r="A4732">
        <v>4731</v>
      </c>
    </row>
    <row r="4733" spans="1:9" x14ac:dyDescent="0.25">
      <c r="A4733">
        <v>4732</v>
      </c>
      <c r="D4733">
        <v>26.024808999999998</v>
      </c>
      <c r="E4733">
        <v>8.1678440000000005</v>
      </c>
    </row>
    <row r="4734" spans="1:9" x14ac:dyDescent="0.25">
      <c r="A4734">
        <v>4733</v>
      </c>
      <c r="D4734">
        <v>26.024808999999998</v>
      </c>
      <c r="E4734">
        <v>8.1678440000000005</v>
      </c>
    </row>
    <row r="4735" spans="1:9" x14ac:dyDescent="0.25">
      <c r="A4735">
        <v>4734</v>
      </c>
      <c r="D4735">
        <v>26.024808999999998</v>
      </c>
      <c r="E4735">
        <v>8.1678440000000005</v>
      </c>
    </row>
    <row r="4736" spans="1:9" x14ac:dyDescent="0.25">
      <c r="A4736">
        <v>4735</v>
      </c>
      <c r="D4736">
        <v>26.024808999999998</v>
      </c>
      <c r="E4736">
        <v>8.1678440000000005</v>
      </c>
    </row>
    <row r="4737" spans="1:5" x14ac:dyDescent="0.25">
      <c r="A4737">
        <v>4736</v>
      </c>
      <c r="D4737">
        <v>26.024808999999998</v>
      </c>
      <c r="E4737">
        <v>8.1678440000000005</v>
      </c>
    </row>
    <row r="4738" spans="1:5" x14ac:dyDescent="0.25">
      <c r="A4738">
        <v>4737</v>
      </c>
      <c r="D4738">
        <v>26.024808999999998</v>
      </c>
      <c r="E4738">
        <v>8.1678440000000005</v>
      </c>
    </row>
    <row r="4739" spans="1:5" x14ac:dyDescent="0.25">
      <c r="A4739">
        <v>4738</v>
      </c>
      <c r="B4739">
        <v>20.438894999999995</v>
      </c>
      <c r="C4739">
        <v>9.549099</v>
      </c>
      <c r="D4739">
        <v>26.024808999999998</v>
      </c>
      <c r="E4739">
        <v>8.1678440000000005</v>
      </c>
    </row>
    <row r="4740" spans="1:5" x14ac:dyDescent="0.25">
      <c r="A4740">
        <v>4739</v>
      </c>
      <c r="B4740">
        <v>20.438894999999995</v>
      </c>
      <c r="C4740">
        <v>9.549099</v>
      </c>
      <c r="D4740">
        <v>26.024808999999998</v>
      </c>
      <c r="E4740">
        <v>8.1678440000000005</v>
      </c>
    </row>
    <row r="4741" spans="1:5" x14ac:dyDescent="0.25">
      <c r="A4741">
        <v>4740</v>
      </c>
      <c r="B4741">
        <v>20.438894999999995</v>
      </c>
      <c r="C4741">
        <v>9.549099</v>
      </c>
      <c r="D4741">
        <v>26.024808999999998</v>
      </c>
      <c r="E4741">
        <v>8.1678440000000005</v>
      </c>
    </row>
    <row r="4742" spans="1:5" x14ac:dyDescent="0.25">
      <c r="A4742">
        <v>4741</v>
      </c>
      <c r="B4742">
        <v>20.438894999999995</v>
      </c>
      <c r="C4742">
        <v>9.549099</v>
      </c>
      <c r="D4742">
        <v>26.024808999999998</v>
      </c>
      <c r="E4742">
        <v>8.1678440000000005</v>
      </c>
    </row>
    <row r="4743" spans="1:5" x14ac:dyDescent="0.25">
      <c r="A4743">
        <v>4742</v>
      </c>
      <c r="B4743">
        <v>20.438894999999995</v>
      </c>
      <c r="C4743">
        <v>9.549099</v>
      </c>
      <c r="D4743">
        <v>26.024808999999998</v>
      </c>
      <c r="E4743">
        <v>8.1678440000000005</v>
      </c>
    </row>
    <row r="4744" spans="1:5" x14ac:dyDescent="0.25">
      <c r="A4744">
        <v>4743</v>
      </c>
      <c r="B4744">
        <v>20.438894999999995</v>
      </c>
      <c r="C4744">
        <v>9.549099</v>
      </c>
      <c r="D4744">
        <v>26.024808999999998</v>
      </c>
      <c r="E4744">
        <v>8.1678440000000005</v>
      </c>
    </row>
    <row r="4745" spans="1:5" x14ac:dyDescent="0.25">
      <c r="A4745">
        <v>4744</v>
      </c>
      <c r="B4745">
        <v>20.438894999999995</v>
      </c>
      <c r="C4745">
        <v>9.549099</v>
      </c>
    </row>
    <row r="4746" spans="1:5" x14ac:dyDescent="0.25">
      <c r="A4746">
        <v>4745</v>
      </c>
      <c r="B4746">
        <v>20.438894999999995</v>
      </c>
      <c r="C4746">
        <v>9.549099</v>
      </c>
    </row>
    <row r="4747" spans="1:5" x14ac:dyDescent="0.25">
      <c r="A4747">
        <v>4746</v>
      </c>
      <c r="B4747">
        <v>20.438894999999995</v>
      </c>
      <c r="C4747">
        <v>9.549099</v>
      </c>
    </row>
    <row r="4748" spans="1:5" x14ac:dyDescent="0.25">
      <c r="A4748">
        <v>4747</v>
      </c>
      <c r="B4748">
        <v>20.438894999999995</v>
      </c>
      <c r="C4748">
        <v>9.549099</v>
      </c>
    </row>
    <row r="4749" spans="1:5" x14ac:dyDescent="0.25">
      <c r="A4749">
        <v>4748</v>
      </c>
      <c r="B4749">
        <v>20.438894999999995</v>
      </c>
      <c r="C4749">
        <v>9.549099</v>
      </c>
    </row>
    <row r="4750" spans="1:5" x14ac:dyDescent="0.25">
      <c r="A4750">
        <v>4749</v>
      </c>
      <c r="B4750">
        <v>20.438894999999995</v>
      </c>
      <c r="C4750">
        <v>9.549099</v>
      </c>
    </row>
    <row r="4751" spans="1:5" x14ac:dyDescent="0.25">
      <c r="A4751">
        <v>4750</v>
      </c>
    </row>
    <row r="4752" spans="1:5" x14ac:dyDescent="0.25">
      <c r="A4752">
        <v>4751</v>
      </c>
    </row>
    <row r="4753" spans="1:11" x14ac:dyDescent="0.25">
      <c r="A4753">
        <v>4752</v>
      </c>
    </row>
    <row r="4754" spans="1:11" x14ac:dyDescent="0.25">
      <c r="A4754">
        <v>4753</v>
      </c>
    </row>
    <row r="4755" spans="1:11" x14ac:dyDescent="0.25">
      <c r="A4755">
        <v>4754</v>
      </c>
    </row>
    <row r="4756" spans="1:11" x14ac:dyDescent="0.25">
      <c r="A4756">
        <v>4755</v>
      </c>
      <c r="H4756">
        <v>17.495908999999997</v>
      </c>
      <c r="I4756">
        <v>7.7473999999999998</v>
      </c>
    </row>
    <row r="4757" spans="1:11" x14ac:dyDescent="0.25">
      <c r="A4757">
        <v>4756</v>
      </c>
      <c r="F4757">
        <v>15.934179999999998</v>
      </c>
      <c r="G4757">
        <v>10.570109</v>
      </c>
      <c r="H4757">
        <v>17.495908999999997</v>
      </c>
      <c r="I4757">
        <v>7.7473999999999998</v>
      </c>
    </row>
    <row r="4758" spans="1:11" x14ac:dyDescent="0.25">
      <c r="A4758">
        <v>4757</v>
      </c>
      <c r="F4758">
        <v>15.934179999999998</v>
      </c>
      <c r="G4758">
        <v>10.570109</v>
      </c>
      <c r="H4758">
        <v>17.495908999999997</v>
      </c>
      <c r="I4758">
        <v>7.7473999999999998</v>
      </c>
    </row>
    <row r="4759" spans="1:11" x14ac:dyDescent="0.25">
      <c r="A4759">
        <v>4758</v>
      </c>
      <c r="F4759">
        <v>15.934179999999998</v>
      </c>
      <c r="G4759">
        <v>10.570109</v>
      </c>
      <c r="H4759">
        <v>17.495908999999997</v>
      </c>
      <c r="I4759">
        <v>7.7473999999999998</v>
      </c>
    </row>
    <row r="4760" spans="1:11" x14ac:dyDescent="0.25">
      <c r="A4760">
        <v>4759</v>
      </c>
      <c r="F4760">
        <v>15.934179999999998</v>
      </c>
      <c r="G4760">
        <v>10.570109</v>
      </c>
      <c r="H4760">
        <v>17.495908999999997</v>
      </c>
      <c r="I4760">
        <v>7.7473999999999998</v>
      </c>
    </row>
    <row r="4761" spans="1:11" x14ac:dyDescent="0.25">
      <c r="A4761">
        <v>4760</v>
      </c>
      <c r="F4761">
        <v>15.934179999999998</v>
      </c>
      <c r="G4761">
        <v>10.570109</v>
      </c>
      <c r="H4761">
        <v>17.495908999999997</v>
      </c>
      <c r="I4761">
        <v>7.7473999999999998</v>
      </c>
    </row>
    <row r="4762" spans="1:11" x14ac:dyDescent="0.25">
      <c r="A4762">
        <v>4761</v>
      </c>
      <c r="F4762">
        <v>15.934179999999998</v>
      </c>
      <c r="G4762">
        <v>10.570109</v>
      </c>
      <c r="H4762">
        <v>17.495908999999997</v>
      </c>
      <c r="I4762">
        <v>7.7473999999999998</v>
      </c>
    </row>
    <row r="4763" spans="1:11" x14ac:dyDescent="0.25">
      <c r="A4763">
        <v>4762</v>
      </c>
      <c r="F4763">
        <v>15.934179999999998</v>
      </c>
      <c r="G4763">
        <v>10.570109</v>
      </c>
      <c r="H4763">
        <v>17.495908999999997</v>
      </c>
      <c r="I4763">
        <v>7.7473999999999998</v>
      </c>
    </row>
    <row r="4764" spans="1:11" x14ac:dyDescent="0.25">
      <c r="A4764">
        <v>4763</v>
      </c>
      <c r="J4764">
        <v>-2.5051170000000127</v>
      </c>
      <c r="K4764">
        <v>13.212578000000001</v>
      </c>
    </row>
    <row r="4765" spans="1:11" x14ac:dyDescent="0.25">
      <c r="A4765">
        <v>4764</v>
      </c>
    </row>
    <row r="4766" spans="1:11" x14ac:dyDescent="0.25">
      <c r="A4766">
        <v>4765</v>
      </c>
    </row>
    <row r="4767" spans="1:11" x14ac:dyDescent="0.25">
      <c r="A4767">
        <v>4766</v>
      </c>
    </row>
    <row r="4768" spans="1:1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1" x14ac:dyDescent="0.25">
      <c r="A4881">
        <v>4880</v>
      </c>
    </row>
    <row r="4882" spans="1:11" x14ac:dyDescent="0.25">
      <c r="A4882">
        <v>4881</v>
      </c>
    </row>
    <row r="4883" spans="1:11" x14ac:dyDescent="0.25">
      <c r="A4883">
        <v>4882</v>
      </c>
    </row>
    <row r="4884" spans="1:11" x14ac:dyDescent="0.25">
      <c r="A4884">
        <v>4883</v>
      </c>
      <c r="J4884">
        <v>-2.6252720000000096</v>
      </c>
      <c r="K4884">
        <v>13.452897999999999</v>
      </c>
    </row>
    <row r="4885" spans="1:11" x14ac:dyDescent="0.25">
      <c r="A4885">
        <v>4884</v>
      </c>
      <c r="F4885">
        <v>16.474783999999993</v>
      </c>
      <c r="G4885">
        <v>5.8856210000000004</v>
      </c>
    </row>
    <row r="4886" spans="1:11" x14ac:dyDescent="0.25">
      <c r="A4886">
        <v>4885</v>
      </c>
      <c r="F4886">
        <v>16.474783999999993</v>
      </c>
      <c r="G4886">
        <v>5.8856210000000004</v>
      </c>
    </row>
    <row r="4887" spans="1:11" x14ac:dyDescent="0.25">
      <c r="A4887">
        <v>4886</v>
      </c>
      <c r="F4887">
        <v>16.474783999999993</v>
      </c>
      <c r="G4887">
        <v>5.8856210000000004</v>
      </c>
    </row>
    <row r="4888" spans="1:11" x14ac:dyDescent="0.25">
      <c r="A4888">
        <v>4887</v>
      </c>
      <c r="F4888">
        <v>16.414701999999998</v>
      </c>
      <c r="G4888">
        <v>5.9457009999999997</v>
      </c>
    </row>
    <row r="4889" spans="1:11" x14ac:dyDescent="0.25">
      <c r="A4889">
        <v>4888</v>
      </c>
      <c r="F4889">
        <v>16.474783999999993</v>
      </c>
      <c r="G4889">
        <v>5.8856210000000004</v>
      </c>
      <c r="H4889">
        <v>18.516916999999999</v>
      </c>
      <c r="I4889">
        <v>8.8284900000000004</v>
      </c>
    </row>
    <row r="4890" spans="1:11" x14ac:dyDescent="0.25">
      <c r="A4890">
        <v>4889</v>
      </c>
      <c r="F4890">
        <v>16.474783999999993</v>
      </c>
      <c r="G4890">
        <v>5.8856210000000004</v>
      </c>
      <c r="H4890">
        <v>18.516916999999999</v>
      </c>
      <c r="I4890">
        <v>8.8284900000000004</v>
      </c>
    </row>
    <row r="4891" spans="1:11" x14ac:dyDescent="0.25">
      <c r="A4891">
        <v>4890</v>
      </c>
      <c r="F4891">
        <v>16.474783999999993</v>
      </c>
      <c r="G4891">
        <v>5.8856210000000004</v>
      </c>
      <c r="H4891">
        <v>18.516916999999999</v>
      </c>
      <c r="I4891">
        <v>8.8284900000000004</v>
      </c>
    </row>
    <row r="4892" spans="1:11" x14ac:dyDescent="0.25">
      <c r="A4892">
        <v>4891</v>
      </c>
      <c r="F4892">
        <v>16.474783999999993</v>
      </c>
      <c r="G4892">
        <v>5.8856210000000004</v>
      </c>
      <c r="H4892">
        <v>18.516916999999999</v>
      </c>
      <c r="I4892">
        <v>8.8284900000000004</v>
      </c>
    </row>
    <row r="4893" spans="1:11" x14ac:dyDescent="0.25">
      <c r="A4893">
        <v>4892</v>
      </c>
      <c r="F4893">
        <v>16.474783999999993</v>
      </c>
      <c r="G4893">
        <v>5.8856210000000004</v>
      </c>
      <c r="H4893">
        <v>18.516916999999999</v>
      </c>
      <c r="I4893">
        <v>8.8284900000000004</v>
      </c>
    </row>
    <row r="4894" spans="1:11" x14ac:dyDescent="0.25">
      <c r="A4894">
        <v>4893</v>
      </c>
      <c r="F4894">
        <v>16.474783999999993</v>
      </c>
      <c r="G4894">
        <v>5.8856210000000004</v>
      </c>
      <c r="H4894">
        <v>18.516916999999999</v>
      </c>
      <c r="I4894">
        <v>8.8284900000000004</v>
      </c>
    </row>
    <row r="4895" spans="1:11" x14ac:dyDescent="0.25">
      <c r="A4895">
        <v>4894</v>
      </c>
      <c r="F4895">
        <v>16.474783999999993</v>
      </c>
      <c r="G4895">
        <v>5.8856210000000004</v>
      </c>
      <c r="H4895">
        <v>18.516916999999999</v>
      </c>
      <c r="I4895">
        <v>8.8284900000000004</v>
      </c>
    </row>
    <row r="4896" spans="1:11" x14ac:dyDescent="0.25">
      <c r="A4896">
        <v>4895</v>
      </c>
      <c r="F4896">
        <v>16.474783999999993</v>
      </c>
      <c r="G4896">
        <v>5.8856210000000004</v>
      </c>
      <c r="H4896">
        <v>18.516916999999999</v>
      </c>
      <c r="I4896">
        <v>8.8284900000000004</v>
      </c>
    </row>
    <row r="4897" spans="1:9" x14ac:dyDescent="0.25">
      <c r="A4897">
        <v>4896</v>
      </c>
      <c r="F4897">
        <v>16.474783999999993</v>
      </c>
      <c r="G4897">
        <v>5.8856210000000004</v>
      </c>
      <c r="H4897">
        <v>18.516916999999999</v>
      </c>
      <c r="I4897">
        <v>8.8284900000000004</v>
      </c>
    </row>
    <row r="4898" spans="1:9" x14ac:dyDescent="0.25">
      <c r="A4898">
        <v>4897</v>
      </c>
      <c r="F4898">
        <v>16.474783999999993</v>
      </c>
      <c r="G4898">
        <v>5.8856210000000004</v>
      </c>
      <c r="H4898">
        <v>18.516916999999999</v>
      </c>
      <c r="I4898">
        <v>8.8284900000000004</v>
      </c>
    </row>
    <row r="4899" spans="1:9" x14ac:dyDescent="0.25">
      <c r="A4899">
        <v>4898</v>
      </c>
      <c r="F4899">
        <v>16.474783999999993</v>
      </c>
      <c r="G4899">
        <v>5.8856210000000004</v>
      </c>
      <c r="H4899">
        <v>18.516916999999999</v>
      </c>
      <c r="I4899">
        <v>8.8284900000000004</v>
      </c>
    </row>
    <row r="4900" spans="1:9" x14ac:dyDescent="0.25">
      <c r="A4900">
        <v>4899</v>
      </c>
      <c r="F4900">
        <v>16.474783999999993</v>
      </c>
      <c r="G4900">
        <v>5.8856210000000004</v>
      </c>
      <c r="H4900">
        <v>18.516916999999999</v>
      </c>
      <c r="I4900">
        <v>8.8284900000000004</v>
      </c>
    </row>
    <row r="4901" spans="1:9" x14ac:dyDescent="0.25">
      <c r="A4901">
        <v>4900</v>
      </c>
      <c r="H4901">
        <v>18.516916999999999</v>
      </c>
      <c r="I4901">
        <v>8.8284900000000004</v>
      </c>
    </row>
    <row r="4902" spans="1:9" x14ac:dyDescent="0.25">
      <c r="A4902">
        <v>4901</v>
      </c>
      <c r="H4902">
        <v>18.516916999999999</v>
      </c>
      <c r="I4902">
        <v>8.8284900000000004</v>
      </c>
    </row>
    <row r="4903" spans="1:9" x14ac:dyDescent="0.25">
      <c r="A4903">
        <v>4902</v>
      </c>
    </row>
    <row r="4904" spans="1:9" x14ac:dyDescent="0.25">
      <c r="A4904">
        <v>4903</v>
      </c>
    </row>
    <row r="4905" spans="1:9" x14ac:dyDescent="0.25">
      <c r="A4905">
        <v>4904</v>
      </c>
    </row>
    <row r="4906" spans="1:9" x14ac:dyDescent="0.25">
      <c r="A4906">
        <v>4905</v>
      </c>
    </row>
    <row r="4907" spans="1:9" x14ac:dyDescent="0.25">
      <c r="A4907">
        <v>4906</v>
      </c>
    </row>
    <row r="4908" spans="1:9" x14ac:dyDescent="0.25">
      <c r="A4908">
        <v>4907</v>
      </c>
    </row>
    <row r="4909" spans="1:9" x14ac:dyDescent="0.25">
      <c r="A4909">
        <v>4908</v>
      </c>
    </row>
    <row r="4910" spans="1:9" x14ac:dyDescent="0.25">
      <c r="A4910">
        <v>4909</v>
      </c>
    </row>
    <row r="4911" spans="1:9" x14ac:dyDescent="0.25">
      <c r="A4911">
        <v>4910</v>
      </c>
    </row>
    <row r="4912" spans="1:9" x14ac:dyDescent="0.25">
      <c r="A4912">
        <v>4911</v>
      </c>
    </row>
    <row r="4913" spans="1:5" x14ac:dyDescent="0.25">
      <c r="A4913">
        <v>4912</v>
      </c>
    </row>
    <row r="4914" spans="1:5" x14ac:dyDescent="0.25">
      <c r="A4914">
        <v>4913</v>
      </c>
    </row>
    <row r="4915" spans="1:5" x14ac:dyDescent="0.25">
      <c r="A4915">
        <v>4914</v>
      </c>
    </row>
    <row r="4916" spans="1:5" x14ac:dyDescent="0.25">
      <c r="A4916">
        <v>4915</v>
      </c>
    </row>
    <row r="4917" spans="1:5" x14ac:dyDescent="0.25">
      <c r="A4917">
        <v>4916</v>
      </c>
    </row>
    <row r="4918" spans="1:5" x14ac:dyDescent="0.25">
      <c r="A4918">
        <v>4917</v>
      </c>
    </row>
    <row r="4919" spans="1:5" x14ac:dyDescent="0.25">
      <c r="A4919">
        <v>4918</v>
      </c>
    </row>
    <row r="4920" spans="1:5" x14ac:dyDescent="0.25">
      <c r="A4920">
        <v>4919</v>
      </c>
    </row>
    <row r="4921" spans="1:5" x14ac:dyDescent="0.25">
      <c r="A4921">
        <v>4920</v>
      </c>
    </row>
    <row r="4922" spans="1:5" x14ac:dyDescent="0.25">
      <c r="A4922">
        <v>4921</v>
      </c>
    </row>
    <row r="4923" spans="1:5" x14ac:dyDescent="0.25">
      <c r="A4923">
        <v>4922</v>
      </c>
      <c r="D4923">
        <v>55.035146999999995</v>
      </c>
      <c r="E4923">
        <v>9.7293400000000005</v>
      </c>
    </row>
    <row r="4924" spans="1:5" x14ac:dyDescent="0.25">
      <c r="A4924">
        <v>4923</v>
      </c>
      <c r="D4924">
        <v>55.035146999999995</v>
      </c>
      <c r="E4924">
        <v>9.7293400000000005</v>
      </c>
    </row>
    <row r="4925" spans="1:5" x14ac:dyDescent="0.25">
      <c r="A4925">
        <v>4924</v>
      </c>
      <c r="B4925">
        <v>57.377679999999998</v>
      </c>
      <c r="C4925">
        <v>8.0476840000000003</v>
      </c>
      <c r="D4925">
        <v>55.035146999999995</v>
      </c>
      <c r="E4925">
        <v>9.7293400000000005</v>
      </c>
    </row>
    <row r="4926" spans="1:5" x14ac:dyDescent="0.25">
      <c r="A4926">
        <v>4925</v>
      </c>
      <c r="B4926">
        <v>57.377679999999998</v>
      </c>
      <c r="C4926">
        <v>8.0476840000000003</v>
      </c>
      <c r="D4926">
        <v>55.035146999999995</v>
      </c>
      <c r="E4926">
        <v>9.7293400000000005</v>
      </c>
    </row>
    <row r="4927" spans="1:5" x14ac:dyDescent="0.25">
      <c r="A4927">
        <v>4926</v>
      </c>
      <c r="B4927">
        <v>57.317600999999996</v>
      </c>
      <c r="C4927">
        <v>8.1077630000000003</v>
      </c>
      <c r="D4927">
        <v>54.855022999999996</v>
      </c>
      <c r="E4927">
        <v>9.7293400000000005</v>
      </c>
    </row>
    <row r="4928" spans="1:5" x14ac:dyDescent="0.25">
      <c r="A4928">
        <v>4927</v>
      </c>
      <c r="B4928">
        <v>57.377679999999998</v>
      </c>
      <c r="C4928">
        <v>8.0476840000000003</v>
      </c>
      <c r="D4928">
        <v>55.035146999999995</v>
      </c>
      <c r="E4928">
        <v>9.7293400000000005</v>
      </c>
    </row>
    <row r="4929" spans="1:9" x14ac:dyDescent="0.25">
      <c r="A4929">
        <v>4928</v>
      </c>
      <c r="B4929">
        <v>57.377679999999998</v>
      </c>
      <c r="C4929">
        <v>8.0476840000000003</v>
      </c>
      <c r="D4929">
        <v>55.035146999999995</v>
      </c>
      <c r="E4929">
        <v>9.7293400000000005</v>
      </c>
    </row>
    <row r="4930" spans="1:9" x14ac:dyDescent="0.25">
      <c r="A4930">
        <v>4929</v>
      </c>
      <c r="B4930">
        <v>57.377679999999998</v>
      </c>
      <c r="C4930">
        <v>8.0476840000000003</v>
      </c>
      <c r="D4930">
        <v>55.035146999999995</v>
      </c>
      <c r="E4930">
        <v>9.7293400000000005</v>
      </c>
    </row>
    <row r="4931" spans="1:9" x14ac:dyDescent="0.25">
      <c r="A4931">
        <v>4930</v>
      </c>
      <c r="B4931">
        <v>57.377679999999998</v>
      </c>
      <c r="C4931">
        <v>8.0476840000000003</v>
      </c>
      <c r="D4931">
        <v>55.035146999999995</v>
      </c>
      <c r="E4931">
        <v>9.7293400000000005</v>
      </c>
    </row>
    <row r="4932" spans="1:9" x14ac:dyDescent="0.25">
      <c r="A4932">
        <v>4931</v>
      </c>
      <c r="B4932">
        <v>57.377679999999998</v>
      </c>
      <c r="C4932">
        <v>8.0476840000000003</v>
      </c>
      <c r="D4932">
        <v>55.035146999999995</v>
      </c>
      <c r="E4932">
        <v>9.7293400000000005</v>
      </c>
      <c r="H4932">
        <v>55.275465999999994</v>
      </c>
      <c r="I4932">
        <v>10.149666</v>
      </c>
    </row>
    <row r="4933" spans="1:9" x14ac:dyDescent="0.25">
      <c r="A4933">
        <v>4932</v>
      </c>
      <c r="B4933">
        <v>57.377679999999998</v>
      </c>
      <c r="C4933">
        <v>8.0476840000000003</v>
      </c>
      <c r="H4933">
        <v>55.275465999999994</v>
      </c>
      <c r="I4933">
        <v>10.149666</v>
      </c>
    </row>
    <row r="4934" spans="1:9" x14ac:dyDescent="0.25">
      <c r="A4934">
        <v>4933</v>
      </c>
      <c r="B4934">
        <v>57.377679999999998</v>
      </c>
      <c r="C4934">
        <v>8.0476840000000003</v>
      </c>
      <c r="F4934">
        <v>56.536793999999993</v>
      </c>
      <c r="G4934">
        <v>7.1468340000000001</v>
      </c>
      <c r="H4934">
        <v>55.275465999999994</v>
      </c>
      <c r="I4934">
        <v>10.149666</v>
      </c>
    </row>
    <row r="4935" spans="1:9" x14ac:dyDescent="0.25">
      <c r="A4935">
        <v>4934</v>
      </c>
      <c r="B4935">
        <v>57.377679999999998</v>
      </c>
      <c r="C4935">
        <v>8.0476840000000003</v>
      </c>
      <c r="F4935">
        <v>56.536793999999993</v>
      </c>
      <c r="G4935">
        <v>7.1468340000000001</v>
      </c>
      <c r="H4935">
        <v>55.275465999999994</v>
      </c>
      <c r="I4935">
        <v>10.149666</v>
      </c>
    </row>
    <row r="4936" spans="1:9" x14ac:dyDescent="0.25">
      <c r="A4936">
        <v>4935</v>
      </c>
      <c r="F4936">
        <v>56.536793999999993</v>
      </c>
      <c r="G4936">
        <v>7.1468340000000001</v>
      </c>
      <c r="H4936">
        <v>55.275465999999994</v>
      </c>
      <c r="I4936">
        <v>10.149666</v>
      </c>
    </row>
    <row r="4937" spans="1:9" x14ac:dyDescent="0.25">
      <c r="A4937">
        <v>4936</v>
      </c>
      <c r="F4937">
        <v>56.536793999999993</v>
      </c>
      <c r="G4937">
        <v>7.1468340000000001</v>
      </c>
      <c r="H4937">
        <v>55.275465999999994</v>
      </c>
      <c r="I4937">
        <v>10.149666</v>
      </c>
    </row>
    <row r="4938" spans="1:9" x14ac:dyDescent="0.25">
      <c r="A4938">
        <v>4937</v>
      </c>
      <c r="F4938">
        <v>56.536793999999993</v>
      </c>
      <c r="G4938">
        <v>7.1468340000000001</v>
      </c>
      <c r="H4938">
        <v>55.275465999999994</v>
      </c>
      <c r="I4938">
        <v>10.149666</v>
      </c>
    </row>
    <row r="4939" spans="1:9" x14ac:dyDescent="0.25">
      <c r="A4939">
        <v>4938</v>
      </c>
      <c r="F4939">
        <v>56.536793999999993</v>
      </c>
      <c r="G4939">
        <v>7.1468340000000001</v>
      </c>
      <c r="H4939">
        <v>55.275465999999994</v>
      </c>
      <c r="I4939">
        <v>10.149666</v>
      </c>
    </row>
    <row r="4940" spans="1:9" x14ac:dyDescent="0.25">
      <c r="A4940">
        <v>4939</v>
      </c>
      <c r="F4940">
        <v>56.536793999999993</v>
      </c>
      <c r="G4940">
        <v>7.1468340000000001</v>
      </c>
      <c r="H4940">
        <v>55.275465999999994</v>
      </c>
      <c r="I4940">
        <v>10.149666</v>
      </c>
    </row>
    <row r="4941" spans="1:9" x14ac:dyDescent="0.25">
      <c r="A4941">
        <v>4940</v>
      </c>
      <c r="F4941">
        <v>56.536793999999993</v>
      </c>
      <c r="G4941">
        <v>7.1468340000000001</v>
      </c>
      <c r="H4941">
        <v>55.275465999999994</v>
      </c>
      <c r="I4941">
        <v>10.149666</v>
      </c>
    </row>
    <row r="4942" spans="1:9" x14ac:dyDescent="0.25">
      <c r="A4942">
        <v>4941</v>
      </c>
      <c r="F4942">
        <v>56.536793999999993</v>
      </c>
      <c r="G4942">
        <v>7.1468340000000001</v>
      </c>
    </row>
    <row r="4943" spans="1:9" x14ac:dyDescent="0.25">
      <c r="A4943">
        <v>4942</v>
      </c>
      <c r="F4943">
        <v>56.536793999999993</v>
      </c>
      <c r="G4943">
        <v>7.1468340000000001</v>
      </c>
    </row>
    <row r="4944" spans="1:9" x14ac:dyDescent="0.25">
      <c r="A4944">
        <v>4943</v>
      </c>
    </row>
    <row r="4945" spans="1:5" x14ac:dyDescent="0.25">
      <c r="A4945">
        <v>4944</v>
      </c>
    </row>
    <row r="4946" spans="1:5" x14ac:dyDescent="0.25">
      <c r="A4946">
        <v>4945</v>
      </c>
    </row>
    <row r="4947" spans="1:5" x14ac:dyDescent="0.25">
      <c r="A4947">
        <v>4946</v>
      </c>
    </row>
    <row r="4948" spans="1:5" x14ac:dyDescent="0.25">
      <c r="A4948">
        <v>4947</v>
      </c>
    </row>
    <row r="4949" spans="1:5" x14ac:dyDescent="0.25">
      <c r="A4949">
        <v>4948</v>
      </c>
    </row>
    <row r="4950" spans="1:5" x14ac:dyDescent="0.25">
      <c r="A4950">
        <v>4949</v>
      </c>
    </row>
    <row r="4951" spans="1:5" x14ac:dyDescent="0.25">
      <c r="A4951">
        <v>4950</v>
      </c>
    </row>
    <row r="4952" spans="1:5" x14ac:dyDescent="0.25">
      <c r="A4952">
        <v>4951</v>
      </c>
    </row>
    <row r="4953" spans="1:5" x14ac:dyDescent="0.25">
      <c r="A4953">
        <v>4952</v>
      </c>
    </row>
    <row r="4954" spans="1:5" x14ac:dyDescent="0.25">
      <c r="A4954">
        <v>4953</v>
      </c>
    </row>
    <row r="4955" spans="1:5" x14ac:dyDescent="0.25">
      <c r="A4955">
        <v>4954</v>
      </c>
    </row>
    <row r="4956" spans="1:5" x14ac:dyDescent="0.25">
      <c r="A4956">
        <v>4955</v>
      </c>
    </row>
    <row r="4957" spans="1:5" x14ac:dyDescent="0.25">
      <c r="A4957">
        <v>4956</v>
      </c>
      <c r="D4957">
        <v>85.870382000000006</v>
      </c>
      <c r="E4957">
        <v>7.45153</v>
      </c>
    </row>
    <row r="4958" spans="1:5" x14ac:dyDescent="0.25">
      <c r="A4958">
        <v>4957</v>
      </c>
      <c r="B4958">
        <v>86.782338999999993</v>
      </c>
      <c r="C4958">
        <v>5.8432829999999996</v>
      </c>
      <c r="D4958">
        <v>85.870382000000006</v>
      </c>
      <c r="E4958">
        <v>7.45153</v>
      </c>
    </row>
    <row r="4959" spans="1:5" x14ac:dyDescent="0.25">
      <c r="A4959">
        <v>4958</v>
      </c>
      <c r="B4959">
        <v>86.782338999999993</v>
      </c>
      <c r="C4959">
        <v>5.8432829999999996</v>
      </c>
      <c r="D4959">
        <v>85.870382000000006</v>
      </c>
      <c r="E4959">
        <v>7.45153</v>
      </c>
    </row>
    <row r="4960" spans="1:5" x14ac:dyDescent="0.25">
      <c r="A4960">
        <v>4959</v>
      </c>
      <c r="B4960">
        <v>86.782338999999993</v>
      </c>
      <c r="C4960">
        <v>5.8432829999999996</v>
      </c>
      <c r="D4960">
        <v>85.870382000000006</v>
      </c>
      <c r="E4960">
        <v>7.45153</v>
      </c>
    </row>
    <row r="4961" spans="1:9" x14ac:dyDescent="0.25">
      <c r="A4961">
        <v>4960</v>
      </c>
      <c r="B4961">
        <v>86.782338999999993</v>
      </c>
      <c r="C4961">
        <v>5.8432829999999996</v>
      </c>
      <c r="D4961">
        <v>85.870382000000006</v>
      </c>
      <c r="E4961">
        <v>7.45153</v>
      </c>
    </row>
    <row r="4962" spans="1:9" x14ac:dyDescent="0.25">
      <c r="A4962">
        <v>4961</v>
      </c>
      <c r="B4962">
        <v>86.782338999999993</v>
      </c>
      <c r="C4962">
        <v>5.8432829999999996</v>
      </c>
      <c r="D4962">
        <v>85.870382000000006</v>
      </c>
      <c r="E4962">
        <v>7.45153</v>
      </c>
    </row>
    <row r="4963" spans="1:9" x14ac:dyDescent="0.25">
      <c r="A4963">
        <v>4962</v>
      </c>
      <c r="B4963">
        <v>86.782338999999993</v>
      </c>
      <c r="C4963">
        <v>5.8432829999999996</v>
      </c>
      <c r="D4963">
        <v>85.870382000000006</v>
      </c>
      <c r="E4963">
        <v>7.45153</v>
      </c>
    </row>
    <row r="4964" spans="1:9" x14ac:dyDescent="0.25">
      <c r="A4964">
        <v>4963</v>
      </c>
      <c r="B4964">
        <v>86.782338999999993</v>
      </c>
      <c r="C4964">
        <v>5.8432829999999996</v>
      </c>
      <c r="D4964">
        <v>85.870382000000006</v>
      </c>
      <c r="E4964">
        <v>7.45153</v>
      </c>
    </row>
    <row r="4965" spans="1:9" x14ac:dyDescent="0.25">
      <c r="A4965">
        <v>4964</v>
      </c>
      <c r="B4965">
        <v>86.782338999999993</v>
      </c>
      <c r="C4965">
        <v>5.8432829999999996</v>
      </c>
      <c r="D4965">
        <v>85.870382000000006</v>
      </c>
      <c r="E4965">
        <v>7.45153</v>
      </c>
    </row>
    <row r="4966" spans="1:9" x14ac:dyDescent="0.25">
      <c r="A4966">
        <v>4965</v>
      </c>
      <c r="B4966">
        <v>86.782338999999993</v>
      </c>
      <c r="C4966">
        <v>5.8432829999999996</v>
      </c>
      <c r="D4966">
        <v>85.870382000000006</v>
      </c>
      <c r="E4966">
        <v>7.45153</v>
      </c>
    </row>
    <row r="4967" spans="1:9" x14ac:dyDescent="0.25">
      <c r="A4967">
        <v>4966</v>
      </c>
      <c r="B4967">
        <v>86.782338999999993</v>
      </c>
      <c r="C4967">
        <v>5.8432829999999996</v>
      </c>
    </row>
    <row r="4968" spans="1:9" x14ac:dyDescent="0.25">
      <c r="A4968">
        <v>4967</v>
      </c>
      <c r="H4968">
        <v>88.391621999999998</v>
      </c>
      <c r="I4968">
        <v>8.4700729999999993</v>
      </c>
    </row>
    <row r="4969" spans="1:9" x14ac:dyDescent="0.25">
      <c r="A4969">
        <v>4968</v>
      </c>
      <c r="H4969">
        <v>88.391621999999998</v>
      </c>
      <c r="I4969">
        <v>8.4700729999999993</v>
      </c>
    </row>
    <row r="4970" spans="1:9" x14ac:dyDescent="0.25">
      <c r="A4970">
        <v>4969</v>
      </c>
      <c r="H4970">
        <v>88.391621999999998</v>
      </c>
      <c r="I4970">
        <v>8.4700729999999993</v>
      </c>
    </row>
    <row r="4971" spans="1:9" x14ac:dyDescent="0.25">
      <c r="A4971">
        <v>4970</v>
      </c>
      <c r="F4971">
        <v>89.947148999999996</v>
      </c>
      <c r="G4971">
        <v>5.1999230000000001</v>
      </c>
      <c r="H4971">
        <v>88.391621999999998</v>
      </c>
      <c r="I4971">
        <v>8.4700729999999993</v>
      </c>
    </row>
    <row r="4972" spans="1:9" x14ac:dyDescent="0.25">
      <c r="A4972">
        <v>4971</v>
      </c>
      <c r="F4972">
        <v>89.947148999999996</v>
      </c>
      <c r="G4972">
        <v>5.1999230000000001</v>
      </c>
      <c r="H4972">
        <v>88.337968999999987</v>
      </c>
      <c r="I4972">
        <v>8.4700729999999993</v>
      </c>
    </row>
    <row r="4973" spans="1:9" x14ac:dyDescent="0.25">
      <c r="A4973">
        <v>4972</v>
      </c>
      <c r="F4973">
        <v>89.947148999999996</v>
      </c>
      <c r="G4973">
        <v>5.1999230000000001</v>
      </c>
      <c r="H4973">
        <v>88.391621999999998</v>
      </c>
      <c r="I4973">
        <v>8.4700729999999993</v>
      </c>
    </row>
    <row r="4974" spans="1:9" x14ac:dyDescent="0.25">
      <c r="A4974">
        <v>4973</v>
      </c>
      <c r="F4974">
        <v>89.947148999999996</v>
      </c>
      <c r="G4974">
        <v>5.1999230000000001</v>
      </c>
      <c r="H4974">
        <v>88.391621999999998</v>
      </c>
      <c r="I4974">
        <v>8.4700729999999993</v>
      </c>
    </row>
    <row r="4975" spans="1:9" x14ac:dyDescent="0.25">
      <c r="A4975">
        <v>4974</v>
      </c>
      <c r="F4975">
        <v>89.947148999999996</v>
      </c>
      <c r="G4975">
        <v>5.1999230000000001</v>
      </c>
      <c r="H4975">
        <v>88.391621999999998</v>
      </c>
      <c r="I4975">
        <v>8.4700729999999993</v>
      </c>
    </row>
    <row r="4976" spans="1:9" x14ac:dyDescent="0.25">
      <c r="A4976">
        <v>4975</v>
      </c>
      <c r="F4976">
        <v>89.947148999999996</v>
      </c>
      <c r="G4976">
        <v>5.1999230000000001</v>
      </c>
      <c r="H4976">
        <v>88.391621999999998</v>
      </c>
      <c r="I4976">
        <v>8.4700729999999993</v>
      </c>
    </row>
    <row r="4977" spans="1:9" x14ac:dyDescent="0.25">
      <c r="A4977">
        <v>4976</v>
      </c>
      <c r="F4977">
        <v>89.947148999999996</v>
      </c>
      <c r="G4977">
        <v>5.1999230000000001</v>
      </c>
      <c r="H4977">
        <v>88.391621999999998</v>
      </c>
      <c r="I4977">
        <v>8.4700729999999993</v>
      </c>
    </row>
    <row r="4978" spans="1:9" x14ac:dyDescent="0.25">
      <c r="A4978">
        <v>4977</v>
      </c>
      <c r="F4978">
        <v>89.947148999999996</v>
      </c>
      <c r="G4978">
        <v>5.1999230000000001</v>
      </c>
      <c r="H4978">
        <v>88.391621999999998</v>
      </c>
      <c r="I4978">
        <v>8.4700729999999993</v>
      </c>
    </row>
    <row r="4979" spans="1:9" x14ac:dyDescent="0.25">
      <c r="A4979">
        <v>4978</v>
      </c>
      <c r="F4979">
        <v>89.947148999999996</v>
      </c>
      <c r="G4979">
        <v>5.1999230000000001</v>
      </c>
      <c r="H4979">
        <v>88.391621999999998</v>
      </c>
      <c r="I4979">
        <v>8.4700729999999993</v>
      </c>
    </row>
    <row r="4980" spans="1:9" x14ac:dyDescent="0.25">
      <c r="A4980">
        <v>4979</v>
      </c>
      <c r="F4980">
        <v>89.947148999999996</v>
      </c>
      <c r="G4980">
        <v>5.1999230000000001</v>
      </c>
    </row>
    <row r="4981" spans="1:9" x14ac:dyDescent="0.25">
      <c r="A4981">
        <v>4980</v>
      </c>
      <c r="F4981">
        <v>89.947148999999996</v>
      </c>
      <c r="G4981">
        <v>5.1999230000000001</v>
      </c>
    </row>
    <row r="4982" spans="1:9" x14ac:dyDescent="0.25">
      <c r="A4982">
        <v>4981</v>
      </c>
    </row>
    <row r="4983" spans="1:9" x14ac:dyDescent="0.25">
      <c r="A4983">
        <v>4982</v>
      </c>
    </row>
    <row r="4984" spans="1:9" x14ac:dyDescent="0.25">
      <c r="A4984">
        <v>4983</v>
      </c>
    </row>
    <row r="4985" spans="1:9" x14ac:dyDescent="0.25">
      <c r="A4985">
        <v>4984</v>
      </c>
      <c r="D4985">
        <v>109.579988</v>
      </c>
      <c r="E4985">
        <v>6.7009600000000002</v>
      </c>
    </row>
    <row r="4986" spans="1:9" x14ac:dyDescent="0.25">
      <c r="A4986">
        <v>4985</v>
      </c>
      <c r="D4986">
        <v>109.579988</v>
      </c>
      <c r="E4986">
        <v>6.7009600000000002</v>
      </c>
    </row>
    <row r="4987" spans="1:9" x14ac:dyDescent="0.25">
      <c r="A4987">
        <v>4986</v>
      </c>
      <c r="D4987">
        <v>109.579988</v>
      </c>
      <c r="E4987">
        <v>6.7009600000000002</v>
      </c>
    </row>
    <row r="4988" spans="1:9" x14ac:dyDescent="0.25">
      <c r="A4988">
        <v>4987</v>
      </c>
      <c r="D4988">
        <v>109.579988</v>
      </c>
      <c r="E4988">
        <v>6.7009600000000002</v>
      </c>
    </row>
    <row r="4989" spans="1:9" x14ac:dyDescent="0.25">
      <c r="A4989">
        <v>4988</v>
      </c>
      <c r="B4989">
        <v>113.227604</v>
      </c>
      <c r="C4989">
        <v>5.4143410000000003</v>
      </c>
      <c r="D4989">
        <v>109.579988</v>
      </c>
      <c r="E4989">
        <v>6.7009600000000002</v>
      </c>
    </row>
    <row r="4990" spans="1:9" x14ac:dyDescent="0.25">
      <c r="A4990">
        <v>4989</v>
      </c>
      <c r="B4990">
        <v>113.227604</v>
      </c>
      <c r="C4990">
        <v>5.4143410000000003</v>
      </c>
      <c r="D4990">
        <v>109.579988</v>
      </c>
      <c r="E4990">
        <v>6.7009600000000002</v>
      </c>
    </row>
    <row r="4991" spans="1:9" x14ac:dyDescent="0.25">
      <c r="A4991">
        <v>4990</v>
      </c>
      <c r="B4991">
        <v>113.227604</v>
      </c>
      <c r="C4991">
        <v>5.4143410000000003</v>
      </c>
      <c r="D4991">
        <v>109.579988</v>
      </c>
      <c r="E4991">
        <v>6.7009600000000002</v>
      </c>
    </row>
    <row r="4992" spans="1:9" x14ac:dyDescent="0.25">
      <c r="A4992">
        <v>4991</v>
      </c>
      <c r="B4992">
        <v>113.227604</v>
      </c>
      <c r="C4992">
        <v>5.4143410000000003</v>
      </c>
      <c r="D4992">
        <v>109.579988</v>
      </c>
      <c r="E4992">
        <v>6.7009600000000002</v>
      </c>
    </row>
    <row r="4993" spans="1:9" x14ac:dyDescent="0.25">
      <c r="A4993">
        <v>4992</v>
      </c>
      <c r="B4993">
        <v>113.227604</v>
      </c>
      <c r="C4993">
        <v>5.4143410000000003</v>
      </c>
      <c r="D4993">
        <v>109.579988</v>
      </c>
      <c r="E4993">
        <v>6.7009600000000002</v>
      </c>
    </row>
    <row r="4994" spans="1:9" x14ac:dyDescent="0.25">
      <c r="A4994">
        <v>4993</v>
      </c>
      <c r="B4994">
        <v>113.227604</v>
      </c>
      <c r="C4994">
        <v>5.4143410000000003</v>
      </c>
      <c r="D4994">
        <v>109.579988</v>
      </c>
      <c r="E4994">
        <v>6.7009600000000002</v>
      </c>
    </row>
    <row r="4995" spans="1:9" x14ac:dyDescent="0.25">
      <c r="A4995">
        <v>4994</v>
      </c>
      <c r="B4995">
        <v>113.227604</v>
      </c>
      <c r="C4995">
        <v>5.4143410000000003</v>
      </c>
      <c r="D4995">
        <v>109.579988</v>
      </c>
      <c r="E4995">
        <v>6.7009600000000002</v>
      </c>
    </row>
    <row r="4996" spans="1:9" x14ac:dyDescent="0.25">
      <c r="A4996">
        <v>4995</v>
      </c>
      <c r="B4996">
        <v>113.227604</v>
      </c>
      <c r="C4996">
        <v>5.4143410000000003</v>
      </c>
      <c r="D4996">
        <v>109.579988</v>
      </c>
      <c r="E4996">
        <v>6.7009600000000002</v>
      </c>
    </row>
    <row r="4997" spans="1:9" x14ac:dyDescent="0.25">
      <c r="A4997">
        <v>4996</v>
      </c>
      <c r="B4997">
        <v>113.227604</v>
      </c>
      <c r="C4997">
        <v>5.4143410000000003</v>
      </c>
    </row>
    <row r="4998" spans="1:9" x14ac:dyDescent="0.25">
      <c r="A4998">
        <v>4997</v>
      </c>
      <c r="B4998">
        <v>113.227604</v>
      </c>
      <c r="C4998">
        <v>5.4143410000000003</v>
      </c>
    </row>
    <row r="4999" spans="1:9" x14ac:dyDescent="0.25">
      <c r="A4999">
        <v>4998</v>
      </c>
      <c r="B4999">
        <v>113.227604</v>
      </c>
      <c r="C4999">
        <v>5.4143410000000003</v>
      </c>
    </row>
    <row r="5000" spans="1:9" x14ac:dyDescent="0.25">
      <c r="A5000">
        <v>4999</v>
      </c>
      <c r="H5000">
        <v>112.101124</v>
      </c>
      <c r="I5000">
        <v>7.3442170000000004</v>
      </c>
    </row>
    <row r="5001" spans="1:9" x14ac:dyDescent="0.25">
      <c r="A5001">
        <v>5000</v>
      </c>
      <c r="F5001">
        <v>112.53027499999999</v>
      </c>
      <c r="G5001">
        <v>4.4494559999999996</v>
      </c>
      <c r="H5001">
        <v>112.101124</v>
      </c>
      <c r="I5001">
        <v>7.3442170000000004</v>
      </c>
    </row>
    <row r="5002" spans="1:9" x14ac:dyDescent="0.25">
      <c r="A5002">
        <v>5001</v>
      </c>
      <c r="F5002">
        <v>112.53027499999999</v>
      </c>
      <c r="G5002">
        <v>4.4494559999999996</v>
      </c>
      <c r="H5002">
        <v>112.101124</v>
      </c>
      <c r="I5002">
        <v>7.3442170000000004</v>
      </c>
    </row>
    <row r="5003" spans="1:9" x14ac:dyDescent="0.25">
      <c r="A5003">
        <v>5002</v>
      </c>
      <c r="F5003">
        <v>112.53027499999999</v>
      </c>
      <c r="G5003">
        <v>4.4494559999999996</v>
      </c>
      <c r="H5003">
        <v>112.101124</v>
      </c>
      <c r="I5003">
        <v>7.3442170000000004</v>
      </c>
    </row>
    <row r="5004" spans="1:9" x14ac:dyDescent="0.25">
      <c r="A5004">
        <v>5003</v>
      </c>
      <c r="F5004">
        <v>112.53027499999999</v>
      </c>
      <c r="G5004">
        <v>4.4494559999999996</v>
      </c>
      <c r="H5004">
        <v>112.101124</v>
      </c>
      <c r="I5004">
        <v>7.3442170000000004</v>
      </c>
    </row>
    <row r="5005" spans="1:9" x14ac:dyDescent="0.25">
      <c r="A5005">
        <v>5004</v>
      </c>
      <c r="F5005">
        <v>112.53027499999999</v>
      </c>
      <c r="G5005">
        <v>4.4494559999999996</v>
      </c>
      <c r="H5005">
        <v>112.101124</v>
      </c>
      <c r="I5005">
        <v>7.3442170000000004</v>
      </c>
    </row>
    <row r="5006" spans="1:9" x14ac:dyDescent="0.25">
      <c r="A5006">
        <v>5005</v>
      </c>
      <c r="F5006">
        <v>112.53027499999999</v>
      </c>
      <c r="G5006">
        <v>4.4494559999999996</v>
      </c>
      <c r="H5006">
        <v>112.101124</v>
      </c>
      <c r="I5006">
        <v>7.3442170000000004</v>
      </c>
    </row>
    <row r="5007" spans="1:9" x14ac:dyDescent="0.25">
      <c r="A5007">
        <v>5006</v>
      </c>
      <c r="F5007">
        <v>112.53027499999999</v>
      </c>
      <c r="G5007">
        <v>4.4494559999999996</v>
      </c>
      <c r="H5007">
        <v>112.101124</v>
      </c>
      <c r="I5007">
        <v>7.3442170000000004</v>
      </c>
    </row>
    <row r="5008" spans="1:9" x14ac:dyDescent="0.25">
      <c r="A5008">
        <v>5007</v>
      </c>
      <c r="F5008">
        <v>112.53027499999999</v>
      </c>
      <c r="G5008">
        <v>4.4494559999999996</v>
      </c>
      <c r="H5008">
        <v>112.101124</v>
      </c>
      <c r="I5008">
        <v>7.3442170000000004</v>
      </c>
    </row>
    <row r="5009" spans="1:7" x14ac:dyDescent="0.25">
      <c r="A5009">
        <v>5008</v>
      </c>
      <c r="F5009">
        <v>112.53027499999999</v>
      </c>
      <c r="G5009">
        <v>4.4494559999999996</v>
      </c>
    </row>
    <row r="5010" spans="1:7" x14ac:dyDescent="0.25">
      <c r="A5010">
        <v>5009</v>
      </c>
    </row>
    <row r="5011" spans="1:7" x14ac:dyDescent="0.25">
      <c r="A5011">
        <v>5010</v>
      </c>
    </row>
    <row r="5012" spans="1:7" x14ac:dyDescent="0.25">
      <c r="A5012">
        <v>5011</v>
      </c>
    </row>
    <row r="5013" spans="1:7" x14ac:dyDescent="0.25">
      <c r="A5013">
        <v>5012</v>
      </c>
    </row>
    <row r="5014" spans="1:7" x14ac:dyDescent="0.25">
      <c r="A5014">
        <v>5013</v>
      </c>
    </row>
    <row r="5015" spans="1:7" x14ac:dyDescent="0.25">
      <c r="A5015">
        <v>5014</v>
      </c>
    </row>
    <row r="5016" spans="1:7" x14ac:dyDescent="0.25">
      <c r="A5016">
        <v>5015</v>
      </c>
    </row>
    <row r="5017" spans="1:7" x14ac:dyDescent="0.25">
      <c r="A5017">
        <v>5016</v>
      </c>
    </row>
    <row r="5018" spans="1:7" x14ac:dyDescent="0.25">
      <c r="A5018">
        <v>5017</v>
      </c>
    </row>
    <row r="5019" spans="1:7" x14ac:dyDescent="0.25">
      <c r="A5019">
        <v>5018</v>
      </c>
    </row>
    <row r="5020" spans="1:7" x14ac:dyDescent="0.25">
      <c r="A5020">
        <v>5019</v>
      </c>
    </row>
    <row r="5021" spans="1:7" x14ac:dyDescent="0.25">
      <c r="A5021">
        <v>5020</v>
      </c>
    </row>
    <row r="5022" spans="1:7" x14ac:dyDescent="0.25">
      <c r="A5022">
        <v>5021</v>
      </c>
    </row>
    <row r="5023" spans="1:7" x14ac:dyDescent="0.25">
      <c r="A5023">
        <v>5022</v>
      </c>
    </row>
    <row r="5024" spans="1:7" x14ac:dyDescent="0.25">
      <c r="A5024">
        <v>5023</v>
      </c>
    </row>
    <row r="5025" spans="1:9" x14ac:dyDescent="0.25">
      <c r="A5025">
        <v>5024</v>
      </c>
    </row>
    <row r="5026" spans="1:9" x14ac:dyDescent="0.25">
      <c r="A5026">
        <v>5025</v>
      </c>
    </row>
    <row r="5027" spans="1:9" x14ac:dyDescent="0.25">
      <c r="A5027">
        <v>5026</v>
      </c>
    </row>
    <row r="5028" spans="1:9" x14ac:dyDescent="0.25">
      <c r="A5028">
        <v>5027</v>
      </c>
    </row>
    <row r="5029" spans="1:9" x14ac:dyDescent="0.25">
      <c r="A5029">
        <v>5028</v>
      </c>
      <c r="B5029">
        <v>156.44710699999999</v>
      </c>
      <c r="C5029">
        <v>4.9337479999999996</v>
      </c>
    </row>
    <row r="5030" spans="1:9" x14ac:dyDescent="0.25">
      <c r="A5030">
        <v>5029</v>
      </c>
      <c r="B5030">
        <v>156.44710699999999</v>
      </c>
      <c r="C5030">
        <v>4.9337479999999996</v>
      </c>
    </row>
    <row r="5031" spans="1:9" x14ac:dyDescent="0.25">
      <c r="A5031">
        <v>5030</v>
      </c>
      <c r="B5031">
        <v>156.44710699999999</v>
      </c>
      <c r="C5031">
        <v>4.9337479999999996</v>
      </c>
      <c r="D5031">
        <v>159.12554</v>
      </c>
      <c r="E5031">
        <v>6.4033860000000002</v>
      </c>
    </row>
    <row r="5032" spans="1:9" x14ac:dyDescent="0.25">
      <c r="A5032">
        <v>5031</v>
      </c>
      <c r="B5032">
        <v>156.44710699999999</v>
      </c>
      <c r="C5032">
        <v>4.9337479999999996</v>
      </c>
      <c r="D5032">
        <v>159.12554</v>
      </c>
      <c r="E5032">
        <v>6.4033860000000002</v>
      </c>
    </row>
    <row r="5033" spans="1:9" x14ac:dyDescent="0.25">
      <c r="A5033">
        <v>5032</v>
      </c>
      <c r="B5033">
        <v>156.44710699999999</v>
      </c>
      <c r="C5033">
        <v>4.9337479999999996</v>
      </c>
      <c r="D5033">
        <v>159.12554</v>
      </c>
      <c r="E5033">
        <v>6.4033860000000002</v>
      </c>
    </row>
    <row r="5034" spans="1:9" x14ac:dyDescent="0.25">
      <c r="A5034">
        <v>5033</v>
      </c>
      <c r="B5034">
        <v>156.44710699999999</v>
      </c>
      <c r="C5034">
        <v>4.9337479999999996</v>
      </c>
      <c r="D5034">
        <v>159.12554</v>
      </c>
      <c r="E5034">
        <v>6.4033860000000002</v>
      </c>
    </row>
    <row r="5035" spans="1:9" x14ac:dyDescent="0.25">
      <c r="A5035">
        <v>5034</v>
      </c>
      <c r="B5035">
        <v>156.44710699999999</v>
      </c>
      <c r="C5035">
        <v>4.9337479999999996</v>
      </c>
      <c r="D5035">
        <v>159.12554</v>
      </c>
      <c r="E5035">
        <v>6.4033860000000002</v>
      </c>
    </row>
    <row r="5036" spans="1:9" x14ac:dyDescent="0.25">
      <c r="A5036">
        <v>5035</v>
      </c>
      <c r="B5036">
        <v>156.44710699999999</v>
      </c>
      <c r="C5036">
        <v>4.9337479999999996</v>
      </c>
      <c r="D5036">
        <v>159.12554</v>
      </c>
      <c r="E5036">
        <v>6.4033860000000002</v>
      </c>
    </row>
    <row r="5037" spans="1:9" x14ac:dyDescent="0.25">
      <c r="A5037">
        <v>5036</v>
      </c>
      <c r="D5037">
        <v>159.12554</v>
      </c>
      <c r="E5037">
        <v>6.4033860000000002</v>
      </c>
    </row>
    <row r="5038" spans="1:9" x14ac:dyDescent="0.25">
      <c r="A5038">
        <v>5037</v>
      </c>
      <c r="D5038">
        <v>159.12554</v>
      </c>
      <c r="E5038">
        <v>6.4033860000000002</v>
      </c>
      <c r="H5038">
        <v>159.75584599999999</v>
      </c>
      <c r="I5038">
        <v>7.1905869999999998</v>
      </c>
    </row>
    <row r="5039" spans="1:9" x14ac:dyDescent="0.25">
      <c r="A5039">
        <v>5038</v>
      </c>
      <c r="F5039">
        <v>160.38605699999999</v>
      </c>
      <c r="G5039">
        <v>4.2514120000000002</v>
      </c>
      <c r="H5039">
        <v>159.75584599999999</v>
      </c>
      <c r="I5039">
        <v>7.1905869999999998</v>
      </c>
    </row>
    <row r="5040" spans="1:9" x14ac:dyDescent="0.25">
      <c r="A5040">
        <v>5039</v>
      </c>
      <c r="F5040">
        <v>160.38605699999999</v>
      </c>
      <c r="G5040">
        <v>4.2514120000000002</v>
      </c>
      <c r="H5040">
        <v>159.75584599999999</v>
      </c>
      <c r="I5040">
        <v>7.1905869999999998</v>
      </c>
    </row>
    <row r="5041" spans="1:9" x14ac:dyDescent="0.25">
      <c r="A5041">
        <v>5040</v>
      </c>
      <c r="F5041">
        <v>160.38605699999999</v>
      </c>
      <c r="G5041">
        <v>4.2514120000000002</v>
      </c>
      <c r="H5041">
        <v>159.75584599999999</v>
      </c>
      <c r="I5041">
        <v>7.1905869999999998</v>
      </c>
    </row>
    <row r="5042" spans="1:9" x14ac:dyDescent="0.25">
      <c r="A5042">
        <v>5041</v>
      </c>
      <c r="F5042">
        <v>160.38605699999999</v>
      </c>
      <c r="G5042">
        <v>4.2514120000000002</v>
      </c>
      <c r="H5042">
        <v>159.75584599999999</v>
      </c>
      <c r="I5042">
        <v>7.1905869999999998</v>
      </c>
    </row>
    <row r="5043" spans="1:9" x14ac:dyDescent="0.25">
      <c r="A5043">
        <v>5042</v>
      </c>
      <c r="F5043">
        <v>160.38605699999999</v>
      </c>
      <c r="G5043">
        <v>4.2514120000000002</v>
      </c>
      <c r="H5043">
        <v>159.75584599999999</v>
      </c>
      <c r="I5043">
        <v>7.1905869999999998</v>
      </c>
    </row>
    <row r="5044" spans="1:9" x14ac:dyDescent="0.25">
      <c r="A5044">
        <v>5043</v>
      </c>
      <c r="F5044">
        <v>160.38605699999999</v>
      </c>
      <c r="G5044">
        <v>4.2514120000000002</v>
      </c>
      <c r="H5044">
        <v>159.75584599999999</v>
      </c>
      <c r="I5044">
        <v>7.1905869999999998</v>
      </c>
    </row>
    <row r="5045" spans="1:9" x14ac:dyDescent="0.25">
      <c r="A5045">
        <v>5044</v>
      </c>
      <c r="F5045">
        <v>160.38605699999999</v>
      </c>
      <c r="G5045">
        <v>4.2514120000000002</v>
      </c>
      <c r="H5045">
        <v>159.75584599999999</v>
      </c>
      <c r="I5045">
        <v>7.1905869999999998</v>
      </c>
    </row>
    <row r="5046" spans="1:9" x14ac:dyDescent="0.25">
      <c r="A5046">
        <v>5045</v>
      </c>
      <c r="F5046">
        <v>160.38605699999999</v>
      </c>
      <c r="G5046">
        <v>4.2514120000000002</v>
      </c>
      <c r="H5046">
        <v>159.75584599999999</v>
      </c>
      <c r="I5046">
        <v>7.1905869999999998</v>
      </c>
    </row>
    <row r="5047" spans="1:9" x14ac:dyDescent="0.25">
      <c r="A5047">
        <v>5046</v>
      </c>
      <c r="F5047">
        <v>160.38605699999999</v>
      </c>
      <c r="G5047">
        <v>4.2514120000000002</v>
      </c>
      <c r="H5047">
        <v>159.75584599999999</v>
      </c>
      <c r="I5047">
        <v>7.1905869999999998</v>
      </c>
    </row>
    <row r="5048" spans="1:9" x14ac:dyDescent="0.25">
      <c r="A5048">
        <v>5047</v>
      </c>
    </row>
    <row r="5049" spans="1:9" x14ac:dyDescent="0.25">
      <c r="A5049">
        <v>5048</v>
      </c>
    </row>
    <row r="5050" spans="1:9" x14ac:dyDescent="0.25">
      <c r="A5050">
        <v>5049</v>
      </c>
    </row>
    <row r="5051" spans="1:9" x14ac:dyDescent="0.25">
      <c r="A5051">
        <v>5050</v>
      </c>
    </row>
    <row r="5052" spans="1:9" x14ac:dyDescent="0.25">
      <c r="A5052">
        <v>5051</v>
      </c>
    </row>
    <row r="5053" spans="1:9" x14ac:dyDescent="0.25">
      <c r="A5053">
        <v>5052</v>
      </c>
    </row>
    <row r="5054" spans="1:9" x14ac:dyDescent="0.25">
      <c r="A5054">
        <v>5053</v>
      </c>
    </row>
    <row r="5055" spans="1:9" x14ac:dyDescent="0.25">
      <c r="A5055">
        <v>5054</v>
      </c>
    </row>
    <row r="5056" spans="1:9" x14ac:dyDescent="0.25">
      <c r="A5056">
        <v>5055</v>
      </c>
      <c r="D5056">
        <v>185.64791299999999</v>
      </c>
      <c r="E5056">
        <v>5.7734829999999997</v>
      </c>
    </row>
    <row r="5057" spans="1:9" x14ac:dyDescent="0.25">
      <c r="A5057">
        <v>5056</v>
      </c>
      <c r="D5057">
        <v>185.64791299999999</v>
      </c>
      <c r="E5057">
        <v>5.7734829999999997</v>
      </c>
    </row>
    <row r="5058" spans="1:9" x14ac:dyDescent="0.25">
      <c r="A5058">
        <v>5057</v>
      </c>
      <c r="D5058">
        <v>185.64791299999999</v>
      </c>
      <c r="E5058">
        <v>5.7734829999999997</v>
      </c>
    </row>
    <row r="5059" spans="1:9" x14ac:dyDescent="0.25">
      <c r="A5059">
        <v>5058</v>
      </c>
      <c r="B5059">
        <v>188.85158699999999</v>
      </c>
      <c r="C5059">
        <v>4.6188469999999997</v>
      </c>
      <c r="D5059">
        <v>185.64791299999999</v>
      </c>
      <c r="E5059">
        <v>5.7734829999999997</v>
      </c>
    </row>
    <row r="5060" spans="1:9" x14ac:dyDescent="0.25">
      <c r="A5060">
        <v>5059</v>
      </c>
      <c r="B5060">
        <v>188.85158699999999</v>
      </c>
      <c r="C5060">
        <v>4.6188469999999997</v>
      </c>
      <c r="D5060">
        <v>185.64791299999999</v>
      </c>
      <c r="E5060">
        <v>5.7734829999999997</v>
      </c>
    </row>
    <row r="5061" spans="1:9" x14ac:dyDescent="0.25">
      <c r="A5061">
        <v>5060</v>
      </c>
      <c r="B5061">
        <v>188.85158699999999</v>
      </c>
      <c r="C5061">
        <v>4.6188469999999997</v>
      </c>
      <c r="D5061">
        <v>185.64791299999999</v>
      </c>
      <c r="E5061">
        <v>5.7734829999999997</v>
      </c>
    </row>
    <row r="5062" spans="1:9" x14ac:dyDescent="0.25">
      <c r="A5062">
        <v>5061</v>
      </c>
      <c r="B5062">
        <v>188.85158699999999</v>
      </c>
      <c r="C5062">
        <v>4.6188469999999997</v>
      </c>
      <c r="D5062">
        <v>185.64791299999999</v>
      </c>
      <c r="E5062">
        <v>5.7734829999999997</v>
      </c>
    </row>
    <row r="5063" spans="1:9" x14ac:dyDescent="0.25">
      <c r="A5063">
        <v>5062</v>
      </c>
      <c r="B5063">
        <v>188.85158699999999</v>
      </c>
      <c r="C5063">
        <v>4.6188469999999997</v>
      </c>
      <c r="D5063">
        <v>185.64791299999999</v>
      </c>
      <c r="E5063">
        <v>5.7734829999999997</v>
      </c>
    </row>
    <row r="5064" spans="1:9" x14ac:dyDescent="0.25">
      <c r="A5064">
        <v>5063</v>
      </c>
      <c r="B5064">
        <v>188.85158699999999</v>
      </c>
      <c r="C5064">
        <v>4.6188469999999997</v>
      </c>
      <c r="D5064">
        <v>185.64791299999999</v>
      </c>
      <c r="E5064">
        <v>5.7734829999999997</v>
      </c>
    </row>
    <row r="5065" spans="1:9" x14ac:dyDescent="0.25">
      <c r="A5065">
        <v>5064</v>
      </c>
      <c r="B5065">
        <v>188.85158699999999</v>
      </c>
      <c r="C5065">
        <v>4.6188469999999997</v>
      </c>
    </row>
    <row r="5066" spans="1:9" x14ac:dyDescent="0.25">
      <c r="A5066">
        <v>5065</v>
      </c>
      <c r="B5066">
        <v>188.85158699999999</v>
      </c>
      <c r="C5066">
        <v>4.6188469999999997</v>
      </c>
    </row>
    <row r="5067" spans="1:9" x14ac:dyDescent="0.25">
      <c r="A5067">
        <v>5066</v>
      </c>
      <c r="B5067">
        <v>188.85158699999999</v>
      </c>
      <c r="C5067">
        <v>4.6188469999999997</v>
      </c>
    </row>
    <row r="5068" spans="1:9" x14ac:dyDescent="0.25">
      <c r="A5068">
        <v>5067</v>
      </c>
    </row>
    <row r="5069" spans="1:9" x14ac:dyDescent="0.25">
      <c r="A5069">
        <v>5068</v>
      </c>
    </row>
    <row r="5070" spans="1:9" x14ac:dyDescent="0.25">
      <c r="A5070">
        <v>5069</v>
      </c>
      <c r="F5070">
        <v>192.16032999999999</v>
      </c>
      <c r="G5070">
        <v>4.0939120000000004</v>
      </c>
      <c r="H5070">
        <v>192.00272699999999</v>
      </c>
      <c r="I5070">
        <v>6.9806530000000002</v>
      </c>
    </row>
    <row r="5071" spans="1:9" x14ac:dyDescent="0.25">
      <c r="A5071">
        <v>5070</v>
      </c>
      <c r="F5071">
        <v>192.16032999999999</v>
      </c>
      <c r="G5071">
        <v>4.0939120000000004</v>
      </c>
      <c r="H5071">
        <v>192.00272699999999</v>
      </c>
      <c r="I5071">
        <v>6.9806530000000002</v>
      </c>
    </row>
    <row r="5072" spans="1:9" x14ac:dyDescent="0.25">
      <c r="A5072">
        <v>5071</v>
      </c>
      <c r="F5072">
        <v>192.16032999999999</v>
      </c>
      <c r="G5072">
        <v>4.0939120000000004</v>
      </c>
      <c r="H5072">
        <v>192.00272699999999</v>
      </c>
      <c r="I5072">
        <v>6.9806530000000002</v>
      </c>
    </row>
    <row r="5073" spans="1:9" x14ac:dyDescent="0.25">
      <c r="A5073">
        <v>5072</v>
      </c>
      <c r="F5073">
        <v>192.16032999999999</v>
      </c>
      <c r="G5073">
        <v>4.0939120000000004</v>
      </c>
      <c r="H5073">
        <v>192.00272699999999</v>
      </c>
      <c r="I5073">
        <v>6.9806530000000002</v>
      </c>
    </row>
    <row r="5074" spans="1:9" x14ac:dyDescent="0.25">
      <c r="A5074">
        <v>5073</v>
      </c>
      <c r="F5074">
        <v>192.16032999999999</v>
      </c>
      <c r="G5074">
        <v>4.0939120000000004</v>
      </c>
      <c r="H5074">
        <v>192.00272699999999</v>
      </c>
      <c r="I5074">
        <v>6.9806530000000002</v>
      </c>
    </row>
    <row r="5075" spans="1:9" x14ac:dyDescent="0.25">
      <c r="A5075">
        <v>5074</v>
      </c>
      <c r="F5075">
        <v>192.16032999999999</v>
      </c>
      <c r="G5075">
        <v>4.0939120000000004</v>
      </c>
      <c r="H5075">
        <v>192.00272699999999</v>
      </c>
      <c r="I5075">
        <v>6.9806530000000002</v>
      </c>
    </row>
    <row r="5076" spans="1:9" x14ac:dyDescent="0.25">
      <c r="A5076">
        <v>5075</v>
      </c>
      <c r="F5076">
        <v>192.16032999999999</v>
      </c>
      <c r="G5076">
        <v>4.0939120000000004</v>
      </c>
      <c r="H5076">
        <v>192.00272699999999</v>
      </c>
      <c r="I5076">
        <v>6.9806530000000002</v>
      </c>
    </row>
    <row r="5077" spans="1:9" x14ac:dyDescent="0.25">
      <c r="A5077">
        <v>5076</v>
      </c>
      <c r="F5077">
        <v>192.16032999999999</v>
      </c>
      <c r="G5077">
        <v>4.0939120000000004</v>
      </c>
      <c r="H5077">
        <v>192.00272699999999</v>
      </c>
      <c r="I5077">
        <v>6.9806530000000002</v>
      </c>
    </row>
    <row r="5078" spans="1:9" x14ac:dyDescent="0.25">
      <c r="A5078">
        <v>5077</v>
      </c>
      <c r="F5078">
        <v>192.16032999999999</v>
      </c>
      <c r="G5078">
        <v>4.0939120000000004</v>
      </c>
      <c r="H5078">
        <v>192.00272699999999</v>
      </c>
      <c r="I5078">
        <v>6.9806530000000002</v>
      </c>
    </row>
    <row r="5079" spans="1:9" x14ac:dyDescent="0.25">
      <c r="A5079">
        <v>5078</v>
      </c>
    </row>
    <row r="5080" spans="1:9" x14ac:dyDescent="0.25">
      <c r="A5080">
        <v>5079</v>
      </c>
    </row>
    <row r="5081" spans="1:9" x14ac:dyDescent="0.25">
      <c r="A5081">
        <v>5080</v>
      </c>
    </row>
    <row r="5082" spans="1:9" x14ac:dyDescent="0.25">
      <c r="A5082">
        <v>5081</v>
      </c>
    </row>
    <row r="5083" spans="1:9" x14ac:dyDescent="0.25">
      <c r="A5083">
        <v>5082</v>
      </c>
    </row>
    <row r="5084" spans="1:9" x14ac:dyDescent="0.25">
      <c r="A5084">
        <v>5083</v>
      </c>
    </row>
    <row r="5085" spans="1:9" x14ac:dyDescent="0.25">
      <c r="A5085">
        <v>5084</v>
      </c>
    </row>
    <row r="5086" spans="1:9" x14ac:dyDescent="0.25">
      <c r="A5086">
        <v>5085</v>
      </c>
    </row>
    <row r="5087" spans="1:9" x14ac:dyDescent="0.25">
      <c r="A5087">
        <v>5086</v>
      </c>
    </row>
    <row r="5088" spans="1:9" x14ac:dyDescent="0.25">
      <c r="A5088">
        <v>5087</v>
      </c>
    </row>
    <row r="5089" spans="1:5" x14ac:dyDescent="0.25">
      <c r="A5089">
        <v>5088</v>
      </c>
    </row>
    <row r="5090" spans="1:5" x14ac:dyDescent="0.25">
      <c r="A5090">
        <v>5089</v>
      </c>
      <c r="B5090">
        <v>215.685237</v>
      </c>
      <c r="C5090">
        <v>4.9612189999999998</v>
      </c>
    </row>
    <row r="5091" spans="1:5" x14ac:dyDescent="0.25">
      <c r="A5091">
        <v>5090</v>
      </c>
      <c r="B5091">
        <v>215.685237</v>
      </c>
      <c r="C5091">
        <v>4.9612189999999998</v>
      </c>
    </row>
    <row r="5092" spans="1:5" x14ac:dyDescent="0.25">
      <c r="A5092">
        <v>5091</v>
      </c>
      <c r="B5092">
        <v>215.685237</v>
      </c>
      <c r="C5092">
        <v>4.9612189999999998</v>
      </c>
      <c r="D5092">
        <v>218.44889799999999</v>
      </c>
      <c r="E5092">
        <v>6.1887749999999997</v>
      </c>
    </row>
    <row r="5093" spans="1:5" x14ac:dyDescent="0.25">
      <c r="A5093">
        <v>5092</v>
      </c>
      <c r="B5093">
        <v>215.685237</v>
      </c>
      <c r="C5093">
        <v>4.9612189999999998</v>
      </c>
      <c r="D5093">
        <v>218.44889799999999</v>
      </c>
      <c r="E5093">
        <v>6.1887749999999997</v>
      </c>
    </row>
    <row r="5094" spans="1:5" x14ac:dyDescent="0.25">
      <c r="A5094">
        <v>5093</v>
      </c>
      <c r="B5094">
        <v>215.685237</v>
      </c>
      <c r="C5094">
        <v>4.9612189999999998</v>
      </c>
      <c r="D5094">
        <v>218.44889799999999</v>
      </c>
      <c r="E5094">
        <v>6.1887749999999997</v>
      </c>
    </row>
    <row r="5095" spans="1:5" x14ac:dyDescent="0.25">
      <c r="A5095">
        <v>5094</v>
      </c>
      <c r="B5095">
        <v>215.685237</v>
      </c>
      <c r="C5095">
        <v>4.9612189999999998</v>
      </c>
      <c r="D5095">
        <v>218.44889799999999</v>
      </c>
      <c r="E5095">
        <v>6.1887749999999997</v>
      </c>
    </row>
    <row r="5096" spans="1:5" x14ac:dyDescent="0.25">
      <c r="A5096">
        <v>5095</v>
      </c>
      <c r="B5096">
        <v>215.685237</v>
      </c>
      <c r="C5096">
        <v>4.9101239999999997</v>
      </c>
      <c r="D5096">
        <v>218.44889799999999</v>
      </c>
      <c r="E5096">
        <v>6.1887749999999997</v>
      </c>
    </row>
    <row r="5097" spans="1:5" x14ac:dyDescent="0.25">
      <c r="A5097">
        <v>5096</v>
      </c>
      <c r="B5097">
        <v>215.685237</v>
      </c>
      <c r="C5097">
        <v>4.9612189999999998</v>
      </c>
      <c r="D5097">
        <v>218.44889799999999</v>
      </c>
      <c r="E5097">
        <v>6.1887749999999997</v>
      </c>
    </row>
    <row r="5098" spans="1:5" x14ac:dyDescent="0.25">
      <c r="A5098">
        <v>5097</v>
      </c>
      <c r="B5098">
        <v>215.63404800000001</v>
      </c>
      <c r="C5098">
        <v>4.9612189999999998</v>
      </c>
      <c r="D5098">
        <v>218.44889799999999</v>
      </c>
      <c r="E5098">
        <v>6.1887749999999997</v>
      </c>
    </row>
    <row r="5099" spans="1:5" x14ac:dyDescent="0.25">
      <c r="A5099">
        <v>5098</v>
      </c>
      <c r="D5099">
        <v>218.44889799999999</v>
      </c>
      <c r="E5099">
        <v>6.1887749999999997</v>
      </c>
    </row>
    <row r="5100" spans="1:5" x14ac:dyDescent="0.25">
      <c r="A5100">
        <v>5099</v>
      </c>
      <c r="D5100">
        <v>218.44889799999999</v>
      </c>
      <c r="E5100">
        <v>6.1887749999999997</v>
      </c>
    </row>
    <row r="5101" spans="1:5" x14ac:dyDescent="0.25">
      <c r="A5101">
        <v>5100</v>
      </c>
      <c r="D5101">
        <v>218.44889799999999</v>
      </c>
      <c r="E5101">
        <v>6.2399680000000002</v>
      </c>
    </row>
    <row r="5102" spans="1:5" x14ac:dyDescent="0.25">
      <c r="A5102">
        <v>5101</v>
      </c>
    </row>
    <row r="5103" spans="1:5" x14ac:dyDescent="0.25">
      <c r="A5103">
        <v>5102</v>
      </c>
    </row>
    <row r="5104" spans="1:5" x14ac:dyDescent="0.25">
      <c r="A5104">
        <v>5103</v>
      </c>
    </row>
    <row r="5105" spans="1:9" x14ac:dyDescent="0.25">
      <c r="A5105">
        <v>5104</v>
      </c>
    </row>
    <row r="5106" spans="1:9" x14ac:dyDescent="0.25">
      <c r="A5106">
        <v>5105</v>
      </c>
      <c r="F5106">
        <v>223.25970799999999</v>
      </c>
      <c r="G5106">
        <v>4.0406259999999996</v>
      </c>
      <c r="H5106">
        <v>222.44080700000001</v>
      </c>
      <c r="I5106">
        <v>6.342257</v>
      </c>
    </row>
    <row r="5107" spans="1:9" x14ac:dyDescent="0.25">
      <c r="A5107">
        <v>5106</v>
      </c>
      <c r="F5107">
        <v>223.25970799999999</v>
      </c>
      <c r="G5107">
        <v>4.0406259999999996</v>
      </c>
      <c r="H5107">
        <v>222.44080700000001</v>
      </c>
      <c r="I5107">
        <v>6.342257</v>
      </c>
    </row>
    <row r="5108" spans="1:9" x14ac:dyDescent="0.25">
      <c r="A5108">
        <v>5107</v>
      </c>
      <c r="F5108">
        <v>223.25970799999999</v>
      </c>
      <c r="G5108">
        <v>4.0406259999999996</v>
      </c>
      <c r="H5108">
        <v>222.44080700000001</v>
      </c>
      <c r="I5108">
        <v>6.342257</v>
      </c>
    </row>
    <row r="5109" spans="1:9" x14ac:dyDescent="0.25">
      <c r="A5109">
        <v>5108</v>
      </c>
      <c r="F5109">
        <v>223.25970799999999</v>
      </c>
      <c r="G5109">
        <v>4.0406259999999996</v>
      </c>
      <c r="H5109">
        <v>222.44080700000001</v>
      </c>
      <c r="I5109">
        <v>6.342257</v>
      </c>
    </row>
    <row r="5110" spans="1:9" x14ac:dyDescent="0.25">
      <c r="A5110">
        <v>5109</v>
      </c>
      <c r="F5110">
        <v>223.25970799999999</v>
      </c>
      <c r="G5110">
        <v>4.0406259999999996</v>
      </c>
      <c r="H5110">
        <v>222.44080700000001</v>
      </c>
      <c r="I5110">
        <v>6.342257</v>
      </c>
    </row>
    <row r="5111" spans="1:9" x14ac:dyDescent="0.25">
      <c r="A5111">
        <v>5110</v>
      </c>
      <c r="F5111">
        <v>223.25970799999999</v>
      </c>
      <c r="G5111">
        <v>4.0406259999999996</v>
      </c>
      <c r="H5111">
        <v>222.44080700000001</v>
      </c>
      <c r="I5111">
        <v>6.342257</v>
      </c>
    </row>
    <row r="5112" spans="1:9" x14ac:dyDescent="0.25">
      <c r="A5112">
        <v>5111</v>
      </c>
      <c r="F5112">
        <v>223.25970799999999</v>
      </c>
      <c r="G5112">
        <v>4.0406259999999996</v>
      </c>
      <c r="H5112">
        <v>222.44080700000001</v>
      </c>
      <c r="I5112">
        <v>6.342257</v>
      </c>
    </row>
    <row r="5113" spans="1:9" x14ac:dyDescent="0.25">
      <c r="A5113">
        <v>5112</v>
      </c>
      <c r="F5113">
        <v>223.25970799999999</v>
      </c>
      <c r="G5113">
        <v>4.0406259999999996</v>
      </c>
      <c r="H5113">
        <v>222.44080700000001</v>
      </c>
      <c r="I5113">
        <v>6.342257</v>
      </c>
    </row>
    <row r="5114" spans="1:9" x14ac:dyDescent="0.25">
      <c r="A5114">
        <v>5113</v>
      </c>
      <c r="F5114">
        <v>223.25970799999999</v>
      </c>
      <c r="G5114">
        <v>4.0406259999999996</v>
      </c>
      <c r="H5114">
        <v>222.44080700000001</v>
      </c>
      <c r="I5114">
        <v>6.342257</v>
      </c>
    </row>
    <row r="5115" spans="1:9" x14ac:dyDescent="0.25">
      <c r="A5115">
        <v>5114</v>
      </c>
    </row>
    <row r="5116" spans="1:9" x14ac:dyDescent="0.25">
      <c r="A5116">
        <v>5115</v>
      </c>
      <c r="B5116">
        <v>241.27478300000001</v>
      </c>
      <c r="C5116">
        <v>5.1657950000000001</v>
      </c>
    </row>
    <row r="5117" spans="1:9" x14ac:dyDescent="0.25">
      <c r="A5117">
        <v>5116</v>
      </c>
      <c r="B5117">
        <v>241.27478300000001</v>
      </c>
      <c r="C5117">
        <v>5.1657950000000001</v>
      </c>
    </row>
    <row r="5118" spans="1:9" x14ac:dyDescent="0.25">
      <c r="A5118">
        <v>5117</v>
      </c>
      <c r="B5118">
        <v>241.27478300000001</v>
      </c>
      <c r="C5118">
        <v>5.1657950000000001</v>
      </c>
    </row>
    <row r="5119" spans="1:9" x14ac:dyDescent="0.25">
      <c r="A5119">
        <v>5118</v>
      </c>
      <c r="B5119">
        <v>241.27478300000001</v>
      </c>
      <c r="C5119">
        <v>5.1657950000000001</v>
      </c>
    </row>
    <row r="5120" spans="1:9" x14ac:dyDescent="0.25">
      <c r="A5120">
        <v>5119</v>
      </c>
      <c r="B5120">
        <v>241.27478300000001</v>
      </c>
      <c r="C5120">
        <v>5.1657950000000001</v>
      </c>
    </row>
    <row r="5121" spans="1:5" x14ac:dyDescent="0.25">
      <c r="A5121">
        <v>5120</v>
      </c>
      <c r="B5121">
        <v>241.27478300000001</v>
      </c>
      <c r="C5121">
        <v>5.1657950000000001</v>
      </c>
    </row>
    <row r="5122" spans="1:5" x14ac:dyDescent="0.25">
      <c r="A5122">
        <v>5121</v>
      </c>
      <c r="B5122">
        <v>241.27478300000001</v>
      </c>
      <c r="C5122">
        <v>5.1657950000000001</v>
      </c>
    </row>
    <row r="5123" spans="1:5" x14ac:dyDescent="0.25">
      <c r="A5123">
        <v>5122</v>
      </c>
      <c r="B5123">
        <v>241.27478300000001</v>
      </c>
      <c r="C5123">
        <v>5.1657950000000001</v>
      </c>
      <c r="D5123">
        <v>246.699716</v>
      </c>
      <c r="E5123">
        <v>6.342257</v>
      </c>
    </row>
    <row r="5124" spans="1:5" x14ac:dyDescent="0.25">
      <c r="A5124">
        <v>5123</v>
      </c>
      <c r="B5124">
        <v>241.27478300000001</v>
      </c>
      <c r="C5124">
        <v>5.1657950000000001</v>
      </c>
      <c r="D5124">
        <v>246.699716</v>
      </c>
      <c r="E5124">
        <v>6.342257</v>
      </c>
    </row>
    <row r="5125" spans="1:5" x14ac:dyDescent="0.25">
      <c r="A5125">
        <v>5124</v>
      </c>
      <c r="B5125">
        <v>241.27478300000001</v>
      </c>
      <c r="C5125">
        <v>5.1657950000000001</v>
      </c>
      <c r="D5125">
        <v>246.699716</v>
      </c>
      <c r="E5125">
        <v>6.342257</v>
      </c>
    </row>
    <row r="5126" spans="1:5" x14ac:dyDescent="0.25">
      <c r="A5126">
        <v>5125</v>
      </c>
      <c r="B5126">
        <v>241.27478300000001</v>
      </c>
      <c r="C5126">
        <v>5.1657950000000001</v>
      </c>
      <c r="D5126">
        <v>246.699716</v>
      </c>
      <c r="E5126">
        <v>6.342257</v>
      </c>
    </row>
    <row r="5127" spans="1:5" x14ac:dyDescent="0.25">
      <c r="A5127">
        <v>5126</v>
      </c>
      <c r="D5127">
        <v>246.699716</v>
      </c>
      <c r="E5127">
        <v>6.342257</v>
      </c>
    </row>
    <row r="5128" spans="1:5" x14ac:dyDescent="0.25">
      <c r="A5128">
        <v>5127</v>
      </c>
      <c r="D5128">
        <v>246.699716</v>
      </c>
      <c r="E5128">
        <v>6.342257</v>
      </c>
    </row>
    <row r="5129" spans="1:5" x14ac:dyDescent="0.25">
      <c r="A5129">
        <v>5128</v>
      </c>
      <c r="D5129">
        <v>246.699716</v>
      </c>
      <c r="E5129">
        <v>6.342257</v>
      </c>
    </row>
    <row r="5130" spans="1:5" x14ac:dyDescent="0.25">
      <c r="A5130">
        <v>5129</v>
      </c>
      <c r="D5130">
        <v>246.699716</v>
      </c>
      <c r="E5130">
        <v>6.342257</v>
      </c>
    </row>
    <row r="5131" spans="1:5" x14ac:dyDescent="0.25">
      <c r="A5131">
        <v>5130</v>
      </c>
      <c r="D5131">
        <v>246.699716</v>
      </c>
      <c r="E5131">
        <v>6.342257</v>
      </c>
    </row>
    <row r="5132" spans="1:5" x14ac:dyDescent="0.25">
      <c r="A5132">
        <v>5131</v>
      </c>
      <c r="D5132">
        <v>246.699716</v>
      </c>
      <c r="E5132">
        <v>6.342257</v>
      </c>
    </row>
    <row r="5133" spans="1:5" x14ac:dyDescent="0.25">
      <c r="A5133">
        <v>5132</v>
      </c>
      <c r="D5133">
        <v>246.699716</v>
      </c>
      <c r="E5133">
        <v>6.342257</v>
      </c>
    </row>
    <row r="5134" spans="1:5" x14ac:dyDescent="0.25">
      <c r="A5134">
        <v>5133</v>
      </c>
    </row>
    <row r="5135" spans="1:5" x14ac:dyDescent="0.25">
      <c r="A5135">
        <v>5134</v>
      </c>
    </row>
    <row r="5136" spans="1:5" x14ac:dyDescent="0.25">
      <c r="A5136">
        <v>5135</v>
      </c>
    </row>
    <row r="5137" spans="1:11" x14ac:dyDescent="0.25">
      <c r="A5137">
        <v>5136</v>
      </c>
      <c r="F5137">
        <v>250.02640299999999</v>
      </c>
      <c r="G5137">
        <v>4.1429140000000002</v>
      </c>
    </row>
    <row r="5138" spans="1:11" x14ac:dyDescent="0.25">
      <c r="A5138">
        <v>5137</v>
      </c>
      <c r="F5138">
        <v>250.02640299999999</v>
      </c>
      <c r="G5138">
        <v>4.1429140000000002</v>
      </c>
      <c r="H5138">
        <v>249.514566</v>
      </c>
      <c r="I5138">
        <v>6.9047910000000003</v>
      </c>
    </row>
    <row r="5139" spans="1:11" x14ac:dyDescent="0.25">
      <c r="A5139">
        <v>5138</v>
      </c>
      <c r="F5139">
        <v>250.02640299999999</v>
      </c>
      <c r="G5139">
        <v>4.1429140000000002</v>
      </c>
      <c r="H5139">
        <v>249.514566</v>
      </c>
      <c r="I5139">
        <v>6.9047910000000003</v>
      </c>
    </row>
    <row r="5140" spans="1:11" x14ac:dyDescent="0.25">
      <c r="A5140">
        <v>5139</v>
      </c>
      <c r="F5140">
        <v>250.02640299999999</v>
      </c>
      <c r="G5140">
        <v>4.1429140000000002</v>
      </c>
      <c r="H5140">
        <v>249.514566</v>
      </c>
      <c r="I5140">
        <v>6.9047910000000003</v>
      </c>
    </row>
    <row r="5141" spans="1:11" x14ac:dyDescent="0.25">
      <c r="A5141">
        <v>5140</v>
      </c>
      <c r="F5141">
        <v>250.02640299999999</v>
      </c>
      <c r="G5141">
        <v>4.1429140000000002</v>
      </c>
      <c r="H5141">
        <v>249.514566</v>
      </c>
      <c r="I5141">
        <v>6.9047910000000003</v>
      </c>
    </row>
    <row r="5142" spans="1:11" x14ac:dyDescent="0.25">
      <c r="A5142">
        <v>5141</v>
      </c>
      <c r="F5142">
        <v>250.02640299999999</v>
      </c>
      <c r="G5142">
        <v>4.1429140000000002</v>
      </c>
      <c r="H5142">
        <v>249.514566</v>
      </c>
      <c r="I5142">
        <v>6.9047910000000003</v>
      </c>
    </row>
    <row r="5143" spans="1:11" x14ac:dyDescent="0.25">
      <c r="A5143">
        <v>5142</v>
      </c>
      <c r="F5143">
        <v>250.02640299999999</v>
      </c>
      <c r="G5143">
        <v>4.1429140000000002</v>
      </c>
      <c r="H5143">
        <v>249.514566</v>
      </c>
      <c r="I5143">
        <v>6.9047910000000003</v>
      </c>
    </row>
    <row r="5144" spans="1:11" x14ac:dyDescent="0.25">
      <c r="A5144">
        <v>5143</v>
      </c>
      <c r="F5144">
        <v>250.02640299999999</v>
      </c>
      <c r="G5144">
        <v>4.1429140000000002</v>
      </c>
      <c r="H5144">
        <v>249.514566</v>
      </c>
      <c r="I5144">
        <v>6.9047910000000003</v>
      </c>
    </row>
    <row r="5145" spans="1:11" x14ac:dyDescent="0.25">
      <c r="A5145">
        <v>5144</v>
      </c>
      <c r="F5145">
        <v>250.02640299999999</v>
      </c>
      <c r="G5145">
        <v>4.1429140000000002</v>
      </c>
      <c r="H5145">
        <v>249.514566</v>
      </c>
      <c r="I5145">
        <v>6.9047910000000003</v>
      </c>
    </row>
    <row r="5146" spans="1:11" x14ac:dyDescent="0.25">
      <c r="A5146">
        <v>5145</v>
      </c>
      <c r="F5146">
        <v>250.02640299999999</v>
      </c>
      <c r="G5146">
        <v>4.1429140000000002</v>
      </c>
      <c r="H5146">
        <v>249.514566</v>
      </c>
      <c r="I5146">
        <v>6.9047910000000003</v>
      </c>
    </row>
    <row r="5147" spans="1:11" x14ac:dyDescent="0.25">
      <c r="A5147">
        <v>5146</v>
      </c>
      <c r="F5147">
        <v>250.02640299999999</v>
      </c>
      <c r="G5147">
        <v>4.1429140000000002</v>
      </c>
      <c r="H5147">
        <v>249.514566</v>
      </c>
      <c r="I5147">
        <v>6.9047910000000003</v>
      </c>
    </row>
    <row r="5148" spans="1:11" x14ac:dyDescent="0.25">
      <c r="A5148">
        <v>5147</v>
      </c>
      <c r="B5148">
        <v>263.895893</v>
      </c>
      <c r="C5148">
        <v>5.6773340000000001</v>
      </c>
      <c r="F5148">
        <v>250.02640299999999</v>
      </c>
      <c r="G5148">
        <v>4.1429140000000002</v>
      </c>
      <c r="H5148">
        <v>249.514566</v>
      </c>
      <c r="I5148">
        <v>6.9047910000000003</v>
      </c>
    </row>
    <row r="5149" spans="1:11" x14ac:dyDescent="0.25">
      <c r="A5149">
        <v>5148</v>
      </c>
      <c r="B5149">
        <v>263.895893</v>
      </c>
      <c r="C5149">
        <v>5.6773340000000001</v>
      </c>
      <c r="F5149">
        <v>250.02640299999999</v>
      </c>
      <c r="G5149">
        <v>4.1429140000000002</v>
      </c>
    </row>
    <row r="5150" spans="1:11" x14ac:dyDescent="0.25">
      <c r="A5150">
        <v>5149</v>
      </c>
      <c r="B5150">
        <v>263.895893</v>
      </c>
      <c r="C5150">
        <v>5.6773340000000001</v>
      </c>
    </row>
    <row r="5151" spans="1:11" x14ac:dyDescent="0.25">
      <c r="A5151">
        <v>5150</v>
      </c>
      <c r="B5151">
        <v>263.895893</v>
      </c>
      <c r="C5151">
        <v>5.6773340000000001</v>
      </c>
    </row>
    <row r="5152" spans="1:11" x14ac:dyDescent="0.25">
      <c r="A5152">
        <v>5151</v>
      </c>
      <c r="J5152">
        <v>267.58083799999997</v>
      </c>
      <c r="K5152">
        <v>11.559245000000001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  <row r="10002" spans="1:1" x14ac:dyDescent="0.25">
      <c r="A10002">
        <v>10001</v>
      </c>
    </row>
    <row r="10003" spans="1:1" x14ac:dyDescent="0.25">
      <c r="A10003">
        <v>10002</v>
      </c>
    </row>
    <row r="10004" spans="1:1" x14ac:dyDescent="0.25">
      <c r="A10004">
        <v>10003</v>
      </c>
    </row>
    <row r="10005" spans="1:1" x14ac:dyDescent="0.25">
      <c r="A10005">
        <v>10004</v>
      </c>
    </row>
    <row r="10006" spans="1:1" x14ac:dyDescent="0.25">
      <c r="A10006">
        <v>10005</v>
      </c>
    </row>
    <row r="10007" spans="1:1" x14ac:dyDescent="0.25">
      <c r="A10007">
        <v>10006</v>
      </c>
    </row>
    <row r="10008" spans="1:1" x14ac:dyDescent="0.25">
      <c r="A10008">
        <v>10007</v>
      </c>
    </row>
    <row r="10009" spans="1:1" x14ac:dyDescent="0.25">
      <c r="A10009">
        <v>10008</v>
      </c>
    </row>
    <row r="10010" spans="1:1" x14ac:dyDescent="0.25">
      <c r="A10010">
        <v>10009</v>
      </c>
    </row>
    <row r="10011" spans="1:1" x14ac:dyDescent="0.25">
      <c r="A10011">
        <v>10010</v>
      </c>
    </row>
    <row r="10012" spans="1:1" x14ac:dyDescent="0.25">
      <c r="A10012">
        <v>10011</v>
      </c>
    </row>
    <row r="10013" spans="1:1" x14ac:dyDescent="0.25">
      <c r="A10013">
        <v>10012</v>
      </c>
    </row>
    <row r="10014" spans="1:1" x14ac:dyDescent="0.25">
      <c r="A10014">
        <v>10013</v>
      </c>
    </row>
    <row r="10015" spans="1:1" x14ac:dyDescent="0.25">
      <c r="A10015">
        <v>10014</v>
      </c>
    </row>
    <row r="10016" spans="1:1" x14ac:dyDescent="0.25">
      <c r="A10016">
        <v>10015</v>
      </c>
    </row>
    <row r="10017" spans="1:1" x14ac:dyDescent="0.25">
      <c r="A10017">
        <v>10016</v>
      </c>
    </row>
    <row r="10018" spans="1:1" x14ac:dyDescent="0.25">
      <c r="A10018">
        <v>10017</v>
      </c>
    </row>
    <row r="10019" spans="1:1" x14ac:dyDescent="0.25">
      <c r="A10019">
        <v>10018</v>
      </c>
    </row>
    <row r="10020" spans="1:1" x14ac:dyDescent="0.25">
      <c r="A10020">
        <v>10019</v>
      </c>
    </row>
    <row r="10021" spans="1:1" x14ac:dyDescent="0.25">
      <c r="A10021">
        <v>10020</v>
      </c>
    </row>
    <row r="10022" spans="1:1" x14ac:dyDescent="0.25">
      <c r="A10022">
        <v>10021</v>
      </c>
    </row>
    <row r="10023" spans="1:1" x14ac:dyDescent="0.25">
      <c r="A10023">
        <v>10022</v>
      </c>
    </row>
    <row r="10024" spans="1:1" x14ac:dyDescent="0.25">
      <c r="A10024">
        <v>10023</v>
      </c>
    </row>
    <row r="10025" spans="1:1" x14ac:dyDescent="0.25">
      <c r="A10025">
        <v>10024</v>
      </c>
    </row>
    <row r="10026" spans="1:1" x14ac:dyDescent="0.25">
      <c r="A10026">
        <v>10025</v>
      </c>
    </row>
    <row r="10027" spans="1:1" x14ac:dyDescent="0.25">
      <c r="A10027">
        <v>10026</v>
      </c>
    </row>
    <row r="10028" spans="1:1" x14ac:dyDescent="0.25">
      <c r="A10028">
        <v>10027</v>
      </c>
    </row>
    <row r="10029" spans="1:1" x14ac:dyDescent="0.25">
      <c r="A10029">
        <v>10028</v>
      </c>
    </row>
    <row r="10030" spans="1:1" x14ac:dyDescent="0.25">
      <c r="A10030">
        <v>10029</v>
      </c>
    </row>
    <row r="10031" spans="1:1" x14ac:dyDescent="0.25">
      <c r="A10031">
        <v>10030</v>
      </c>
    </row>
    <row r="10032" spans="1:1" x14ac:dyDescent="0.25">
      <c r="A10032">
        <v>10031</v>
      </c>
    </row>
    <row r="10033" spans="1:1" x14ac:dyDescent="0.25">
      <c r="A10033">
        <v>10032</v>
      </c>
    </row>
    <row r="10034" spans="1:1" x14ac:dyDescent="0.25">
      <c r="A10034">
        <v>10033</v>
      </c>
    </row>
    <row r="10035" spans="1:1" x14ac:dyDescent="0.25">
      <c r="A10035">
        <v>10034</v>
      </c>
    </row>
    <row r="10036" spans="1:1" x14ac:dyDescent="0.25">
      <c r="A10036">
        <v>10035</v>
      </c>
    </row>
    <row r="10037" spans="1:1" x14ac:dyDescent="0.25">
      <c r="A10037">
        <v>10036</v>
      </c>
    </row>
    <row r="10038" spans="1:1" x14ac:dyDescent="0.25">
      <c r="A10038">
        <v>10037</v>
      </c>
    </row>
    <row r="10039" spans="1:1" x14ac:dyDescent="0.25">
      <c r="A10039">
        <v>10038</v>
      </c>
    </row>
    <row r="10040" spans="1:1" x14ac:dyDescent="0.25">
      <c r="A10040">
        <v>10039</v>
      </c>
    </row>
    <row r="10041" spans="1:1" x14ac:dyDescent="0.25">
      <c r="A10041">
        <v>10040</v>
      </c>
    </row>
    <row r="10042" spans="1:1" x14ac:dyDescent="0.25">
      <c r="A10042">
        <v>10041</v>
      </c>
    </row>
    <row r="10043" spans="1:1" x14ac:dyDescent="0.25">
      <c r="A10043">
        <v>10042</v>
      </c>
    </row>
    <row r="10044" spans="1:1" x14ac:dyDescent="0.25">
      <c r="A10044">
        <v>10043</v>
      </c>
    </row>
    <row r="10045" spans="1:1" x14ac:dyDescent="0.25">
      <c r="A10045">
        <v>10044</v>
      </c>
    </row>
    <row r="10046" spans="1:1" x14ac:dyDescent="0.25">
      <c r="A10046">
        <v>10045</v>
      </c>
    </row>
    <row r="10047" spans="1:1" x14ac:dyDescent="0.25">
      <c r="A10047">
        <v>10046</v>
      </c>
    </row>
    <row r="10048" spans="1:1" x14ac:dyDescent="0.25">
      <c r="A10048">
        <v>10047</v>
      </c>
    </row>
    <row r="10049" spans="1:1" x14ac:dyDescent="0.25">
      <c r="A10049">
        <v>10048</v>
      </c>
    </row>
    <row r="10050" spans="1:1" x14ac:dyDescent="0.25">
      <c r="A10050">
        <v>10049</v>
      </c>
    </row>
    <row r="10051" spans="1:1" x14ac:dyDescent="0.25">
      <c r="A10051">
        <v>10050</v>
      </c>
    </row>
    <row r="10052" spans="1:1" x14ac:dyDescent="0.25">
      <c r="A10052">
        <v>10051</v>
      </c>
    </row>
    <row r="10053" spans="1:1" x14ac:dyDescent="0.25">
      <c r="A10053">
        <v>10052</v>
      </c>
    </row>
    <row r="10054" spans="1:1" x14ac:dyDescent="0.25">
      <c r="A10054">
        <v>10053</v>
      </c>
    </row>
    <row r="10055" spans="1:1" x14ac:dyDescent="0.25">
      <c r="A10055">
        <v>10054</v>
      </c>
    </row>
    <row r="10056" spans="1:1" x14ac:dyDescent="0.25">
      <c r="A10056">
        <v>10055</v>
      </c>
    </row>
    <row r="10057" spans="1:1" x14ac:dyDescent="0.25">
      <c r="A10057">
        <v>10056</v>
      </c>
    </row>
    <row r="10058" spans="1:1" x14ac:dyDescent="0.25">
      <c r="A10058">
        <v>10057</v>
      </c>
    </row>
    <row r="10059" spans="1:1" x14ac:dyDescent="0.25">
      <c r="A10059">
        <v>10058</v>
      </c>
    </row>
    <row r="10060" spans="1:1" x14ac:dyDescent="0.25">
      <c r="A10060">
        <v>10059</v>
      </c>
    </row>
    <row r="10061" spans="1:1" x14ac:dyDescent="0.25">
      <c r="A10061">
        <v>10060</v>
      </c>
    </row>
    <row r="10062" spans="1:1" x14ac:dyDescent="0.25">
      <c r="A10062">
        <v>10061</v>
      </c>
    </row>
    <row r="10063" spans="1:1" x14ac:dyDescent="0.25">
      <c r="A10063">
        <v>10062</v>
      </c>
    </row>
    <row r="10064" spans="1:1" x14ac:dyDescent="0.25">
      <c r="A10064">
        <v>10063</v>
      </c>
    </row>
    <row r="10065" spans="1:1" x14ac:dyDescent="0.25">
      <c r="A10065">
        <v>10064</v>
      </c>
    </row>
    <row r="10066" spans="1:1" x14ac:dyDescent="0.25">
      <c r="A10066">
        <v>10065</v>
      </c>
    </row>
    <row r="10067" spans="1:1" x14ac:dyDescent="0.25">
      <c r="A10067">
        <v>10066</v>
      </c>
    </row>
    <row r="10068" spans="1:1" x14ac:dyDescent="0.25">
      <c r="A10068">
        <v>10067</v>
      </c>
    </row>
    <row r="10069" spans="1:1" x14ac:dyDescent="0.25">
      <c r="A10069">
        <v>10068</v>
      </c>
    </row>
    <row r="10070" spans="1:1" x14ac:dyDescent="0.25">
      <c r="A10070">
        <v>10069</v>
      </c>
    </row>
    <row r="10071" spans="1:1" x14ac:dyDescent="0.25">
      <c r="A10071">
        <v>10070</v>
      </c>
    </row>
    <row r="10072" spans="1:1" x14ac:dyDescent="0.25">
      <c r="A10072">
        <v>10071</v>
      </c>
    </row>
    <row r="10073" spans="1:1" x14ac:dyDescent="0.25">
      <c r="A10073">
        <v>10072</v>
      </c>
    </row>
    <row r="10074" spans="1:1" x14ac:dyDescent="0.25">
      <c r="A10074">
        <v>10073</v>
      </c>
    </row>
    <row r="10075" spans="1:1" x14ac:dyDescent="0.25">
      <c r="A10075">
        <v>10074</v>
      </c>
    </row>
    <row r="10076" spans="1:1" x14ac:dyDescent="0.25">
      <c r="A10076">
        <v>10075</v>
      </c>
    </row>
    <row r="10077" spans="1:1" x14ac:dyDescent="0.25">
      <c r="A10077">
        <v>10076</v>
      </c>
    </row>
    <row r="10078" spans="1:1" x14ac:dyDescent="0.25">
      <c r="A10078">
        <v>10077</v>
      </c>
    </row>
    <row r="10079" spans="1:1" x14ac:dyDescent="0.25">
      <c r="A10079">
        <v>10078</v>
      </c>
    </row>
    <row r="10080" spans="1:1" x14ac:dyDescent="0.25">
      <c r="A10080">
        <v>10079</v>
      </c>
    </row>
    <row r="10081" spans="1:1" x14ac:dyDescent="0.25">
      <c r="A10081">
        <v>10080</v>
      </c>
    </row>
    <row r="10082" spans="1:1" x14ac:dyDescent="0.25">
      <c r="A10082">
        <v>10081</v>
      </c>
    </row>
    <row r="10083" spans="1:1" x14ac:dyDescent="0.25">
      <c r="A10083">
        <v>10082</v>
      </c>
    </row>
    <row r="10084" spans="1:1" x14ac:dyDescent="0.25">
      <c r="A10084">
        <v>10083</v>
      </c>
    </row>
    <row r="10085" spans="1:1" x14ac:dyDescent="0.25">
      <c r="A10085">
        <v>10084</v>
      </c>
    </row>
    <row r="10086" spans="1:1" x14ac:dyDescent="0.25">
      <c r="A10086">
        <v>10085</v>
      </c>
    </row>
    <row r="10087" spans="1:1" x14ac:dyDescent="0.25">
      <c r="A10087">
        <v>10086</v>
      </c>
    </row>
    <row r="10088" spans="1:1" x14ac:dyDescent="0.25">
      <c r="A10088">
        <v>10087</v>
      </c>
    </row>
    <row r="10089" spans="1:1" x14ac:dyDescent="0.25">
      <c r="A10089">
        <v>10088</v>
      </c>
    </row>
    <row r="10090" spans="1:1" x14ac:dyDescent="0.25">
      <c r="A10090">
        <v>10089</v>
      </c>
    </row>
    <row r="10091" spans="1:1" x14ac:dyDescent="0.25">
      <c r="A10091">
        <v>10090</v>
      </c>
    </row>
    <row r="10092" spans="1:1" x14ac:dyDescent="0.25">
      <c r="A10092">
        <v>10091</v>
      </c>
    </row>
    <row r="10093" spans="1:1" x14ac:dyDescent="0.25">
      <c r="A10093">
        <v>10092</v>
      </c>
    </row>
    <row r="10094" spans="1:1" x14ac:dyDescent="0.25">
      <c r="A10094">
        <v>10093</v>
      </c>
    </row>
    <row r="10095" spans="1:1" x14ac:dyDescent="0.25">
      <c r="A10095">
        <v>10094</v>
      </c>
    </row>
    <row r="10096" spans="1:1" x14ac:dyDescent="0.25">
      <c r="A10096">
        <v>10095</v>
      </c>
    </row>
    <row r="10097" spans="1:1" x14ac:dyDescent="0.25">
      <c r="A10097">
        <v>10096</v>
      </c>
    </row>
    <row r="10098" spans="1:1" x14ac:dyDescent="0.25">
      <c r="A10098">
        <v>10097</v>
      </c>
    </row>
    <row r="10099" spans="1:1" x14ac:dyDescent="0.25">
      <c r="A10099">
        <v>10098</v>
      </c>
    </row>
    <row r="10100" spans="1:1" x14ac:dyDescent="0.25">
      <c r="A10100">
        <v>10099</v>
      </c>
    </row>
    <row r="10101" spans="1:1" x14ac:dyDescent="0.25">
      <c r="A10101">
        <v>10100</v>
      </c>
    </row>
    <row r="10102" spans="1:1" x14ac:dyDescent="0.25">
      <c r="A10102">
        <v>10101</v>
      </c>
    </row>
    <row r="10103" spans="1:1" x14ac:dyDescent="0.25">
      <c r="A10103">
        <v>10102</v>
      </c>
    </row>
    <row r="10104" spans="1:1" x14ac:dyDescent="0.25">
      <c r="A10104">
        <v>10103</v>
      </c>
    </row>
    <row r="10105" spans="1:1" x14ac:dyDescent="0.25">
      <c r="A10105">
        <v>10104</v>
      </c>
    </row>
    <row r="10106" spans="1:1" x14ac:dyDescent="0.25">
      <c r="A10106">
        <v>10105</v>
      </c>
    </row>
    <row r="10107" spans="1:1" x14ac:dyDescent="0.25">
      <c r="A10107">
        <v>10106</v>
      </c>
    </row>
    <row r="10108" spans="1:1" x14ac:dyDescent="0.25">
      <c r="A10108">
        <v>10107</v>
      </c>
    </row>
    <row r="10109" spans="1:1" x14ac:dyDescent="0.25">
      <c r="A10109">
        <v>10108</v>
      </c>
    </row>
    <row r="10110" spans="1:1" x14ac:dyDescent="0.25">
      <c r="A10110">
        <v>10109</v>
      </c>
    </row>
    <row r="10111" spans="1:1" x14ac:dyDescent="0.25">
      <c r="A10111">
        <v>10110</v>
      </c>
    </row>
    <row r="10112" spans="1:1" x14ac:dyDescent="0.25">
      <c r="A10112">
        <v>10111</v>
      </c>
    </row>
    <row r="10113" spans="1:1" x14ac:dyDescent="0.25">
      <c r="A10113">
        <v>10112</v>
      </c>
    </row>
    <row r="10114" spans="1:1" x14ac:dyDescent="0.25">
      <c r="A10114">
        <v>10113</v>
      </c>
    </row>
    <row r="10115" spans="1:1" x14ac:dyDescent="0.25">
      <c r="A10115">
        <v>10114</v>
      </c>
    </row>
    <row r="10116" spans="1:1" x14ac:dyDescent="0.25">
      <c r="A10116">
        <v>10115</v>
      </c>
    </row>
    <row r="10117" spans="1:1" x14ac:dyDescent="0.25">
      <c r="A10117">
        <v>10116</v>
      </c>
    </row>
    <row r="10118" spans="1:1" x14ac:dyDescent="0.25">
      <c r="A10118">
        <v>10117</v>
      </c>
    </row>
    <row r="10119" spans="1:1" x14ac:dyDescent="0.25">
      <c r="A10119">
        <v>10118</v>
      </c>
    </row>
    <row r="10120" spans="1:1" x14ac:dyDescent="0.25">
      <c r="A10120">
        <v>10119</v>
      </c>
    </row>
    <row r="10121" spans="1:1" x14ac:dyDescent="0.25">
      <c r="A10121">
        <v>10120</v>
      </c>
    </row>
    <row r="10122" spans="1:1" x14ac:dyDescent="0.25">
      <c r="A10122">
        <v>10121</v>
      </c>
    </row>
    <row r="10123" spans="1:1" x14ac:dyDescent="0.25">
      <c r="A10123">
        <v>10122</v>
      </c>
    </row>
    <row r="10124" spans="1:1" x14ac:dyDescent="0.25">
      <c r="A10124">
        <v>10123</v>
      </c>
    </row>
    <row r="10125" spans="1:1" x14ac:dyDescent="0.25">
      <c r="A10125">
        <v>10124</v>
      </c>
    </row>
    <row r="10126" spans="1:1" x14ac:dyDescent="0.25">
      <c r="A10126">
        <v>10125</v>
      </c>
    </row>
    <row r="10127" spans="1:1" x14ac:dyDescent="0.25">
      <c r="A10127">
        <v>10126</v>
      </c>
    </row>
    <row r="10128" spans="1:1" x14ac:dyDescent="0.25">
      <c r="A10128">
        <v>10127</v>
      </c>
    </row>
    <row r="10129" spans="1:1" x14ac:dyDescent="0.25">
      <c r="A10129">
        <v>10128</v>
      </c>
    </row>
    <row r="10130" spans="1:1" x14ac:dyDescent="0.25">
      <c r="A10130">
        <v>10129</v>
      </c>
    </row>
    <row r="10131" spans="1:1" x14ac:dyDescent="0.25">
      <c r="A10131">
        <v>10130</v>
      </c>
    </row>
    <row r="10132" spans="1:1" x14ac:dyDescent="0.25">
      <c r="A10132">
        <v>10131</v>
      </c>
    </row>
    <row r="10133" spans="1:1" x14ac:dyDescent="0.25">
      <c r="A10133">
        <v>10132</v>
      </c>
    </row>
    <row r="10134" spans="1:1" x14ac:dyDescent="0.25">
      <c r="A10134">
        <v>10133</v>
      </c>
    </row>
    <row r="10135" spans="1:1" x14ac:dyDescent="0.25">
      <c r="A10135">
        <v>10134</v>
      </c>
    </row>
    <row r="10136" spans="1:1" x14ac:dyDescent="0.25">
      <c r="A10136">
        <v>10135</v>
      </c>
    </row>
    <row r="10137" spans="1:1" x14ac:dyDescent="0.25">
      <c r="A10137">
        <v>10136</v>
      </c>
    </row>
    <row r="10138" spans="1:1" x14ac:dyDescent="0.25">
      <c r="A10138">
        <v>10137</v>
      </c>
    </row>
    <row r="10139" spans="1:1" x14ac:dyDescent="0.25">
      <c r="A10139">
        <v>10138</v>
      </c>
    </row>
    <row r="10140" spans="1:1" x14ac:dyDescent="0.25">
      <c r="A10140">
        <v>10139</v>
      </c>
    </row>
    <row r="10141" spans="1:1" x14ac:dyDescent="0.25">
      <c r="A10141">
        <v>10140</v>
      </c>
    </row>
    <row r="10142" spans="1:1" x14ac:dyDescent="0.25">
      <c r="A10142">
        <v>10141</v>
      </c>
    </row>
    <row r="10143" spans="1:1" x14ac:dyDescent="0.25">
      <c r="A10143">
        <v>10142</v>
      </c>
    </row>
    <row r="10144" spans="1:1" x14ac:dyDescent="0.25">
      <c r="A10144">
        <v>10143</v>
      </c>
    </row>
    <row r="10145" spans="1:1" x14ac:dyDescent="0.25">
      <c r="A10145">
        <v>10144</v>
      </c>
    </row>
    <row r="10146" spans="1:1" x14ac:dyDescent="0.25">
      <c r="A10146">
        <v>10145</v>
      </c>
    </row>
    <row r="10147" spans="1:1" x14ac:dyDescent="0.25">
      <c r="A10147">
        <v>10146</v>
      </c>
    </row>
    <row r="10148" spans="1:1" x14ac:dyDescent="0.25">
      <c r="A10148">
        <v>10147</v>
      </c>
    </row>
    <row r="10149" spans="1:1" x14ac:dyDescent="0.25">
      <c r="A10149">
        <v>10148</v>
      </c>
    </row>
    <row r="10150" spans="1:1" x14ac:dyDescent="0.25">
      <c r="A10150">
        <v>10149</v>
      </c>
    </row>
    <row r="10151" spans="1:1" x14ac:dyDescent="0.25">
      <c r="A10151">
        <v>10150</v>
      </c>
    </row>
    <row r="10152" spans="1:1" x14ac:dyDescent="0.25">
      <c r="A10152">
        <v>10151</v>
      </c>
    </row>
    <row r="10153" spans="1:1" x14ac:dyDescent="0.25">
      <c r="A10153">
        <v>10152</v>
      </c>
    </row>
    <row r="10154" spans="1:1" x14ac:dyDescent="0.25">
      <c r="A10154">
        <v>10153</v>
      </c>
    </row>
    <row r="10155" spans="1:1" x14ac:dyDescent="0.25">
      <c r="A10155">
        <v>10154</v>
      </c>
    </row>
    <row r="10156" spans="1:1" x14ac:dyDescent="0.25">
      <c r="A10156">
        <v>10155</v>
      </c>
    </row>
    <row r="10157" spans="1:1" x14ac:dyDescent="0.25">
      <c r="A10157">
        <v>10156</v>
      </c>
    </row>
    <row r="10158" spans="1:1" x14ac:dyDescent="0.25">
      <c r="A10158">
        <v>10157</v>
      </c>
    </row>
    <row r="10159" spans="1:1" x14ac:dyDescent="0.25">
      <c r="A10159">
        <v>10158</v>
      </c>
    </row>
    <row r="10160" spans="1:1" x14ac:dyDescent="0.25">
      <c r="A10160">
        <v>10159</v>
      </c>
    </row>
    <row r="10161" spans="1:1" x14ac:dyDescent="0.25">
      <c r="A10161">
        <v>10160</v>
      </c>
    </row>
    <row r="10162" spans="1:1" x14ac:dyDescent="0.25">
      <c r="A10162">
        <v>10161</v>
      </c>
    </row>
    <row r="10163" spans="1:1" x14ac:dyDescent="0.25">
      <c r="A10163">
        <v>10162</v>
      </c>
    </row>
    <row r="10164" spans="1:1" x14ac:dyDescent="0.25">
      <c r="A10164">
        <v>10163</v>
      </c>
    </row>
    <row r="10165" spans="1:1" x14ac:dyDescent="0.25">
      <c r="A10165">
        <v>10164</v>
      </c>
    </row>
    <row r="10166" spans="1:1" x14ac:dyDescent="0.25">
      <c r="A10166">
        <v>10165</v>
      </c>
    </row>
    <row r="10167" spans="1:1" x14ac:dyDescent="0.25">
      <c r="A10167">
        <v>10166</v>
      </c>
    </row>
    <row r="10168" spans="1:1" x14ac:dyDescent="0.25">
      <c r="A10168">
        <v>10167</v>
      </c>
    </row>
    <row r="10169" spans="1:1" x14ac:dyDescent="0.25">
      <c r="A10169">
        <v>10168</v>
      </c>
    </row>
    <row r="10170" spans="1:1" x14ac:dyDescent="0.25">
      <c r="A10170">
        <v>10169</v>
      </c>
    </row>
    <row r="10171" spans="1:1" x14ac:dyDescent="0.25">
      <c r="A10171">
        <v>10170</v>
      </c>
    </row>
    <row r="10172" spans="1:1" x14ac:dyDescent="0.25">
      <c r="A10172">
        <v>10171</v>
      </c>
    </row>
    <row r="10173" spans="1:1" x14ac:dyDescent="0.25">
      <c r="A10173">
        <v>10172</v>
      </c>
    </row>
    <row r="10174" spans="1:1" x14ac:dyDescent="0.25">
      <c r="A10174">
        <v>10173</v>
      </c>
    </row>
    <row r="10175" spans="1:1" x14ac:dyDescent="0.25">
      <c r="A10175">
        <v>10174</v>
      </c>
    </row>
    <row r="10176" spans="1:1" x14ac:dyDescent="0.25">
      <c r="A10176">
        <v>10175</v>
      </c>
    </row>
    <row r="10177" spans="1:1" x14ac:dyDescent="0.25">
      <c r="A10177">
        <v>10176</v>
      </c>
    </row>
    <row r="10178" spans="1:1" x14ac:dyDescent="0.25">
      <c r="A10178">
        <v>10177</v>
      </c>
    </row>
    <row r="10179" spans="1:1" x14ac:dyDescent="0.25">
      <c r="A10179">
        <v>10178</v>
      </c>
    </row>
    <row r="10180" spans="1:1" x14ac:dyDescent="0.25">
      <c r="A10180">
        <v>10179</v>
      </c>
    </row>
    <row r="10181" spans="1:1" x14ac:dyDescent="0.25">
      <c r="A10181">
        <v>10180</v>
      </c>
    </row>
    <row r="10182" spans="1:1" x14ac:dyDescent="0.25">
      <c r="A10182">
        <v>10181</v>
      </c>
    </row>
    <row r="10183" spans="1:1" x14ac:dyDescent="0.25">
      <c r="A10183">
        <v>10182</v>
      </c>
    </row>
    <row r="10184" spans="1:1" x14ac:dyDescent="0.25">
      <c r="A10184">
        <v>10183</v>
      </c>
    </row>
    <row r="10185" spans="1:1" x14ac:dyDescent="0.25">
      <c r="A10185">
        <v>10184</v>
      </c>
    </row>
    <row r="10186" spans="1:1" x14ac:dyDescent="0.25">
      <c r="A10186">
        <v>10185</v>
      </c>
    </row>
    <row r="10187" spans="1:1" x14ac:dyDescent="0.25">
      <c r="A10187">
        <v>10186</v>
      </c>
    </row>
    <row r="10188" spans="1:1" x14ac:dyDescent="0.25">
      <c r="A10188">
        <v>10187</v>
      </c>
    </row>
    <row r="10189" spans="1:1" x14ac:dyDescent="0.25">
      <c r="A10189">
        <v>10188</v>
      </c>
    </row>
    <row r="10190" spans="1:1" x14ac:dyDescent="0.25">
      <c r="A10190">
        <v>10189</v>
      </c>
    </row>
    <row r="10191" spans="1:1" x14ac:dyDescent="0.25">
      <c r="A10191">
        <v>10190</v>
      </c>
    </row>
    <row r="10192" spans="1:1" x14ac:dyDescent="0.25">
      <c r="A10192">
        <v>10191</v>
      </c>
    </row>
    <row r="10193" spans="1:1" x14ac:dyDescent="0.25">
      <c r="A10193">
        <v>10192</v>
      </c>
    </row>
    <row r="10194" spans="1:1" x14ac:dyDescent="0.25">
      <c r="A10194">
        <v>10193</v>
      </c>
    </row>
    <row r="10195" spans="1:1" x14ac:dyDescent="0.25">
      <c r="A10195">
        <v>10194</v>
      </c>
    </row>
    <row r="10196" spans="1:1" x14ac:dyDescent="0.25">
      <c r="A10196">
        <v>10195</v>
      </c>
    </row>
    <row r="10197" spans="1:1" x14ac:dyDescent="0.25">
      <c r="A10197">
        <v>10196</v>
      </c>
    </row>
    <row r="10198" spans="1:1" x14ac:dyDescent="0.25">
      <c r="A10198">
        <v>10197</v>
      </c>
    </row>
    <row r="10199" spans="1:1" x14ac:dyDescent="0.25">
      <c r="A10199">
        <v>10198</v>
      </c>
    </row>
    <row r="10200" spans="1:1" x14ac:dyDescent="0.25">
      <c r="A10200">
        <v>10199</v>
      </c>
    </row>
    <row r="10201" spans="1:1" x14ac:dyDescent="0.25">
      <c r="A10201">
        <v>10200</v>
      </c>
    </row>
    <row r="10202" spans="1:1" x14ac:dyDescent="0.25">
      <c r="A10202">
        <v>10201</v>
      </c>
    </row>
    <row r="10203" spans="1:1" x14ac:dyDescent="0.25">
      <c r="A10203">
        <v>10202</v>
      </c>
    </row>
    <row r="10204" spans="1:1" x14ac:dyDescent="0.25">
      <c r="A10204">
        <v>10203</v>
      </c>
    </row>
    <row r="10205" spans="1:1" x14ac:dyDescent="0.25">
      <c r="A10205">
        <v>10204</v>
      </c>
    </row>
    <row r="10206" spans="1:1" x14ac:dyDescent="0.25">
      <c r="A10206">
        <v>10205</v>
      </c>
    </row>
    <row r="10207" spans="1:1" x14ac:dyDescent="0.25">
      <c r="A10207">
        <v>10206</v>
      </c>
    </row>
    <row r="10208" spans="1:1" x14ac:dyDescent="0.25">
      <c r="A10208">
        <v>10207</v>
      </c>
    </row>
    <row r="10209" spans="1:1" x14ac:dyDescent="0.25">
      <c r="A10209">
        <v>10208</v>
      </c>
    </row>
    <row r="10210" spans="1:1" x14ac:dyDescent="0.25">
      <c r="A10210">
        <v>10209</v>
      </c>
    </row>
    <row r="10211" spans="1:1" x14ac:dyDescent="0.25">
      <c r="A10211">
        <v>10210</v>
      </c>
    </row>
    <row r="10212" spans="1:1" x14ac:dyDescent="0.25">
      <c r="A10212">
        <v>10211</v>
      </c>
    </row>
    <row r="10213" spans="1:1" x14ac:dyDescent="0.25">
      <c r="A10213">
        <v>10212</v>
      </c>
    </row>
    <row r="10214" spans="1:1" x14ac:dyDescent="0.25">
      <c r="A10214">
        <v>10213</v>
      </c>
    </row>
    <row r="10215" spans="1:1" x14ac:dyDescent="0.25">
      <c r="A10215">
        <v>10214</v>
      </c>
    </row>
    <row r="10216" spans="1:1" x14ac:dyDescent="0.25">
      <c r="A10216">
        <v>10215</v>
      </c>
    </row>
    <row r="10217" spans="1:1" x14ac:dyDescent="0.25">
      <c r="A10217">
        <v>10216</v>
      </c>
    </row>
    <row r="10218" spans="1:1" x14ac:dyDescent="0.25">
      <c r="A10218">
        <v>10217</v>
      </c>
    </row>
    <row r="10219" spans="1:1" x14ac:dyDescent="0.25">
      <c r="A10219">
        <v>10218</v>
      </c>
    </row>
    <row r="10220" spans="1:1" x14ac:dyDescent="0.25">
      <c r="A10220">
        <v>10219</v>
      </c>
    </row>
    <row r="10221" spans="1:1" x14ac:dyDescent="0.25">
      <c r="A10221">
        <v>10220</v>
      </c>
    </row>
    <row r="10222" spans="1:1" x14ac:dyDescent="0.25">
      <c r="A10222">
        <v>10221</v>
      </c>
    </row>
    <row r="10223" spans="1:1" x14ac:dyDescent="0.25">
      <c r="A10223">
        <v>10222</v>
      </c>
    </row>
    <row r="10224" spans="1:1" x14ac:dyDescent="0.25">
      <c r="A10224">
        <v>10223</v>
      </c>
    </row>
    <row r="10225" spans="1:1" x14ac:dyDescent="0.25">
      <c r="A10225">
        <v>10224</v>
      </c>
    </row>
    <row r="10226" spans="1:1" x14ac:dyDescent="0.25">
      <c r="A10226">
        <v>10225</v>
      </c>
    </row>
    <row r="10227" spans="1:1" x14ac:dyDescent="0.25">
      <c r="A10227">
        <v>10226</v>
      </c>
    </row>
    <row r="10228" spans="1:1" x14ac:dyDescent="0.25">
      <c r="A10228">
        <v>10227</v>
      </c>
    </row>
    <row r="10229" spans="1:1" x14ac:dyDescent="0.25">
      <c r="A10229">
        <v>10228</v>
      </c>
    </row>
    <row r="10230" spans="1:1" x14ac:dyDescent="0.25">
      <c r="A10230">
        <v>10229</v>
      </c>
    </row>
    <row r="10231" spans="1:1" x14ac:dyDescent="0.25">
      <c r="A10231">
        <v>10230</v>
      </c>
    </row>
    <row r="10232" spans="1:1" x14ac:dyDescent="0.25">
      <c r="A10232">
        <v>10231</v>
      </c>
    </row>
    <row r="10233" spans="1:1" x14ac:dyDescent="0.25">
      <c r="A10233">
        <v>10232</v>
      </c>
    </row>
    <row r="10234" spans="1:1" x14ac:dyDescent="0.25">
      <c r="A10234">
        <v>10233</v>
      </c>
    </row>
    <row r="10235" spans="1:1" x14ac:dyDescent="0.25">
      <c r="A10235">
        <v>10234</v>
      </c>
    </row>
    <row r="10236" spans="1:1" x14ac:dyDescent="0.25">
      <c r="A10236">
        <v>10235</v>
      </c>
    </row>
    <row r="10237" spans="1:1" x14ac:dyDescent="0.25">
      <c r="A10237">
        <v>10236</v>
      </c>
    </row>
    <row r="10238" spans="1:1" x14ac:dyDescent="0.25">
      <c r="A10238">
        <v>10237</v>
      </c>
    </row>
    <row r="10239" spans="1:1" x14ac:dyDescent="0.25">
      <c r="A10239">
        <v>10238</v>
      </c>
    </row>
    <row r="10240" spans="1:1" x14ac:dyDescent="0.25">
      <c r="A10240">
        <v>10239</v>
      </c>
    </row>
    <row r="10241" spans="1:1" x14ac:dyDescent="0.25">
      <c r="A10241">
        <v>10240</v>
      </c>
    </row>
    <row r="10242" spans="1:1" x14ac:dyDescent="0.25">
      <c r="A10242">
        <v>10241</v>
      </c>
    </row>
    <row r="10243" spans="1:1" x14ac:dyDescent="0.25">
      <c r="A10243">
        <v>10242</v>
      </c>
    </row>
    <row r="10244" spans="1:1" x14ac:dyDescent="0.25">
      <c r="A10244">
        <v>10243</v>
      </c>
    </row>
    <row r="10245" spans="1:1" x14ac:dyDescent="0.25">
      <c r="A10245">
        <v>10244</v>
      </c>
    </row>
    <row r="10246" spans="1:1" x14ac:dyDescent="0.25">
      <c r="A10246">
        <v>10245</v>
      </c>
    </row>
    <row r="10247" spans="1:1" x14ac:dyDescent="0.25">
      <c r="A10247">
        <v>10246</v>
      </c>
    </row>
    <row r="10248" spans="1:1" x14ac:dyDescent="0.25">
      <c r="A10248">
        <v>10247</v>
      </c>
    </row>
    <row r="10249" spans="1:1" x14ac:dyDescent="0.25">
      <c r="A10249">
        <v>10248</v>
      </c>
    </row>
    <row r="10250" spans="1:1" x14ac:dyDescent="0.25">
      <c r="A10250">
        <v>10249</v>
      </c>
    </row>
    <row r="10251" spans="1:1" x14ac:dyDescent="0.25">
      <c r="A10251">
        <v>10250</v>
      </c>
    </row>
    <row r="10252" spans="1:1" x14ac:dyDescent="0.25">
      <c r="A10252">
        <v>10251</v>
      </c>
    </row>
    <row r="10253" spans="1:1" x14ac:dyDescent="0.25">
      <c r="A10253">
        <v>10252</v>
      </c>
    </row>
    <row r="10254" spans="1:1" x14ac:dyDescent="0.25">
      <c r="A10254">
        <v>10253</v>
      </c>
    </row>
    <row r="10255" spans="1:1" x14ac:dyDescent="0.25">
      <c r="A10255">
        <v>10254</v>
      </c>
    </row>
    <row r="10256" spans="1:1" x14ac:dyDescent="0.25">
      <c r="A10256">
        <v>10255</v>
      </c>
    </row>
    <row r="10257" spans="1:1" x14ac:dyDescent="0.25">
      <c r="A10257">
        <v>10256</v>
      </c>
    </row>
    <row r="10258" spans="1:1" x14ac:dyDescent="0.25">
      <c r="A10258">
        <v>10257</v>
      </c>
    </row>
    <row r="10259" spans="1:1" x14ac:dyDescent="0.25">
      <c r="A10259">
        <v>10258</v>
      </c>
    </row>
    <row r="10260" spans="1:1" x14ac:dyDescent="0.25">
      <c r="A10260">
        <v>10259</v>
      </c>
    </row>
    <row r="10261" spans="1:1" x14ac:dyDescent="0.25">
      <c r="A10261">
        <v>10260</v>
      </c>
    </row>
    <row r="10262" spans="1:1" x14ac:dyDescent="0.25">
      <c r="A10262">
        <v>10261</v>
      </c>
    </row>
    <row r="10263" spans="1:1" x14ac:dyDescent="0.25">
      <c r="A10263">
        <v>10262</v>
      </c>
    </row>
    <row r="10264" spans="1:1" x14ac:dyDescent="0.25">
      <c r="A10264">
        <v>10263</v>
      </c>
    </row>
    <row r="10265" spans="1:1" x14ac:dyDescent="0.25">
      <c r="A10265">
        <v>10264</v>
      </c>
    </row>
    <row r="10266" spans="1:1" x14ac:dyDescent="0.25">
      <c r="A10266">
        <v>10265</v>
      </c>
    </row>
    <row r="10267" spans="1:1" x14ac:dyDescent="0.25">
      <c r="A10267">
        <v>10266</v>
      </c>
    </row>
    <row r="10268" spans="1:1" x14ac:dyDescent="0.25">
      <c r="A10268">
        <v>10267</v>
      </c>
    </row>
    <row r="10269" spans="1:1" x14ac:dyDescent="0.25">
      <c r="A10269">
        <v>10268</v>
      </c>
    </row>
    <row r="10270" spans="1:1" x14ac:dyDescent="0.25">
      <c r="A10270">
        <v>10269</v>
      </c>
    </row>
    <row r="10271" spans="1:1" x14ac:dyDescent="0.25">
      <c r="A10271">
        <v>10270</v>
      </c>
    </row>
    <row r="10272" spans="1:1" x14ac:dyDescent="0.25">
      <c r="A10272">
        <v>10271</v>
      </c>
    </row>
    <row r="10273" spans="1:1" x14ac:dyDescent="0.25">
      <c r="A10273">
        <v>10272</v>
      </c>
    </row>
    <row r="10274" spans="1:1" x14ac:dyDescent="0.25">
      <c r="A10274">
        <v>10273</v>
      </c>
    </row>
    <row r="10275" spans="1:1" x14ac:dyDescent="0.25">
      <c r="A10275">
        <v>10274</v>
      </c>
    </row>
    <row r="10276" spans="1:1" x14ac:dyDescent="0.25">
      <c r="A10276">
        <v>10275</v>
      </c>
    </row>
    <row r="10277" spans="1:1" x14ac:dyDescent="0.25">
      <c r="A10277">
        <v>10276</v>
      </c>
    </row>
    <row r="10278" spans="1:1" x14ac:dyDescent="0.25">
      <c r="A10278">
        <v>10277</v>
      </c>
    </row>
    <row r="10279" spans="1:1" x14ac:dyDescent="0.25">
      <c r="A10279">
        <v>10278</v>
      </c>
    </row>
    <row r="10280" spans="1:1" x14ac:dyDescent="0.25">
      <c r="A10280">
        <v>10279</v>
      </c>
    </row>
    <row r="10281" spans="1:1" x14ac:dyDescent="0.25">
      <c r="A10281">
        <v>10280</v>
      </c>
    </row>
    <row r="10282" spans="1:1" x14ac:dyDescent="0.25">
      <c r="A10282">
        <v>10281</v>
      </c>
    </row>
    <row r="10283" spans="1:1" x14ac:dyDescent="0.25">
      <c r="A10283">
        <v>10282</v>
      </c>
    </row>
    <row r="10284" spans="1:1" x14ac:dyDescent="0.25">
      <c r="A10284">
        <v>10283</v>
      </c>
    </row>
    <row r="10285" spans="1:1" x14ac:dyDescent="0.25">
      <c r="A10285">
        <v>10284</v>
      </c>
    </row>
    <row r="10286" spans="1:1" x14ac:dyDescent="0.25">
      <c r="A10286">
        <v>10285</v>
      </c>
    </row>
    <row r="10287" spans="1:1" x14ac:dyDescent="0.25">
      <c r="A10287">
        <v>10286</v>
      </c>
    </row>
    <row r="10288" spans="1:1" x14ac:dyDescent="0.25">
      <c r="A10288">
        <v>10287</v>
      </c>
    </row>
    <row r="10289" spans="1:1" x14ac:dyDescent="0.25">
      <c r="A10289">
        <v>10288</v>
      </c>
    </row>
    <row r="10290" spans="1:1" x14ac:dyDescent="0.25">
      <c r="A10290">
        <v>10289</v>
      </c>
    </row>
    <row r="10291" spans="1:1" x14ac:dyDescent="0.25">
      <c r="A10291">
        <v>10290</v>
      </c>
    </row>
    <row r="10292" spans="1:1" x14ac:dyDescent="0.25">
      <c r="A10292">
        <v>10291</v>
      </c>
    </row>
    <row r="10293" spans="1:1" x14ac:dyDescent="0.25">
      <c r="A10293">
        <v>10292</v>
      </c>
    </row>
    <row r="10294" spans="1:1" x14ac:dyDescent="0.25">
      <c r="A10294">
        <v>10293</v>
      </c>
    </row>
    <row r="10295" spans="1:1" x14ac:dyDescent="0.25">
      <c r="A10295">
        <v>10294</v>
      </c>
    </row>
    <row r="10296" spans="1:1" x14ac:dyDescent="0.25">
      <c r="A10296">
        <v>10295</v>
      </c>
    </row>
    <row r="10297" spans="1:1" x14ac:dyDescent="0.25">
      <c r="A10297">
        <v>10296</v>
      </c>
    </row>
    <row r="10298" spans="1:1" x14ac:dyDescent="0.25">
      <c r="A10298">
        <v>10297</v>
      </c>
    </row>
    <row r="10299" spans="1:1" x14ac:dyDescent="0.25">
      <c r="A10299">
        <v>10298</v>
      </c>
    </row>
    <row r="10300" spans="1:1" x14ac:dyDescent="0.25">
      <c r="A10300">
        <v>10299</v>
      </c>
    </row>
    <row r="10301" spans="1:1" x14ac:dyDescent="0.25">
      <c r="A10301">
        <v>10300</v>
      </c>
    </row>
    <row r="10302" spans="1:1" x14ac:dyDescent="0.25">
      <c r="A10302">
        <v>10301</v>
      </c>
    </row>
    <row r="10303" spans="1:1" x14ac:dyDescent="0.25">
      <c r="A10303">
        <v>10302</v>
      </c>
    </row>
    <row r="10304" spans="1:1" x14ac:dyDescent="0.25">
      <c r="A10304">
        <v>10303</v>
      </c>
    </row>
    <row r="10305" spans="1:1" x14ac:dyDescent="0.25">
      <c r="A10305">
        <v>10304</v>
      </c>
    </row>
    <row r="10306" spans="1:1" x14ac:dyDescent="0.25">
      <c r="A10306">
        <v>10305</v>
      </c>
    </row>
    <row r="10307" spans="1:1" x14ac:dyDescent="0.25">
      <c r="A10307">
        <v>10306</v>
      </c>
    </row>
    <row r="10308" spans="1:1" x14ac:dyDescent="0.25">
      <c r="A10308">
        <v>10307</v>
      </c>
    </row>
    <row r="10309" spans="1:1" x14ac:dyDescent="0.25">
      <c r="A10309">
        <v>10308</v>
      </c>
    </row>
    <row r="10310" spans="1:1" x14ac:dyDescent="0.25">
      <c r="A10310">
        <v>10309</v>
      </c>
    </row>
    <row r="10311" spans="1:1" x14ac:dyDescent="0.25">
      <c r="A10311">
        <v>10310</v>
      </c>
    </row>
    <row r="10312" spans="1:1" x14ac:dyDescent="0.25">
      <c r="A10312">
        <v>10311</v>
      </c>
    </row>
    <row r="10313" spans="1:1" x14ac:dyDescent="0.25">
      <c r="A10313">
        <v>10312</v>
      </c>
    </row>
    <row r="10314" spans="1:1" x14ac:dyDescent="0.25">
      <c r="A10314">
        <v>10313</v>
      </c>
    </row>
    <row r="10315" spans="1:1" x14ac:dyDescent="0.25">
      <c r="A10315">
        <v>10314</v>
      </c>
    </row>
    <row r="10316" spans="1:1" x14ac:dyDescent="0.25">
      <c r="A10316">
        <v>10315</v>
      </c>
    </row>
    <row r="10317" spans="1:1" x14ac:dyDescent="0.25">
      <c r="A10317">
        <v>10316</v>
      </c>
    </row>
    <row r="10318" spans="1:1" x14ac:dyDescent="0.25">
      <c r="A10318">
        <v>10317</v>
      </c>
    </row>
    <row r="10319" spans="1:1" x14ac:dyDescent="0.25">
      <c r="A10319">
        <v>10318</v>
      </c>
    </row>
    <row r="10320" spans="1:1" x14ac:dyDescent="0.25">
      <c r="A10320">
        <v>10319</v>
      </c>
    </row>
    <row r="10321" spans="1:1" x14ac:dyDescent="0.25">
      <c r="A10321">
        <v>10320</v>
      </c>
    </row>
    <row r="10322" spans="1:1" x14ac:dyDescent="0.25">
      <c r="A10322">
        <v>10321</v>
      </c>
    </row>
    <row r="10323" spans="1:1" x14ac:dyDescent="0.25">
      <c r="A10323">
        <v>10322</v>
      </c>
    </row>
    <row r="10324" spans="1:1" x14ac:dyDescent="0.25">
      <c r="A10324">
        <v>10323</v>
      </c>
    </row>
    <row r="10325" spans="1:1" x14ac:dyDescent="0.25">
      <c r="A10325">
        <v>10324</v>
      </c>
    </row>
    <row r="10326" spans="1:1" x14ac:dyDescent="0.25">
      <c r="A10326">
        <v>10325</v>
      </c>
    </row>
    <row r="10327" spans="1:1" x14ac:dyDescent="0.25">
      <c r="A10327">
        <v>10326</v>
      </c>
    </row>
    <row r="10328" spans="1:1" x14ac:dyDescent="0.25">
      <c r="A10328">
        <v>10327</v>
      </c>
    </row>
    <row r="10329" spans="1:1" x14ac:dyDescent="0.25">
      <c r="A10329">
        <v>10328</v>
      </c>
    </row>
    <row r="10330" spans="1:1" x14ac:dyDescent="0.25">
      <c r="A10330">
        <v>10329</v>
      </c>
    </row>
    <row r="10331" spans="1:1" x14ac:dyDescent="0.25">
      <c r="A10331">
        <v>10330</v>
      </c>
    </row>
    <row r="10332" spans="1:1" x14ac:dyDescent="0.25">
      <c r="A10332">
        <v>10331</v>
      </c>
    </row>
    <row r="10333" spans="1:1" x14ac:dyDescent="0.25">
      <c r="A10333">
        <v>10332</v>
      </c>
    </row>
    <row r="10334" spans="1:1" x14ac:dyDescent="0.25">
      <c r="A10334">
        <v>10333</v>
      </c>
    </row>
    <row r="10335" spans="1:1" x14ac:dyDescent="0.25">
      <c r="A10335">
        <v>10334</v>
      </c>
    </row>
    <row r="10336" spans="1:1" x14ac:dyDescent="0.25">
      <c r="A10336">
        <v>10335</v>
      </c>
    </row>
    <row r="10337" spans="1:1" x14ac:dyDescent="0.25">
      <c r="A10337">
        <v>10336</v>
      </c>
    </row>
    <row r="10338" spans="1:1" x14ac:dyDescent="0.25">
      <c r="A10338">
        <v>10337</v>
      </c>
    </row>
    <row r="10339" spans="1:1" x14ac:dyDescent="0.25">
      <c r="A10339">
        <v>10338</v>
      </c>
    </row>
    <row r="10340" spans="1:1" x14ac:dyDescent="0.25">
      <c r="A10340">
        <v>10339</v>
      </c>
    </row>
    <row r="10341" spans="1:1" x14ac:dyDescent="0.25">
      <c r="A10341">
        <v>10340</v>
      </c>
    </row>
    <row r="10342" spans="1:1" x14ac:dyDescent="0.25">
      <c r="A10342">
        <v>10341</v>
      </c>
    </row>
    <row r="10343" spans="1:1" x14ac:dyDescent="0.25">
      <c r="A10343">
        <v>10342</v>
      </c>
    </row>
    <row r="10344" spans="1:1" x14ac:dyDescent="0.25">
      <c r="A10344">
        <v>10343</v>
      </c>
    </row>
    <row r="10345" spans="1:1" x14ac:dyDescent="0.25">
      <c r="A10345">
        <v>10344</v>
      </c>
    </row>
    <row r="10346" spans="1:1" x14ac:dyDescent="0.25">
      <c r="A10346">
        <v>10345</v>
      </c>
    </row>
    <row r="10347" spans="1:1" x14ac:dyDescent="0.25">
      <c r="A10347">
        <v>10346</v>
      </c>
    </row>
    <row r="10348" spans="1:1" x14ac:dyDescent="0.25">
      <c r="A10348">
        <v>10347</v>
      </c>
    </row>
    <row r="10349" spans="1:1" x14ac:dyDescent="0.25">
      <c r="A10349">
        <v>10348</v>
      </c>
    </row>
    <row r="10350" spans="1:1" x14ac:dyDescent="0.25">
      <c r="A10350">
        <v>10349</v>
      </c>
    </row>
    <row r="10351" spans="1:1" x14ac:dyDescent="0.25">
      <c r="A10351">
        <v>10350</v>
      </c>
    </row>
    <row r="10352" spans="1:1" x14ac:dyDescent="0.25">
      <c r="A10352">
        <v>10351</v>
      </c>
    </row>
    <row r="10353" spans="1:1" x14ac:dyDescent="0.25">
      <c r="A10353">
        <v>10352</v>
      </c>
    </row>
    <row r="10354" spans="1:1" x14ac:dyDescent="0.25">
      <c r="A10354">
        <v>10353</v>
      </c>
    </row>
    <row r="10355" spans="1:1" x14ac:dyDescent="0.25">
      <c r="A10355">
        <v>10354</v>
      </c>
    </row>
    <row r="10356" spans="1:1" x14ac:dyDescent="0.25">
      <c r="A10356">
        <v>10355</v>
      </c>
    </row>
    <row r="10357" spans="1:1" x14ac:dyDescent="0.25">
      <c r="A10357">
        <v>10356</v>
      </c>
    </row>
    <row r="10358" spans="1:1" x14ac:dyDescent="0.25">
      <c r="A10358">
        <v>10357</v>
      </c>
    </row>
    <row r="10359" spans="1:1" x14ac:dyDescent="0.25">
      <c r="A10359">
        <v>10358</v>
      </c>
    </row>
    <row r="10360" spans="1:1" x14ac:dyDescent="0.25">
      <c r="A10360">
        <v>10359</v>
      </c>
    </row>
    <row r="10361" spans="1:1" x14ac:dyDescent="0.25">
      <c r="A10361">
        <v>10360</v>
      </c>
    </row>
    <row r="10362" spans="1:1" x14ac:dyDescent="0.25">
      <c r="A10362">
        <v>10361</v>
      </c>
    </row>
    <row r="10363" spans="1:1" x14ac:dyDescent="0.25">
      <c r="A10363">
        <v>10362</v>
      </c>
    </row>
    <row r="10364" spans="1:1" x14ac:dyDescent="0.25">
      <c r="A10364">
        <v>10363</v>
      </c>
    </row>
    <row r="10365" spans="1:1" x14ac:dyDescent="0.25">
      <c r="A10365">
        <v>10364</v>
      </c>
    </row>
    <row r="10366" spans="1:1" x14ac:dyDescent="0.25">
      <c r="A10366">
        <v>10365</v>
      </c>
    </row>
    <row r="10367" spans="1:1" x14ac:dyDescent="0.25">
      <c r="A10367">
        <v>10366</v>
      </c>
    </row>
    <row r="10368" spans="1:1" x14ac:dyDescent="0.25">
      <c r="A10368">
        <v>10367</v>
      </c>
    </row>
    <row r="10369" spans="1:1" x14ac:dyDescent="0.25">
      <c r="A10369">
        <v>10368</v>
      </c>
    </row>
    <row r="10370" spans="1:1" x14ac:dyDescent="0.25">
      <c r="A10370">
        <v>10369</v>
      </c>
    </row>
    <row r="10371" spans="1:1" x14ac:dyDescent="0.25">
      <c r="A10371">
        <v>10370</v>
      </c>
    </row>
    <row r="10372" spans="1:1" x14ac:dyDescent="0.25">
      <c r="A10372">
        <v>10371</v>
      </c>
    </row>
    <row r="10373" spans="1:1" x14ac:dyDescent="0.25">
      <c r="A10373">
        <v>10372</v>
      </c>
    </row>
    <row r="10374" spans="1:1" x14ac:dyDescent="0.25">
      <c r="A10374">
        <v>10373</v>
      </c>
    </row>
    <row r="10375" spans="1:1" x14ac:dyDescent="0.25">
      <c r="A10375">
        <v>10374</v>
      </c>
    </row>
    <row r="10376" spans="1:1" x14ac:dyDescent="0.25">
      <c r="A10376">
        <v>10375</v>
      </c>
    </row>
    <row r="10377" spans="1:1" x14ac:dyDescent="0.25">
      <c r="A10377">
        <v>10376</v>
      </c>
    </row>
    <row r="10378" spans="1:1" x14ac:dyDescent="0.25">
      <c r="A10378">
        <v>10377</v>
      </c>
    </row>
    <row r="10379" spans="1:1" x14ac:dyDescent="0.25">
      <c r="A10379">
        <v>10378</v>
      </c>
    </row>
    <row r="10380" spans="1:1" x14ac:dyDescent="0.25">
      <c r="A10380">
        <v>10379</v>
      </c>
    </row>
    <row r="10381" spans="1:1" x14ac:dyDescent="0.25">
      <c r="A10381">
        <v>10380</v>
      </c>
    </row>
    <row r="10382" spans="1:1" x14ac:dyDescent="0.25">
      <c r="A10382">
        <v>10381</v>
      </c>
    </row>
    <row r="10383" spans="1:1" x14ac:dyDescent="0.25">
      <c r="A10383">
        <v>10382</v>
      </c>
    </row>
    <row r="10384" spans="1:1" x14ac:dyDescent="0.25">
      <c r="A10384">
        <v>10383</v>
      </c>
    </row>
    <row r="10385" spans="1:1" x14ac:dyDescent="0.25">
      <c r="A10385">
        <v>10384</v>
      </c>
    </row>
    <row r="10386" spans="1:1" x14ac:dyDescent="0.25">
      <c r="A10386">
        <v>10385</v>
      </c>
    </row>
    <row r="10387" spans="1:1" x14ac:dyDescent="0.25">
      <c r="A10387">
        <v>10386</v>
      </c>
    </row>
    <row r="10388" spans="1:1" x14ac:dyDescent="0.25">
      <c r="A10388">
        <v>10387</v>
      </c>
    </row>
    <row r="10389" spans="1:1" x14ac:dyDescent="0.25">
      <c r="A10389">
        <v>10388</v>
      </c>
    </row>
    <row r="10390" spans="1:1" x14ac:dyDescent="0.25">
      <c r="A10390">
        <v>10389</v>
      </c>
    </row>
    <row r="10391" spans="1:1" x14ac:dyDescent="0.25">
      <c r="A10391">
        <v>10390</v>
      </c>
    </row>
    <row r="10392" spans="1:1" x14ac:dyDescent="0.25">
      <c r="A10392">
        <v>10391</v>
      </c>
    </row>
    <row r="10393" spans="1:1" x14ac:dyDescent="0.25">
      <c r="A10393">
        <v>10392</v>
      </c>
    </row>
    <row r="10394" spans="1:1" x14ac:dyDescent="0.25">
      <c r="A10394">
        <v>10393</v>
      </c>
    </row>
    <row r="10395" spans="1:1" x14ac:dyDescent="0.25">
      <c r="A10395">
        <v>10394</v>
      </c>
    </row>
    <row r="10396" spans="1:1" x14ac:dyDescent="0.25">
      <c r="A10396">
        <v>10395</v>
      </c>
    </row>
    <row r="10397" spans="1:1" x14ac:dyDescent="0.25">
      <c r="A10397">
        <v>10396</v>
      </c>
    </row>
    <row r="10398" spans="1:1" x14ac:dyDescent="0.25">
      <c r="A10398">
        <v>10397</v>
      </c>
    </row>
    <row r="10399" spans="1:1" x14ac:dyDescent="0.25">
      <c r="A10399">
        <v>10398</v>
      </c>
    </row>
    <row r="10400" spans="1:1" x14ac:dyDescent="0.25">
      <c r="A10400">
        <v>10399</v>
      </c>
    </row>
    <row r="10401" spans="1:1" x14ac:dyDescent="0.25">
      <c r="A10401">
        <v>10400</v>
      </c>
    </row>
    <row r="10402" spans="1:1" x14ac:dyDescent="0.25">
      <c r="A10402">
        <v>10401</v>
      </c>
    </row>
    <row r="10403" spans="1:1" x14ac:dyDescent="0.25">
      <c r="A10403">
        <v>10402</v>
      </c>
    </row>
    <row r="10404" spans="1:1" x14ac:dyDescent="0.25">
      <c r="A10404">
        <v>10403</v>
      </c>
    </row>
    <row r="10405" spans="1:1" x14ac:dyDescent="0.25">
      <c r="A10405">
        <v>10404</v>
      </c>
    </row>
    <row r="10406" spans="1:1" x14ac:dyDescent="0.25">
      <c r="A10406">
        <v>10405</v>
      </c>
    </row>
    <row r="10407" spans="1:1" x14ac:dyDescent="0.25">
      <c r="A10407">
        <v>10406</v>
      </c>
    </row>
    <row r="10408" spans="1:1" x14ac:dyDescent="0.25">
      <c r="A10408">
        <v>10407</v>
      </c>
    </row>
    <row r="10409" spans="1:1" x14ac:dyDescent="0.25">
      <c r="A10409">
        <v>10408</v>
      </c>
    </row>
    <row r="10410" spans="1:1" x14ac:dyDescent="0.25">
      <c r="A10410">
        <v>10409</v>
      </c>
    </row>
    <row r="10411" spans="1:1" x14ac:dyDescent="0.25">
      <c r="A10411">
        <v>10410</v>
      </c>
    </row>
    <row r="10412" spans="1:1" x14ac:dyDescent="0.25">
      <c r="A10412">
        <v>10411</v>
      </c>
    </row>
    <row r="10413" spans="1:1" x14ac:dyDescent="0.25">
      <c r="A10413">
        <v>10412</v>
      </c>
    </row>
    <row r="10414" spans="1:1" x14ac:dyDescent="0.25">
      <c r="A10414">
        <v>10413</v>
      </c>
    </row>
    <row r="10415" spans="1:1" x14ac:dyDescent="0.25">
      <c r="A10415">
        <v>10414</v>
      </c>
    </row>
    <row r="10416" spans="1:1" x14ac:dyDescent="0.25">
      <c r="A10416">
        <v>10415</v>
      </c>
    </row>
    <row r="10417" spans="1:1" x14ac:dyDescent="0.25">
      <c r="A10417">
        <v>10416</v>
      </c>
    </row>
    <row r="10418" spans="1:1" x14ac:dyDescent="0.25">
      <c r="A10418">
        <v>10417</v>
      </c>
    </row>
    <row r="10419" spans="1:1" x14ac:dyDescent="0.25">
      <c r="A10419">
        <v>10418</v>
      </c>
    </row>
    <row r="10420" spans="1:1" x14ac:dyDescent="0.25">
      <c r="A10420">
        <v>10419</v>
      </c>
    </row>
    <row r="10421" spans="1:1" x14ac:dyDescent="0.25">
      <c r="A10421">
        <v>10420</v>
      </c>
    </row>
    <row r="10422" spans="1:1" x14ac:dyDescent="0.25">
      <c r="A10422">
        <v>10421</v>
      </c>
    </row>
    <row r="10423" spans="1:1" x14ac:dyDescent="0.25">
      <c r="A10423">
        <v>10422</v>
      </c>
    </row>
    <row r="10424" spans="1:1" x14ac:dyDescent="0.25">
      <c r="A10424">
        <v>10423</v>
      </c>
    </row>
    <row r="10425" spans="1:1" x14ac:dyDescent="0.25">
      <c r="A10425">
        <v>10424</v>
      </c>
    </row>
    <row r="10426" spans="1:1" x14ac:dyDescent="0.25">
      <c r="A10426">
        <v>10425</v>
      </c>
    </row>
    <row r="10427" spans="1:1" x14ac:dyDescent="0.25">
      <c r="A10427">
        <v>10426</v>
      </c>
    </row>
    <row r="10428" spans="1:1" x14ac:dyDescent="0.25">
      <c r="A10428">
        <v>10427</v>
      </c>
    </row>
    <row r="10429" spans="1:1" x14ac:dyDescent="0.25">
      <c r="A10429">
        <v>10428</v>
      </c>
    </row>
    <row r="10430" spans="1:1" x14ac:dyDescent="0.25">
      <c r="A10430">
        <v>10429</v>
      </c>
    </row>
    <row r="10431" spans="1:1" x14ac:dyDescent="0.25">
      <c r="A10431">
        <v>10430</v>
      </c>
    </row>
    <row r="10432" spans="1:1" x14ac:dyDescent="0.25">
      <c r="A10432">
        <v>10431</v>
      </c>
    </row>
    <row r="10433" spans="1:1" x14ac:dyDescent="0.25">
      <c r="A10433">
        <v>10432</v>
      </c>
    </row>
    <row r="10434" spans="1:1" x14ac:dyDescent="0.25">
      <c r="A10434">
        <v>10433</v>
      </c>
    </row>
    <row r="10435" spans="1:1" x14ac:dyDescent="0.25">
      <c r="A10435">
        <v>10434</v>
      </c>
    </row>
    <row r="10436" spans="1:1" x14ac:dyDescent="0.25">
      <c r="A10436">
        <v>10435</v>
      </c>
    </row>
    <row r="10437" spans="1:1" x14ac:dyDescent="0.25">
      <c r="A10437">
        <v>10436</v>
      </c>
    </row>
    <row r="10438" spans="1:1" x14ac:dyDescent="0.25">
      <c r="A10438">
        <v>10437</v>
      </c>
    </row>
    <row r="10439" spans="1:1" x14ac:dyDescent="0.25">
      <c r="A10439">
        <v>10438</v>
      </c>
    </row>
    <row r="10440" spans="1:1" x14ac:dyDescent="0.25">
      <c r="A10440">
        <v>10439</v>
      </c>
    </row>
    <row r="10441" spans="1:1" x14ac:dyDescent="0.25">
      <c r="A10441">
        <v>10440</v>
      </c>
    </row>
    <row r="10442" spans="1:1" x14ac:dyDescent="0.25">
      <c r="A10442">
        <v>10441</v>
      </c>
    </row>
    <row r="10443" spans="1:1" x14ac:dyDescent="0.25">
      <c r="A10443">
        <v>10442</v>
      </c>
    </row>
    <row r="10444" spans="1:1" x14ac:dyDescent="0.25">
      <c r="A10444">
        <v>10443</v>
      </c>
    </row>
    <row r="10445" spans="1:1" x14ac:dyDescent="0.25">
      <c r="A10445">
        <v>10444</v>
      </c>
    </row>
    <row r="10446" spans="1:1" x14ac:dyDescent="0.25">
      <c r="A10446">
        <v>10445</v>
      </c>
    </row>
    <row r="10447" spans="1:1" x14ac:dyDescent="0.25">
      <c r="A10447">
        <v>10446</v>
      </c>
    </row>
    <row r="10448" spans="1:1" x14ac:dyDescent="0.25">
      <c r="A10448">
        <v>10447</v>
      </c>
    </row>
    <row r="10449" spans="1:1" x14ac:dyDescent="0.25">
      <c r="A10449">
        <v>10448</v>
      </c>
    </row>
    <row r="10450" spans="1:1" x14ac:dyDescent="0.25">
      <c r="A10450">
        <v>10449</v>
      </c>
    </row>
    <row r="10451" spans="1:1" x14ac:dyDescent="0.25">
      <c r="A10451">
        <v>10450</v>
      </c>
    </row>
    <row r="10452" spans="1:1" x14ac:dyDescent="0.25">
      <c r="A10452">
        <v>10451</v>
      </c>
    </row>
    <row r="10453" spans="1:1" x14ac:dyDescent="0.25">
      <c r="A10453">
        <v>10452</v>
      </c>
    </row>
    <row r="10454" spans="1:1" x14ac:dyDescent="0.25">
      <c r="A10454">
        <v>10453</v>
      </c>
    </row>
    <row r="10455" spans="1:1" x14ac:dyDescent="0.25">
      <c r="A10455">
        <v>10454</v>
      </c>
    </row>
    <row r="10456" spans="1:1" x14ac:dyDescent="0.25">
      <c r="A10456">
        <v>10455</v>
      </c>
    </row>
    <row r="10457" spans="1:1" x14ac:dyDescent="0.25">
      <c r="A10457">
        <v>10456</v>
      </c>
    </row>
    <row r="10458" spans="1:1" x14ac:dyDescent="0.25">
      <c r="A10458">
        <v>10457</v>
      </c>
    </row>
    <row r="10459" spans="1:1" x14ac:dyDescent="0.25">
      <c r="A10459">
        <v>10458</v>
      </c>
    </row>
    <row r="10460" spans="1:1" x14ac:dyDescent="0.25">
      <c r="A10460">
        <v>10459</v>
      </c>
    </row>
    <row r="10461" spans="1:1" x14ac:dyDescent="0.25">
      <c r="A10461">
        <v>10460</v>
      </c>
    </row>
    <row r="10462" spans="1:1" x14ac:dyDescent="0.25">
      <c r="A10462">
        <v>10461</v>
      </c>
    </row>
    <row r="10463" spans="1:1" x14ac:dyDescent="0.25">
      <c r="A10463">
        <v>10462</v>
      </c>
    </row>
    <row r="10464" spans="1:1" x14ac:dyDescent="0.25">
      <c r="A10464">
        <v>10463</v>
      </c>
    </row>
    <row r="10465" spans="1:1" x14ac:dyDescent="0.25">
      <c r="A10465">
        <v>10464</v>
      </c>
    </row>
    <row r="10466" spans="1:1" x14ac:dyDescent="0.25">
      <c r="A10466">
        <v>10465</v>
      </c>
    </row>
    <row r="10467" spans="1:1" x14ac:dyDescent="0.25">
      <c r="A10467">
        <v>10466</v>
      </c>
    </row>
    <row r="10468" spans="1:1" x14ac:dyDescent="0.25">
      <c r="A10468">
        <v>10467</v>
      </c>
    </row>
    <row r="10469" spans="1:1" x14ac:dyDescent="0.25">
      <c r="A10469">
        <v>10468</v>
      </c>
    </row>
    <row r="10470" spans="1:1" x14ac:dyDescent="0.25">
      <c r="A10470">
        <v>10469</v>
      </c>
    </row>
    <row r="10471" spans="1:1" x14ac:dyDescent="0.25">
      <c r="A10471">
        <v>10470</v>
      </c>
    </row>
    <row r="10472" spans="1:1" x14ac:dyDescent="0.25">
      <c r="A10472">
        <v>10471</v>
      </c>
    </row>
    <row r="10473" spans="1:1" x14ac:dyDescent="0.25">
      <c r="A10473">
        <v>10472</v>
      </c>
    </row>
    <row r="10474" spans="1:1" x14ac:dyDescent="0.25">
      <c r="A10474">
        <v>10473</v>
      </c>
    </row>
    <row r="10475" spans="1:1" x14ac:dyDescent="0.25">
      <c r="A10475">
        <v>10474</v>
      </c>
    </row>
    <row r="10476" spans="1:1" x14ac:dyDescent="0.25">
      <c r="A10476">
        <v>10475</v>
      </c>
    </row>
    <row r="10477" spans="1:1" x14ac:dyDescent="0.25">
      <c r="A10477">
        <v>10476</v>
      </c>
    </row>
    <row r="10478" spans="1:1" x14ac:dyDescent="0.25">
      <c r="A10478">
        <v>10477</v>
      </c>
    </row>
    <row r="10479" spans="1:1" x14ac:dyDescent="0.25">
      <c r="A10479">
        <v>10478</v>
      </c>
    </row>
    <row r="10480" spans="1:1" x14ac:dyDescent="0.25">
      <c r="A10480">
        <v>10479</v>
      </c>
    </row>
    <row r="10481" spans="1:1" x14ac:dyDescent="0.25">
      <c r="A10481">
        <v>10480</v>
      </c>
    </row>
    <row r="10482" spans="1:1" x14ac:dyDescent="0.25">
      <c r="A10482">
        <v>10481</v>
      </c>
    </row>
    <row r="10483" spans="1:1" x14ac:dyDescent="0.25">
      <c r="A10483">
        <v>10482</v>
      </c>
    </row>
    <row r="10484" spans="1:1" x14ac:dyDescent="0.25">
      <c r="A10484">
        <v>10483</v>
      </c>
    </row>
    <row r="10485" spans="1:1" x14ac:dyDescent="0.25">
      <c r="A10485">
        <v>10484</v>
      </c>
    </row>
    <row r="10486" spans="1:1" x14ac:dyDescent="0.25">
      <c r="A10486">
        <v>10485</v>
      </c>
    </row>
    <row r="10487" spans="1:1" x14ac:dyDescent="0.25">
      <c r="A10487">
        <v>10486</v>
      </c>
    </row>
    <row r="10488" spans="1:1" x14ac:dyDescent="0.25">
      <c r="A10488">
        <v>10487</v>
      </c>
    </row>
    <row r="10489" spans="1:1" x14ac:dyDescent="0.25">
      <c r="A10489">
        <v>10488</v>
      </c>
    </row>
    <row r="10490" spans="1:1" x14ac:dyDescent="0.25">
      <c r="A10490">
        <v>10489</v>
      </c>
    </row>
    <row r="10491" spans="1:1" x14ac:dyDescent="0.25">
      <c r="A10491">
        <v>10490</v>
      </c>
    </row>
    <row r="10492" spans="1:1" x14ac:dyDescent="0.25">
      <c r="A10492">
        <v>10491</v>
      </c>
    </row>
    <row r="10493" spans="1:1" x14ac:dyDescent="0.25">
      <c r="A10493">
        <v>10492</v>
      </c>
    </row>
    <row r="10494" spans="1:1" x14ac:dyDescent="0.25">
      <c r="A10494">
        <v>10493</v>
      </c>
    </row>
    <row r="10495" spans="1:1" x14ac:dyDescent="0.25">
      <c r="A10495">
        <v>10494</v>
      </c>
    </row>
    <row r="10496" spans="1:1" x14ac:dyDescent="0.25">
      <c r="A10496">
        <v>10495</v>
      </c>
    </row>
    <row r="10497" spans="1:1" x14ac:dyDescent="0.25">
      <c r="A10497">
        <v>10496</v>
      </c>
    </row>
    <row r="10498" spans="1:1" x14ac:dyDescent="0.25">
      <c r="A10498">
        <v>10497</v>
      </c>
    </row>
    <row r="10499" spans="1:1" x14ac:dyDescent="0.25">
      <c r="A10499">
        <v>10498</v>
      </c>
    </row>
    <row r="10500" spans="1:1" x14ac:dyDescent="0.25">
      <c r="A10500">
        <v>10499</v>
      </c>
    </row>
    <row r="10501" spans="1:1" x14ac:dyDescent="0.25">
      <c r="A10501">
        <v>10500</v>
      </c>
    </row>
    <row r="10502" spans="1:1" x14ac:dyDescent="0.25">
      <c r="A10502">
        <v>10501</v>
      </c>
    </row>
    <row r="10503" spans="1:1" x14ac:dyDescent="0.25">
      <c r="A10503">
        <v>10502</v>
      </c>
    </row>
    <row r="10504" spans="1:1" x14ac:dyDescent="0.25">
      <c r="A10504">
        <v>10503</v>
      </c>
    </row>
    <row r="10505" spans="1:1" x14ac:dyDescent="0.25">
      <c r="A10505">
        <v>10504</v>
      </c>
    </row>
    <row r="10506" spans="1:1" x14ac:dyDescent="0.25">
      <c r="A10506">
        <v>10505</v>
      </c>
    </row>
    <row r="10507" spans="1:1" x14ac:dyDescent="0.25">
      <c r="A10507">
        <v>10506</v>
      </c>
    </row>
    <row r="10508" spans="1:1" x14ac:dyDescent="0.25">
      <c r="A10508">
        <v>10507</v>
      </c>
    </row>
    <row r="10509" spans="1:1" x14ac:dyDescent="0.25">
      <c r="A10509">
        <v>10508</v>
      </c>
    </row>
    <row r="10510" spans="1:1" x14ac:dyDescent="0.25">
      <c r="A10510">
        <v>10509</v>
      </c>
    </row>
    <row r="10511" spans="1:1" x14ac:dyDescent="0.25">
      <c r="A10511">
        <v>10510</v>
      </c>
    </row>
    <row r="10512" spans="1:1" x14ac:dyDescent="0.25">
      <c r="A10512">
        <v>10511</v>
      </c>
    </row>
    <row r="10513" spans="1:1" x14ac:dyDescent="0.25">
      <c r="A10513">
        <v>10512</v>
      </c>
    </row>
    <row r="10514" spans="1:1" x14ac:dyDescent="0.25">
      <c r="A10514">
        <v>10513</v>
      </c>
    </row>
    <row r="10515" spans="1:1" x14ac:dyDescent="0.25">
      <c r="A10515">
        <v>10514</v>
      </c>
    </row>
    <row r="10516" spans="1:1" x14ac:dyDescent="0.25">
      <c r="A10516">
        <v>10515</v>
      </c>
    </row>
    <row r="10517" spans="1:1" x14ac:dyDescent="0.25">
      <c r="A10517">
        <v>10516</v>
      </c>
    </row>
    <row r="10518" spans="1:1" x14ac:dyDescent="0.25">
      <c r="A10518">
        <v>10517</v>
      </c>
    </row>
    <row r="10519" spans="1:1" x14ac:dyDescent="0.25">
      <c r="A10519">
        <v>10518</v>
      </c>
    </row>
    <row r="10520" spans="1:1" x14ac:dyDescent="0.25">
      <c r="A10520">
        <v>10519</v>
      </c>
    </row>
    <row r="10521" spans="1:1" x14ac:dyDescent="0.25">
      <c r="A10521">
        <v>10520</v>
      </c>
    </row>
    <row r="10522" spans="1:1" x14ac:dyDescent="0.25">
      <c r="A10522">
        <v>10521</v>
      </c>
    </row>
    <row r="10523" spans="1:1" x14ac:dyDescent="0.25">
      <c r="A10523">
        <v>10522</v>
      </c>
    </row>
    <row r="10524" spans="1:1" x14ac:dyDescent="0.25">
      <c r="A10524">
        <v>10523</v>
      </c>
    </row>
    <row r="10525" spans="1:1" x14ac:dyDescent="0.25">
      <c r="A10525">
        <v>10524</v>
      </c>
    </row>
    <row r="10526" spans="1:1" x14ac:dyDescent="0.25">
      <c r="A10526">
        <v>10525</v>
      </c>
    </row>
    <row r="10527" spans="1:1" x14ac:dyDescent="0.25">
      <c r="A10527">
        <v>10526</v>
      </c>
    </row>
    <row r="10528" spans="1:1" x14ac:dyDescent="0.25">
      <c r="A10528">
        <v>10527</v>
      </c>
    </row>
    <row r="10529" spans="1:1" x14ac:dyDescent="0.25">
      <c r="A10529">
        <v>10528</v>
      </c>
    </row>
    <row r="10530" spans="1:1" x14ac:dyDescent="0.25">
      <c r="A10530">
        <v>10529</v>
      </c>
    </row>
    <row r="10531" spans="1:1" x14ac:dyDescent="0.25">
      <c r="A10531">
        <v>10530</v>
      </c>
    </row>
    <row r="10532" spans="1:1" x14ac:dyDescent="0.25">
      <c r="A10532">
        <v>10531</v>
      </c>
    </row>
    <row r="10533" spans="1:1" x14ac:dyDescent="0.25">
      <c r="A10533">
        <v>10532</v>
      </c>
    </row>
    <row r="10534" spans="1:1" x14ac:dyDescent="0.25">
      <c r="A10534">
        <v>10533</v>
      </c>
    </row>
    <row r="10535" spans="1:1" x14ac:dyDescent="0.25">
      <c r="A10535">
        <v>10534</v>
      </c>
    </row>
    <row r="10536" spans="1:1" x14ac:dyDescent="0.25">
      <c r="A10536">
        <v>10535</v>
      </c>
    </row>
    <row r="10537" spans="1:1" x14ac:dyDescent="0.25">
      <c r="A10537">
        <v>10536</v>
      </c>
    </row>
    <row r="10538" spans="1:1" x14ac:dyDescent="0.25">
      <c r="A10538">
        <v>10537</v>
      </c>
    </row>
    <row r="10539" spans="1:1" x14ac:dyDescent="0.25">
      <c r="A10539">
        <v>10538</v>
      </c>
    </row>
    <row r="10540" spans="1:1" x14ac:dyDescent="0.25">
      <c r="A10540">
        <v>10539</v>
      </c>
    </row>
    <row r="10541" spans="1:1" x14ac:dyDescent="0.25">
      <c r="A10541">
        <v>10540</v>
      </c>
    </row>
    <row r="10542" spans="1:1" x14ac:dyDescent="0.25">
      <c r="A10542">
        <v>10541</v>
      </c>
    </row>
    <row r="10543" spans="1:1" x14ac:dyDescent="0.25">
      <c r="A10543">
        <v>10542</v>
      </c>
    </row>
    <row r="10544" spans="1:1" x14ac:dyDescent="0.25">
      <c r="A10544">
        <v>10543</v>
      </c>
    </row>
    <row r="10545" spans="1:1" x14ac:dyDescent="0.25">
      <c r="A10545">
        <v>10544</v>
      </c>
    </row>
    <row r="10546" spans="1:1" x14ac:dyDescent="0.25">
      <c r="A10546">
        <v>10545</v>
      </c>
    </row>
    <row r="10547" spans="1:1" x14ac:dyDescent="0.25">
      <c r="A10547">
        <v>10546</v>
      </c>
    </row>
    <row r="10548" spans="1:1" x14ac:dyDescent="0.25">
      <c r="A10548">
        <v>10547</v>
      </c>
    </row>
    <row r="10549" spans="1:1" x14ac:dyDescent="0.25">
      <c r="A10549">
        <v>10548</v>
      </c>
    </row>
    <row r="10550" spans="1:1" x14ac:dyDescent="0.25">
      <c r="A10550">
        <v>10549</v>
      </c>
    </row>
    <row r="10551" spans="1:1" x14ac:dyDescent="0.25">
      <c r="A10551">
        <v>10550</v>
      </c>
    </row>
    <row r="10552" spans="1:1" x14ac:dyDescent="0.25">
      <c r="A10552">
        <v>10551</v>
      </c>
    </row>
    <row r="10553" spans="1:1" x14ac:dyDescent="0.25">
      <c r="A10553">
        <v>10552</v>
      </c>
    </row>
    <row r="10554" spans="1:1" x14ac:dyDescent="0.25">
      <c r="A10554">
        <v>10553</v>
      </c>
    </row>
    <row r="10555" spans="1:1" x14ac:dyDescent="0.25">
      <c r="A10555">
        <v>10554</v>
      </c>
    </row>
    <row r="10556" spans="1:1" x14ac:dyDescent="0.25">
      <c r="A10556">
        <v>10555</v>
      </c>
    </row>
    <row r="10557" spans="1:1" x14ac:dyDescent="0.25">
      <c r="A10557">
        <v>10556</v>
      </c>
    </row>
    <row r="10558" spans="1:1" x14ac:dyDescent="0.25">
      <c r="A10558">
        <v>10557</v>
      </c>
    </row>
    <row r="10559" spans="1:1" x14ac:dyDescent="0.25">
      <c r="A10559">
        <v>10558</v>
      </c>
    </row>
    <row r="10560" spans="1:1" x14ac:dyDescent="0.25">
      <c r="A10560">
        <v>10559</v>
      </c>
    </row>
    <row r="10561" spans="1:1" x14ac:dyDescent="0.25">
      <c r="A10561">
        <v>10560</v>
      </c>
    </row>
    <row r="10562" spans="1:1" x14ac:dyDescent="0.25">
      <c r="A10562">
        <v>10561</v>
      </c>
    </row>
    <row r="10563" spans="1:1" x14ac:dyDescent="0.25">
      <c r="A10563">
        <v>10562</v>
      </c>
    </row>
    <row r="10564" spans="1:1" x14ac:dyDescent="0.25">
      <c r="A10564">
        <v>10563</v>
      </c>
    </row>
    <row r="10565" spans="1:1" x14ac:dyDescent="0.25">
      <c r="A10565">
        <v>10564</v>
      </c>
    </row>
    <row r="10566" spans="1:1" x14ac:dyDescent="0.25">
      <c r="A10566">
        <v>10565</v>
      </c>
    </row>
    <row r="10567" spans="1:1" x14ac:dyDescent="0.25">
      <c r="A10567">
        <v>10566</v>
      </c>
    </row>
    <row r="10568" spans="1:1" x14ac:dyDescent="0.25">
      <c r="A10568">
        <v>10567</v>
      </c>
    </row>
    <row r="10569" spans="1:1" x14ac:dyDescent="0.25">
      <c r="A10569">
        <v>10568</v>
      </c>
    </row>
    <row r="10570" spans="1:1" x14ac:dyDescent="0.25">
      <c r="A10570">
        <v>10569</v>
      </c>
    </row>
    <row r="10571" spans="1:1" x14ac:dyDescent="0.25">
      <c r="A10571">
        <v>10570</v>
      </c>
    </row>
    <row r="10572" spans="1:1" x14ac:dyDescent="0.25">
      <c r="A10572">
        <v>10571</v>
      </c>
    </row>
    <row r="10573" spans="1:1" x14ac:dyDescent="0.25">
      <c r="A10573">
        <v>10572</v>
      </c>
    </row>
    <row r="10574" spans="1:1" x14ac:dyDescent="0.25">
      <c r="A10574">
        <v>10573</v>
      </c>
    </row>
    <row r="10575" spans="1:1" x14ac:dyDescent="0.25">
      <c r="A10575">
        <v>10574</v>
      </c>
    </row>
    <row r="10576" spans="1:1" x14ac:dyDescent="0.25">
      <c r="A10576">
        <v>10575</v>
      </c>
    </row>
    <row r="10577" spans="1:1" x14ac:dyDescent="0.25">
      <c r="A10577">
        <v>10576</v>
      </c>
    </row>
    <row r="10578" spans="1:1" x14ac:dyDescent="0.25">
      <c r="A10578">
        <v>10577</v>
      </c>
    </row>
    <row r="10579" spans="1:1" x14ac:dyDescent="0.25">
      <c r="A10579">
        <v>10578</v>
      </c>
    </row>
    <row r="10580" spans="1:1" x14ac:dyDescent="0.25">
      <c r="A10580">
        <v>10579</v>
      </c>
    </row>
    <row r="10581" spans="1:1" x14ac:dyDescent="0.25">
      <c r="A10581">
        <v>10580</v>
      </c>
    </row>
    <row r="10582" spans="1:1" x14ac:dyDescent="0.25">
      <c r="A10582">
        <v>10581</v>
      </c>
    </row>
    <row r="10583" spans="1:1" x14ac:dyDescent="0.25">
      <c r="A10583">
        <v>10582</v>
      </c>
    </row>
    <row r="10584" spans="1:1" x14ac:dyDescent="0.25">
      <c r="A10584">
        <v>10583</v>
      </c>
    </row>
    <row r="10585" spans="1:1" x14ac:dyDescent="0.25">
      <c r="A10585">
        <v>10584</v>
      </c>
    </row>
    <row r="10586" spans="1:1" x14ac:dyDescent="0.25">
      <c r="A10586">
        <v>10585</v>
      </c>
    </row>
    <row r="10587" spans="1:1" x14ac:dyDescent="0.25">
      <c r="A10587">
        <v>10586</v>
      </c>
    </row>
    <row r="10588" spans="1:1" x14ac:dyDescent="0.25">
      <c r="A10588">
        <v>10587</v>
      </c>
    </row>
    <row r="10589" spans="1:1" x14ac:dyDescent="0.25">
      <c r="A10589">
        <v>10588</v>
      </c>
    </row>
    <row r="10590" spans="1:1" x14ac:dyDescent="0.25">
      <c r="A10590">
        <v>10589</v>
      </c>
    </row>
    <row r="10591" spans="1:1" x14ac:dyDescent="0.25">
      <c r="A10591">
        <v>10590</v>
      </c>
    </row>
    <row r="10592" spans="1:1" x14ac:dyDescent="0.25">
      <c r="A10592">
        <v>10591</v>
      </c>
    </row>
    <row r="10593" spans="1:1" x14ac:dyDescent="0.25">
      <c r="A10593">
        <v>10592</v>
      </c>
    </row>
    <row r="10594" spans="1:1" x14ac:dyDescent="0.25">
      <c r="A10594">
        <v>10593</v>
      </c>
    </row>
    <row r="10595" spans="1:1" x14ac:dyDescent="0.25">
      <c r="A10595">
        <v>10594</v>
      </c>
    </row>
    <row r="10596" spans="1:1" x14ac:dyDescent="0.25">
      <c r="A10596">
        <v>10595</v>
      </c>
    </row>
    <row r="10597" spans="1:1" x14ac:dyDescent="0.25">
      <c r="A10597">
        <v>10596</v>
      </c>
    </row>
    <row r="10598" spans="1:1" x14ac:dyDescent="0.25">
      <c r="A10598">
        <v>10597</v>
      </c>
    </row>
    <row r="10599" spans="1:1" x14ac:dyDescent="0.25">
      <c r="A10599">
        <v>10598</v>
      </c>
    </row>
    <row r="10600" spans="1:1" x14ac:dyDescent="0.25">
      <c r="A10600">
        <v>10599</v>
      </c>
    </row>
    <row r="10601" spans="1:1" x14ac:dyDescent="0.25">
      <c r="A10601">
        <v>10600</v>
      </c>
    </row>
    <row r="10602" spans="1:1" x14ac:dyDescent="0.25">
      <c r="A10602">
        <v>10601</v>
      </c>
    </row>
    <row r="10603" spans="1:1" x14ac:dyDescent="0.25">
      <c r="A10603">
        <v>10602</v>
      </c>
    </row>
    <row r="10604" spans="1:1" x14ac:dyDescent="0.25">
      <c r="A10604">
        <v>10603</v>
      </c>
    </row>
    <row r="10605" spans="1:1" x14ac:dyDescent="0.25">
      <c r="A10605">
        <v>10604</v>
      </c>
    </row>
    <row r="10606" spans="1:1" x14ac:dyDescent="0.25">
      <c r="A10606">
        <v>10605</v>
      </c>
    </row>
    <row r="10607" spans="1:1" x14ac:dyDescent="0.25">
      <c r="A10607">
        <v>10606</v>
      </c>
    </row>
    <row r="10608" spans="1:1" x14ac:dyDescent="0.25">
      <c r="A10608">
        <v>10607</v>
      </c>
    </row>
    <row r="10609" spans="1:1" x14ac:dyDescent="0.25">
      <c r="A10609">
        <v>10608</v>
      </c>
    </row>
    <row r="10610" spans="1:1" x14ac:dyDescent="0.25">
      <c r="A10610">
        <v>10609</v>
      </c>
    </row>
    <row r="10611" spans="1:1" x14ac:dyDescent="0.25">
      <c r="A10611">
        <v>10610</v>
      </c>
    </row>
    <row r="10612" spans="1:1" x14ac:dyDescent="0.25">
      <c r="A10612">
        <v>10611</v>
      </c>
    </row>
    <row r="10613" spans="1:1" x14ac:dyDescent="0.25">
      <c r="A10613">
        <v>10612</v>
      </c>
    </row>
    <row r="10614" spans="1:1" x14ac:dyDescent="0.25">
      <c r="A10614">
        <v>10613</v>
      </c>
    </row>
    <row r="10615" spans="1:1" x14ac:dyDescent="0.25">
      <c r="A10615">
        <v>10614</v>
      </c>
    </row>
    <row r="10616" spans="1:1" x14ac:dyDescent="0.25">
      <c r="A10616">
        <v>10615</v>
      </c>
    </row>
    <row r="10617" spans="1:1" x14ac:dyDescent="0.25">
      <c r="A10617">
        <v>10616</v>
      </c>
    </row>
    <row r="10618" spans="1:1" x14ac:dyDescent="0.25">
      <c r="A10618">
        <v>10617</v>
      </c>
    </row>
    <row r="10619" spans="1:1" x14ac:dyDescent="0.25">
      <c r="A10619">
        <v>10618</v>
      </c>
    </row>
    <row r="10620" spans="1:1" x14ac:dyDescent="0.25">
      <c r="A10620">
        <v>10619</v>
      </c>
    </row>
    <row r="10621" spans="1:1" x14ac:dyDescent="0.25">
      <c r="A10621">
        <v>10620</v>
      </c>
    </row>
    <row r="10622" spans="1:1" x14ac:dyDescent="0.25">
      <c r="A10622">
        <v>10621</v>
      </c>
    </row>
    <row r="10623" spans="1:1" x14ac:dyDescent="0.25">
      <c r="A10623">
        <v>10622</v>
      </c>
    </row>
    <row r="10624" spans="1:1" x14ac:dyDescent="0.25">
      <c r="A10624">
        <v>10623</v>
      </c>
    </row>
    <row r="10625" spans="1:1" x14ac:dyDescent="0.25">
      <c r="A10625">
        <v>10624</v>
      </c>
    </row>
    <row r="10626" spans="1:1" x14ac:dyDescent="0.25">
      <c r="A10626">
        <v>10625</v>
      </c>
    </row>
    <row r="10627" spans="1:1" x14ac:dyDescent="0.25">
      <c r="A10627">
        <v>10626</v>
      </c>
    </row>
    <row r="10628" spans="1:1" x14ac:dyDescent="0.25">
      <c r="A10628">
        <v>10627</v>
      </c>
    </row>
    <row r="10629" spans="1:1" x14ac:dyDescent="0.25">
      <c r="A10629">
        <v>10628</v>
      </c>
    </row>
    <row r="10630" spans="1:1" x14ac:dyDescent="0.25">
      <c r="A10630">
        <v>10629</v>
      </c>
    </row>
    <row r="10631" spans="1:1" x14ac:dyDescent="0.25">
      <c r="A10631">
        <v>10630</v>
      </c>
    </row>
    <row r="10632" spans="1:1" x14ac:dyDescent="0.25">
      <c r="A10632">
        <v>10631</v>
      </c>
    </row>
    <row r="10633" spans="1:1" x14ac:dyDescent="0.25">
      <c r="A10633">
        <v>10632</v>
      </c>
    </row>
    <row r="10634" spans="1:1" x14ac:dyDescent="0.25">
      <c r="A10634">
        <v>10633</v>
      </c>
    </row>
    <row r="10635" spans="1:1" x14ac:dyDescent="0.25">
      <c r="A10635">
        <v>10634</v>
      </c>
    </row>
    <row r="10636" spans="1:1" x14ac:dyDescent="0.25">
      <c r="A10636">
        <v>10635</v>
      </c>
    </row>
    <row r="10637" spans="1:1" x14ac:dyDescent="0.25">
      <c r="A10637">
        <v>10636</v>
      </c>
    </row>
    <row r="10638" spans="1:1" x14ac:dyDescent="0.25">
      <c r="A10638">
        <v>10637</v>
      </c>
    </row>
    <row r="10639" spans="1:1" x14ac:dyDescent="0.25">
      <c r="A10639">
        <v>10638</v>
      </c>
    </row>
    <row r="10640" spans="1:1" x14ac:dyDescent="0.25">
      <c r="A10640">
        <v>10639</v>
      </c>
    </row>
    <row r="10641" spans="1:1" x14ac:dyDescent="0.25">
      <c r="A10641">
        <v>10640</v>
      </c>
    </row>
    <row r="10642" spans="1:1" x14ac:dyDescent="0.25">
      <c r="A10642">
        <v>10641</v>
      </c>
    </row>
    <row r="10643" spans="1:1" x14ac:dyDescent="0.25">
      <c r="A10643">
        <v>10642</v>
      </c>
    </row>
    <row r="10644" spans="1:1" x14ac:dyDescent="0.25">
      <c r="A10644">
        <v>10643</v>
      </c>
    </row>
    <row r="10645" spans="1:1" x14ac:dyDescent="0.25">
      <c r="A10645">
        <v>10644</v>
      </c>
    </row>
    <row r="10646" spans="1:1" x14ac:dyDescent="0.25">
      <c r="A10646">
        <v>10645</v>
      </c>
    </row>
    <row r="10647" spans="1:1" x14ac:dyDescent="0.25">
      <c r="A10647">
        <v>10646</v>
      </c>
    </row>
    <row r="10648" spans="1:1" x14ac:dyDescent="0.25">
      <c r="A10648">
        <v>10647</v>
      </c>
    </row>
    <row r="10649" spans="1:1" x14ac:dyDescent="0.25">
      <c r="A10649">
        <v>10648</v>
      </c>
    </row>
    <row r="10650" spans="1:1" x14ac:dyDescent="0.25">
      <c r="A10650">
        <v>10649</v>
      </c>
    </row>
    <row r="10651" spans="1:1" x14ac:dyDescent="0.25">
      <c r="A10651">
        <v>10650</v>
      </c>
    </row>
    <row r="10652" spans="1:1" x14ac:dyDescent="0.25">
      <c r="A10652">
        <v>10651</v>
      </c>
    </row>
    <row r="10653" spans="1:1" x14ac:dyDescent="0.25">
      <c r="A10653">
        <v>10652</v>
      </c>
    </row>
    <row r="10654" spans="1:1" x14ac:dyDescent="0.25">
      <c r="A10654">
        <v>10653</v>
      </c>
    </row>
    <row r="10655" spans="1:1" x14ac:dyDescent="0.25">
      <c r="A10655">
        <v>10654</v>
      </c>
    </row>
    <row r="10656" spans="1:1" x14ac:dyDescent="0.25">
      <c r="A10656">
        <v>10655</v>
      </c>
    </row>
    <row r="10657" spans="1:1" x14ac:dyDescent="0.25">
      <c r="A10657">
        <v>10656</v>
      </c>
    </row>
    <row r="10658" spans="1:1" x14ac:dyDescent="0.25">
      <c r="A10658">
        <v>10657</v>
      </c>
    </row>
    <row r="10659" spans="1:1" x14ac:dyDescent="0.25">
      <c r="A10659">
        <v>10658</v>
      </c>
    </row>
    <row r="10660" spans="1:1" x14ac:dyDescent="0.25">
      <c r="A10660">
        <v>10659</v>
      </c>
    </row>
    <row r="10661" spans="1:1" x14ac:dyDescent="0.25">
      <c r="A10661">
        <v>10660</v>
      </c>
    </row>
    <row r="10662" spans="1:1" x14ac:dyDescent="0.25">
      <c r="A10662">
        <v>10661</v>
      </c>
    </row>
    <row r="10663" spans="1:1" x14ac:dyDescent="0.25">
      <c r="A10663">
        <v>10662</v>
      </c>
    </row>
    <row r="10664" spans="1:1" x14ac:dyDescent="0.25">
      <c r="A10664">
        <v>10663</v>
      </c>
    </row>
    <row r="10665" spans="1:1" x14ac:dyDescent="0.25">
      <c r="A10665">
        <v>10664</v>
      </c>
    </row>
    <row r="10666" spans="1:1" x14ac:dyDescent="0.25">
      <c r="A10666">
        <v>10665</v>
      </c>
    </row>
    <row r="10667" spans="1:1" x14ac:dyDescent="0.25">
      <c r="A10667">
        <v>10666</v>
      </c>
    </row>
    <row r="10668" spans="1:1" x14ac:dyDescent="0.25">
      <c r="A10668">
        <v>10667</v>
      </c>
    </row>
    <row r="10669" spans="1:1" x14ac:dyDescent="0.25">
      <c r="A10669">
        <v>10668</v>
      </c>
    </row>
    <row r="10670" spans="1:1" x14ac:dyDescent="0.25">
      <c r="A10670">
        <v>10669</v>
      </c>
    </row>
    <row r="10671" spans="1:1" x14ac:dyDescent="0.25">
      <c r="A10671">
        <v>10670</v>
      </c>
    </row>
    <row r="10672" spans="1:1" x14ac:dyDescent="0.25">
      <c r="A10672">
        <v>10671</v>
      </c>
    </row>
    <row r="10673" spans="1:1" x14ac:dyDescent="0.25">
      <c r="A10673">
        <v>10672</v>
      </c>
    </row>
    <row r="10674" spans="1:1" x14ac:dyDescent="0.25">
      <c r="A10674">
        <v>10673</v>
      </c>
    </row>
    <row r="10675" spans="1:1" x14ac:dyDescent="0.25">
      <c r="A10675">
        <v>10674</v>
      </c>
    </row>
    <row r="10676" spans="1:1" x14ac:dyDescent="0.25">
      <c r="A10676">
        <v>10675</v>
      </c>
    </row>
    <row r="10677" spans="1:1" x14ac:dyDescent="0.25">
      <c r="A10677">
        <v>10676</v>
      </c>
    </row>
    <row r="10678" spans="1:1" x14ac:dyDescent="0.25">
      <c r="A10678">
        <v>10677</v>
      </c>
    </row>
    <row r="10679" spans="1:1" x14ac:dyDescent="0.25">
      <c r="A10679">
        <v>10678</v>
      </c>
    </row>
    <row r="10680" spans="1:1" x14ac:dyDescent="0.25">
      <c r="A10680">
        <v>10679</v>
      </c>
    </row>
    <row r="10681" spans="1:1" x14ac:dyDescent="0.25">
      <c r="A10681">
        <v>10680</v>
      </c>
    </row>
    <row r="10682" spans="1:1" x14ac:dyDescent="0.25">
      <c r="A10682">
        <v>10681</v>
      </c>
    </row>
    <row r="10683" spans="1:1" x14ac:dyDescent="0.25">
      <c r="A10683">
        <v>10682</v>
      </c>
    </row>
    <row r="10684" spans="1:1" x14ac:dyDescent="0.25">
      <c r="A10684">
        <v>10683</v>
      </c>
    </row>
    <row r="10685" spans="1:1" x14ac:dyDescent="0.25">
      <c r="A10685">
        <v>10684</v>
      </c>
    </row>
    <row r="10686" spans="1:1" x14ac:dyDescent="0.25">
      <c r="A10686">
        <v>10685</v>
      </c>
    </row>
    <row r="10687" spans="1:1" x14ac:dyDescent="0.25">
      <c r="A10687">
        <v>10686</v>
      </c>
    </row>
    <row r="10688" spans="1:1" x14ac:dyDescent="0.25">
      <c r="A10688">
        <v>10687</v>
      </c>
    </row>
    <row r="10689" spans="1:1" x14ac:dyDescent="0.25">
      <c r="A10689">
        <v>10688</v>
      </c>
    </row>
    <row r="10690" spans="1:1" x14ac:dyDescent="0.25">
      <c r="A10690">
        <v>10689</v>
      </c>
    </row>
    <row r="10691" spans="1:1" x14ac:dyDescent="0.25">
      <c r="A10691">
        <v>10690</v>
      </c>
    </row>
    <row r="10692" spans="1:1" x14ac:dyDescent="0.25">
      <c r="A10692">
        <v>10691</v>
      </c>
    </row>
    <row r="10693" spans="1:1" x14ac:dyDescent="0.25">
      <c r="A10693">
        <v>10692</v>
      </c>
    </row>
    <row r="10694" spans="1:1" x14ac:dyDescent="0.25">
      <c r="A10694">
        <v>10693</v>
      </c>
    </row>
    <row r="10695" spans="1:1" x14ac:dyDescent="0.25">
      <c r="A10695">
        <v>10694</v>
      </c>
    </row>
    <row r="10696" spans="1:1" x14ac:dyDescent="0.25">
      <c r="A10696">
        <v>10695</v>
      </c>
    </row>
    <row r="10697" spans="1:1" x14ac:dyDescent="0.25">
      <c r="A10697">
        <v>10696</v>
      </c>
    </row>
    <row r="10698" spans="1:1" x14ac:dyDescent="0.25">
      <c r="A10698">
        <v>10697</v>
      </c>
    </row>
    <row r="10699" spans="1:1" x14ac:dyDescent="0.25">
      <c r="A10699">
        <v>10698</v>
      </c>
    </row>
    <row r="10700" spans="1:1" x14ac:dyDescent="0.25">
      <c r="A10700">
        <v>10699</v>
      </c>
    </row>
    <row r="10701" spans="1:1" x14ac:dyDescent="0.25">
      <c r="A10701">
        <v>10700</v>
      </c>
    </row>
    <row r="10702" spans="1:1" x14ac:dyDescent="0.25">
      <c r="A10702">
        <v>10701</v>
      </c>
    </row>
    <row r="10703" spans="1:1" x14ac:dyDescent="0.25">
      <c r="A10703">
        <v>10702</v>
      </c>
    </row>
    <row r="10704" spans="1:1" x14ac:dyDescent="0.25">
      <c r="A10704">
        <v>10703</v>
      </c>
    </row>
    <row r="10705" spans="1:1" x14ac:dyDescent="0.25">
      <c r="A10705">
        <v>10704</v>
      </c>
    </row>
    <row r="10706" spans="1:1" x14ac:dyDescent="0.25">
      <c r="A10706">
        <v>10705</v>
      </c>
    </row>
    <row r="10707" spans="1:1" x14ac:dyDescent="0.25">
      <c r="A10707">
        <v>10706</v>
      </c>
    </row>
    <row r="10708" spans="1:1" x14ac:dyDescent="0.25">
      <c r="A10708">
        <v>10707</v>
      </c>
    </row>
    <row r="10709" spans="1:1" x14ac:dyDescent="0.25">
      <c r="A10709">
        <v>10708</v>
      </c>
    </row>
    <row r="10710" spans="1:1" x14ac:dyDescent="0.25">
      <c r="A10710">
        <v>10709</v>
      </c>
    </row>
    <row r="10711" spans="1:1" x14ac:dyDescent="0.25">
      <c r="A10711">
        <v>10710</v>
      </c>
    </row>
    <row r="10712" spans="1:1" x14ac:dyDescent="0.25">
      <c r="A10712">
        <v>10711</v>
      </c>
    </row>
    <row r="10713" spans="1:1" x14ac:dyDescent="0.25">
      <c r="A10713">
        <v>10712</v>
      </c>
    </row>
    <row r="10714" spans="1:1" x14ac:dyDescent="0.25">
      <c r="A10714">
        <v>10713</v>
      </c>
    </row>
    <row r="10715" spans="1:1" x14ac:dyDescent="0.25">
      <c r="A10715">
        <v>10714</v>
      </c>
    </row>
    <row r="10716" spans="1:1" x14ac:dyDescent="0.25">
      <c r="A10716">
        <v>10715</v>
      </c>
    </row>
    <row r="10717" spans="1:1" x14ac:dyDescent="0.25">
      <c r="A10717">
        <v>10716</v>
      </c>
    </row>
    <row r="10718" spans="1:1" x14ac:dyDescent="0.25">
      <c r="A10718">
        <v>10717</v>
      </c>
    </row>
    <row r="10719" spans="1:1" x14ac:dyDescent="0.25">
      <c r="A10719">
        <v>10718</v>
      </c>
    </row>
    <row r="10720" spans="1:1" x14ac:dyDescent="0.25">
      <c r="A10720">
        <v>10719</v>
      </c>
    </row>
    <row r="10721" spans="1:1" x14ac:dyDescent="0.25">
      <c r="A10721">
        <v>10720</v>
      </c>
    </row>
    <row r="10722" spans="1:1" x14ac:dyDescent="0.25">
      <c r="A10722">
        <v>10721</v>
      </c>
    </row>
    <row r="10723" spans="1:1" x14ac:dyDescent="0.25">
      <c r="A10723">
        <v>10722</v>
      </c>
    </row>
    <row r="10724" spans="1:1" x14ac:dyDescent="0.25">
      <c r="A10724">
        <v>10723</v>
      </c>
    </row>
    <row r="10725" spans="1:1" x14ac:dyDescent="0.25">
      <c r="A10725">
        <v>10724</v>
      </c>
    </row>
    <row r="10726" spans="1:1" x14ac:dyDescent="0.25">
      <c r="A10726">
        <v>10725</v>
      </c>
    </row>
    <row r="10727" spans="1:1" x14ac:dyDescent="0.25">
      <c r="A10727">
        <v>10726</v>
      </c>
    </row>
    <row r="10728" spans="1:1" x14ac:dyDescent="0.25">
      <c r="A10728">
        <v>10727</v>
      </c>
    </row>
    <row r="10729" spans="1:1" x14ac:dyDescent="0.25">
      <c r="A10729">
        <v>10728</v>
      </c>
    </row>
    <row r="10730" spans="1:1" x14ac:dyDescent="0.25">
      <c r="A10730">
        <v>10729</v>
      </c>
    </row>
    <row r="10731" spans="1:1" x14ac:dyDescent="0.25">
      <c r="A10731">
        <v>10730</v>
      </c>
    </row>
    <row r="10732" spans="1:1" x14ac:dyDescent="0.25">
      <c r="A10732">
        <v>10731</v>
      </c>
    </row>
    <row r="10733" spans="1:1" x14ac:dyDescent="0.25">
      <c r="A10733">
        <v>10732</v>
      </c>
    </row>
    <row r="10734" spans="1:1" x14ac:dyDescent="0.25">
      <c r="A10734">
        <v>10733</v>
      </c>
    </row>
    <row r="10735" spans="1:1" x14ac:dyDescent="0.25">
      <c r="A10735">
        <v>10734</v>
      </c>
    </row>
    <row r="10736" spans="1:1" x14ac:dyDescent="0.25">
      <c r="A10736">
        <v>10735</v>
      </c>
    </row>
    <row r="10737" spans="1:1" x14ac:dyDescent="0.25">
      <c r="A10737">
        <v>10736</v>
      </c>
    </row>
    <row r="10738" spans="1:1" x14ac:dyDescent="0.25">
      <c r="A10738">
        <v>10737</v>
      </c>
    </row>
    <row r="10739" spans="1:1" x14ac:dyDescent="0.25">
      <c r="A10739">
        <v>10738</v>
      </c>
    </row>
    <row r="10740" spans="1:1" x14ac:dyDescent="0.25">
      <c r="A10740">
        <v>10739</v>
      </c>
    </row>
    <row r="10741" spans="1:1" x14ac:dyDescent="0.25">
      <c r="A10741">
        <v>10740</v>
      </c>
    </row>
    <row r="10742" spans="1:1" x14ac:dyDescent="0.25">
      <c r="A10742">
        <v>10741</v>
      </c>
    </row>
    <row r="10743" spans="1:1" x14ac:dyDescent="0.25">
      <c r="A10743">
        <v>10742</v>
      </c>
    </row>
    <row r="10744" spans="1:1" x14ac:dyDescent="0.25">
      <c r="A10744">
        <v>10743</v>
      </c>
    </row>
    <row r="10745" spans="1:1" x14ac:dyDescent="0.25">
      <c r="A10745">
        <v>10744</v>
      </c>
    </row>
    <row r="10746" spans="1:1" x14ac:dyDescent="0.25">
      <c r="A10746">
        <v>10745</v>
      </c>
    </row>
    <row r="10747" spans="1:1" x14ac:dyDescent="0.25">
      <c r="A10747">
        <v>10746</v>
      </c>
    </row>
    <row r="10748" spans="1:1" x14ac:dyDescent="0.25">
      <c r="A10748">
        <v>10747</v>
      </c>
    </row>
    <row r="10749" spans="1:1" x14ac:dyDescent="0.25">
      <c r="A10749">
        <v>10748</v>
      </c>
    </row>
    <row r="10750" spans="1:1" x14ac:dyDescent="0.25">
      <c r="A10750">
        <v>10749</v>
      </c>
    </row>
    <row r="10751" spans="1:1" x14ac:dyDescent="0.25">
      <c r="A10751">
        <v>10750</v>
      </c>
    </row>
    <row r="10752" spans="1:1" x14ac:dyDescent="0.25">
      <c r="A10752">
        <v>10751</v>
      </c>
    </row>
    <row r="10753" spans="1:1" x14ac:dyDescent="0.25">
      <c r="A10753">
        <v>10752</v>
      </c>
    </row>
    <row r="10754" spans="1:1" x14ac:dyDescent="0.25">
      <c r="A10754">
        <v>10753</v>
      </c>
    </row>
    <row r="10755" spans="1:1" x14ac:dyDescent="0.25">
      <c r="A10755">
        <v>10754</v>
      </c>
    </row>
    <row r="10756" spans="1:1" x14ac:dyDescent="0.25">
      <c r="A10756">
        <v>10755</v>
      </c>
    </row>
    <row r="10757" spans="1:1" x14ac:dyDescent="0.25">
      <c r="A10757">
        <v>10756</v>
      </c>
    </row>
    <row r="10758" spans="1:1" x14ac:dyDescent="0.25">
      <c r="A10758">
        <v>10757</v>
      </c>
    </row>
    <row r="10759" spans="1:1" x14ac:dyDescent="0.25">
      <c r="A10759">
        <v>10758</v>
      </c>
    </row>
    <row r="10760" spans="1:1" x14ac:dyDescent="0.25">
      <c r="A10760">
        <v>10759</v>
      </c>
    </row>
    <row r="10761" spans="1:1" x14ac:dyDescent="0.25">
      <c r="A10761">
        <v>10760</v>
      </c>
    </row>
    <row r="10762" spans="1:1" x14ac:dyDescent="0.25">
      <c r="A10762">
        <v>10761</v>
      </c>
    </row>
    <row r="10763" spans="1:1" x14ac:dyDescent="0.25">
      <c r="A10763">
        <v>10762</v>
      </c>
    </row>
    <row r="10764" spans="1:1" x14ac:dyDescent="0.25">
      <c r="A10764">
        <v>10763</v>
      </c>
    </row>
    <row r="10765" spans="1:1" x14ac:dyDescent="0.25">
      <c r="A10765">
        <v>10764</v>
      </c>
    </row>
    <row r="10766" spans="1:1" x14ac:dyDescent="0.25">
      <c r="A10766">
        <v>10765</v>
      </c>
    </row>
    <row r="10767" spans="1:1" x14ac:dyDescent="0.25">
      <c r="A10767">
        <v>10766</v>
      </c>
    </row>
    <row r="10768" spans="1:1" x14ac:dyDescent="0.25">
      <c r="A10768">
        <v>10767</v>
      </c>
    </row>
    <row r="10769" spans="1:1" x14ac:dyDescent="0.25">
      <c r="A10769">
        <v>10768</v>
      </c>
    </row>
    <row r="10770" spans="1:1" x14ac:dyDescent="0.25">
      <c r="A10770">
        <v>10769</v>
      </c>
    </row>
    <row r="10771" spans="1:1" x14ac:dyDescent="0.25">
      <c r="A10771">
        <v>10770</v>
      </c>
    </row>
    <row r="10772" spans="1:1" x14ac:dyDescent="0.25">
      <c r="A10772">
        <v>10771</v>
      </c>
    </row>
    <row r="10773" spans="1:1" x14ac:dyDescent="0.25">
      <c r="A10773">
        <v>10772</v>
      </c>
    </row>
    <row r="10774" spans="1:1" x14ac:dyDescent="0.25">
      <c r="A10774">
        <v>10773</v>
      </c>
    </row>
    <row r="10775" spans="1:1" x14ac:dyDescent="0.25">
      <c r="A10775">
        <v>10774</v>
      </c>
    </row>
    <row r="10776" spans="1:1" x14ac:dyDescent="0.25">
      <c r="A10776">
        <v>10775</v>
      </c>
    </row>
    <row r="10777" spans="1:1" x14ac:dyDescent="0.25">
      <c r="A10777">
        <v>10776</v>
      </c>
    </row>
    <row r="10778" spans="1:1" x14ac:dyDescent="0.25">
      <c r="A10778">
        <v>10777</v>
      </c>
    </row>
    <row r="10779" spans="1:1" x14ac:dyDescent="0.25">
      <c r="A10779">
        <v>10778</v>
      </c>
    </row>
    <row r="10780" spans="1:1" x14ac:dyDescent="0.25">
      <c r="A10780">
        <v>10779</v>
      </c>
    </row>
    <row r="10781" spans="1:1" x14ac:dyDescent="0.25">
      <c r="A10781">
        <v>10780</v>
      </c>
    </row>
    <row r="10782" spans="1:1" x14ac:dyDescent="0.25">
      <c r="A10782">
        <v>10781</v>
      </c>
    </row>
    <row r="10783" spans="1:1" x14ac:dyDescent="0.25">
      <c r="A10783">
        <v>10782</v>
      </c>
    </row>
    <row r="10784" spans="1:1" x14ac:dyDescent="0.25">
      <c r="A10784">
        <v>10783</v>
      </c>
    </row>
    <row r="10785" spans="1:1" x14ac:dyDescent="0.25">
      <c r="A10785">
        <v>10784</v>
      </c>
    </row>
    <row r="10786" spans="1:1" x14ac:dyDescent="0.25">
      <c r="A10786">
        <v>10785</v>
      </c>
    </row>
    <row r="10787" spans="1:1" x14ac:dyDescent="0.25">
      <c r="A10787">
        <v>10786</v>
      </c>
    </row>
    <row r="10788" spans="1:1" x14ac:dyDescent="0.25">
      <c r="A10788">
        <v>10787</v>
      </c>
    </row>
    <row r="10789" spans="1:1" x14ac:dyDescent="0.25">
      <c r="A10789">
        <v>10788</v>
      </c>
    </row>
    <row r="10790" spans="1:1" x14ac:dyDescent="0.25">
      <c r="A10790">
        <v>10789</v>
      </c>
    </row>
    <row r="10791" spans="1:1" x14ac:dyDescent="0.25">
      <c r="A10791">
        <v>10790</v>
      </c>
    </row>
    <row r="10792" spans="1:1" x14ac:dyDescent="0.25">
      <c r="A10792">
        <v>10791</v>
      </c>
    </row>
    <row r="10793" spans="1:1" x14ac:dyDescent="0.25">
      <c r="A10793">
        <v>10792</v>
      </c>
    </row>
    <row r="10794" spans="1:1" x14ac:dyDescent="0.25">
      <c r="A10794">
        <v>10793</v>
      </c>
    </row>
    <row r="10795" spans="1:1" x14ac:dyDescent="0.25">
      <c r="A10795">
        <v>10794</v>
      </c>
    </row>
    <row r="10796" spans="1:1" x14ac:dyDescent="0.25">
      <c r="A10796">
        <v>10795</v>
      </c>
    </row>
    <row r="10797" spans="1:1" x14ac:dyDescent="0.25">
      <c r="A10797">
        <v>10796</v>
      </c>
    </row>
    <row r="10798" spans="1:1" x14ac:dyDescent="0.25">
      <c r="A10798">
        <v>10797</v>
      </c>
    </row>
    <row r="10799" spans="1:1" x14ac:dyDescent="0.25">
      <c r="A10799">
        <v>10798</v>
      </c>
    </row>
    <row r="10800" spans="1:1" x14ac:dyDescent="0.25">
      <c r="A10800">
        <v>10799</v>
      </c>
    </row>
    <row r="10801" spans="1:1" x14ac:dyDescent="0.25">
      <c r="A10801">
        <v>10800</v>
      </c>
    </row>
    <row r="10802" spans="1:1" x14ac:dyDescent="0.25">
      <c r="A10802">
        <v>10801</v>
      </c>
    </row>
    <row r="10803" spans="1:1" x14ac:dyDescent="0.25">
      <c r="A10803">
        <v>10802</v>
      </c>
    </row>
    <row r="10804" spans="1:1" x14ac:dyDescent="0.25">
      <c r="A10804">
        <v>10803</v>
      </c>
    </row>
    <row r="10805" spans="1:1" x14ac:dyDescent="0.25">
      <c r="A10805">
        <v>10804</v>
      </c>
    </row>
    <row r="10806" spans="1:1" x14ac:dyDescent="0.25">
      <c r="A10806">
        <v>10805</v>
      </c>
    </row>
    <row r="10807" spans="1:1" x14ac:dyDescent="0.25">
      <c r="A10807">
        <v>10806</v>
      </c>
    </row>
    <row r="10808" spans="1:1" x14ac:dyDescent="0.25">
      <c r="A10808">
        <v>10807</v>
      </c>
    </row>
    <row r="10809" spans="1:1" x14ac:dyDescent="0.25">
      <c r="A10809">
        <v>10808</v>
      </c>
    </row>
    <row r="10810" spans="1:1" x14ac:dyDescent="0.25">
      <c r="A10810">
        <v>10809</v>
      </c>
    </row>
    <row r="10811" spans="1:1" x14ac:dyDescent="0.25">
      <c r="A10811">
        <v>10810</v>
      </c>
    </row>
    <row r="10812" spans="1:1" x14ac:dyDescent="0.25">
      <c r="A10812">
        <v>10811</v>
      </c>
    </row>
    <row r="10813" spans="1:1" x14ac:dyDescent="0.25">
      <c r="A10813">
        <v>10812</v>
      </c>
    </row>
    <row r="10814" spans="1:1" x14ac:dyDescent="0.25">
      <c r="A10814">
        <v>10813</v>
      </c>
    </row>
    <row r="10815" spans="1:1" x14ac:dyDescent="0.25">
      <c r="A10815">
        <v>10814</v>
      </c>
    </row>
    <row r="10816" spans="1:1" x14ac:dyDescent="0.25">
      <c r="A10816">
        <v>10815</v>
      </c>
    </row>
    <row r="10817" spans="1:1" x14ac:dyDescent="0.25">
      <c r="A10817">
        <v>10816</v>
      </c>
    </row>
    <row r="10818" spans="1:1" x14ac:dyDescent="0.25">
      <c r="A10818">
        <v>10817</v>
      </c>
    </row>
    <row r="10819" spans="1:1" x14ac:dyDescent="0.25">
      <c r="A10819">
        <v>10818</v>
      </c>
    </row>
    <row r="10820" spans="1:1" x14ac:dyDescent="0.25">
      <c r="A10820">
        <v>10819</v>
      </c>
    </row>
    <row r="10821" spans="1:1" x14ac:dyDescent="0.25">
      <c r="A10821">
        <v>10820</v>
      </c>
    </row>
    <row r="10822" spans="1:1" x14ac:dyDescent="0.25">
      <c r="A10822">
        <v>10821</v>
      </c>
    </row>
    <row r="10823" spans="1:1" x14ac:dyDescent="0.25">
      <c r="A10823">
        <v>10822</v>
      </c>
    </row>
    <row r="10824" spans="1:1" x14ac:dyDescent="0.25">
      <c r="A10824">
        <v>10823</v>
      </c>
    </row>
    <row r="10825" spans="1:1" x14ac:dyDescent="0.25">
      <c r="A10825">
        <v>10824</v>
      </c>
    </row>
    <row r="10826" spans="1:1" x14ac:dyDescent="0.25">
      <c r="A10826">
        <v>10825</v>
      </c>
    </row>
    <row r="10827" spans="1:1" x14ac:dyDescent="0.25">
      <c r="A10827">
        <v>10826</v>
      </c>
    </row>
    <row r="10828" spans="1:1" x14ac:dyDescent="0.25">
      <c r="A10828">
        <v>10827</v>
      </c>
    </row>
    <row r="10829" spans="1:1" x14ac:dyDescent="0.25">
      <c r="A10829">
        <v>10828</v>
      </c>
    </row>
    <row r="10830" spans="1:1" x14ac:dyDescent="0.25">
      <c r="A10830">
        <v>10829</v>
      </c>
    </row>
    <row r="10831" spans="1:1" x14ac:dyDescent="0.25">
      <c r="A10831">
        <v>10830</v>
      </c>
    </row>
    <row r="10832" spans="1:1" x14ac:dyDescent="0.25">
      <c r="A10832">
        <v>10831</v>
      </c>
    </row>
    <row r="10833" spans="1:1" x14ac:dyDescent="0.25">
      <c r="A10833">
        <v>10832</v>
      </c>
    </row>
    <row r="10834" spans="1:1" x14ac:dyDescent="0.25">
      <c r="A10834">
        <v>10833</v>
      </c>
    </row>
    <row r="10835" spans="1:1" x14ac:dyDescent="0.25">
      <c r="A10835">
        <v>10834</v>
      </c>
    </row>
    <row r="10836" spans="1:1" x14ac:dyDescent="0.25">
      <c r="A10836">
        <v>10835</v>
      </c>
    </row>
    <row r="10837" spans="1:1" x14ac:dyDescent="0.25">
      <c r="A10837">
        <v>10836</v>
      </c>
    </row>
    <row r="10838" spans="1:1" x14ac:dyDescent="0.25">
      <c r="A10838">
        <v>10837</v>
      </c>
    </row>
    <row r="10839" spans="1:1" x14ac:dyDescent="0.25">
      <c r="A10839">
        <v>10838</v>
      </c>
    </row>
    <row r="10840" spans="1:1" x14ac:dyDescent="0.25">
      <c r="A10840">
        <v>10839</v>
      </c>
    </row>
    <row r="10841" spans="1:1" x14ac:dyDescent="0.25">
      <c r="A10841">
        <v>10840</v>
      </c>
    </row>
    <row r="10842" spans="1:1" x14ac:dyDescent="0.25">
      <c r="A10842">
        <v>10841</v>
      </c>
    </row>
    <row r="10843" spans="1:1" x14ac:dyDescent="0.25">
      <c r="A10843">
        <v>10842</v>
      </c>
    </row>
    <row r="10844" spans="1:1" x14ac:dyDescent="0.25">
      <c r="A10844">
        <v>10843</v>
      </c>
    </row>
    <row r="10845" spans="1:1" x14ac:dyDescent="0.25">
      <c r="A10845">
        <v>10844</v>
      </c>
    </row>
    <row r="10846" spans="1:1" x14ac:dyDescent="0.25">
      <c r="A10846">
        <v>10845</v>
      </c>
    </row>
    <row r="10847" spans="1:1" x14ac:dyDescent="0.25">
      <c r="A10847">
        <v>10846</v>
      </c>
    </row>
    <row r="10848" spans="1:1" x14ac:dyDescent="0.25">
      <c r="A10848">
        <v>10847</v>
      </c>
    </row>
    <row r="10849" spans="1:1" x14ac:dyDescent="0.25">
      <c r="A10849">
        <v>10848</v>
      </c>
    </row>
    <row r="10850" spans="1:1" x14ac:dyDescent="0.25">
      <c r="A10850">
        <v>10849</v>
      </c>
    </row>
    <row r="10851" spans="1:1" x14ac:dyDescent="0.25">
      <c r="A10851">
        <v>10850</v>
      </c>
    </row>
    <row r="10852" spans="1:1" x14ac:dyDescent="0.25">
      <c r="A10852">
        <v>10851</v>
      </c>
    </row>
    <row r="10853" spans="1:1" x14ac:dyDescent="0.25">
      <c r="A10853">
        <v>10852</v>
      </c>
    </row>
    <row r="10854" spans="1:1" x14ac:dyDescent="0.25">
      <c r="A10854">
        <v>10853</v>
      </c>
    </row>
    <row r="10855" spans="1:1" x14ac:dyDescent="0.25">
      <c r="A10855">
        <v>10854</v>
      </c>
    </row>
    <row r="10856" spans="1:1" x14ac:dyDescent="0.25">
      <c r="A10856">
        <v>10855</v>
      </c>
    </row>
    <row r="10857" spans="1:1" x14ac:dyDescent="0.25">
      <c r="A10857">
        <v>10856</v>
      </c>
    </row>
    <row r="10858" spans="1:1" x14ac:dyDescent="0.25">
      <c r="A10858">
        <v>10857</v>
      </c>
    </row>
    <row r="10859" spans="1:1" x14ac:dyDescent="0.25">
      <c r="A10859">
        <v>10858</v>
      </c>
    </row>
    <row r="10860" spans="1:1" x14ac:dyDescent="0.25">
      <c r="A10860">
        <v>10859</v>
      </c>
    </row>
    <row r="10861" spans="1:1" x14ac:dyDescent="0.25">
      <c r="A10861">
        <v>10860</v>
      </c>
    </row>
    <row r="10862" spans="1:1" x14ac:dyDescent="0.25">
      <c r="A10862">
        <v>10861</v>
      </c>
    </row>
    <row r="10863" spans="1:1" x14ac:dyDescent="0.25">
      <c r="A10863">
        <v>10862</v>
      </c>
    </row>
    <row r="10864" spans="1:1" x14ac:dyDescent="0.25">
      <c r="A10864">
        <v>10863</v>
      </c>
    </row>
    <row r="10865" spans="1:1" x14ac:dyDescent="0.25">
      <c r="A10865">
        <v>10864</v>
      </c>
    </row>
    <row r="10866" spans="1:1" x14ac:dyDescent="0.25">
      <c r="A10866">
        <v>10865</v>
      </c>
    </row>
    <row r="10867" spans="1:1" x14ac:dyDescent="0.25">
      <c r="A10867">
        <v>10866</v>
      </c>
    </row>
    <row r="10868" spans="1:1" x14ac:dyDescent="0.25">
      <c r="A10868">
        <v>10867</v>
      </c>
    </row>
    <row r="10869" spans="1:1" x14ac:dyDescent="0.25">
      <c r="A10869">
        <v>10868</v>
      </c>
    </row>
    <row r="10870" spans="1:1" x14ac:dyDescent="0.25">
      <c r="A10870">
        <v>10869</v>
      </c>
    </row>
    <row r="10871" spans="1:1" x14ac:dyDescent="0.25">
      <c r="A10871">
        <v>10870</v>
      </c>
    </row>
    <row r="10872" spans="1:1" x14ac:dyDescent="0.25">
      <c r="A10872">
        <v>10871</v>
      </c>
    </row>
    <row r="10873" spans="1:1" x14ac:dyDescent="0.25">
      <c r="A10873">
        <v>10872</v>
      </c>
    </row>
    <row r="10874" spans="1:1" x14ac:dyDescent="0.25">
      <c r="A10874">
        <v>10873</v>
      </c>
    </row>
    <row r="10875" spans="1:1" x14ac:dyDescent="0.25">
      <c r="A10875">
        <v>10874</v>
      </c>
    </row>
    <row r="10876" spans="1:1" x14ac:dyDescent="0.25">
      <c r="A10876">
        <v>10875</v>
      </c>
    </row>
    <row r="10877" spans="1:1" x14ac:dyDescent="0.25">
      <c r="A10877">
        <v>10876</v>
      </c>
    </row>
    <row r="10878" spans="1:1" x14ac:dyDescent="0.25">
      <c r="A10878">
        <v>10877</v>
      </c>
    </row>
    <row r="10879" spans="1:1" x14ac:dyDescent="0.25">
      <c r="A10879">
        <v>10878</v>
      </c>
    </row>
    <row r="10880" spans="1:1" x14ac:dyDescent="0.25">
      <c r="A10880">
        <v>10879</v>
      </c>
    </row>
    <row r="10881" spans="1:1" x14ac:dyDescent="0.25">
      <c r="A10881">
        <v>10880</v>
      </c>
    </row>
    <row r="10882" spans="1:1" x14ac:dyDescent="0.25">
      <c r="A10882">
        <v>10881</v>
      </c>
    </row>
    <row r="10883" spans="1:1" x14ac:dyDescent="0.25">
      <c r="A10883">
        <v>10882</v>
      </c>
    </row>
    <row r="10884" spans="1:1" x14ac:dyDescent="0.25">
      <c r="A10884">
        <v>10883</v>
      </c>
    </row>
    <row r="10885" spans="1:1" x14ac:dyDescent="0.25">
      <c r="A10885">
        <v>10884</v>
      </c>
    </row>
    <row r="10886" spans="1:1" x14ac:dyDescent="0.25">
      <c r="A10886">
        <v>10885</v>
      </c>
    </row>
    <row r="10887" spans="1:1" x14ac:dyDescent="0.25">
      <c r="A10887">
        <v>10886</v>
      </c>
    </row>
    <row r="10888" spans="1:1" x14ac:dyDescent="0.25">
      <c r="A10888">
        <v>10887</v>
      </c>
    </row>
    <row r="10889" spans="1:1" x14ac:dyDescent="0.25">
      <c r="A10889">
        <v>10888</v>
      </c>
    </row>
    <row r="10890" spans="1:1" x14ac:dyDescent="0.25">
      <c r="A10890">
        <v>10889</v>
      </c>
    </row>
    <row r="10891" spans="1:1" x14ac:dyDescent="0.25">
      <c r="A10891">
        <v>10890</v>
      </c>
    </row>
    <row r="10892" spans="1:1" x14ac:dyDescent="0.25">
      <c r="A10892">
        <v>10891</v>
      </c>
    </row>
    <row r="10893" spans="1:1" x14ac:dyDescent="0.25">
      <c r="A10893">
        <v>10892</v>
      </c>
    </row>
    <row r="10894" spans="1:1" x14ac:dyDescent="0.25">
      <c r="A10894">
        <v>10893</v>
      </c>
    </row>
    <row r="10895" spans="1:1" x14ac:dyDescent="0.25">
      <c r="A10895">
        <v>10894</v>
      </c>
    </row>
    <row r="10896" spans="1:1" x14ac:dyDescent="0.25">
      <c r="A10896">
        <v>10895</v>
      </c>
    </row>
    <row r="10897" spans="1:1" x14ac:dyDescent="0.25">
      <c r="A10897">
        <v>10896</v>
      </c>
    </row>
    <row r="10898" spans="1:1" x14ac:dyDescent="0.25">
      <c r="A10898">
        <v>10897</v>
      </c>
    </row>
    <row r="10899" spans="1:1" x14ac:dyDescent="0.25">
      <c r="A10899">
        <v>10898</v>
      </c>
    </row>
    <row r="10900" spans="1:1" x14ac:dyDescent="0.25">
      <c r="A10900">
        <v>10899</v>
      </c>
    </row>
    <row r="10901" spans="1:1" x14ac:dyDescent="0.25">
      <c r="A10901">
        <v>10900</v>
      </c>
    </row>
    <row r="10902" spans="1:1" x14ac:dyDescent="0.25">
      <c r="A10902">
        <v>10901</v>
      </c>
    </row>
    <row r="10903" spans="1:1" x14ac:dyDescent="0.25">
      <c r="A10903">
        <v>10902</v>
      </c>
    </row>
    <row r="10904" spans="1:1" x14ac:dyDescent="0.25">
      <c r="A10904">
        <v>10903</v>
      </c>
    </row>
    <row r="10905" spans="1:1" x14ac:dyDescent="0.25">
      <c r="A10905">
        <v>10904</v>
      </c>
    </row>
    <row r="10906" spans="1:1" x14ac:dyDescent="0.25">
      <c r="A10906">
        <v>10905</v>
      </c>
    </row>
    <row r="10907" spans="1:1" x14ac:dyDescent="0.25">
      <c r="A10907">
        <v>10906</v>
      </c>
    </row>
    <row r="10908" spans="1:1" x14ac:dyDescent="0.25">
      <c r="A10908">
        <v>10907</v>
      </c>
    </row>
    <row r="10909" spans="1:1" x14ac:dyDescent="0.25">
      <c r="A10909">
        <v>10908</v>
      </c>
    </row>
    <row r="10910" spans="1:1" x14ac:dyDescent="0.25">
      <c r="A10910">
        <v>10909</v>
      </c>
    </row>
    <row r="10911" spans="1:1" x14ac:dyDescent="0.25">
      <c r="A10911">
        <v>10910</v>
      </c>
    </row>
    <row r="10912" spans="1:1" x14ac:dyDescent="0.25">
      <c r="A10912">
        <v>10911</v>
      </c>
    </row>
    <row r="10913" spans="1:1" x14ac:dyDescent="0.25">
      <c r="A10913">
        <v>10912</v>
      </c>
    </row>
    <row r="10914" spans="1:1" x14ac:dyDescent="0.25">
      <c r="A10914">
        <v>10913</v>
      </c>
    </row>
    <row r="10915" spans="1:1" x14ac:dyDescent="0.25">
      <c r="A10915">
        <v>10914</v>
      </c>
    </row>
    <row r="10916" spans="1:1" x14ac:dyDescent="0.25">
      <c r="A10916">
        <v>10915</v>
      </c>
    </row>
    <row r="10917" spans="1:1" x14ac:dyDescent="0.25">
      <c r="A10917">
        <v>10916</v>
      </c>
    </row>
    <row r="10918" spans="1:1" x14ac:dyDescent="0.25">
      <c r="A10918">
        <v>10917</v>
      </c>
    </row>
    <row r="10919" spans="1:1" x14ac:dyDescent="0.25">
      <c r="A10919">
        <v>10918</v>
      </c>
    </row>
    <row r="10920" spans="1:1" x14ac:dyDescent="0.25">
      <c r="A10920">
        <v>10919</v>
      </c>
    </row>
    <row r="10921" spans="1:1" x14ac:dyDescent="0.25">
      <c r="A10921">
        <v>10920</v>
      </c>
    </row>
    <row r="10922" spans="1:1" x14ac:dyDescent="0.25">
      <c r="A10922">
        <v>10921</v>
      </c>
    </row>
    <row r="10923" spans="1:1" x14ac:dyDescent="0.25">
      <c r="A10923">
        <v>10922</v>
      </c>
    </row>
    <row r="10924" spans="1:1" x14ac:dyDescent="0.25">
      <c r="A10924">
        <v>10923</v>
      </c>
    </row>
    <row r="10925" spans="1:1" x14ac:dyDescent="0.25">
      <c r="A10925">
        <v>10924</v>
      </c>
    </row>
    <row r="10926" spans="1:1" x14ac:dyDescent="0.25">
      <c r="A10926">
        <v>10925</v>
      </c>
    </row>
    <row r="10927" spans="1:1" x14ac:dyDescent="0.25">
      <c r="A10927">
        <v>10926</v>
      </c>
    </row>
    <row r="10928" spans="1:1" x14ac:dyDescent="0.25">
      <c r="A10928">
        <v>10927</v>
      </c>
    </row>
    <row r="10929" spans="1:1" x14ac:dyDescent="0.25">
      <c r="A10929">
        <v>10928</v>
      </c>
    </row>
    <row r="10930" spans="1:1" x14ac:dyDescent="0.25">
      <c r="A10930">
        <v>10929</v>
      </c>
    </row>
    <row r="10931" spans="1:1" x14ac:dyDescent="0.25">
      <c r="A10931">
        <v>10930</v>
      </c>
    </row>
    <row r="10932" spans="1:1" x14ac:dyDescent="0.25">
      <c r="A10932">
        <v>10931</v>
      </c>
    </row>
    <row r="10933" spans="1:1" x14ac:dyDescent="0.25">
      <c r="A10933">
        <v>10932</v>
      </c>
    </row>
    <row r="10934" spans="1:1" x14ac:dyDescent="0.25">
      <c r="A10934">
        <v>10933</v>
      </c>
    </row>
    <row r="10935" spans="1:1" x14ac:dyDescent="0.25">
      <c r="A10935">
        <v>10934</v>
      </c>
    </row>
    <row r="10936" spans="1:1" x14ac:dyDescent="0.25">
      <c r="A10936">
        <v>10935</v>
      </c>
    </row>
    <row r="10937" spans="1:1" x14ac:dyDescent="0.25">
      <c r="A10937">
        <v>10936</v>
      </c>
    </row>
    <row r="10938" spans="1:1" x14ac:dyDescent="0.25">
      <c r="A10938">
        <v>10937</v>
      </c>
    </row>
    <row r="10939" spans="1:1" x14ac:dyDescent="0.25">
      <c r="A10939">
        <v>10938</v>
      </c>
    </row>
    <row r="10940" spans="1:1" x14ac:dyDescent="0.25">
      <c r="A10940">
        <v>10939</v>
      </c>
    </row>
    <row r="10941" spans="1:1" x14ac:dyDescent="0.25">
      <c r="A10941">
        <v>10940</v>
      </c>
    </row>
    <row r="10942" spans="1:1" x14ac:dyDescent="0.25">
      <c r="A10942">
        <v>10941</v>
      </c>
    </row>
    <row r="10943" spans="1:1" x14ac:dyDescent="0.25">
      <c r="A10943">
        <v>10942</v>
      </c>
    </row>
    <row r="10944" spans="1:1" x14ac:dyDescent="0.25">
      <c r="A10944">
        <v>10943</v>
      </c>
    </row>
    <row r="10945" spans="1:1" x14ac:dyDescent="0.25">
      <c r="A10945">
        <v>10944</v>
      </c>
    </row>
    <row r="10946" spans="1:1" x14ac:dyDescent="0.25">
      <c r="A10946">
        <v>10945</v>
      </c>
    </row>
    <row r="10947" spans="1:1" x14ac:dyDescent="0.25">
      <c r="A10947">
        <v>10946</v>
      </c>
    </row>
    <row r="10948" spans="1:1" x14ac:dyDescent="0.25">
      <c r="A10948">
        <v>10947</v>
      </c>
    </row>
    <row r="10949" spans="1:1" x14ac:dyDescent="0.25">
      <c r="A10949">
        <v>10948</v>
      </c>
    </row>
    <row r="10950" spans="1:1" x14ac:dyDescent="0.25">
      <c r="A10950">
        <v>10949</v>
      </c>
    </row>
    <row r="10951" spans="1:1" x14ac:dyDescent="0.25">
      <c r="A10951">
        <v>10950</v>
      </c>
    </row>
    <row r="10952" spans="1:1" x14ac:dyDescent="0.25">
      <c r="A10952">
        <v>10951</v>
      </c>
    </row>
    <row r="10953" spans="1:1" x14ac:dyDescent="0.25">
      <c r="A10953">
        <v>10952</v>
      </c>
    </row>
    <row r="10954" spans="1:1" x14ac:dyDescent="0.25">
      <c r="A10954">
        <v>10953</v>
      </c>
    </row>
    <row r="10955" spans="1:1" x14ac:dyDescent="0.25">
      <c r="A10955">
        <v>10954</v>
      </c>
    </row>
    <row r="10956" spans="1:1" x14ac:dyDescent="0.25">
      <c r="A10956">
        <v>10955</v>
      </c>
    </row>
    <row r="10957" spans="1:1" x14ac:dyDescent="0.25">
      <c r="A10957">
        <v>10956</v>
      </c>
    </row>
    <row r="10958" spans="1:1" x14ac:dyDescent="0.25">
      <c r="A10958">
        <v>10957</v>
      </c>
    </row>
    <row r="10959" spans="1:1" x14ac:dyDescent="0.25">
      <c r="A10959">
        <v>10958</v>
      </c>
    </row>
    <row r="10960" spans="1:1" x14ac:dyDescent="0.25">
      <c r="A10960">
        <v>10959</v>
      </c>
    </row>
    <row r="10961" spans="1:1" x14ac:dyDescent="0.25">
      <c r="A10961">
        <v>10960</v>
      </c>
    </row>
    <row r="10962" spans="1:1" x14ac:dyDescent="0.25">
      <c r="A10962">
        <v>10961</v>
      </c>
    </row>
    <row r="10963" spans="1:1" x14ac:dyDescent="0.25">
      <c r="A10963">
        <v>10962</v>
      </c>
    </row>
    <row r="10964" spans="1:1" x14ac:dyDescent="0.25">
      <c r="A10964">
        <v>10963</v>
      </c>
    </row>
    <row r="10965" spans="1:1" x14ac:dyDescent="0.25">
      <c r="A10965">
        <v>10964</v>
      </c>
    </row>
    <row r="10966" spans="1:1" x14ac:dyDescent="0.25">
      <c r="A10966">
        <v>10965</v>
      </c>
    </row>
    <row r="10967" spans="1:1" x14ac:dyDescent="0.25">
      <c r="A10967">
        <v>10966</v>
      </c>
    </row>
    <row r="10968" spans="1:1" x14ac:dyDescent="0.25">
      <c r="A10968">
        <v>10967</v>
      </c>
    </row>
    <row r="10969" spans="1:1" x14ac:dyDescent="0.25">
      <c r="A10969">
        <v>10968</v>
      </c>
    </row>
    <row r="10970" spans="1:1" x14ac:dyDescent="0.25">
      <c r="A10970">
        <v>10969</v>
      </c>
    </row>
    <row r="10971" spans="1:1" x14ac:dyDescent="0.25">
      <c r="A10971">
        <v>10970</v>
      </c>
    </row>
    <row r="10972" spans="1:1" x14ac:dyDescent="0.25">
      <c r="A10972">
        <v>10971</v>
      </c>
    </row>
    <row r="10973" spans="1:1" x14ac:dyDescent="0.25">
      <c r="A10973">
        <v>10972</v>
      </c>
    </row>
    <row r="10974" spans="1:1" x14ac:dyDescent="0.25">
      <c r="A10974">
        <v>10973</v>
      </c>
    </row>
    <row r="10975" spans="1:1" x14ac:dyDescent="0.25">
      <c r="A10975">
        <v>10974</v>
      </c>
    </row>
    <row r="10976" spans="1:1" x14ac:dyDescent="0.25">
      <c r="A10976">
        <v>10975</v>
      </c>
    </row>
    <row r="10977" spans="1:1" x14ac:dyDescent="0.25">
      <c r="A10977">
        <v>10976</v>
      </c>
    </row>
    <row r="10978" spans="1:1" x14ac:dyDescent="0.25">
      <c r="A10978">
        <v>10977</v>
      </c>
    </row>
    <row r="10979" spans="1:1" x14ac:dyDescent="0.25">
      <c r="A10979">
        <v>10978</v>
      </c>
    </row>
    <row r="10980" spans="1:1" x14ac:dyDescent="0.25">
      <c r="A10980">
        <v>10979</v>
      </c>
    </row>
    <row r="10981" spans="1:1" x14ac:dyDescent="0.25">
      <c r="A10981">
        <v>10980</v>
      </c>
    </row>
    <row r="10982" spans="1:1" x14ac:dyDescent="0.25">
      <c r="A10982">
        <v>10981</v>
      </c>
    </row>
    <row r="10983" spans="1:1" x14ac:dyDescent="0.25">
      <c r="A10983">
        <v>10982</v>
      </c>
    </row>
    <row r="10984" spans="1:1" x14ac:dyDescent="0.25">
      <c r="A10984">
        <v>10983</v>
      </c>
    </row>
    <row r="10985" spans="1:1" x14ac:dyDescent="0.25">
      <c r="A10985">
        <v>10984</v>
      </c>
    </row>
    <row r="10986" spans="1:1" x14ac:dyDescent="0.25">
      <c r="A10986">
        <v>10985</v>
      </c>
    </row>
    <row r="10987" spans="1:1" x14ac:dyDescent="0.25">
      <c r="A10987">
        <v>10986</v>
      </c>
    </row>
    <row r="10988" spans="1:1" x14ac:dyDescent="0.25">
      <c r="A10988">
        <v>10987</v>
      </c>
    </row>
    <row r="10989" spans="1:1" x14ac:dyDescent="0.25">
      <c r="A10989">
        <v>10988</v>
      </c>
    </row>
    <row r="10990" spans="1:1" x14ac:dyDescent="0.25">
      <c r="A10990">
        <v>10989</v>
      </c>
    </row>
    <row r="10991" spans="1:1" x14ac:dyDescent="0.25">
      <c r="A10991">
        <v>10990</v>
      </c>
    </row>
    <row r="10992" spans="1:1" x14ac:dyDescent="0.25">
      <c r="A10992">
        <v>10991</v>
      </c>
    </row>
    <row r="10993" spans="1:1" x14ac:dyDescent="0.25">
      <c r="A10993">
        <v>10992</v>
      </c>
    </row>
    <row r="10994" spans="1:1" x14ac:dyDescent="0.25">
      <c r="A10994">
        <v>10993</v>
      </c>
    </row>
    <row r="10995" spans="1:1" x14ac:dyDescent="0.25">
      <c r="A10995">
        <v>10994</v>
      </c>
    </row>
    <row r="10996" spans="1:1" x14ac:dyDescent="0.25">
      <c r="A10996">
        <v>10995</v>
      </c>
    </row>
    <row r="10997" spans="1:1" x14ac:dyDescent="0.25">
      <c r="A10997">
        <v>10996</v>
      </c>
    </row>
    <row r="10998" spans="1:1" x14ac:dyDescent="0.25">
      <c r="A10998">
        <v>10997</v>
      </c>
    </row>
    <row r="10999" spans="1:1" x14ac:dyDescent="0.25">
      <c r="A10999">
        <v>10998</v>
      </c>
    </row>
    <row r="11000" spans="1:1" x14ac:dyDescent="0.25">
      <c r="A11000">
        <v>10999</v>
      </c>
    </row>
    <row r="11001" spans="1:1" x14ac:dyDescent="0.25">
      <c r="A11001">
        <v>11000</v>
      </c>
    </row>
    <row r="11002" spans="1:1" x14ac:dyDescent="0.25">
      <c r="A11002">
        <v>11001</v>
      </c>
    </row>
    <row r="11003" spans="1:1" x14ac:dyDescent="0.25">
      <c r="A11003">
        <v>11002</v>
      </c>
    </row>
    <row r="11004" spans="1:1" x14ac:dyDescent="0.25">
      <c r="A11004">
        <v>11003</v>
      </c>
    </row>
    <row r="11005" spans="1:1" x14ac:dyDescent="0.25">
      <c r="A11005">
        <v>11004</v>
      </c>
    </row>
    <row r="11006" spans="1:1" x14ac:dyDescent="0.25">
      <c r="A11006">
        <v>11005</v>
      </c>
    </row>
    <row r="11007" spans="1:1" x14ac:dyDescent="0.25">
      <c r="A11007">
        <v>11006</v>
      </c>
    </row>
    <row r="11008" spans="1:1" x14ac:dyDescent="0.25">
      <c r="A11008">
        <v>11007</v>
      </c>
    </row>
    <row r="11009" spans="1:1" x14ac:dyDescent="0.25">
      <c r="A11009">
        <v>11008</v>
      </c>
    </row>
    <row r="11010" spans="1:1" x14ac:dyDescent="0.25">
      <c r="A11010">
        <v>11009</v>
      </c>
    </row>
    <row r="11011" spans="1:1" x14ac:dyDescent="0.25">
      <c r="A11011">
        <v>11010</v>
      </c>
    </row>
    <row r="11012" spans="1:1" x14ac:dyDescent="0.25">
      <c r="A11012">
        <v>11011</v>
      </c>
    </row>
    <row r="11013" spans="1:1" x14ac:dyDescent="0.25">
      <c r="A11013">
        <v>11012</v>
      </c>
    </row>
    <row r="11014" spans="1:1" x14ac:dyDescent="0.25">
      <c r="A11014">
        <v>11013</v>
      </c>
    </row>
    <row r="11015" spans="1:1" x14ac:dyDescent="0.25">
      <c r="A11015">
        <v>11014</v>
      </c>
    </row>
    <row r="11016" spans="1:1" x14ac:dyDescent="0.25">
      <c r="A11016">
        <v>11015</v>
      </c>
    </row>
    <row r="11017" spans="1:1" x14ac:dyDescent="0.25">
      <c r="A11017">
        <v>11016</v>
      </c>
    </row>
    <row r="11018" spans="1:1" x14ac:dyDescent="0.25">
      <c r="A11018">
        <v>11017</v>
      </c>
    </row>
    <row r="11019" spans="1:1" x14ac:dyDescent="0.25">
      <c r="A11019">
        <v>11018</v>
      </c>
    </row>
    <row r="11020" spans="1:1" x14ac:dyDescent="0.25">
      <c r="A11020">
        <v>11019</v>
      </c>
    </row>
    <row r="11021" spans="1:1" x14ac:dyDescent="0.25">
      <c r="A11021">
        <v>11020</v>
      </c>
    </row>
    <row r="11022" spans="1:1" x14ac:dyDescent="0.25">
      <c r="A11022">
        <v>11021</v>
      </c>
    </row>
    <row r="11023" spans="1:1" x14ac:dyDescent="0.25">
      <c r="A11023">
        <v>11022</v>
      </c>
    </row>
    <row r="11024" spans="1:1" x14ac:dyDescent="0.25">
      <c r="A11024">
        <v>11023</v>
      </c>
    </row>
    <row r="11025" spans="1:1" x14ac:dyDescent="0.25">
      <c r="A11025">
        <v>11024</v>
      </c>
    </row>
    <row r="11026" spans="1:1" x14ac:dyDescent="0.25">
      <c r="A11026">
        <v>11025</v>
      </c>
    </row>
    <row r="11027" spans="1:1" x14ac:dyDescent="0.25">
      <c r="A11027">
        <v>11026</v>
      </c>
    </row>
    <row r="11028" spans="1:1" x14ac:dyDescent="0.25">
      <c r="A11028">
        <v>11027</v>
      </c>
    </row>
    <row r="11029" spans="1:1" x14ac:dyDescent="0.25">
      <c r="A11029">
        <v>11028</v>
      </c>
    </row>
    <row r="11030" spans="1:1" x14ac:dyDescent="0.25">
      <c r="A11030">
        <v>11029</v>
      </c>
    </row>
    <row r="11031" spans="1:1" x14ac:dyDescent="0.25">
      <c r="A11031">
        <v>11030</v>
      </c>
    </row>
    <row r="11032" spans="1:1" x14ac:dyDescent="0.25">
      <c r="A11032">
        <v>11031</v>
      </c>
    </row>
    <row r="11033" spans="1:1" x14ac:dyDescent="0.25">
      <c r="A11033">
        <v>11032</v>
      </c>
    </row>
    <row r="11034" spans="1:1" x14ac:dyDescent="0.25">
      <c r="A11034">
        <v>11033</v>
      </c>
    </row>
    <row r="11035" spans="1:1" x14ac:dyDescent="0.25">
      <c r="A11035">
        <v>11034</v>
      </c>
    </row>
    <row r="11036" spans="1:1" x14ac:dyDescent="0.25">
      <c r="A11036">
        <v>11035</v>
      </c>
    </row>
    <row r="11037" spans="1:1" x14ac:dyDescent="0.25">
      <c r="A11037">
        <v>11036</v>
      </c>
    </row>
    <row r="11038" spans="1:1" x14ac:dyDescent="0.25">
      <c r="A11038">
        <v>11037</v>
      </c>
    </row>
    <row r="11039" spans="1:1" x14ac:dyDescent="0.25">
      <c r="A11039">
        <v>11038</v>
      </c>
    </row>
    <row r="11040" spans="1:1" x14ac:dyDescent="0.25">
      <c r="A11040">
        <v>11039</v>
      </c>
    </row>
    <row r="11041" spans="1:1" x14ac:dyDescent="0.25">
      <c r="A11041">
        <v>11040</v>
      </c>
    </row>
    <row r="11042" spans="1:1" x14ac:dyDescent="0.25">
      <c r="A11042">
        <v>11041</v>
      </c>
    </row>
    <row r="11043" spans="1:1" x14ac:dyDescent="0.25">
      <c r="A11043">
        <v>11042</v>
      </c>
    </row>
    <row r="11044" spans="1:1" x14ac:dyDescent="0.25">
      <c r="A11044">
        <v>11043</v>
      </c>
    </row>
    <row r="11045" spans="1:1" x14ac:dyDescent="0.25">
      <c r="A11045">
        <v>11044</v>
      </c>
    </row>
    <row r="11046" spans="1:1" x14ac:dyDescent="0.25">
      <c r="A11046">
        <v>11045</v>
      </c>
    </row>
    <row r="11047" spans="1:1" x14ac:dyDescent="0.25">
      <c r="A11047">
        <v>11046</v>
      </c>
    </row>
    <row r="11048" spans="1:1" x14ac:dyDescent="0.25">
      <c r="A11048">
        <v>11047</v>
      </c>
    </row>
    <row r="11049" spans="1:1" x14ac:dyDescent="0.25">
      <c r="A11049">
        <v>11048</v>
      </c>
    </row>
    <row r="11050" spans="1:1" x14ac:dyDescent="0.25">
      <c r="A11050">
        <v>11049</v>
      </c>
    </row>
    <row r="11051" spans="1:1" x14ac:dyDescent="0.25">
      <c r="A11051">
        <v>11050</v>
      </c>
    </row>
    <row r="11052" spans="1:1" x14ac:dyDescent="0.25">
      <c r="A11052">
        <v>11051</v>
      </c>
    </row>
    <row r="11053" spans="1:1" x14ac:dyDescent="0.25">
      <c r="A11053">
        <v>11052</v>
      </c>
    </row>
    <row r="11054" spans="1:1" x14ac:dyDescent="0.25">
      <c r="A11054">
        <v>11053</v>
      </c>
    </row>
    <row r="11055" spans="1:1" x14ac:dyDescent="0.25">
      <c r="A11055">
        <v>11054</v>
      </c>
    </row>
    <row r="11056" spans="1:1" x14ac:dyDescent="0.25">
      <c r="A11056">
        <v>11055</v>
      </c>
    </row>
    <row r="11057" spans="1:1" x14ac:dyDescent="0.25">
      <c r="A11057">
        <v>11056</v>
      </c>
    </row>
    <row r="11058" spans="1:1" x14ac:dyDescent="0.25">
      <c r="A11058">
        <v>11057</v>
      </c>
    </row>
    <row r="11059" spans="1:1" x14ac:dyDescent="0.25">
      <c r="A11059">
        <v>11058</v>
      </c>
    </row>
    <row r="11060" spans="1:1" x14ac:dyDescent="0.25">
      <c r="A11060">
        <v>11059</v>
      </c>
    </row>
    <row r="11061" spans="1:1" x14ac:dyDescent="0.25">
      <c r="A11061">
        <v>11060</v>
      </c>
    </row>
    <row r="11062" spans="1:1" x14ac:dyDescent="0.25">
      <c r="A11062">
        <v>11061</v>
      </c>
    </row>
    <row r="11063" spans="1:1" x14ac:dyDescent="0.25">
      <c r="A11063">
        <v>11062</v>
      </c>
    </row>
    <row r="11064" spans="1:1" x14ac:dyDescent="0.25">
      <c r="A11064">
        <v>11063</v>
      </c>
    </row>
    <row r="11065" spans="1:1" x14ac:dyDescent="0.25">
      <c r="A11065">
        <v>11064</v>
      </c>
    </row>
    <row r="11066" spans="1:1" x14ac:dyDescent="0.25">
      <c r="A11066">
        <v>11065</v>
      </c>
    </row>
    <row r="11067" spans="1:1" x14ac:dyDescent="0.25">
      <c r="A11067">
        <v>11066</v>
      </c>
    </row>
    <row r="11068" spans="1:1" x14ac:dyDescent="0.25">
      <c r="A11068">
        <v>11067</v>
      </c>
    </row>
    <row r="11069" spans="1:1" x14ac:dyDescent="0.25">
      <c r="A11069">
        <v>11068</v>
      </c>
    </row>
    <row r="11070" spans="1:1" x14ac:dyDescent="0.25">
      <c r="A11070">
        <v>11069</v>
      </c>
    </row>
    <row r="11071" spans="1:1" x14ac:dyDescent="0.25">
      <c r="A11071">
        <v>11070</v>
      </c>
    </row>
    <row r="11072" spans="1:1" x14ac:dyDescent="0.25">
      <c r="A11072">
        <v>11071</v>
      </c>
    </row>
    <row r="11073" spans="1:1" x14ac:dyDescent="0.25">
      <c r="A11073">
        <v>11072</v>
      </c>
    </row>
    <row r="11074" spans="1:1" x14ac:dyDescent="0.25">
      <c r="A11074">
        <v>11073</v>
      </c>
    </row>
    <row r="11075" spans="1:1" x14ac:dyDescent="0.25">
      <c r="A11075">
        <v>11074</v>
      </c>
    </row>
    <row r="11076" spans="1:1" x14ac:dyDescent="0.25">
      <c r="A11076">
        <v>11075</v>
      </c>
    </row>
    <row r="11077" spans="1:1" x14ac:dyDescent="0.25">
      <c r="A11077">
        <v>11076</v>
      </c>
    </row>
    <row r="11078" spans="1:1" x14ac:dyDescent="0.25">
      <c r="A11078">
        <v>11077</v>
      </c>
    </row>
    <row r="11079" spans="1:1" x14ac:dyDescent="0.25">
      <c r="A11079">
        <v>11078</v>
      </c>
    </row>
    <row r="11080" spans="1:1" x14ac:dyDescent="0.25">
      <c r="A11080">
        <v>11079</v>
      </c>
    </row>
    <row r="11081" spans="1:1" x14ac:dyDescent="0.25">
      <c r="A11081">
        <v>11080</v>
      </c>
    </row>
    <row r="11082" spans="1:1" x14ac:dyDescent="0.25">
      <c r="A11082">
        <v>11081</v>
      </c>
    </row>
    <row r="11083" spans="1:1" x14ac:dyDescent="0.25">
      <c r="A11083">
        <v>11082</v>
      </c>
    </row>
    <row r="11084" spans="1:1" x14ac:dyDescent="0.25">
      <c r="A11084">
        <v>11083</v>
      </c>
    </row>
    <row r="11085" spans="1:1" x14ac:dyDescent="0.25">
      <c r="A11085">
        <v>11084</v>
      </c>
    </row>
    <row r="11086" spans="1:1" x14ac:dyDescent="0.25">
      <c r="A11086">
        <v>11085</v>
      </c>
    </row>
    <row r="11087" spans="1:1" x14ac:dyDescent="0.25">
      <c r="A11087">
        <v>11086</v>
      </c>
    </row>
    <row r="11088" spans="1:1" x14ac:dyDescent="0.25">
      <c r="A11088">
        <v>11087</v>
      </c>
    </row>
    <row r="11089" spans="1:1" x14ac:dyDescent="0.25">
      <c r="A11089">
        <v>11088</v>
      </c>
    </row>
    <row r="11090" spans="1:1" x14ac:dyDescent="0.25">
      <c r="A11090">
        <v>11089</v>
      </c>
    </row>
    <row r="11091" spans="1:1" x14ac:dyDescent="0.25">
      <c r="A11091">
        <v>11090</v>
      </c>
    </row>
    <row r="11092" spans="1:1" x14ac:dyDescent="0.25">
      <c r="A11092">
        <v>11091</v>
      </c>
    </row>
    <row r="11093" spans="1:1" x14ac:dyDescent="0.25">
      <c r="A11093">
        <v>11092</v>
      </c>
    </row>
    <row r="11094" spans="1:1" x14ac:dyDescent="0.25">
      <c r="A11094">
        <v>11093</v>
      </c>
    </row>
    <row r="11095" spans="1:1" x14ac:dyDescent="0.25">
      <c r="A11095">
        <v>11094</v>
      </c>
    </row>
    <row r="11096" spans="1:1" x14ac:dyDescent="0.25">
      <c r="A11096">
        <v>11095</v>
      </c>
    </row>
    <row r="11097" spans="1:1" x14ac:dyDescent="0.25">
      <c r="A11097">
        <v>11096</v>
      </c>
    </row>
    <row r="11098" spans="1:1" x14ac:dyDescent="0.25">
      <c r="A11098">
        <v>11097</v>
      </c>
    </row>
    <row r="11099" spans="1:1" x14ac:dyDescent="0.25">
      <c r="A11099">
        <v>11098</v>
      </c>
    </row>
    <row r="11100" spans="1:1" x14ac:dyDescent="0.25">
      <c r="A11100">
        <v>11099</v>
      </c>
    </row>
    <row r="11101" spans="1:1" x14ac:dyDescent="0.25">
      <c r="A11101">
        <v>11100</v>
      </c>
    </row>
    <row r="11102" spans="1:1" x14ac:dyDescent="0.25">
      <c r="A11102">
        <v>11101</v>
      </c>
    </row>
    <row r="11103" spans="1:1" x14ac:dyDescent="0.25">
      <c r="A11103">
        <v>11102</v>
      </c>
    </row>
    <row r="11104" spans="1:1" x14ac:dyDescent="0.25">
      <c r="A11104">
        <v>11103</v>
      </c>
    </row>
    <row r="11105" spans="1:1" x14ac:dyDescent="0.25">
      <c r="A11105">
        <v>11104</v>
      </c>
    </row>
    <row r="11106" spans="1:1" x14ac:dyDescent="0.25">
      <c r="A11106">
        <v>11105</v>
      </c>
    </row>
    <row r="11107" spans="1:1" x14ac:dyDescent="0.25">
      <c r="A11107">
        <v>11106</v>
      </c>
    </row>
    <row r="11108" spans="1:1" x14ac:dyDescent="0.25">
      <c r="A11108">
        <v>11107</v>
      </c>
    </row>
    <row r="11109" spans="1:1" x14ac:dyDescent="0.25">
      <c r="A11109">
        <v>11108</v>
      </c>
    </row>
    <row r="11110" spans="1:1" x14ac:dyDescent="0.25">
      <c r="A11110">
        <v>11109</v>
      </c>
    </row>
    <row r="11111" spans="1:1" x14ac:dyDescent="0.25">
      <c r="A11111">
        <v>11110</v>
      </c>
    </row>
    <row r="11112" spans="1:1" x14ac:dyDescent="0.25">
      <c r="A11112">
        <v>11111</v>
      </c>
    </row>
    <row r="11113" spans="1:1" x14ac:dyDescent="0.25">
      <c r="A11113">
        <v>11112</v>
      </c>
    </row>
    <row r="11114" spans="1:1" x14ac:dyDescent="0.25">
      <c r="A11114">
        <v>11113</v>
      </c>
    </row>
    <row r="11115" spans="1:1" x14ac:dyDescent="0.25">
      <c r="A11115">
        <v>11114</v>
      </c>
    </row>
    <row r="11116" spans="1:1" x14ac:dyDescent="0.25">
      <c r="A11116">
        <v>11115</v>
      </c>
    </row>
    <row r="11117" spans="1:1" x14ac:dyDescent="0.25">
      <c r="A11117">
        <v>11116</v>
      </c>
    </row>
    <row r="11118" spans="1:1" x14ac:dyDescent="0.25">
      <c r="A11118">
        <v>11117</v>
      </c>
    </row>
    <row r="11119" spans="1:1" x14ac:dyDescent="0.25">
      <c r="A11119">
        <v>11118</v>
      </c>
    </row>
    <row r="11120" spans="1:1" x14ac:dyDescent="0.25">
      <c r="A11120">
        <v>11119</v>
      </c>
    </row>
    <row r="11121" spans="1:1" x14ac:dyDescent="0.25">
      <c r="A11121">
        <v>11120</v>
      </c>
    </row>
    <row r="11122" spans="1:1" x14ac:dyDescent="0.25">
      <c r="A11122">
        <v>11121</v>
      </c>
    </row>
    <row r="11123" spans="1:1" x14ac:dyDescent="0.25">
      <c r="A11123">
        <v>11122</v>
      </c>
    </row>
    <row r="11124" spans="1:1" x14ac:dyDescent="0.25">
      <c r="A11124">
        <v>11123</v>
      </c>
    </row>
    <row r="11125" spans="1:1" x14ac:dyDescent="0.25">
      <c r="A11125">
        <v>11124</v>
      </c>
    </row>
    <row r="11126" spans="1:1" x14ac:dyDescent="0.25">
      <c r="A11126">
        <v>11125</v>
      </c>
    </row>
    <row r="11127" spans="1:1" x14ac:dyDescent="0.25">
      <c r="A11127">
        <v>11126</v>
      </c>
    </row>
    <row r="11128" spans="1:1" x14ac:dyDescent="0.25">
      <c r="A11128">
        <v>11127</v>
      </c>
    </row>
    <row r="11129" spans="1:1" x14ac:dyDescent="0.25">
      <c r="A11129">
        <v>11128</v>
      </c>
    </row>
    <row r="11130" spans="1:1" x14ac:dyDescent="0.25">
      <c r="A11130">
        <v>11129</v>
      </c>
    </row>
    <row r="11131" spans="1:1" x14ac:dyDescent="0.25">
      <c r="A11131">
        <v>11130</v>
      </c>
    </row>
    <row r="11132" spans="1:1" x14ac:dyDescent="0.25">
      <c r="A11132">
        <v>11131</v>
      </c>
    </row>
    <row r="11133" spans="1:1" x14ac:dyDescent="0.25">
      <c r="A11133">
        <v>11132</v>
      </c>
    </row>
    <row r="11134" spans="1:1" x14ac:dyDescent="0.25">
      <c r="A11134">
        <v>11133</v>
      </c>
    </row>
    <row r="11135" spans="1:1" x14ac:dyDescent="0.25">
      <c r="A11135">
        <v>11134</v>
      </c>
    </row>
    <row r="11136" spans="1:1" x14ac:dyDescent="0.25">
      <c r="A11136">
        <v>11135</v>
      </c>
    </row>
    <row r="11137" spans="1:1" x14ac:dyDescent="0.25">
      <c r="A11137">
        <v>11136</v>
      </c>
    </row>
    <row r="11138" spans="1:1" x14ac:dyDescent="0.25">
      <c r="A11138">
        <v>11137</v>
      </c>
    </row>
    <row r="11139" spans="1:1" x14ac:dyDescent="0.25">
      <c r="A11139">
        <v>11138</v>
      </c>
    </row>
    <row r="11140" spans="1:1" x14ac:dyDescent="0.25">
      <c r="A11140">
        <v>11139</v>
      </c>
    </row>
    <row r="11141" spans="1:1" x14ac:dyDescent="0.25">
      <c r="A11141">
        <v>11140</v>
      </c>
    </row>
    <row r="11142" spans="1:1" x14ac:dyDescent="0.25">
      <c r="A11142">
        <v>11141</v>
      </c>
    </row>
    <row r="11143" spans="1:1" x14ac:dyDescent="0.25">
      <c r="A11143">
        <v>11142</v>
      </c>
    </row>
    <row r="11144" spans="1:1" x14ac:dyDescent="0.25">
      <c r="A11144">
        <v>11143</v>
      </c>
    </row>
    <row r="11145" spans="1:1" x14ac:dyDescent="0.25">
      <c r="A11145">
        <v>11144</v>
      </c>
    </row>
    <row r="11146" spans="1:1" x14ac:dyDescent="0.25">
      <c r="A11146">
        <v>11145</v>
      </c>
    </row>
    <row r="11147" spans="1:1" x14ac:dyDescent="0.25">
      <c r="A11147">
        <v>11146</v>
      </c>
    </row>
    <row r="11148" spans="1:1" x14ac:dyDescent="0.25">
      <c r="A11148">
        <v>11147</v>
      </c>
    </row>
    <row r="11149" spans="1:1" x14ac:dyDescent="0.25">
      <c r="A11149">
        <v>11148</v>
      </c>
    </row>
    <row r="11150" spans="1:1" x14ac:dyDescent="0.25">
      <c r="A11150">
        <v>11149</v>
      </c>
    </row>
    <row r="11151" spans="1:1" x14ac:dyDescent="0.25">
      <c r="A11151">
        <v>11150</v>
      </c>
    </row>
    <row r="11152" spans="1:1" x14ac:dyDescent="0.25">
      <c r="A11152">
        <v>11151</v>
      </c>
    </row>
    <row r="11153" spans="1:1" x14ac:dyDescent="0.25">
      <c r="A11153">
        <v>11152</v>
      </c>
    </row>
    <row r="11154" spans="1:1" x14ac:dyDescent="0.25">
      <c r="A11154">
        <v>11153</v>
      </c>
    </row>
    <row r="11155" spans="1:1" x14ac:dyDescent="0.25">
      <c r="A11155">
        <v>11154</v>
      </c>
    </row>
    <row r="11156" spans="1:1" x14ac:dyDescent="0.25">
      <c r="A11156">
        <v>11155</v>
      </c>
    </row>
    <row r="11157" spans="1:1" x14ac:dyDescent="0.25">
      <c r="A11157">
        <v>11156</v>
      </c>
    </row>
    <row r="11158" spans="1:1" x14ac:dyDescent="0.25">
      <c r="A11158">
        <v>11157</v>
      </c>
    </row>
    <row r="11159" spans="1:1" x14ac:dyDescent="0.25">
      <c r="A11159">
        <v>11158</v>
      </c>
    </row>
    <row r="11160" spans="1:1" x14ac:dyDescent="0.25">
      <c r="A11160">
        <v>11159</v>
      </c>
    </row>
    <row r="11161" spans="1:1" x14ac:dyDescent="0.25">
      <c r="A11161">
        <v>11160</v>
      </c>
    </row>
    <row r="11162" spans="1:1" x14ac:dyDescent="0.25">
      <c r="A11162">
        <v>11161</v>
      </c>
    </row>
    <row r="11163" spans="1:1" x14ac:dyDescent="0.25">
      <c r="A11163">
        <v>11162</v>
      </c>
    </row>
    <row r="11164" spans="1:1" x14ac:dyDescent="0.25">
      <c r="A11164">
        <v>11163</v>
      </c>
    </row>
    <row r="11165" spans="1:1" x14ac:dyDescent="0.25">
      <c r="A11165">
        <v>11164</v>
      </c>
    </row>
    <row r="11166" spans="1:1" x14ac:dyDescent="0.25">
      <c r="A11166">
        <v>11165</v>
      </c>
    </row>
    <row r="11167" spans="1:1" x14ac:dyDescent="0.25">
      <c r="A11167">
        <v>11166</v>
      </c>
    </row>
    <row r="11168" spans="1:1" x14ac:dyDescent="0.25">
      <c r="A11168">
        <v>11167</v>
      </c>
    </row>
    <row r="11169" spans="1:1" x14ac:dyDescent="0.25">
      <c r="A11169">
        <v>11168</v>
      </c>
    </row>
    <row r="11170" spans="1:1" x14ac:dyDescent="0.25">
      <c r="A11170">
        <v>11169</v>
      </c>
    </row>
    <row r="11171" spans="1:1" x14ac:dyDescent="0.25">
      <c r="A11171">
        <v>11170</v>
      </c>
    </row>
    <row r="11172" spans="1:1" x14ac:dyDescent="0.25">
      <c r="A11172">
        <v>11171</v>
      </c>
    </row>
    <row r="11173" spans="1:1" x14ac:dyDescent="0.25">
      <c r="A11173">
        <v>11172</v>
      </c>
    </row>
    <row r="11174" spans="1:1" x14ac:dyDescent="0.25">
      <c r="A11174">
        <v>11173</v>
      </c>
    </row>
    <row r="11175" spans="1:1" x14ac:dyDescent="0.25">
      <c r="A11175">
        <v>11174</v>
      </c>
    </row>
    <row r="11176" spans="1:1" x14ac:dyDescent="0.25">
      <c r="A11176">
        <v>11175</v>
      </c>
    </row>
    <row r="11177" spans="1:1" x14ac:dyDescent="0.25">
      <c r="A11177">
        <v>11176</v>
      </c>
    </row>
    <row r="11178" spans="1:1" x14ac:dyDescent="0.25">
      <c r="A11178">
        <v>11177</v>
      </c>
    </row>
    <row r="11179" spans="1:1" x14ac:dyDescent="0.25">
      <c r="A11179">
        <v>11178</v>
      </c>
    </row>
    <row r="11180" spans="1:1" x14ac:dyDescent="0.25">
      <c r="A11180">
        <v>11179</v>
      </c>
    </row>
    <row r="11181" spans="1:1" x14ac:dyDescent="0.25">
      <c r="A11181">
        <v>11180</v>
      </c>
    </row>
    <row r="11182" spans="1:1" x14ac:dyDescent="0.25">
      <c r="A11182">
        <v>11181</v>
      </c>
    </row>
    <row r="11183" spans="1:1" x14ac:dyDescent="0.25">
      <c r="A11183">
        <v>11182</v>
      </c>
    </row>
    <row r="11184" spans="1:1" x14ac:dyDescent="0.25">
      <c r="A11184">
        <v>11183</v>
      </c>
    </row>
    <row r="11185" spans="1:1" x14ac:dyDescent="0.25">
      <c r="A11185">
        <v>11184</v>
      </c>
    </row>
    <row r="11186" spans="1:1" x14ac:dyDescent="0.25">
      <c r="A11186">
        <v>11185</v>
      </c>
    </row>
    <row r="11187" spans="1:1" x14ac:dyDescent="0.25">
      <c r="A11187">
        <v>11186</v>
      </c>
    </row>
    <row r="11188" spans="1:1" x14ac:dyDescent="0.25">
      <c r="A11188">
        <v>11187</v>
      </c>
    </row>
    <row r="11189" spans="1:1" x14ac:dyDescent="0.25">
      <c r="A11189">
        <v>11188</v>
      </c>
    </row>
    <row r="11190" spans="1:1" x14ac:dyDescent="0.25">
      <c r="A11190">
        <v>11189</v>
      </c>
    </row>
    <row r="11191" spans="1:1" x14ac:dyDescent="0.25">
      <c r="A11191">
        <v>11190</v>
      </c>
    </row>
    <row r="11192" spans="1:1" x14ac:dyDescent="0.25">
      <c r="A11192">
        <v>11191</v>
      </c>
    </row>
    <row r="11193" spans="1:1" x14ac:dyDescent="0.25">
      <c r="A11193">
        <v>11192</v>
      </c>
    </row>
    <row r="11194" spans="1:1" x14ac:dyDescent="0.25">
      <c r="A11194">
        <v>11193</v>
      </c>
    </row>
    <row r="11195" spans="1:1" x14ac:dyDescent="0.25">
      <c r="A11195">
        <v>11194</v>
      </c>
    </row>
    <row r="11196" spans="1:1" x14ac:dyDescent="0.25">
      <c r="A11196">
        <v>11195</v>
      </c>
    </row>
    <row r="11197" spans="1:1" x14ac:dyDescent="0.25">
      <c r="A11197">
        <v>11196</v>
      </c>
    </row>
    <row r="11198" spans="1:1" x14ac:dyDescent="0.25">
      <c r="A11198">
        <v>11197</v>
      </c>
    </row>
    <row r="11199" spans="1:1" x14ac:dyDescent="0.25">
      <c r="A11199">
        <v>11198</v>
      </c>
    </row>
    <row r="11200" spans="1:1" x14ac:dyDescent="0.25">
      <c r="A11200">
        <v>11199</v>
      </c>
    </row>
    <row r="11201" spans="1:1" x14ac:dyDescent="0.25">
      <c r="A11201">
        <v>11200</v>
      </c>
    </row>
    <row r="11202" spans="1:1" x14ac:dyDescent="0.25">
      <c r="A11202">
        <v>11201</v>
      </c>
    </row>
    <row r="11203" spans="1:1" x14ac:dyDescent="0.25">
      <c r="A11203">
        <v>11202</v>
      </c>
    </row>
    <row r="11204" spans="1:1" x14ac:dyDescent="0.25">
      <c r="A11204">
        <v>11203</v>
      </c>
    </row>
    <row r="11205" spans="1:1" x14ac:dyDescent="0.25">
      <c r="A11205">
        <v>11204</v>
      </c>
    </row>
    <row r="11206" spans="1:1" x14ac:dyDescent="0.25">
      <c r="A11206">
        <v>11205</v>
      </c>
    </row>
    <row r="11207" spans="1:1" x14ac:dyDescent="0.25">
      <c r="A11207">
        <v>11206</v>
      </c>
    </row>
    <row r="11208" spans="1:1" x14ac:dyDescent="0.25">
      <c r="A11208">
        <v>11207</v>
      </c>
    </row>
    <row r="11209" spans="1:1" x14ac:dyDescent="0.25">
      <c r="A11209">
        <v>11208</v>
      </c>
    </row>
    <row r="11210" spans="1:1" x14ac:dyDescent="0.25">
      <c r="A11210">
        <v>11209</v>
      </c>
    </row>
    <row r="11211" spans="1:1" x14ac:dyDescent="0.25">
      <c r="A11211">
        <v>11210</v>
      </c>
    </row>
    <row r="11212" spans="1:1" x14ac:dyDescent="0.25">
      <c r="A11212">
        <v>11211</v>
      </c>
    </row>
    <row r="11213" spans="1:1" x14ac:dyDescent="0.25">
      <c r="A11213">
        <v>11212</v>
      </c>
    </row>
    <row r="11214" spans="1:1" x14ac:dyDescent="0.25">
      <c r="A11214">
        <v>11213</v>
      </c>
    </row>
    <row r="11215" spans="1:1" x14ac:dyDescent="0.25">
      <c r="A11215">
        <v>11214</v>
      </c>
    </row>
    <row r="11216" spans="1:1" x14ac:dyDescent="0.25">
      <c r="A11216">
        <v>11215</v>
      </c>
    </row>
    <row r="11217" spans="1:1" x14ac:dyDescent="0.25">
      <c r="A11217">
        <v>11216</v>
      </c>
    </row>
    <row r="11218" spans="1:1" x14ac:dyDescent="0.25">
      <c r="A11218">
        <v>11217</v>
      </c>
    </row>
    <row r="11219" spans="1:1" x14ac:dyDescent="0.25">
      <c r="A11219">
        <v>11218</v>
      </c>
    </row>
    <row r="11220" spans="1:1" x14ac:dyDescent="0.25">
      <c r="A11220">
        <v>11219</v>
      </c>
    </row>
    <row r="11221" spans="1:1" x14ac:dyDescent="0.25">
      <c r="A11221">
        <v>11220</v>
      </c>
    </row>
    <row r="11222" spans="1:1" x14ac:dyDescent="0.25">
      <c r="A11222">
        <v>11221</v>
      </c>
    </row>
    <row r="11223" spans="1:1" x14ac:dyDescent="0.25">
      <c r="A11223">
        <v>11222</v>
      </c>
    </row>
    <row r="11224" spans="1:1" x14ac:dyDescent="0.25">
      <c r="A11224">
        <v>11223</v>
      </c>
    </row>
    <row r="11225" spans="1:1" x14ac:dyDescent="0.25">
      <c r="A11225">
        <v>11224</v>
      </c>
    </row>
    <row r="11226" spans="1:1" x14ac:dyDescent="0.25">
      <c r="A11226">
        <v>11225</v>
      </c>
    </row>
    <row r="11227" spans="1:1" x14ac:dyDescent="0.25">
      <c r="A11227">
        <v>11226</v>
      </c>
    </row>
    <row r="11228" spans="1:1" x14ac:dyDescent="0.25">
      <c r="A11228">
        <v>11227</v>
      </c>
    </row>
    <row r="11229" spans="1:1" x14ac:dyDescent="0.25">
      <c r="A11229">
        <v>11228</v>
      </c>
    </row>
    <row r="11230" spans="1:1" x14ac:dyDescent="0.25">
      <c r="A11230">
        <v>11229</v>
      </c>
    </row>
    <row r="11231" spans="1:1" x14ac:dyDescent="0.25">
      <c r="A11231">
        <v>11230</v>
      </c>
    </row>
    <row r="11232" spans="1:1" x14ac:dyDescent="0.25">
      <c r="A11232">
        <v>11231</v>
      </c>
    </row>
    <row r="11233" spans="1:1" x14ac:dyDescent="0.25">
      <c r="A11233">
        <v>11232</v>
      </c>
    </row>
    <row r="11234" spans="1:1" x14ac:dyDescent="0.25">
      <c r="A11234">
        <v>11233</v>
      </c>
    </row>
    <row r="11235" spans="1:1" x14ac:dyDescent="0.25">
      <c r="A11235">
        <v>11234</v>
      </c>
    </row>
    <row r="11236" spans="1:1" x14ac:dyDescent="0.25">
      <c r="A11236">
        <v>11235</v>
      </c>
    </row>
    <row r="11237" spans="1:1" x14ac:dyDescent="0.25">
      <c r="A11237">
        <v>11236</v>
      </c>
    </row>
    <row r="11238" spans="1:1" x14ac:dyDescent="0.25">
      <c r="A11238">
        <v>11237</v>
      </c>
    </row>
    <row r="11239" spans="1:1" x14ac:dyDescent="0.25">
      <c r="A11239">
        <v>11238</v>
      </c>
    </row>
    <row r="11240" spans="1:1" x14ac:dyDescent="0.25">
      <c r="A11240">
        <v>11239</v>
      </c>
    </row>
    <row r="11241" spans="1:1" x14ac:dyDescent="0.25">
      <c r="A11241">
        <v>11240</v>
      </c>
    </row>
    <row r="11242" spans="1:1" x14ac:dyDescent="0.25">
      <c r="A11242">
        <v>11241</v>
      </c>
    </row>
    <row r="11243" spans="1:1" x14ac:dyDescent="0.25">
      <c r="A11243">
        <v>11242</v>
      </c>
    </row>
    <row r="11244" spans="1:1" x14ac:dyDescent="0.25">
      <c r="A11244">
        <v>11243</v>
      </c>
    </row>
    <row r="11245" spans="1:1" x14ac:dyDescent="0.25">
      <c r="A11245">
        <v>11244</v>
      </c>
    </row>
    <row r="11246" spans="1:1" x14ac:dyDescent="0.25">
      <c r="A11246">
        <v>11245</v>
      </c>
    </row>
    <row r="11247" spans="1:1" x14ac:dyDescent="0.25">
      <c r="A11247">
        <v>11246</v>
      </c>
    </row>
    <row r="11248" spans="1:1" x14ac:dyDescent="0.25">
      <c r="A11248">
        <v>11247</v>
      </c>
    </row>
    <row r="11249" spans="1:1" x14ac:dyDescent="0.25">
      <c r="A11249">
        <v>11248</v>
      </c>
    </row>
    <row r="11250" spans="1:1" x14ac:dyDescent="0.25">
      <c r="A11250">
        <v>11249</v>
      </c>
    </row>
    <row r="11251" spans="1:1" x14ac:dyDescent="0.25">
      <c r="A11251">
        <v>11250</v>
      </c>
    </row>
    <row r="11252" spans="1:1" x14ac:dyDescent="0.25">
      <c r="A11252">
        <v>11251</v>
      </c>
    </row>
    <row r="11253" spans="1:1" x14ac:dyDescent="0.25">
      <c r="A11253">
        <v>11252</v>
      </c>
    </row>
    <row r="11254" spans="1:1" x14ac:dyDescent="0.25">
      <c r="A11254">
        <v>11253</v>
      </c>
    </row>
    <row r="11255" spans="1:1" x14ac:dyDescent="0.25">
      <c r="A11255">
        <v>11254</v>
      </c>
    </row>
    <row r="11256" spans="1:1" x14ac:dyDescent="0.25">
      <c r="A11256">
        <v>11255</v>
      </c>
    </row>
    <row r="11257" spans="1:1" x14ac:dyDescent="0.25">
      <c r="A11257">
        <v>11256</v>
      </c>
    </row>
    <row r="11258" spans="1:1" x14ac:dyDescent="0.25">
      <c r="A11258">
        <v>11257</v>
      </c>
    </row>
    <row r="11259" spans="1:1" x14ac:dyDescent="0.25">
      <c r="A11259">
        <v>11258</v>
      </c>
    </row>
    <row r="11260" spans="1:1" x14ac:dyDescent="0.25">
      <c r="A11260">
        <v>11259</v>
      </c>
    </row>
    <row r="11261" spans="1:1" x14ac:dyDescent="0.25">
      <c r="A11261">
        <v>11260</v>
      </c>
    </row>
    <row r="11262" spans="1:1" x14ac:dyDescent="0.25">
      <c r="A11262">
        <v>11261</v>
      </c>
    </row>
    <row r="11263" spans="1:1" x14ac:dyDescent="0.25">
      <c r="A11263">
        <v>11262</v>
      </c>
    </row>
    <row r="11264" spans="1:1" x14ac:dyDescent="0.25">
      <c r="A11264">
        <v>11263</v>
      </c>
    </row>
    <row r="11265" spans="1:1" x14ac:dyDescent="0.25">
      <c r="A11265">
        <v>11264</v>
      </c>
    </row>
    <row r="11266" spans="1:1" x14ac:dyDescent="0.25">
      <c r="A11266">
        <v>11265</v>
      </c>
    </row>
    <row r="11267" spans="1:1" x14ac:dyDescent="0.25">
      <c r="A11267">
        <v>11266</v>
      </c>
    </row>
    <row r="11268" spans="1:1" x14ac:dyDescent="0.25">
      <c r="A11268">
        <v>11267</v>
      </c>
    </row>
    <row r="11269" spans="1:1" x14ac:dyDescent="0.25">
      <c r="A11269">
        <v>11268</v>
      </c>
    </row>
    <row r="11270" spans="1:1" x14ac:dyDescent="0.25">
      <c r="A11270">
        <v>11269</v>
      </c>
    </row>
    <row r="11271" spans="1:1" x14ac:dyDescent="0.25">
      <c r="A11271">
        <v>11270</v>
      </c>
    </row>
    <row r="11272" spans="1:1" x14ac:dyDescent="0.25">
      <c r="A11272">
        <v>11271</v>
      </c>
    </row>
    <row r="11273" spans="1:1" x14ac:dyDescent="0.25">
      <c r="A11273">
        <v>11272</v>
      </c>
    </row>
    <row r="11274" spans="1:1" x14ac:dyDescent="0.25">
      <c r="A11274">
        <v>11273</v>
      </c>
    </row>
    <row r="11275" spans="1:1" x14ac:dyDescent="0.25">
      <c r="A11275">
        <v>11274</v>
      </c>
    </row>
    <row r="11276" spans="1:1" x14ac:dyDescent="0.25">
      <c r="A11276">
        <v>11275</v>
      </c>
    </row>
    <row r="11277" spans="1:1" x14ac:dyDescent="0.25">
      <c r="A11277">
        <v>11276</v>
      </c>
    </row>
    <row r="11278" spans="1:1" x14ac:dyDescent="0.25">
      <c r="A11278">
        <v>11277</v>
      </c>
    </row>
    <row r="11279" spans="1:1" x14ac:dyDescent="0.25">
      <c r="A11279">
        <v>11278</v>
      </c>
    </row>
    <row r="11280" spans="1:1" x14ac:dyDescent="0.25">
      <c r="A11280">
        <v>11279</v>
      </c>
    </row>
    <row r="11281" spans="1:1" x14ac:dyDescent="0.25">
      <c r="A11281">
        <v>11280</v>
      </c>
    </row>
    <row r="11282" spans="1:1" x14ac:dyDescent="0.25">
      <c r="A11282">
        <v>11281</v>
      </c>
    </row>
    <row r="11283" spans="1:1" x14ac:dyDescent="0.25">
      <c r="A11283">
        <v>11282</v>
      </c>
    </row>
    <row r="11284" spans="1:1" x14ac:dyDescent="0.25">
      <c r="A11284">
        <v>11283</v>
      </c>
    </row>
    <row r="11285" spans="1:1" x14ac:dyDescent="0.25">
      <c r="A11285">
        <v>11284</v>
      </c>
    </row>
    <row r="11286" spans="1:1" x14ac:dyDescent="0.25">
      <c r="A11286">
        <v>11285</v>
      </c>
    </row>
    <row r="11287" spans="1:1" x14ac:dyDescent="0.25">
      <c r="A11287">
        <v>11286</v>
      </c>
    </row>
    <row r="11288" spans="1:1" x14ac:dyDescent="0.25">
      <c r="A11288">
        <v>11287</v>
      </c>
    </row>
    <row r="11289" spans="1:1" x14ac:dyDescent="0.25">
      <c r="A11289">
        <v>11288</v>
      </c>
    </row>
    <row r="11290" spans="1:1" x14ac:dyDescent="0.25">
      <c r="A11290">
        <v>11289</v>
      </c>
    </row>
    <row r="11291" spans="1:1" x14ac:dyDescent="0.25">
      <c r="A11291">
        <v>11290</v>
      </c>
    </row>
    <row r="11292" spans="1:1" x14ac:dyDescent="0.25">
      <c r="A11292">
        <v>11291</v>
      </c>
    </row>
    <row r="11293" spans="1:1" x14ac:dyDescent="0.25">
      <c r="A11293">
        <v>11292</v>
      </c>
    </row>
    <row r="11294" spans="1:1" x14ac:dyDescent="0.25">
      <c r="A11294">
        <v>11293</v>
      </c>
    </row>
    <row r="11295" spans="1:1" x14ac:dyDescent="0.25">
      <c r="A11295">
        <v>11294</v>
      </c>
    </row>
    <row r="11296" spans="1:1" x14ac:dyDescent="0.25">
      <c r="A11296">
        <v>11295</v>
      </c>
    </row>
    <row r="11297" spans="1:1" x14ac:dyDescent="0.25">
      <c r="A11297">
        <v>11296</v>
      </c>
    </row>
    <row r="11298" spans="1:1" x14ac:dyDescent="0.25">
      <c r="A11298">
        <v>11297</v>
      </c>
    </row>
    <row r="11299" spans="1:1" x14ac:dyDescent="0.25">
      <c r="A11299">
        <v>11298</v>
      </c>
    </row>
    <row r="11300" spans="1:1" x14ac:dyDescent="0.25">
      <c r="A11300">
        <v>11299</v>
      </c>
    </row>
    <row r="11301" spans="1:1" x14ac:dyDescent="0.25">
      <c r="A11301">
        <v>11300</v>
      </c>
    </row>
    <row r="11302" spans="1:1" x14ac:dyDescent="0.25">
      <c r="A11302">
        <v>11301</v>
      </c>
    </row>
    <row r="11303" spans="1:1" x14ac:dyDescent="0.25">
      <c r="A11303">
        <v>11302</v>
      </c>
    </row>
    <row r="11304" spans="1:1" x14ac:dyDescent="0.25">
      <c r="A11304">
        <v>11303</v>
      </c>
    </row>
    <row r="11305" spans="1:1" x14ac:dyDescent="0.25">
      <c r="A11305">
        <v>11304</v>
      </c>
    </row>
    <row r="11306" spans="1:1" x14ac:dyDescent="0.25">
      <c r="A11306">
        <v>11305</v>
      </c>
    </row>
    <row r="11307" spans="1:1" x14ac:dyDescent="0.25">
      <c r="A11307">
        <v>11306</v>
      </c>
    </row>
    <row r="11308" spans="1:1" x14ac:dyDescent="0.25">
      <c r="A11308">
        <v>11307</v>
      </c>
    </row>
    <row r="11309" spans="1:1" x14ac:dyDescent="0.25">
      <c r="A11309">
        <v>11308</v>
      </c>
    </row>
    <row r="11310" spans="1:1" x14ac:dyDescent="0.25">
      <c r="A11310">
        <v>11309</v>
      </c>
    </row>
    <row r="11311" spans="1:1" x14ac:dyDescent="0.25">
      <c r="A11311">
        <v>11310</v>
      </c>
    </row>
    <row r="11312" spans="1:1" x14ac:dyDescent="0.25">
      <c r="A11312">
        <v>11311</v>
      </c>
    </row>
    <row r="11313" spans="1:1" x14ac:dyDescent="0.25">
      <c r="A11313">
        <v>11312</v>
      </c>
    </row>
    <row r="11314" spans="1:1" x14ac:dyDescent="0.25">
      <c r="A11314">
        <v>11313</v>
      </c>
    </row>
    <row r="11315" spans="1:1" x14ac:dyDescent="0.25">
      <c r="A11315">
        <v>11314</v>
      </c>
    </row>
    <row r="11316" spans="1:1" x14ac:dyDescent="0.25">
      <c r="A11316">
        <v>11315</v>
      </c>
    </row>
    <row r="11317" spans="1:1" x14ac:dyDescent="0.25">
      <c r="A11317">
        <v>11316</v>
      </c>
    </row>
    <row r="11318" spans="1:1" x14ac:dyDescent="0.25">
      <c r="A11318">
        <v>11317</v>
      </c>
    </row>
    <row r="11319" spans="1:1" x14ac:dyDescent="0.25">
      <c r="A11319">
        <v>11318</v>
      </c>
    </row>
    <row r="11320" spans="1:1" x14ac:dyDescent="0.25">
      <c r="A11320">
        <v>11319</v>
      </c>
    </row>
    <row r="11321" spans="1:1" x14ac:dyDescent="0.25">
      <c r="A11321">
        <v>11320</v>
      </c>
    </row>
    <row r="11322" spans="1:1" x14ac:dyDescent="0.25">
      <c r="A11322">
        <v>11321</v>
      </c>
    </row>
    <row r="11323" spans="1:1" x14ac:dyDescent="0.25">
      <c r="A11323">
        <v>11322</v>
      </c>
    </row>
    <row r="11324" spans="1:1" x14ac:dyDescent="0.25">
      <c r="A11324">
        <v>11323</v>
      </c>
    </row>
    <row r="11325" spans="1:1" x14ac:dyDescent="0.25">
      <c r="A11325">
        <v>11324</v>
      </c>
    </row>
    <row r="11326" spans="1:1" x14ac:dyDescent="0.25">
      <c r="A11326">
        <v>11325</v>
      </c>
    </row>
    <row r="11327" spans="1:1" x14ac:dyDescent="0.25">
      <c r="A11327">
        <v>11326</v>
      </c>
    </row>
    <row r="11328" spans="1:1" x14ac:dyDescent="0.25">
      <c r="A11328">
        <v>11327</v>
      </c>
    </row>
    <row r="11329" spans="1:1" x14ac:dyDescent="0.25">
      <c r="A11329">
        <v>11328</v>
      </c>
    </row>
    <row r="11330" spans="1:1" x14ac:dyDescent="0.25">
      <c r="A11330">
        <v>11329</v>
      </c>
    </row>
    <row r="11331" spans="1:1" x14ac:dyDescent="0.25">
      <c r="A11331">
        <v>11330</v>
      </c>
    </row>
    <row r="11332" spans="1:1" x14ac:dyDescent="0.25">
      <c r="A11332">
        <v>11331</v>
      </c>
    </row>
    <row r="11333" spans="1:1" x14ac:dyDescent="0.25">
      <c r="A11333">
        <v>11332</v>
      </c>
    </row>
    <row r="11334" spans="1:1" x14ac:dyDescent="0.25">
      <c r="A11334">
        <v>11333</v>
      </c>
    </row>
    <row r="11335" spans="1:1" x14ac:dyDescent="0.25">
      <c r="A11335">
        <v>11334</v>
      </c>
    </row>
    <row r="11336" spans="1:1" x14ac:dyDescent="0.25">
      <c r="A11336">
        <v>11335</v>
      </c>
    </row>
    <row r="11337" spans="1:1" x14ac:dyDescent="0.25">
      <c r="A11337">
        <v>11336</v>
      </c>
    </row>
    <row r="11338" spans="1:1" x14ac:dyDescent="0.25">
      <c r="A11338">
        <v>11337</v>
      </c>
    </row>
    <row r="11339" spans="1:1" x14ac:dyDescent="0.25">
      <c r="A11339">
        <v>11338</v>
      </c>
    </row>
    <row r="11340" spans="1:1" x14ac:dyDescent="0.25">
      <c r="A11340">
        <v>11339</v>
      </c>
    </row>
    <row r="11341" spans="1:1" x14ac:dyDescent="0.25">
      <c r="A11341">
        <v>11340</v>
      </c>
    </row>
    <row r="11342" spans="1:1" x14ac:dyDescent="0.25">
      <c r="A11342">
        <v>11341</v>
      </c>
    </row>
    <row r="11343" spans="1:1" x14ac:dyDescent="0.25">
      <c r="A11343">
        <v>11342</v>
      </c>
    </row>
    <row r="11344" spans="1:1" x14ac:dyDescent="0.25">
      <c r="A11344">
        <v>11343</v>
      </c>
    </row>
    <row r="11345" spans="1:1" x14ac:dyDescent="0.25">
      <c r="A11345">
        <v>11344</v>
      </c>
    </row>
    <row r="11346" spans="1:1" x14ac:dyDescent="0.25">
      <c r="A11346">
        <v>11345</v>
      </c>
    </row>
    <row r="11347" spans="1:1" x14ac:dyDescent="0.25">
      <c r="A11347">
        <v>11346</v>
      </c>
    </row>
    <row r="11348" spans="1:1" x14ac:dyDescent="0.25">
      <c r="A11348">
        <v>11347</v>
      </c>
    </row>
    <row r="11349" spans="1:1" x14ac:dyDescent="0.25">
      <c r="A11349">
        <v>11348</v>
      </c>
    </row>
    <row r="11350" spans="1:1" x14ac:dyDescent="0.25">
      <c r="A11350">
        <v>11349</v>
      </c>
    </row>
    <row r="11351" spans="1:1" x14ac:dyDescent="0.25">
      <c r="A11351">
        <v>11350</v>
      </c>
    </row>
    <row r="11352" spans="1:1" x14ac:dyDescent="0.25">
      <c r="A11352">
        <v>11351</v>
      </c>
    </row>
    <row r="11353" spans="1:1" x14ac:dyDescent="0.25">
      <c r="A11353">
        <v>11352</v>
      </c>
    </row>
    <row r="11354" spans="1:1" x14ac:dyDescent="0.25">
      <c r="A11354">
        <v>11353</v>
      </c>
    </row>
    <row r="11355" spans="1:1" x14ac:dyDescent="0.25">
      <c r="A11355">
        <v>11354</v>
      </c>
    </row>
    <row r="11356" spans="1:1" x14ac:dyDescent="0.25">
      <c r="A11356">
        <v>11355</v>
      </c>
    </row>
    <row r="11357" spans="1:1" x14ac:dyDescent="0.25">
      <c r="A11357">
        <v>11356</v>
      </c>
    </row>
    <row r="11358" spans="1:1" x14ac:dyDescent="0.25">
      <c r="A11358">
        <v>11357</v>
      </c>
    </row>
    <row r="11359" spans="1:1" x14ac:dyDescent="0.25">
      <c r="A11359">
        <v>11358</v>
      </c>
    </row>
    <row r="11360" spans="1:1" x14ac:dyDescent="0.25">
      <c r="A11360">
        <v>11359</v>
      </c>
    </row>
    <row r="11361" spans="1:1" x14ac:dyDescent="0.25">
      <c r="A11361">
        <v>11360</v>
      </c>
    </row>
    <row r="11362" spans="1:1" x14ac:dyDescent="0.25">
      <c r="A11362">
        <v>11361</v>
      </c>
    </row>
    <row r="11363" spans="1:1" x14ac:dyDescent="0.25">
      <c r="A11363">
        <v>11362</v>
      </c>
    </row>
    <row r="11364" spans="1:1" x14ac:dyDescent="0.25">
      <c r="A11364">
        <v>11363</v>
      </c>
    </row>
    <row r="11365" spans="1:1" x14ac:dyDescent="0.25">
      <c r="A11365">
        <v>11364</v>
      </c>
    </row>
    <row r="11366" spans="1:1" x14ac:dyDescent="0.25">
      <c r="A11366">
        <v>11365</v>
      </c>
    </row>
    <row r="11367" spans="1:1" x14ac:dyDescent="0.25">
      <c r="A11367">
        <v>11366</v>
      </c>
    </row>
    <row r="11368" spans="1:1" x14ac:dyDescent="0.25">
      <c r="A11368">
        <v>11367</v>
      </c>
    </row>
    <row r="11369" spans="1:1" x14ac:dyDescent="0.25">
      <c r="A11369">
        <v>11368</v>
      </c>
    </row>
    <row r="11370" spans="1:1" x14ac:dyDescent="0.25">
      <c r="A11370">
        <v>11369</v>
      </c>
    </row>
    <row r="11371" spans="1:1" x14ac:dyDescent="0.25">
      <c r="A11371">
        <v>11370</v>
      </c>
    </row>
    <row r="11372" spans="1:1" x14ac:dyDescent="0.25">
      <c r="A11372">
        <v>11371</v>
      </c>
    </row>
    <row r="11373" spans="1:1" x14ac:dyDescent="0.25">
      <c r="A11373">
        <v>11372</v>
      </c>
    </row>
    <row r="11374" spans="1:1" x14ac:dyDescent="0.25">
      <c r="A11374">
        <v>11373</v>
      </c>
    </row>
    <row r="11375" spans="1:1" x14ac:dyDescent="0.25">
      <c r="A11375">
        <v>11374</v>
      </c>
    </row>
    <row r="11376" spans="1:1" x14ac:dyDescent="0.25">
      <c r="A11376">
        <v>11375</v>
      </c>
    </row>
    <row r="11377" spans="1:1" x14ac:dyDescent="0.25">
      <c r="A11377">
        <v>11376</v>
      </c>
    </row>
    <row r="11378" spans="1:1" x14ac:dyDescent="0.25">
      <c r="A11378">
        <v>11377</v>
      </c>
    </row>
    <row r="11379" spans="1:1" x14ac:dyDescent="0.25">
      <c r="A11379">
        <v>11378</v>
      </c>
    </row>
    <row r="11380" spans="1:1" x14ac:dyDescent="0.25">
      <c r="A11380">
        <v>11379</v>
      </c>
    </row>
    <row r="11381" spans="1:1" x14ac:dyDescent="0.25">
      <c r="A11381">
        <v>11380</v>
      </c>
    </row>
    <row r="11382" spans="1:1" x14ac:dyDescent="0.25">
      <c r="A11382">
        <v>11381</v>
      </c>
    </row>
    <row r="11383" spans="1:1" x14ac:dyDescent="0.25">
      <c r="A11383">
        <v>11382</v>
      </c>
    </row>
    <row r="11384" spans="1:1" x14ac:dyDescent="0.25">
      <c r="A11384">
        <v>11383</v>
      </c>
    </row>
    <row r="11385" spans="1:1" x14ac:dyDescent="0.25">
      <c r="A11385">
        <v>11384</v>
      </c>
    </row>
    <row r="11386" spans="1:1" x14ac:dyDescent="0.25">
      <c r="A11386">
        <v>11385</v>
      </c>
    </row>
    <row r="11387" spans="1:1" x14ac:dyDescent="0.25">
      <c r="A11387">
        <v>11386</v>
      </c>
    </row>
    <row r="11388" spans="1:1" x14ac:dyDescent="0.25">
      <c r="A11388">
        <v>11387</v>
      </c>
    </row>
    <row r="11389" spans="1:1" x14ac:dyDescent="0.25">
      <c r="A11389">
        <v>11388</v>
      </c>
    </row>
    <row r="11390" spans="1:1" x14ac:dyDescent="0.25">
      <c r="A11390">
        <v>11389</v>
      </c>
    </row>
    <row r="11391" spans="1:1" x14ac:dyDescent="0.25">
      <c r="A11391">
        <v>11390</v>
      </c>
    </row>
    <row r="11392" spans="1:1" x14ac:dyDescent="0.25">
      <c r="A11392">
        <v>11391</v>
      </c>
    </row>
    <row r="11393" spans="1:1" x14ac:dyDescent="0.25">
      <c r="A11393">
        <v>11392</v>
      </c>
    </row>
    <row r="11394" spans="1:1" x14ac:dyDescent="0.25">
      <c r="A11394">
        <v>11393</v>
      </c>
    </row>
    <row r="11395" spans="1:1" x14ac:dyDescent="0.25">
      <c r="A11395">
        <v>11394</v>
      </c>
    </row>
    <row r="11396" spans="1:1" x14ac:dyDescent="0.25">
      <c r="A11396">
        <v>11395</v>
      </c>
    </row>
    <row r="11397" spans="1:1" x14ac:dyDescent="0.25">
      <c r="A11397">
        <v>11396</v>
      </c>
    </row>
    <row r="11398" spans="1:1" x14ac:dyDescent="0.25">
      <c r="A11398">
        <v>11397</v>
      </c>
    </row>
    <row r="11399" spans="1:1" x14ac:dyDescent="0.25">
      <c r="A11399">
        <v>11398</v>
      </c>
    </row>
    <row r="11400" spans="1:1" x14ac:dyDescent="0.25">
      <c r="A11400">
        <v>11399</v>
      </c>
    </row>
    <row r="11401" spans="1:1" x14ac:dyDescent="0.25">
      <c r="A11401">
        <v>11400</v>
      </c>
    </row>
    <row r="11402" spans="1:1" x14ac:dyDescent="0.25">
      <c r="A11402">
        <v>11401</v>
      </c>
    </row>
    <row r="11403" spans="1:1" x14ac:dyDescent="0.25">
      <c r="A11403">
        <v>11402</v>
      </c>
    </row>
    <row r="11404" spans="1:1" x14ac:dyDescent="0.25">
      <c r="A11404">
        <v>11403</v>
      </c>
    </row>
    <row r="11405" spans="1:1" x14ac:dyDescent="0.25">
      <c r="A11405">
        <v>11404</v>
      </c>
    </row>
    <row r="11406" spans="1:1" x14ac:dyDescent="0.25">
      <c r="A11406">
        <v>11405</v>
      </c>
    </row>
    <row r="11407" spans="1:1" x14ac:dyDescent="0.25">
      <c r="A11407">
        <v>11406</v>
      </c>
    </row>
    <row r="11408" spans="1:1" x14ac:dyDescent="0.25">
      <c r="A11408">
        <v>11407</v>
      </c>
    </row>
    <row r="11409" spans="1:1" x14ac:dyDescent="0.25">
      <c r="A11409">
        <v>11408</v>
      </c>
    </row>
    <row r="11410" spans="1:1" x14ac:dyDescent="0.25">
      <c r="A11410">
        <v>11409</v>
      </c>
    </row>
    <row r="11411" spans="1:1" x14ac:dyDescent="0.25">
      <c r="A11411">
        <v>11410</v>
      </c>
    </row>
    <row r="11412" spans="1:1" x14ac:dyDescent="0.25">
      <c r="A11412">
        <v>11411</v>
      </c>
    </row>
    <row r="11413" spans="1:1" x14ac:dyDescent="0.25">
      <c r="A11413">
        <v>11412</v>
      </c>
    </row>
    <row r="11414" spans="1:1" x14ac:dyDescent="0.25">
      <c r="A11414">
        <v>11413</v>
      </c>
    </row>
    <row r="11415" spans="1:1" x14ac:dyDescent="0.25">
      <c r="A11415">
        <v>11414</v>
      </c>
    </row>
    <row r="11416" spans="1:1" x14ac:dyDescent="0.25">
      <c r="A11416">
        <v>11415</v>
      </c>
    </row>
    <row r="11417" spans="1:1" x14ac:dyDescent="0.25">
      <c r="A11417">
        <v>11416</v>
      </c>
    </row>
    <row r="11418" spans="1:1" x14ac:dyDescent="0.25">
      <c r="A11418">
        <v>11417</v>
      </c>
    </row>
    <row r="11419" spans="1:1" x14ac:dyDescent="0.25">
      <c r="A11419">
        <v>11418</v>
      </c>
    </row>
    <row r="11420" spans="1:1" x14ac:dyDescent="0.25">
      <c r="A11420">
        <v>11419</v>
      </c>
    </row>
    <row r="11421" spans="1:1" x14ac:dyDescent="0.25">
      <c r="A11421">
        <v>11420</v>
      </c>
    </row>
    <row r="11422" spans="1:1" x14ac:dyDescent="0.25">
      <c r="A11422">
        <v>11421</v>
      </c>
    </row>
    <row r="11423" spans="1:1" x14ac:dyDescent="0.25">
      <c r="A11423">
        <v>11422</v>
      </c>
    </row>
    <row r="11424" spans="1:1" x14ac:dyDescent="0.25">
      <c r="A11424">
        <v>11423</v>
      </c>
    </row>
    <row r="11425" spans="1:1" x14ac:dyDescent="0.25">
      <c r="A11425">
        <v>11424</v>
      </c>
    </row>
    <row r="11426" spans="1:1" x14ac:dyDescent="0.25">
      <c r="A11426">
        <v>11425</v>
      </c>
    </row>
    <row r="11427" spans="1:1" x14ac:dyDescent="0.25">
      <c r="A11427">
        <v>11426</v>
      </c>
    </row>
    <row r="11428" spans="1:1" x14ac:dyDescent="0.25">
      <c r="A11428">
        <v>11427</v>
      </c>
    </row>
    <row r="11429" spans="1:1" x14ac:dyDescent="0.25">
      <c r="A11429">
        <v>11428</v>
      </c>
    </row>
    <row r="11430" spans="1:1" x14ac:dyDescent="0.25">
      <c r="A11430">
        <v>11429</v>
      </c>
    </row>
    <row r="11431" spans="1:1" x14ac:dyDescent="0.25">
      <c r="A11431">
        <v>11430</v>
      </c>
    </row>
    <row r="11432" spans="1:1" x14ac:dyDescent="0.25">
      <c r="A11432">
        <v>11431</v>
      </c>
    </row>
    <row r="11433" spans="1:1" x14ac:dyDescent="0.25">
      <c r="A11433">
        <v>11432</v>
      </c>
    </row>
    <row r="11434" spans="1:1" x14ac:dyDescent="0.25">
      <c r="A11434">
        <v>11433</v>
      </c>
    </row>
    <row r="11435" spans="1:1" x14ac:dyDescent="0.25">
      <c r="A11435">
        <v>11434</v>
      </c>
    </row>
    <row r="11436" spans="1:1" x14ac:dyDescent="0.25">
      <c r="A11436">
        <v>11435</v>
      </c>
    </row>
    <row r="11437" spans="1:1" x14ac:dyDescent="0.25">
      <c r="A11437">
        <v>11436</v>
      </c>
    </row>
    <row r="11438" spans="1:1" x14ac:dyDescent="0.25">
      <c r="A11438">
        <v>11437</v>
      </c>
    </row>
    <row r="11439" spans="1:1" x14ac:dyDescent="0.25">
      <c r="A11439">
        <v>11438</v>
      </c>
    </row>
    <row r="11440" spans="1:1" x14ac:dyDescent="0.25">
      <c r="A11440">
        <v>11439</v>
      </c>
    </row>
    <row r="11441" spans="1:1" x14ac:dyDescent="0.25">
      <c r="A11441">
        <v>11440</v>
      </c>
    </row>
    <row r="11442" spans="1:1" x14ac:dyDescent="0.25">
      <c r="A11442">
        <v>11441</v>
      </c>
    </row>
    <row r="11443" spans="1:1" x14ac:dyDescent="0.25">
      <c r="A11443">
        <v>11442</v>
      </c>
    </row>
    <row r="11444" spans="1:1" x14ac:dyDescent="0.25">
      <c r="A11444">
        <v>11443</v>
      </c>
    </row>
    <row r="11445" spans="1:1" x14ac:dyDescent="0.25">
      <c r="A11445">
        <v>11444</v>
      </c>
    </row>
    <row r="11446" spans="1:1" x14ac:dyDescent="0.25">
      <c r="A11446">
        <v>11445</v>
      </c>
    </row>
    <row r="11447" spans="1:1" x14ac:dyDescent="0.25">
      <c r="A11447">
        <v>11446</v>
      </c>
    </row>
    <row r="11448" spans="1:1" x14ac:dyDescent="0.25">
      <c r="A11448">
        <v>11447</v>
      </c>
    </row>
    <row r="11449" spans="1:1" x14ac:dyDescent="0.25">
      <c r="A11449">
        <v>11448</v>
      </c>
    </row>
    <row r="11450" spans="1:1" x14ac:dyDescent="0.25">
      <c r="A11450">
        <v>11449</v>
      </c>
    </row>
    <row r="11451" spans="1:1" x14ac:dyDescent="0.25">
      <c r="A11451">
        <v>11450</v>
      </c>
    </row>
    <row r="11452" spans="1:1" x14ac:dyDescent="0.25">
      <c r="A11452">
        <v>11451</v>
      </c>
    </row>
    <row r="11453" spans="1:1" x14ac:dyDescent="0.25">
      <c r="A11453">
        <v>11452</v>
      </c>
    </row>
    <row r="11454" spans="1:1" x14ac:dyDescent="0.25">
      <c r="A11454">
        <v>11453</v>
      </c>
    </row>
    <row r="11455" spans="1:1" x14ac:dyDescent="0.25">
      <c r="A11455">
        <v>11454</v>
      </c>
    </row>
    <row r="11456" spans="1:1" x14ac:dyDescent="0.25">
      <c r="A11456">
        <v>11455</v>
      </c>
    </row>
    <row r="11457" spans="1:1" x14ac:dyDescent="0.25">
      <c r="A11457">
        <v>11456</v>
      </c>
    </row>
    <row r="11458" spans="1:1" x14ac:dyDescent="0.25">
      <c r="A11458">
        <v>11457</v>
      </c>
    </row>
    <row r="11459" spans="1:1" x14ac:dyDescent="0.25">
      <c r="A11459">
        <v>11458</v>
      </c>
    </row>
    <row r="11460" spans="1:1" x14ac:dyDescent="0.25">
      <c r="A11460">
        <v>11459</v>
      </c>
    </row>
    <row r="11461" spans="1:1" x14ac:dyDescent="0.25">
      <c r="A11461">
        <v>11460</v>
      </c>
    </row>
    <row r="11462" spans="1:1" x14ac:dyDescent="0.25">
      <c r="A11462">
        <v>11461</v>
      </c>
    </row>
    <row r="11463" spans="1:1" x14ac:dyDescent="0.25">
      <c r="A11463">
        <v>11462</v>
      </c>
    </row>
    <row r="11464" spans="1:1" x14ac:dyDescent="0.25">
      <c r="A11464">
        <v>11463</v>
      </c>
    </row>
    <row r="11465" spans="1:1" x14ac:dyDescent="0.25">
      <c r="A11465">
        <v>11464</v>
      </c>
    </row>
    <row r="11466" spans="1:1" x14ac:dyDescent="0.25">
      <c r="A11466">
        <v>11465</v>
      </c>
    </row>
    <row r="11467" spans="1:1" x14ac:dyDescent="0.25">
      <c r="A11467">
        <v>11466</v>
      </c>
    </row>
    <row r="11468" spans="1:1" x14ac:dyDescent="0.25">
      <c r="A11468">
        <v>11467</v>
      </c>
    </row>
    <row r="11469" spans="1:1" x14ac:dyDescent="0.25">
      <c r="A11469">
        <v>11468</v>
      </c>
    </row>
    <row r="11470" spans="1:1" x14ac:dyDescent="0.25">
      <c r="A11470">
        <v>11469</v>
      </c>
    </row>
    <row r="11471" spans="1:1" x14ac:dyDescent="0.25">
      <c r="A11471">
        <v>11470</v>
      </c>
    </row>
    <row r="11472" spans="1:1" x14ac:dyDescent="0.25">
      <c r="A11472">
        <v>11471</v>
      </c>
    </row>
    <row r="11473" spans="1:1" x14ac:dyDescent="0.25">
      <c r="A11473">
        <v>11472</v>
      </c>
    </row>
    <row r="11474" spans="1:1" x14ac:dyDescent="0.25">
      <c r="A11474">
        <v>11473</v>
      </c>
    </row>
    <row r="11475" spans="1:1" x14ac:dyDescent="0.25">
      <c r="A11475">
        <v>11474</v>
      </c>
    </row>
    <row r="11476" spans="1:1" x14ac:dyDescent="0.25">
      <c r="A11476">
        <v>11475</v>
      </c>
    </row>
    <row r="11477" spans="1:1" x14ac:dyDescent="0.25">
      <c r="A11477">
        <v>11476</v>
      </c>
    </row>
    <row r="11478" spans="1:1" x14ac:dyDescent="0.25">
      <c r="A11478">
        <v>11477</v>
      </c>
    </row>
    <row r="11479" spans="1:1" x14ac:dyDescent="0.25">
      <c r="A11479">
        <v>11478</v>
      </c>
    </row>
    <row r="11480" spans="1:1" x14ac:dyDescent="0.25">
      <c r="A11480">
        <v>11479</v>
      </c>
    </row>
    <row r="11481" spans="1:1" x14ac:dyDescent="0.25">
      <c r="A11481">
        <v>11480</v>
      </c>
    </row>
    <row r="11482" spans="1:1" x14ac:dyDescent="0.25">
      <c r="A11482">
        <v>11481</v>
      </c>
    </row>
    <row r="11483" spans="1:1" x14ac:dyDescent="0.25">
      <c r="A11483">
        <v>11482</v>
      </c>
    </row>
    <row r="11484" spans="1:1" x14ac:dyDescent="0.25">
      <c r="A11484">
        <v>11483</v>
      </c>
    </row>
    <row r="11485" spans="1:1" x14ac:dyDescent="0.25">
      <c r="A11485">
        <v>11484</v>
      </c>
    </row>
    <row r="11486" spans="1:1" x14ac:dyDescent="0.25">
      <c r="A11486">
        <v>11485</v>
      </c>
    </row>
    <row r="11487" spans="1:1" x14ac:dyDescent="0.25">
      <c r="A11487">
        <v>11486</v>
      </c>
    </row>
    <row r="11488" spans="1:1" x14ac:dyDescent="0.25">
      <c r="A11488">
        <v>11487</v>
      </c>
    </row>
    <row r="11489" spans="1:1" x14ac:dyDescent="0.25">
      <c r="A11489">
        <v>11488</v>
      </c>
    </row>
    <row r="11490" spans="1:1" x14ac:dyDescent="0.25">
      <c r="A11490">
        <v>11489</v>
      </c>
    </row>
    <row r="11491" spans="1:1" x14ac:dyDescent="0.25">
      <c r="A11491">
        <v>11490</v>
      </c>
    </row>
    <row r="11492" spans="1:1" x14ac:dyDescent="0.25">
      <c r="A11492">
        <v>11491</v>
      </c>
    </row>
    <row r="11493" spans="1:1" x14ac:dyDescent="0.25">
      <c r="A11493">
        <v>11492</v>
      </c>
    </row>
    <row r="11494" spans="1:1" x14ac:dyDescent="0.25">
      <c r="A11494">
        <v>11493</v>
      </c>
    </row>
    <row r="11495" spans="1:1" x14ac:dyDescent="0.25">
      <c r="A11495">
        <v>11494</v>
      </c>
    </row>
    <row r="11496" spans="1:1" x14ac:dyDescent="0.25">
      <c r="A11496">
        <v>11495</v>
      </c>
    </row>
    <row r="11497" spans="1:1" x14ac:dyDescent="0.25">
      <c r="A11497">
        <v>11496</v>
      </c>
    </row>
    <row r="11498" spans="1:1" x14ac:dyDescent="0.25">
      <c r="A11498">
        <v>11497</v>
      </c>
    </row>
    <row r="11499" spans="1:1" x14ac:dyDescent="0.25">
      <c r="A11499">
        <v>11498</v>
      </c>
    </row>
    <row r="11500" spans="1:1" x14ac:dyDescent="0.25">
      <c r="A11500">
        <v>11499</v>
      </c>
    </row>
    <row r="11501" spans="1:1" x14ac:dyDescent="0.25">
      <c r="A11501">
        <v>11500</v>
      </c>
    </row>
    <row r="11502" spans="1:1" x14ac:dyDescent="0.25">
      <c r="A11502">
        <v>11501</v>
      </c>
    </row>
    <row r="11503" spans="1:1" x14ac:dyDescent="0.25">
      <c r="A11503">
        <v>11502</v>
      </c>
    </row>
    <row r="11504" spans="1:1" x14ac:dyDescent="0.25">
      <c r="A11504">
        <v>11503</v>
      </c>
    </row>
    <row r="11505" spans="1:1" x14ac:dyDescent="0.25">
      <c r="A11505">
        <v>11504</v>
      </c>
    </row>
    <row r="11506" spans="1:1" x14ac:dyDescent="0.25">
      <c r="A11506">
        <v>11505</v>
      </c>
    </row>
    <row r="11507" spans="1:1" x14ac:dyDescent="0.25">
      <c r="A11507">
        <v>11506</v>
      </c>
    </row>
    <row r="11508" spans="1:1" x14ac:dyDescent="0.25">
      <c r="A11508">
        <v>11507</v>
      </c>
    </row>
    <row r="11509" spans="1:1" x14ac:dyDescent="0.25">
      <c r="A11509">
        <v>11508</v>
      </c>
    </row>
    <row r="11510" spans="1:1" x14ac:dyDescent="0.25">
      <c r="A11510">
        <v>11509</v>
      </c>
    </row>
    <row r="11511" spans="1:1" x14ac:dyDescent="0.25">
      <c r="A11511">
        <v>11510</v>
      </c>
    </row>
    <row r="11512" spans="1:1" x14ac:dyDescent="0.25">
      <c r="A11512">
        <v>11511</v>
      </c>
    </row>
    <row r="11513" spans="1:1" x14ac:dyDescent="0.25">
      <c r="A11513">
        <v>11512</v>
      </c>
    </row>
    <row r="11514" spans="1:1" x14ac:dyDescent="0.25">
      <c r="A11514">
        <v>11513</v>
      </c>
    </row>
    <row r="11515" spans="1:1" x14ac:dyDescent="0.25">
      <c r="A11515">
        <v>11514</v>
      </c>
    </row>
    <row r="11516" spans="1:1" x14ac:dyDescent="0.25">
      <c r="A11516">
        <v>11515</v>
      </c>
    </row>
    <row r="11517" spans="1:1" x14ac:dyDescent="0.25">
      <c r="A11517">
        <v>11516</v>
      </c>
    </row>
    <row r="11518" spans="1:1" x14ac:dyDescent="0.25">
      <c r="A11518">
        <v>11517</v>
      </c>
    </row>
    <row r="11519" spans="1:1" x14ac:dyDescent="0.25">
      <c r="A11519">
        <v>11518</v>
      </c>
    </row>
    <row r="11520" spans="1:1" x14ac:dyDescent="0.25">
      <c r="A11520">
        <v>11519</v>
      </c>
    </row>
    <row r="11521" spans="1:1" x14ac:dyDescent="0.25">
      <c r="A11521">
        <v>11520</v>
      </c>
    </row>
    <row r="11522" spans="1:1" x14ac:dyDescent="0.25">
      <c r="A11522">
        <v>11521</v>
      </c>
    </row>
    <row r="11523" spans="1:1" x14ac:dyDescent="0.25">
      <c r="A11523">
        <v>11522</v>
      </c>
    </row>
    <row r="11524" spans="1:1" x14ac:dyDescent="0.25">
      <c r="A11524">
        <v>11523</v>
      </c>
    </row>
    <row r="11525" spans="1:1" x14ac:dyDescent="0.25">
      <c r="A11525">
        <v>11524</v>
      </c>
    </row>
    <row r="11526" spans="1:1" x14ac:dyDescent="0.25">
      <c r="A11526">
        <v>11525</v>
      </c>
    </row>
    <row r="11527" spans="1:1" x14ac:dyDescent="0.25">
      <c r="A11527">
        <v>11526</v>
      </c>
    </row>
    <row r="11528" spans="1:1" x14ac:dyDescent="0.25">
      <c r="A11528">
        <v>11527</v>
      </c>
    </row>
    <row r="11529" spans="1:1" x14ac:dyDescent="0.25">
      <c r="A11529">
        <v>11528</v>
      </c>
    </row>
    <row r="11530" spans="1:1" x14ac:dyDescent="0.25">
      <c r="A11530">
        <v>11529</v>
      </c>
    </row>
    <row r="11531" spans="1:1" x14ac:dyDescent="0.25">
      <c r="A11531">
        <v>11530</v>
      </c>
    </row>
    <row r="11532" spans="1:1" x14ac:dyDescent="0.25">
      <c r="A11532">
        <v>11531</v>
      </c>
    </row>
    <row r="11533" spans="1:1" x14ac:dyDescent="0.25">
      <c r="A11533">
        <v>11532</v>
      </c>
    </row>
    <row r="11534" spans="1:1" x14ac:dyDescent="0.25">
      <c r="A11534">
        <v>11533</v>
      </c>
    </row>
    <row r="11535" spans="1:1" x14ac:dyDescent="0.25">
      <c r="A11535">
        <v>11534</v>
      </c>
    </row>
    <row r="11536" spans="1:1" x14ac:dyDescent="0.25">
      <c r="A11536">
        <v>11535</v>
      </c>
    </row>
    <row r="11537" spans="1:1" x14ac:dyDescent="0.25">
      <c r="A11537">
        <v>11536</v>
      </c>
    </row>
    <row r="11538" spans="1:1" x14ac:dyDescent="0.25">
      <c r="A11538">
        <v>11537</v>
      </c>
    </row>
    <row r="11539" spans="1:1" x14ac:dyDescent="0.25">
      <c r="A11539">
        <v>11538</v>
      </c>
    </row>
    <row r="11540" spans="1:1" x14ac:dyDescent="0.25">
      <c r="A11540">
        <v>11539</v>
      </c>
    </row>
    <row r="11541" spans="1:1" x14ac:dyDescent="0.25">
      <c r="A11541">
        <v>11540</v>
      </c>
    </row>
    <row r="11542" spans="1:1" x14ac:dyDescent="0.25">
      <c r="A11542">
        <v>11541</v>
      </c>
    </row>
    <row r="11543" spans="1:1" x14ac:dyDescent="0.25">
      <c r="A11543">
        <v>11542</v>
      </c>
    </row>
    <row r="11544" spans="1:1" x14ac:dyDescent="0.25">
      <c r="A11544">
        <v>11543</v>
      </c>
    </row>
    <row r="11545" spans="1:1" x14ac:dyDescent="0.25">
      <c r="A11545">
        <v>11544</v>
      </c>
    </row>
    <row r="11546" spans="1:1" x14ac:dyDescent="0.25">
      <c r="A11546">
        <v>11545</v>
      </c>
    </row>
    <row r="11547" spans="1:1" x14ac:dyDescent="0.25">
      <c r="A11547">
        <v>11546</v>
      </c>
    </row>
    <row r="11548" spans="1:1" x14ac:dyDescent="0.25">
      <c r="A11548">
        <v>11547</v>
      </c>
    </row>
    <row r="11549" spans="1:1" x14ac:dyDescent="0.25">
      <c r="A11549">
        <v>11548</v>
      </c>
    </row>
    <row r="11550" spans="1:1" x14ac:dyDescent="0.25">
      <c r="A11550">
        <v>11549</v>
      </c>
    </row>
    <row r="11551" spans="1:1" x14ac:dyDescent="0.25">
      <c r="A11551">
        <v>11550</v>
      </c>
    </row>
    <row r="11552" spans="1:1" x14ac:dyDescent="0.25">
      <c r="A11552">
        <v>11551</v>
      </c>
    </row>
    <row r="11553" spans="1:1" x14ac:dyDescent="0.25">
      <c r="A11553">
        <v>11552</v>
      </c>
    </row>
    <row r="11554" spans="1:1" x14ac:dyDescent="0.25">
      <c r="A11554">
        <v>11553</v>
      </c>
    </row>
    <row r="11555" spans="1:1" x14ac:dyDescent="0.25">
      <c r="A11555">
        <v>11554</v>
      </c>
    </row>
    <row r="11556" spans="1:1" x14ac:dyDescent="0.25">
      <c r="A11556">
        <v>11555</v>
      </c>
    </row>
    <row r="11557" spans="1:1" x14ac:dyDescent="0.25">
      <c r="A11557">
        <v>11556</v>
      </c>
    </row>
    <row r="11558" spans="1:1" x14ac:dyDescent="0.25">
      <c r="A11558">
        <v>11557</v>
      </c>
    </row>
    <row r="11559" spans="1:1" x14ac:dyDescent="0.25">
      <c r="A11559">
        <v>11558</v>
      </c>
    </row>
    <row r="11560" spans="1:1" x14ac:dyDescent="0.25">
      <c r="A11560">
        <v>11559</v>
      </c>
    </row>
    <row r="11561" spans="1:1" x14ac:dyDescent="0.25">
      <c r="A11561">
        <v>11560</v>
      </c>
    </row>
    <row r="11562" spans="1:1" x14ac:dyDescent="0.25">
      <c r="A11562">
        <v>11561</v>
      </c>
    </row>
    <row r="11563" spans="1:1" x14ac:dyDescent="0.25">
      <c r="A11563">
        <v>11562</v>
      </c>
    </row>
    <row r="11564" spans="1:1" x14ac:dyDescent="0.25">
      <c r="A11564">
        <v>11563</v>
      </c>
    </row>
    <row r="11565" spans="1:1" x14ac:dyDescent="0.25">
      <c r="A11565">
        <v>11564</v>
      </c>
    </row>
    <row r="11566" spans="1:1" x14ac:dyDescent="0.25">
      <c r="A11566">
        <v>11565</v>
      </c>
    </row>
    <row r="11567" spans="1:1" x14ac:dyDescent="0.25">
      <c r="A11567">
        <v>11566</v>
      </c>
    </row>
    <row r="11568" spans="1:1" x14ac:dyDescent="0.25">
      <c r="A11568">
        <v>11567</v>
      </c>
    </row>
    <row r="11569" spans="1:1" x14ac:dyDescent="0.25">
      <c r="A11569">
        <v>11568</v>
      </c>
    </row>
    <row r="11570" spans="1:1" x14ac:dyDescent="0.25">
      <c r="A11570">
        <v>11569</v>
      </c>
    </row>
    <row r="11571" spans="1:1" x14ac:dyDescent="0.25">
      <c r="A11571">
        <v>11570</v>
      </c>
    </row>
    <row r="11572" spans="1:1" x14ac:dyDescent="0.25">
      <c r="A11572">
        <v>11571</v>
      </c>
    </row>
    <row r="11573" spans="1:1" x14ac:dyDescent="0.25">
      <c r="A11573">
        <v>11572</v>
      </c>
    </row>
    <row r="11574" spans="1:1" x14ac:dyDescent="0.25">
      <c r="A11574">
        <v>11573</v>
      </c>
    </row>
    <row r="11575" spans="1:1" x14ac:dyDescent="0.25">
      <c r="A11575">
        <v>11574</v>
      </c>
    </row>
    <row r="11576" spans="1:1" x14ac:dyDescent="0.25">
      <c r="A11576">
        <v>11575</v>
      </c>
    </row>
    <row r="11577" spans="1:1" x14ac:dyDescent="0.25">
      <c r="A11577">
        <v>11576</v>
      </c>
    </row>
    <row r="11578" spans="1:1" x14ac:dyDescent="0.25">
      <c r="A11578">
        <v>11577</v>
      </c>
    </row>
    <row r="11579" spans="1:1" x14ac:dyDescent="0.25">
      <c r="A11579">
        <v>11578</v>
      </c>
    </row>
    <row r="11580" spans="1:1" x14ac:dyDescent="0.25">
      <c r="A11580">
        <v>11579</v>
      </c>
    </row>
    <row r="11581" spans="1:1" x14ac:dyDescent="0.25">
      <c r="A11581">
        <v>11580</v>
      </c>
    </row>
    <row r="11582" spans="1:1" x14ac:dyDescent="0.25">
      <c r="A11582">
        <v>11581</v>
      </c>
    </row>
    <row r="11583" spans="1:1" x14ac:dyDescent="0.25">
      <c r="A11583">
        <v>11582</v>
      </c>
    </row>
    <row r="11584" spans="1:1" x14ac:dyDescent="0.25">
      <c r="A11584">
        <v>11583</v>
      </c>
    </row>
    <row r="11585" spans="1:1" x14ac:dyDescent="0.25">
      <c r="A11585">
        <v>11584</v>
      </c>
    </row>
    <row r="11586" spans="1:1" x14ac:dyDescent="0.25">
      <c r="A11586">
        <v>11585</v>
      </c>
    </row>
    <row r="11587" spans="1:1" x14ac:dyDescent="0.25">
      <c r="A11587">
        <v>11586</v>
      </c>
    </row>
    <row r="11588" spans="1:1" x14ac:dyDescent="0.25">
      <c r="A11588">
        <v>11587</v>
      </c>
    </row>
    <row r="11589" spans="1:1" x14ac:dyDescent="0.25">
      <c r="A11589">
        <v>11588</v>
      </c>
    </row>
    <row r="11590" spans="1:1" x14ac:dyDescent="0.25">
      <c r="A11590">
        <v>11589</v>
      </c>
    </row>
    <row r="11591" spans="1:1" x14ac:dyDescent="0.25">
      <c r="A11591">
        <v>11590</v>
      </c>
    </row>
    <row r="11592" spans="1:1" x14ac:dyDescent="0.25">
      <c r="A11592">
        <v>11591</v>
      </c>
    </row>
    <row r="11593" spans="1:1" x14ac:dyDescent="0.25">
      <c r="A11593">
        <v>11592</v>
      </c>
    </row>
    <row r="11594" spans="1:1" x14ac:dyDescent="0.25">
      <c r="A11594">
        <v>11593</v>
      </c>
    </row>
    <row r="11595" spans="1:1" x14ac:dyDescent="0.25">
      <c r="A11595">
        <v>11594</v>
      </c>
    </row>
    <row r="11596" spans="1:1" x14ac:dyDescent="0.25">
      <c r="A11596">
        <v>11595</v>
      </c>
    </row>
    <row r="11597" spans="1:1" x14ac:dyDescent="0.25">
      <c r="A11597">
        <v>11596</v>
      </c>
    </row>
    <row r="11598" spans="1:1" x14ac:dyDescent="0.25">
      <c r="A11598">
        <v>11597</v>
      </c>
    </row>
    <row r="11599" spans="1:1" x14ac:dyDescent="0.25">
      <c r="A11599">
        <v>11598</v>
      </c>
    </row>
    <row r="11600" spans="1:1" x14ac:dyDescent="0.25">
      <c r="A11600">
        <v>11599</v>
      </c>
    </row>
    <row r="11601" spans="1:1" x14ac:dyDescent="0.25">
      <c r="A11601">
        <v>11600</v>
      </c>
    </row>
    <row r="11602" spans="1:1" x14ac:dyDescent="0.25">
      <c r="A11602">
        <v>11601</v>
      </c>
    </row>
    <row r="11603" spans="1:1" x14ac:dyDescent="0.25">
      <c r="A11603">
        <v>11602</v>
      </c>
    </row>
    <row r="11604" spans="1:1" x14ac:dyDescent="0.25">
      <c r="A11604">
        <v>11603</v>
      </c>
    </row>
    <row r="11605" spans="1:1" x14ac:dyDescent="0.25">
      <c r="A11605">
        <v>11604</v>
      </c>
    </row>
    <row r="11606" spans="1:1" x14ac:dyDescent="0.25">
      <c r="A11606">
        <v>11605</v>
      </c>
    </row>
    <row r="11607" spans="1:1" x14ac:dyDescent="0.25">
      <c r="A11607">
        <v>11606</v>
      </c>
    </row>
    <row r="11608" spans="1:1" x14ac:dyDescent="0.25">
      <c r="A11608">
        <v>11607</v>
      </c>
    </row>
    <row r="11609" spans="1:1" x14ac:dyDescent="0.25">
      <c r="A11609">
        <v>11608</v>
      </c>
    </row>
    <row r="11610" spans="1:1" x14ac:dyDescent="0.25">
      <c r="A11610">
        <v>11609</v>
      </c>
    </row>
    <row r="11611" spans="1:1" x14ac:dyDescent="0.25">
      <c r="A11611">
        <v>11610</v>
      </c>
    </row>
    <row r="11612" spans="1:1" x14ac:dyDescent="0.25">
      <c r="A11612">
        <v>11611</v>
      </c>
    </row>
    <row r="11613" spans="1:1" x14ac:dyDescent="0.25">
      <c r="A11613">
        <v>11612</v>
      </c>
    </row>
    <row r="11614" spans="1:1" x14ac:dyDescent="0.25">
      <c r="A11614">
        <v>11613</v>
      </c>
    </row>
    <row r="11615" spans="1:1" x14ac:dyDescent="0.25">
      <c r="A11615">
        <v>11614</v>
      </c>
    </row>
    <row r="11616" spans="1:1" x14ac:dyDescent="0.25">
      <c r="A11616">
        <v>11615</v>
      </c>
    </row>
    <row r="11617" spans="1:1" x14ac:dyDescent="0.25">
      <c r="A11617">
        <v>11616</v>
      </c>
    </row>
    <row r="11618" spans="1:1" x14ac:dyDescent="0.25">
      <c r="A11618">
        <v>11617</v>
      </c>
    </row>
    <row r="11619" spans="1:1" x14ac:dyDescent="0.25">
      <c r="A11619">
        <v>11618</v>
      </c>
    </row>
    <row r="11620" spans="1:1" x14ac:dyDescent="0.25">
      <c r="A11620">
        <v>11619</v>
      </c>
    </row>
    <row r="11621" spans="1:1" x14ac:dyDescent="0.25">
      <c r="A11621">
        <v>11620</v>
      </c>
    </row>
    <row r="11622" spans="1:1" x14ac:dyDescent="0.25">
      <c r="A11622">
        <v>11621</v>
      </c>
    </row>
    <row r="11623" spans="1:1" x14ac:dyDescent="0.25">
      <c r="A11623">
        <v>11622</v>
      </c>
    </row>
    <row r="11624" spans="1:1" x14ac:dyDescent="0.25">
      <c r="A11624">
        <v>11623</v>
      </c>
    </row>
    <row r="11625" spans="1:1" x14ac:dyDescent="0.25">
      <c r="A11625">
        <v>11624</v>
      </c>
    </row>
    <row r="11626" spans="1:1" x14ac:dyDescent="0.25">
      <c r="A11626">
        <v>11625</v>
      </c>
    </row>
    <row r="11627" spans="1:1" x14ac:dyDescent="0.25">
      <c r="A11627">
        <v>11626</v>
      </c>
    </row>
    <row r="11628" spans="1:1" x14ac:dyDescent="0.25">
      <c r="A11628">
        <v>11627</v>
      </c>
    </row>
    <row r="11629" spans="1:1" x14ac:dyDescent="0.25">
      <c r="A11629">
        <v>11628</v>
      </c>
    </row>
    <row r="11630" spans="1:1" x14ac:dyDescent="0.25">
      <c r="A11630">
        <v>11629</v>
      </c>
    </row>
    <row r="11631" spans="1:1" x14ac:dyDescent="0.25">
      <c r="A11631">
        <v>11630</v>
      </c>
    </row>
    <row r="11632" spans="1:1" x14ac:dyDescent="0.25">
      <c r="A11632">
        <v>11631</v>
      </c>
    </row>
    <row r="11633" spans="1:1" x14ac:dyDescent="0.25">
      <c r="A11633">
        <v>11632</v>
      </c>
    </row>
    <row r="11634" spans="1:1" x14ac:dyDescent="0.25">
      <c r="A11634">
        <v>11633</v>
      </c>
    </row>
    <row r="11635" spans="1:1" x14ac:dyDescent="0.25">
      <c r="A11635">
        <v>11634</v>
      </c>
    </row>
    <row r="11636" spans="1:1" x14ac:dyDescent="0.25">
      <c r="A11636">
        <v>11635</v>
      </c>
    </row>
    <row r="11637" spans="1:1" x14ac:dyDescent="0.25">
      <c r="A11637">
        <v>11636</v>
      </c>
    </row>
    <row r="11638" spans="1:1" x14ac:dyDescent="0.25">
      <c r="A11638">
        <v>11637</v>
      </c>
    </row>
    <row r="11639" spans="1:1" x14ac:dyDescent="0.25">
      <c r="A11639">
        <v>11638</v>
      </c>
    </row>
    <row r="11640" spans="1:1" x14ac:dyDescent="0.25">
      <c r="A11640">
        <v>11639</v>
      </c>
    </row>
    <row r="11641" spans="1:1" x14ac:dyDescent="0.25">
      <c r="A11641">
        <v>11640</v>
      </c>
    </row>
    <row r="11642" spans="1:1" x14ac:dyDescent="0.25">
      <c r="A11642">
        <v>11641</v>
      </c>
    </row>
    <row r="11643" spans="1:1" x14ac:dyDescent="0.25">
      <c r="A11643">
        <v>11642</v>
      </c>
    </row>
    <row r="11644" spans="1:1" x14ac:dyDescent="0.25">
      <c r="A11644">
        <v>11643</v>
      </c>
    </row>
    <row r="11645" spans="1:1" x14ac:dyDescent="0.25">
      <c r="A11645">
        <v>11644</v>
      </c>
    </row>
    <row r="11646" spans="1:1" x14ac:dyDescent="0.25">
      <c r="A11646">
        <v>11645</v>
      </c>
    </row>
    <row r="11647" spans="1:1" x14ac:dyDescent="0.25">
      <c r="A11647">
        <v>11646</v>
      </c>
    </row>
    <row r="11648" spans="1:1" x14ac:dyDescent="0.25">
      <c r="A11648">
        <v>11647</v>
      </c>
    </row>
    <row r="11649" spans="1:1" x14ac:dyDescent="0.25">
      <c r="A11649">
        <v>11648</v>
      </c>
    </row>
    <row r="11650" spans="1:1" x14ac:dyDescent="0.25">
      <c r="A11650">
        <v>11649</v>
      </c>
    </row>
    <row r="11651" spans="1:1" x14ac:dyDescent="0.25">
      <c r="A11651">
        <v>11650</v>
      </c>
    </row>
    <row r="11652" spans="1:1" x14ac:dyDescent="0.25">
      <c r="A11652">
        <v>11651</v>
      </c>
    </row>
    <row r="11653" spans="1:1" x14ac:dyDescent="0.25">
      <c r="A11653">
        <v>11652</v>
      </c>
    </row>
    <row r="11654" spans="1:1" x14ac:dyDescent="0.25">
      <c r="A11654">
        <v>11653</v>
      </c>
    </row>
    <row r="11655" spans="1:1" x14ac:dyDescent="0.25">
      <c r="A11655">
        <v>11654</v>
      </c>
    </row>
    <row r="11656" spans="1:1" x14ac:dyDescent="0.25">
      <c r="A11656">
        <v>11655</v>
      </c>
    </row>
    <row r="11657" spans="1:1" x14ac:dyDescent="0.25">
      <c r="A11657">
        <v>11656</v>
      </c>
    </row>
    <row r="11658" spans="1:1" x14ac:dyDescent="0.25">
      <c r="A11658">
        <v>11657</v>
      </c>
    </row>
    <row r="11659" spans="1:1" x14ac:dyDescent="0.25">
      <c r="A11659">
        <v>11658</v>
      </c>
    </row>
    <row r="11660" spans="1:1" x14ac:dyDescent="0.25">
      <c r="A11660">
        <v>11659</v>
      </c>
    </row>
    <row r="11661" spans="1:1" x14ac:dyDescent="0.25">
      <c r="A11661">
        <v>11660</v>
      </c>
    </row>
    <row r="11662" spans="1:1" x14ac:dyDescent="0.25">
      <c r="A11662">
        <v>11661</v>
      </c>
    </row>
    <row r="11663" spans="1:1" x14ac:dyDescent="0.25">
      <c r="A11663">
        <v>11662</v>
      </c>
    </row>
    <row r="11664" spans="1:1" x14ac:dyDescent="0.25">
      <c r="A11664">
        <v>11663</v>
      </c>
    </row>
    <row r="11665" spans="1:1" x14ac:dyDescent="0.25">
      <c r="A11665">
        <v>11664</v>
      </c>
    </row>
    <row r="11666" spans="1:1" x14ac:dyDescent="0.25">
      <c r="A11666">
        <v>11665</v>
      </c>
    </row>
    <row r="11667" spans="1:1" x14ac:dyDescent="0.25">
      <c r="A11667">
        <v>11666</v>
      </c>
    </row>
    <row r="11668" spans="1:1" x14ac:dyDescent="0.25">
      <c r="A11668">
        <v>11667</v>
      </c>
    </row>
    <row r="11669" spans="1:1" x14ac:dyDescent="0.25">
      <c r="A11669">
        <v>11668</v>
      </c>
    </row>
    <row r="11670" spans="1:1" x14ac:dyDescent="0.25">
      <c r="A11670">
        <v>11669</v>
      </c>
    </row>
    <row r="11671" spans="1:1" x14ac:dyDescent="0.25">
      <c r="A11671">
        <v>11670</v>
      </c>
    </row>
    <row r="11672" spans="1:1" x14ac:dyDescent="0.25">
      <c r="A11672">
        <v>11671</v>
      </c>
    </row>
    <row r="11673" spans="1:1" x14ac:dyDescent="0.25">
      <c r="A11673">
        <v>11672</v>
      </c>
    </row>
    <row r="11674" spans="1:1" x14ac:dyDescent="0.25">
      <c r="A11674">
        <v>11673</v>
      </c>
    </row>
    <row r="11675" spans="1:1" x14ac:dyDescent="0.25">
      <c r="A11675">
        <v>11674</v>
      </c>
    </row>
    <row r="11676" spans="1:1" x14ac:dyDescent="0.25">
      <c r="A11676">
        <v>11675</v>
      </c>
    </row>
    <row r="11677" spans="1:1" x14ac:dyDescent="0.25">
      <c r="A11677">
        <v>11676</v>
      </c>
    </row>
    <row r="11678" spans="1:1" x14ac:dyDescent="0.25">
      <c r="A11678">
        <v>11677</v>
      </c>
    </row>
    <row r="11679" spans="1:1" x14ac:dyDescent="0.25">
      <c r="A11679">
        <v>11678</v>
      </c>
    </row>
    <row r="11680" spans="1:1" x14ac:dyDescent="0.25">
      <c r="A11680">
        <v>11679</v>
      </c>
    </row>
    <row r="11681" spans="1:1" x14ac:dyDescent="0.25">
      <c r="A11681">
        <v>11680</v>
      </c>
    </row>
    <row r="11682" spans="1:1" x14ac:dyDescent="0.25">
      <c r="A11682">
        <v>11681</v>
      </c>
    </row>
    <row r="11683" spans="1:1" x14ac:dyDescent="0.25">
      <c r="A11683">
        <v>11682</v>
      </c>
    </row>
    <row r="11684" spans="1:1" x14ac:dyDescent="0.25">
      <c r="A11684">
        <v>11683</v>
      </c>
    </row>
    <row r="11685" spans="1:1" x14ac:dyDescent="0.25">
      <c r="A11685">
        <v>11684</v>
      </c>
    </row>
    <row r="11686" spans="1:1" x14ac:dyDescent="0.25">
      <c r="A11686">
        <v>11685</v>
      </c>
    </row>
    <row r="11687" spans="1:1" x14ac:dyDescent="0.25">
      <c r="A11687">
        <v>11686</v>
      </c>
    </row>
    <row r="11688" spans="1:1" x14ac:dyDescent="0.25">
      <c r="A11688">
        <v>11687</v>
      </c>
    </row>
    <row r="11689" spans="1:1" x14ac:dyDescent="0.25">
      <c r="A11689">
        <v>11688</v>
      </c>
    </row>
    <row r="11690" spans="1:1" x14ac:dyDescent="0.25">
      <c r="A11690">
        <v>11689</v>
      </c>
    </row>
    <row r="11691" spans="1:1" x14ac:dyDescent="0.25">
      <c r="A11691">
        <v>11690</v>
      </c>
    </row>
    <row r="11692" spans="1:1" x14ac:dyDescent="0.25">
      <c r="A11692">
        <v>11691</v>
      </c>
    </row>
    <row r="11693" spans="1:1" x14ac:dyDescent="0.25">
      <c r="A11693">
        <v>11692</v>
      </c>
    </row>
    <row r="11694" spans="1:1" x14ac:dyDescent="0.25">
      <c r="A11694">
        <v>11693</v>
      </c>
    </row>
    <row r="11695" spans="1:1" x14ac:dyDescent="0.25">
      <c r="A11695">
        <v>11694</v>
      </c>
    </row>
    <row r="11696" spans="1:1" x14ac:dyDescent="0.25">
      <c r="A11696">
        <v>11695</v>
      </c>
    </row>
    <row r="11697" spans="1:1" x14ac:dyDescent="0.25">
      <c r="A11697">
        <v>11696</v>
      </c>
    </row>
    <row r="11698" spans="1:1" x14ac:dyDescent="0.25">
      <c r="A11698">
        <v>11697</v>
      </c>
    </row>
    <row r="11699" spans="1:1" x14ac:dyDescent="0.25">
      <c r="A11699">
        <v>11698</v>
      </c>
    </row>
    <row r="11700" spans="1:1" x14ac:dyDescent="0.25">
      <c r="A11700">
        <v>11699</v>
      </c>
    </row>
    <row r="11701" spans="1:1" x14ac:dyDescent="0.25">
      <c r="A11701">
        <v>11700</v>
      </c>
    </row>
    <row r="11702" spans="1:1" x14ac:dyDescent="0.25">
      <c r="A11702">
        <v>11701</v>
      </c>
    </row>
    <row r="11703" spans="1:1" x14ac:dyDescent="0.25">
      <c r="A11703">
        <v>11702</v>
      </c>
    </row>
    <row r="11704" spans="1:1" x14ac:dyDescent="0.25">
      <c r="A11704">
        <v>11703</v>
      </c>
    </row>
    <row r="11705" spans="1:1" x14ac:dyDescent="0.25">
      <c r="A11705">
        <v>11704</v>
      </c>
    </row>
    <row r="11706" spans="1:1" x14ac:dyDescent="0.25">
      <c r="A11706">
        <v>11705</v>
      </c>
    </row>
    <row r="11707" spans="1:1" x14ac:dyDescent="0.25">
      <c r="A11707">
        <v>11706</v>
      </c>
    </row>
    <row r="11708" spans="1:1" x14ac:dyDescent="0.25">
      <c r="A11708">
        <v>11707</v>
      </c>
    </row>
    <row r="11709" spans="1:1" x14ac:dyDescent="0.25">
      <c r="A11709">
        <v>11708</v>
      </c>
    </row>
    <row r="11710" spans="1:1" x14ac:dyDescent="0.25">
      <c r="A11710">
        <v>11709</v>
      </c>
    </row>
    <row r="11711" spans="1:1" x14ac:dyDescent="0.25">
      <c r="A11711">
        <v>11710</v>
      </c>
    </row>
    <row r="11712" spans="1:1" x14ac:dyDescent="0.25">
      <c r="A11712">
        <v>11711</v>
      </c>
    </row>
    <row r="11713" spans="1:1" x14ac:dyDescent="0.25">
      <c r="A11713">
        <v>11712</v>
      </c>
    </row>
    <row r="11714" spans="1:1" x14ac:dyDescent="0.25">
      <c r="A11714">
        <v>11713</v>
      </c>
    </row>
    <row r="11715" spans="1:1" x14ac:dyDescent="0.25">
      <c r="A11715">
        <v>11714</v>
      </c>
    </row>
    <row r="11716" spans="1:1" x14ac:dyDescent="0.25">
      <c r="A11716">
        <v>11715</v>
      </c>
    </row>
    <row r="11717" spans="1:1" x14ac:dyDescent="0.25">
      <c r="A11717">
        <v>11716</v>
      </c>
    </row>
    <row r="11718" spans="1:1" x14ac:dyDescent="0.25">
      <c r="A11718">
        <v>11717</v>
      </c>
    </row>
    <row r="11719" spans="1:1" x14ac:dyDescent="0.25">
      <c r="A11719">
        <v>11718</v>
      </c>
    </row>
    <row r="11720" spans="1:1" x14ac:dyDescent="0.25">
      <c r="A11720">
        <v>11719</v>
      </c>
    </row>
    <row r="11721" spans="1:1" x14ac:dyDescent="0.25">
      <c r="A11721">
        <v>11720</v>
      </c>
    </row>
    <row r="11722" spans="1:1" x14ac:dyDescent="0.25">
      <c r="A11722">
        <v>11721</v>
      </c>
    </row>
    <row r="11723" spans="1:1" x14ac:dyDescent="0.25">
      <c r="A11723">
        <v>11722</v>
      </c>
    </row>
    <row r="11724" spans="1:1" x14ac:dyDescent="0.25">
      <c r="A11724">
        <v>11723</v>
      </c>
    </row>
    <row r="11725" spans="1:1" x14ac:dyDescent="0.25">
      <c r="A11725">
        <v>11724</v>
      </c>
    </row>
    <row r="11726" spans="1:1" x14ac:dyDescent="0.25">
      <c r="A11726">
        <v>11725</v>
      </c>
    </row>
    <row r="11727" spans="1:1" x14ac:dyDescent="0.25">
      <c r="A11727">
        <v>11726</v>
      </c>
    </row>
    <row r="11728" spans="1:1" x14ac:dyDescent="0.25">
      <c r="A11728">
        <v>11727</v>
      </c>
    </row>
    <row r="11729" spans="1:1" x14ac:dyDescent="0.25">
      <c r="A11729">
        <v>11728</v>
      </c>
    </row>
    <row r="11730" spans="1:1" x14ac:dyDescent="0.25">
      <c r="A11730">
        <v>11729</v>
      </c>
    </row>
    <row r="11731" spans="1:1" x14ac:dyDescent="0.25">
      <c r="A11731">
        <v>11730</v>
      </c>
    </row>
    <row r="11732" spans="1:1" x14ac:dyDescent="0.25">
      <c r="A11732">
        <v>11731</v>
      </c>
    </row>
    <row r="11733" spans="1:1" x14ac:dyDescent="0.25">
      <c r="A11733">
        <v>11732</v>
      </c>
    </row>
    <row r="11734" spans="1:1" x14ac:dyDescent="0.25">
      <c r="A11734">
        <v>11733</v>
      </c>
    </row>
    <row r="11735" spans="1:1" x14ac:dyDescent="0.25">
      <c r="A11735">
        <v>11734</v>
      </c>
    </row>
    <row r="11736" spans="1:1" x14ac:dyDescent="0.25">
      <c r="A11736">
        <v>11735</v>
      </c>
    </row>
    <row r="11737" spans="1:1" x14ac:dyDescent="0.25">
      <c r="A11737">
        <v>11736</v>
      </c>
    </row>
    <row r="11738" spans="1:1" x14ac:dyDescent="0.25">
      <c r="A11738">
        <v>11737</v>
      </c>
    </row>
    <row r="11739" spans="1:1" x14ac:dyDescent="0.25">
      <c r="A11739">
        <v>11738</v>
      </c>
    </row>
    <row r="11740" spans="1:1" x14ac:dyDescent="0.25">
      <c r="A11740">
        <v>11739</v>
      </c>
    </row>
    <row r="11741" spans="1:1" x14ac:dyDescent="0.25">
      <c r="A11741">
        <v>11740</v>
      </c>
    </row>
    <row r="11742" spans="1:1" x14ac:dyDescent="0.25">
      <c r="A11742">
        <v>11741</v>
      </c>
    </row>
    <row r="11743" spans="1:1" x14ac:dyDescent="0.25">
      <c r="A11743">
        <v>11742</v>
      </c>
    </row>
    <row r="11744" spans="1:1" x14ac:dyDescent="0.25">
      <c r="A11744">
        <v>11743</v>
      </c>
    </row>
    <row r="11745" spans="1:1" x14ac:dyDescent="0.25">
      <c r="A11745">
        <v>11744</v>
      </c>
    </row>
    <row r="11746" spans="1:1" x14ac:dyDescent="0.25">
      <c r="A11746">
        <v>11745</v>
      </c>
    </row>
    <row r="11747" spans="1:1" x14ac:dyDescent="0.25">
      <c r="A11747">
        <v>11746</v>
      </c>
    </row>
    <row r="11748" spans="1:1" x14ac:dyDescent="0.25">
      <c r="A11748">
        <v>11747</v>
      </c>
    </row>
    <row r="11749" spans="1:1" x14ac:dyDescent="0.25">
      <c r="A11749">
        <v>11748</v>
      </c>
    </row>
    <row r="11750" spans="1:1" x14ac:dyDescent="0.25">
      <c r="A11750">
        <v>11749</v>
      </c>
    </row>
    <row r="11751" spans="1:1" x14ac:dyDescent="0.25">
      <c r="A11751">
        <v>11750</v>
      </c>
    </row>
    <row r="11752" spans="1:1" x14ac:dyDescent="0.25">
      <c r="A11752">
        <v>11751</v>
      </c>
    </row>
    <row r="11753" spans="1:1" x14ac:dyDescent="0.25">
      <c r="A11753">
        <v>11752</v>
      </c>
    </row>
    <row r="11754" spans="1:1" x14ac:dyDescent="0.25">
      <c r="A11754">
        <v>11753</v>
      </c>
    </row>
    <row r="11755" spans="1:1" x14ac:dyDescent="0.25">
      <c r="A11755">
        <v>11754</v>
      </c>
    </row>
    <row r="11756" spans="1:1" x14ac:dyDescent="0.25">
      <c r="A11756">
        <v>11755</v>
      </c>
    </row>
    <row r="11757" spans="1:1" x14ac:dyDescent="0.25">
      <c r="A11757">
        <v>11756</v>
      </c>
    </row>
    <row r="11758" spans="1:1" x14ac:dyDescent="0.25">
      <c r="A11758">
        <v>11757</v>
      </c>
    </row>
    <row r="11759" spans="1:1" x14ac:dyDescent="0.25">
      <c r="A11759">
        <v>11758</v>
      </c>
    </row>
    <row r="11760" spans="1:1" x14ac:dyDescent="0.25">
      <c r="A11760">
        <v>11759</v>
      </c>
    </row>
    <row r="11761" spans="1:1" x14ac:dyDescent="0.25">
      <c r="A11761">
        <v>11760</v>
      </c>
    </row>
    <row r="11762" spans="1:1" x14ac:dyDescent="0.25">
      <c r="A11762">
        <v>11761</v>
      </c>
    </row>
    <row r="11763" spans="1:1" x14ac:dyDescent="0.25">
      <c r="A11763">
        <v>11762</v>
      </c>
    </row>
    <row r="11764" spans="1:1" x14ac:dyDescent="0.25">
      <c r="A11764">
        <v>11763</v>
      </c>
    </row>
    <row r="11765" spans="1:1" x14ac:dyDescent="0.25">
      <c r="A11765">
        <v>11764</v>
      </c>
    </row>
    <row r="11766" spans="1:1" x14ac:dyDescent="0.25">
      <c r="A11766">
        <v>11765</v>
      </c>
    </row>
    <row r="11767" spans="1:1" x14ac:dyDescent="0.25">
      <c r="A11767">
        <v>11766</v>
      </c>
    </row>
    <row r="11768" spans="1:1" x14ac:dyDescent="0.25">
      <c r="A11768">
        <v>11767</v>
      </c>
    </row>
    <row r="11769" spans="1:1" x14ac:dyDescent="0.25">
      <c r="A11769">
        <v>11768</v>
      </c>
    </row>
    <row r="11770" spans="1:1" x14ac:dyDescent="0.25">
      <c r="A11770">
        <v>11769</v>
      </c>
    </row>
    <row r="11771" spans="1:1" x14ac:dyDescent="0.25">
      <c r="A11771">
        <v>11770</v>
      </c>
    </row>
    <row r="11772" spans="1:1" x14ac:dyDescent="0.25">
      <c r="A11772">
        <v>11771</v>
      </c>
    </row>
    <row r="11773" spans="1:1" x14ac:dyDescent="0.25">
      <c r="A11773">
        <v>11772</v>
      </c>
    </row>
    <row r="11774" spans="1:1" x14ac:dyDescent="0.25">
      <c r="A11774">
        <v>11773</v>
      </c>
    </row>
    <row r="11775" spans="1:1" x14ac:dyDescent="0.25">
      <c r="A11775">
        <v>11774</v>
      </c>
    </row>
    <row r="11776" spans="1:1" x14ac:dyDescent="0.25">
      <c r="A11776">
        <v>11775</v>
      </c>
    </row>
    <row r="11777" spans="1:1" x14ac:dyDescent="0.25">
      <c r="A11777">
        <v>11776</v>
      </c>
    </row>
    <row r="11778" spans="1:1" x14ac:dyDescent="0.25">
      <c r="A11778">
        <v>11777</v>
      </c>
    </row>
    <row r="11779" spans="1:1" x14ac:dyDescent="0.25">
      <c r="A11779">
        <v>11778</v>
      </c>
    </row>
    <row r="11780" spans="1:1" x14ac:dyDescent="0.25">
      <c r="A11780">
        <v>11779</v>
      </c>
    </row>
    <row r="11781" spans="1:1" x14ac:dyDescent="0.25">
      <c r="A11781">
        <v>11780</v>
      </c>
    </row>
    <row r="11782" spans="1:1" x14ac:dyDescent="0.25">
      <c r="A11782">
        <v>11781</v>
      </c>
    </row>
    <row r="11783" spans="1:1" x14ac:dyDescent="0.25">
      <c r="A11783">
        <v>11782</v>
      </c>
    </row>
    <row r="11784" spans="1:1" x14ac:dyDescent="0.25">
      <c r="A11784">
        <v>11783</v>
      </c>
    </row>
    <row r="11785" spans="1:1" x14ac:dyDescent="0.25">
      <c r="A11785">
        <v>11784</v>
      </c>
    </row>
    <row r="11786" spans="1:1" x14ac:dyDescent="0.25">
      <c r="A11786">
        <v>11785</v>
      </c>
    </row>
    <row r="11787" spans="1:1" x14ac:dyDescent="0.25">
      <c r="A11787">
        <v>11786</v>
      </c>
    </row>
    <row r="11788" spans="1:1" x14ac:dyDescent="0.25">
      <c r="A11788">
        <v>11787</v>
      </c>
    </row>
    <row r="11789" spans="1:1" x14ac:dyDescent="0.25">
      <c r="A11789">
        <v>11788</v>
      </c>
    </row>
    <row r="11790" spans="1:1" x14ac:dyDescent="0.25">
      <c r="A11790">
        <v>11789</v>
      </c>
    </row>
    <row r="11791" spans="1:1" x14ac:dyDescent="0.25">
      <c r="A11791">
        <v>11790</v>
      </c>
    </row>
    <row r="11792" spans="1:1" x14ac:dyDescent="0.25">
      <c r="A11792">
        <v>11791</v>
      </c>
    </row>
    <row r="11793" spans="1:1" x14ac:dyDescent="0.25">
      <c r="A11793">
        <v>11792</v>
      </c>
    </row>
    <row r="11794" spans="1:1" x14ac:dyDescent="0.25">
      <c r="A11794">
        <v>11793</v>
      </c>
    </row>
    <row r="11795" spans="1:1" x14ac:dyDescent="0.25">
      <c r="A11795">
        <v>11794</v>
      </c>
    </row>
    <row r="11796" spans="1:1" x14ac:dyDescent="0.25">
      <c r="A11796">
        <v>11795</v>
      </c>
    </row>
    <row r="11797" spans="1:1" x14ac:dyDescent="0.25">
      <c r="A11797">
        <v>11796</v>
      </c>
    </row>
    <row r="11798" spans="1:1" x14ac:dyDescent="0.25">
      <c r="A11798">
        <v>11797</v>
      </c>
    </row>
    <row r="11799" spans="1:1" x14ac:dyDescent="0.25">
      <c r="A11799">
        <v>11798</v>
      </c>
    </row>
    <row r="11800" spans="1:1" x14ac:dyDescent="0.25">
      <c r="A11800">
        <v>11799</v>
      </c>
    </row>
    <row r="11801" spans="1:1" x14ac:dyDescent="0.25">
      <c r="A11801">
        <v>11800</v>
      </c>
    </row>
    <row r="11802" spans="1:1" x14ac:dyDescent="0.25">
      <c r="A11802">
        <v>11801</v>
      </c>
    </row>
    <row r="11803" spans="1:1" x14ac:dyDescent="0.25">
      <c r="A11803">
        <v>11802</v>
      </c>
    </row>
    <row r="11804" spans="1:1" x14ac:dyDescent="0.25">
      <c r="A11804">
        <v>11803</v>
      </c>
    </row>
    <row r="11805" spans="1:1" x14ac:dyDescent="0.25">
      <c r="A11805">
        <v>11804</v>
      </c>
    </row>
    <row r="11806" spans="1:1" x14ac:dyDescent="0.25">
      <c r="A11806">
        <v>11805</v>
      </c>
    </row>
    <row r="11807" spans="1:1" x14ac:dyDescent="0.25">
      <c r="A11807">
        <v>11806</v>
      </c>
    </row>
    <row r="11808" spans="1:1" x14ac:dyDescent="0.25">
      <c r="A11808">
        <v>11807</v>
      </c>
    </row>
    <row r="11809" spans="1:1" x14ac:dyDescent="0.25">
      <c r="A11809">
        <v>11808</v>
      </c>
    </row>
    <row r="11810" spans="1:1" x14ac:dyDescent="0.25">
      <c r="A11810">
        <v>11809</v>
      </c>
    </row>
    <row r="11811" spans="1:1" x14ac:dyDescent="0.25">
      <c r="A11811">
        <v>11810</v>
      </c>
    </row>
    <row r="11812" spans="1:1" x14ac:dyDescent="0.25">
      <c r="A11812">
        <v>11811</v>
      </c>
    </row>
    <row r="11813" spans="1:1" x14ac:dyDescent="0.25">
      <c r="A11813">
        <v>11812</v>
      </c>
    </row>
    <row r="11814" spans="1:1" x14ac:dyDescent="0.25">
      <c r="A11814">
        <v>11813</v>
      </c>
    </row>
    <row r="11815" spans="1:1" x14ac:dyDescent="0.25">
      <c r="A11815">
        <v>11814</v>
      </c>
    </row>
    <row r="11816" spans="1:1" x14ac:dyDescent="0.25">
      <c r="A11816">
        <v>11815</v>
      </c>
    </row>
    <row r="11817" spans="1:1" x14ac:dyDescent="0.25">
      <c r="A11817">
        <v>11816</v>
      </c>
    </row>
    <row r="11818" spans="1:1" x14ac:dyDescent="0.25">
      <c r="A11818">
        <v>11817</v>
      </c>
    </row>
    <row r="11819" spans="1:1" x14ac:dyDescent="0.25">
      <c r="A11819">
        <v>11818</v>
      </c>
    </row>
    <row r="11820" spans="1:1" x14ac:dyDescent="0.25">
      <c r="A11820">
        <v>11819</v>
      </c>
    </row>
    <row r="11821" spans="1:1" x14ac:dyDescent="0.25">
      <c r="A11821">
        <v>11820</v>
      </c>
    </row>
    <row r="11822" spans="1:1" x14ac:dyDescent="0.25">
      <c r="A11822">
        <v>11821</v>
      </c>
    </row>
    <row r="11823" spans="1:1" x14ac:dyDescent="0.25">
      <c r="A11823">
        <v>11822</v>
      </c>
    </row>
    <row r="11824" spans="1:1" x14ac:dyDescent="0.25">
      <c r="A11824">
        <v>11823</v>
      </c>
    </row>
    <row r="11825" spans="1:1" x14ac:dyDescent="0.25">
      <c r="A11825">
        <v>11824</v>
      </c>
    </row>
    <row r="11826" spans="1:1" x14ac:dyDescent="0.25">
      <c r="A11826">
        <v>11825</v>
      </c>
    </row>
    <row r="11827" spans="1:1" x14ac:dyDescent="0.25">
      <c r="A11827">
        <v>11826</v>
      </c>
    </row>
    <row r="11828" spans="1:1" x14ac:dyDescent="0.25">
      <c r="A11828">
        <v>11827</v>
      </c>
    </row>
    <row r="11829" spans="1:1" x14ac:dyDescent="0.25">
      <c r="A11829">
        <v>11828</v>
      </c>
    </row>
    <row r="11830" spans="1:1" x14ac:dyDescent="0.25">
      <c r="A11830">
        <v>11829</v>
      </c>
    </row>
    <row r="11831" spans="1:1" x14ac:dyDescent="0.25">
      <c r="A11831">
        <v>11830</v>
      </c>
    </row>
    <row r="11832" spans="1:1" x14ac:dyDescent="0.25">
      <c r="A11832">
        <v>11831</v>
      </c>
    </row>
    <row r="11833" spans="1:1" x14ac:dyDescent="0.25">
      <c r="A11833">
        <v>11832</v>
      </c>
    </row>
    <row r="11834" spans="1:1" x14ac:dyDescent="0.25">
      <c r="A11834">
        <v>11833</v>
      </c>
    </row>
    <row r="11835" spans="1:1" x14ac:dyDescent="0.25">
      <c r="A11835">
        <v>11834</v>
      </c>
    </row>
    <row r="11836" spans="1:1" x14ac:dyDescent="0.25">
      <c r="A11836">
        <v>11835</v>
      </c>
    </row>
    <row r="11837" spans="1:1" x14ac:dyDescent="0.25">
      <c r="A11837">
        <v>11836</v>
      </c>
    </row>
    <row r="11838" spans="1:1" x14ac:dyDescent="0.25">
      <c r="A11838">
        <v>11837</v>
      </c>
    </row>
    <row r="11839" spans="1:1" x14ac:dyDescent="0.25">
      <c r="A11839">
        <v>11838</v>
      </c>
    </row>
    <row r="11840" spans="1:1" x14ac:dyDescent="0.25">
      <c r="A11840">
        <v>11839</v>
      </c>
    </row>
    <row r="11841" spans="1:1" x14ac:dyDescent="0.25">
      <c r="A11841">
        <v>11840</v>
      </c>
    </row>
    <row r="11842" spans="1:1" x14ac:dyDescent="0.25">
      <c r="A11842">
        <v>11841</v>
      </c>
    </row>
    <row r="11843" spans="1:1" x14ac:dyDescent="0.25">
      <c r="A11843">
        <v>11842</v>
      </c>
    </row>
    <row r="11844" spans="1:1" x14ac:dyDescent="0.25">
      <c r="A11844">
        <v>11843</v>
      </c>
    </row>
    <row r="11845" spans="1:1" x14ac:dyDescent="0.25">
      <c r="A11845">
        <v>11844</v>
      </c>
    </row>
    <row r="11846" spans="1:1" x14ac:dyDescent="0.25">
      <c r="A11846">
        <v>11845</v>
      </c>
    </row>
    <row r="11847" spans="1:1" x14ac:dyDescent="0.25">
      <c r="A11847">
        <v>11846</v>
      </c>
    </row>
    <row r="11848" spans="1:1" x14ac:dyDescent="0.25">
      <c r="A11848">
        <v>11847</v>
      </c>
    </row>
    <row r="11849" spans="1:1" x14ac:dyDescent="0.25">
      <c r="A11849">
        <v>11848</v>
      </c>
    </row>
    <row r="11850" spans="1:1" x14ac:dyDescent="0.25">
      <c r="A11850">
        <v>11849</v>
      </c>
    </row>
    <row r="11851" spans="1:1" x14ac:dyDescent="0.25">
      <c r="A11851">
        <v>11850</v>
      </c>
    </row>
    <row r="11852" spans="1:1" x14ac:dyDescent="0.25">
      <c r="A11852">
        <v>11851</v>
      </c>
    </row>
    <row r="11853" spans="1:1" x14ac:dyDescent="0.25">
      <c r="A11853">
        <v>11852</v>
      </c>
    </row>
    <row r="11854" spans="1:1" x14ac:dyDescent="0.25">
      <c r="A11854">
        <v>11853</v>
      </c>
    </row>
    <row r="11855" spans="1:1" x14ac:dyDescent="0.25">
      <c r="A11855">
        <v>11854</v>
      </c>
    </row>
    <row r="11856" spans="1:1" x14ac:dyDescent="0.25">
      <c r="A11856">
        <v>11855</v>
      </c>
    </row>
    <row r="11857" spans="1:1" x14ac:dyDescent="0.25">
      <c r="A11857">
        <v>11856</v>
      </c>
    </row>
    <row r="11858" spans="1:1" x14ac:dyDescent="0.25">
      <c r="A11858">
        <v>11857</v>
      </c>
    </row>
    <row r="11859" spans="1:1" x14ac:dyDescent="0.25">
      <c r="A11859">
        <v>11858</v>
      </c>
    </row>
    <row r="11860" spans="1:1" x14ac:dyDescent="0.25">
      <c r="A11860">
        <v>11859</v>
      </c>
    </row>
    <row r="11861" spans="1:1" x14ac:dyDescent="0.25">
      <c r="A11861">
        <v>11860</v>
      </c>
    </row>
    <row r="11862" spans="1:1" x14ac:dyDescent="0.25">
      <c r="A11862">
        <v>11861</v>
      </c>
    </row>
    <row r="11863" spans="1:1" x14ac:dyDescent="0.25">
      <c r="A11863">
        <v>11862</v>
      </c>
    </row>
    <row r="11864" spans="1:1" x14ac:dyDescent="0.25">
      <c r="A11864">
        <v>11863</v>
      </c>
    </row>
    <row r="11865" spans="1:1" x14ac:dyDescent="0.25">
      <c r="A11865">
        <v>11864</v>
      </c>
    </row>
    <row r="11866" spans="1:1" x14ac:dyDescent="0.25">
      <c r="A11866">
        <v>11865</v>
      </c>
    </row>
    <row r="11867" spans="1:1" x14ac:dyDescent="0.25">
      <c r="A11867">
        <v>11866</v>
      </c>
    </row>
    <row r="11868" spans="1:1" x14ac:dyDescent="0.25">
      <c r="A11868">
        <v>11867</v>
      </c>
    </row>
    <row r="11869" spans="1:1" x14ac:dyDescent="0.25">
      <c r="A11869">
        <v>11868</v>
      </c>
    </row>
    <row r="11870" spans="1:1" x14ac:dyDescent="0.25">
      <c r="A11870">
        <v>11869</v>
      </c>
    </row>
    <row r="11871" spans="1:1" x14ac:dyDescent="0.25">
      <c r="A11871">
        <v>11870</v>
      </c>
    </row>
    <row r="11872" spans="1:1" x14ac:dyDescent="0.25">
      <c r="A11872">
        <v>11871</v>
      </c>
    </row>
    <row r="11873" spans="1:1" x14ac:dyDescent="0.25">
      <c r="A11873">
        <v>11872</v>
      </c>
    </row>
    <row r="11874" spans="1:1" x14ac:dyDescent="0.25">
      <c r="A11874">
        <v>11873</v>
      </c>
    </row>
    <row r="11875" spans="1:1" x14ac:dyDescent="0.25">
      <c r="A11875">
        <v>11874</v>
      </c>
    </row>
    <row r="11876" spans="1:1" x14ac:dyDescent="0.25">
      <c r="A11876">
        <v>11875</v>
      </c>
    </row>
    <row r="11877" spans="1:1" x14ac:dyDescent="0.25">
      <c r="A11877">
        <v>11876</v>
      </c>
    </row>
    <row r="11878" spans="1:1" x14ac:dyDescent="0.25">
      <c r="A11878">
        <v>11877</v>
      </c>
    </row>
    <row r="11879" spans="1:1" x14ac:dyDescent="0.25">
      <c r="A11879">
        <v>11878</v>
      </c>
    </row>
    <row r="11880" spans="1:1" x14ac:dyDescent="0.25">
      <c r="A11880">
        <v>11879</v>
      </c>
    </row>
    <row r="11881" spans="1:1" x14ac:dyDescent="0.25">
      <c r="A11881">
        <v>11880</v>
      </c>
    </row>
    <row r="11882" spans="1:1" x14ac:dyDescent="0.25">
      <c r="A11882">
        <v>11881</v>
      </c>
    </row>
    <row r="11883" spans="1:1" x14ac:dyDescent="0.25">
      <c r="A11883">
        <v>11882</v>
      </c>
    </row>
    <row r="11884" spans="1:1" x14ac:dyDescent="0.25">
      <c r="A11884">
        <v>11883</v>
      </c>
    </row>
    <row r="11885" spans="1:1" x14ac:dyDescent="0.25">
      <c r="A11885">
        <v>11884</v>
      </c>
    </row>
    <row r="11886" spans="1:1" x14ac:dyDescent="0.25">
      <c r="A11886">
        <v>11885</v>
      </c>
    </row>
    <row r="11887" spans="1:1" x14ac:dyDescent="0.25">
      <c r="A11887">
        <v>11886</v>
      </c>
    </row>
    <row r="11888" spans="1:1" x14ac:dyDescent="0.25">
      <c r="A11888">
        <v>11887</v>
      </c>
    </row>
    <row r="11889" spans="1:1" x14ac:dyDescent="0.25">
      <c r="A11889">
        <v>11888</v>
      </c>
    </row>
    <row r="11890" spans="1:1" x14ac:dyDescent="0.25">
      <c r="A11890">
        <v>11889</v>
      </c>
    </row>
    <row r="11891" spans="1:1" x14ac:dyDescent="0.25">
      <c r="A11891">
        <v>11890</v>
      </c>
    </row>
    <row r="11892" spans="1:1" x14ac:dyDescent="0.25">
      <c r="A11892">
        <v>11891</v>
      </c>
    </row>
    <row r="11893" spans="1:1" x14ac:dyDescent="0.25">
      <c r="A11893">
        <v>11892</v>
      </c>
    </row>
    <row r="11894" spans="1:1" x14ac:dyDescent="0.25">
      <c r="A11894">
        <v>11893</v>
      </c>
    </row>
    <row r="11895" spans="1:1" x14ac:dyDescent="0.25">
      <c r="A11895">
        <v>11894</v>
      </c>
    </row>
    <row r="11896" spans="1:1" x14ac:dyDescent="0.25">
      <c r="A11896">
        <v>11895</v>
      </c>
    </row>
    <row r="11897" spans="1:1" x14ac:dyDescent="0.25">
      <c r="A11897">
        <v>11896</v>
      </c>
    </row>
    <row r="11898" spans="1:1" x14ac:dyDescent="0.25">
      <c r="A11898">
        <v>11897</v>
      </c>
    </row>
    <row r="11899" spans="1:1" x14ac:dyDescent="0.25">
      <c r="A11899">
        <v>11898</v>
      </c>
    </row>
    <row r="11900" spans="1:1" x14ac:dyDescent="0.25">
      <c r="A11900">
        <v>11899</v>
      </c>
    </row>
    <row r="11901" spans="1:1" x14ac:dyDescent="0.25">
      <c r="A11901">
        <v>11900</v>
      </c>
    </row>
    <row r="11902" spans="1:1" x14ac:dyDescent="0.25">
      <c r="A11902">
        <v>11901</v>
      </c>
    </row>
    <row r="11903" spans="1:1" x14ac:dyDescent="0.25">
      <c r="A11903">
        <v>11902</v>
      </c>
    </row>
    <row r="11904" spans="1:1" x14ac:dyDescent="0.25">
      <c r="A11904">
        <v>11903</v>
      </c>
    </row>
    <row r="11905" spans="1:1" x14ac:dyDescent="0.25">
      <c r="A11905">
        <v>11904</v>
      </c>
    </row>
    <row r="11906" spans="1:1" x14ac:dyDescent="0.25">
      <c r="A11906">
        <v>11905</v>
      </c>
    </row>
    <row r="11907" spans="1:1" x14ac:dyDescent="0.25">
      <c r="A11907">
        <v>11906</v>
      </c>
    </row>
    <row r="11908" spans="1:1" x14ac:dyDescent="0.25">
      <c r="A11908">
        <v>11907</v>
      </c>
    </row>
    <row r="11909" spans="1:1" x14ac:dyDescent="0.25">
      <c r="A11909">
        <v>11908</v>
      </c>
    </row>
    <row r="11910" spans="1:1" x14ac:dyDescent="0.25">
      <c r="A11910">
        <v>11909</v>
      </c>
    </row>
    <row r="11911" spans="1:1" x14ac:dyDescent="0.25">
      <c r="A11911">
        <v>11910</v>
      </c>
    </row>
    <row r="11912" spans="1:1" x14ac:dyDescent="0.25">
      <c r="A11912">
        <v>11911</v>
      </c>
    </row>
    <row r="11913" spans="1:1" x14ac:dyDescent="0.25">
      <c r="A11913">
        <v>11912</v>
      </c>
    </row>
    <row r="11914" spans="1:1" x14ac:dyDescent="0.25">
      <c r="A11914">
        <v>11913</v>
      </c>
    </row>
    <row r="11915" spans="1:1" x14ac:dyDescent="0.25">
      <c r="A11915">
        <v>11914</v>
      </c>
    </row>
    <row r="11916" spans="1:1" x14ac:dyDescent="0.25">
      <c r="A11916">
        <v>11915</v>
      </c>
    </row>
    <row r="11917" spans="1:1" x14ac:dyDescent="0.25">
      <c r="A11917">
        <v>11916</v>
      </c>
    </row>
    <row r="11918" spans="1:1" x14ac:dyDescent="0.25">
      <c r="A11918">
        <v>11917</v>
      </c>
    </row>
    <row r="11919" spans="1:1" x14ac:dyDescent="0.25">
      <c r="A11919">
        <v>11918</v>
      </c>
    </row>
    <row r="11920" spans="1:1" x14ac:dyDescent="0.25">
      <c r="A11920">
        <v>11919</v>
      </c>
    </row>
    <row r="11921" spans="1:1" x14ac:dyDescent="0.25">
      <c r="A11921">
        <v>11920</v>
      </c>
    </row>
    <row r="11922" spans="1:1" x14ac:dyDescent="0.25">
      <c r="A11922">
        <v>11921</v>
      </c>
    </row>
    <row r="11923" spans="1:1" x14ac:dyDescent="0.25">
      <c r="A11923">
        <v>11922</v>
      </c>
    </row>
    <row r="11924" spans="1:1" x14ac:dyDescent="0.25">
      <c r="A11924">
        <v>11923</v>
      </c>
    </row>
    <row r="11925" spans="1:1" x14ac:dyDescent="0.25">
      <c r="A11925">
        <v>11924</v>
      </c>
    </row>
    <row r="11926" spans="1:1" x14ac:dyDescent="0.25">
      <c r="A11926">
        <v>11925</v>
      </c>
    </row>
    <row r="11927" spans="1:1" x14ac:dyDescent="0.25">
      <c r="A11927">
        <v>11926</v>
      </c>
    </row>
    <row r="11928" spans="1:1" x14ac:dyDescent="0.25">
      <c r="A11928">
        <v>11927</v>
      </c>
    </row>
    <row r="11929" spans="1:1" x14ac:dyDescent="0.25">
      <c r="A11929">
        <v>11928</v>
      </c>
    </row>
    <row r="11930" spans="1:1" x14ac:dyDescent="0.25">
      <c r="A11930">
        <v>11929</v>
      </c>
    </row>
    <row r="11931" spans="1:1" x14ac:dyDescent="0.25">
      <c r="A11931">
        <v>11930</v>
      </c>
    </row>
    <row r="11932" spans="1:1" x14ac:dyDescent="0.25">
      <c r="A11932">
        <v>11931</v>
      </c>
    </row>
    <row r="11933" spans="1:1" x14ac:dyDescent="0.25">
      <c r="A11933">
        <v>11932</v>
      </c>
    </row>
    <row r="11934" spans="1:1" x14ac:dyDescent="0.25">
      <c r="A11934">
        <v>11933</v>
      </c>
    </row>
    <row r="11935" spans="1:1" x14ac:dyDescent="0.25">
      <c r="A11935">
        <v>11934</v>
      </c>
    </row>
    <row r="11936" spans="1:1" x14ac:dyDescent="0.25">
      <c r="A11936">
        <v>11935</v>
      </c>
    </row>
    <row r="11937" spans="1:1" x14ac:dyDescent="0.25">
      <c r="A11937">
        <v>11936</v>
      </c>
    </row>
    <row r="11938" spans="1:1" x14ac:dyDescent="0.25">
      <c r="A11938">
        <v>11937</v>
      </c>
    </row>
    <row r="11939" spans="1:1" x14ac:dyDescent="0.25">
      <c r="A11939">
        <v>11938</v>
      </c>
    </row>
    <row r="11940" spans="1:1" x14ac:dyDescent="0.25">
      <c r="A11940">
        <v>11939</v>
      </c>
    </row>
    <row r="11941" spans="1:1" x14ac:dyDescent="0.25">
      <c r="A11941">
        <v>11940</v>
      </c>
    </row>
    <row r="11942" spans="1:1" x14ac:dyDescent="0.25">
      <c r="A11942">
        <v>11941</v>
      </c>
    </row>
    <row r="11943" spans="1:1" x14ac:dyDescent="0.25">
      <c r="A11943">
        <v>11942</v>
      </c>
    </row>
    <row r="11944" spans="1:1" x14ac:dyDescent="0.25">
      <c r="A11944">
        <v>11943</v>
      </c>
    </row>
    <row r="11945" spans="1:1" x14ac:dyDescent="0.25">
      <c r="A11945">
        <v>11944</v>
      </c>
    </row>
    <row r="11946" spans="1:1" x14ac:dyDescent="0.25">
      <c r="A11946">
        <v>11945</v>
      </c>
    </row>
    <row r="11947" spans="1:1" x14ac:dyDescent="0.25">
      <c r="A11947">
        <v>11946</v>
      </c>
    </row>
    <row r="11948" spans="1:1" x14ac:dyDescent="0.25">
      <c r="A11948">
        <v>11947</v>
      </c>
    </row>
    <row r="11949" spans="1:1" x14ac:dyDescent="0.25">
      <c r="A11949">
        <v>11948</v>
      </c>
    </row>
    <row r="11950" spans="1:1" x14ac:dyDescent="0.25">
      <c r="A11950">
        <v>11949</v>
      </c>
    </row>
    <row r="11951" spans="1:1" x14ac:dyDescent="0.25">
      <c r="A11951">
        <v>11950</v>
      </c>
    </row>
    <row r="11952" spans="1:1" x14ac:dyDescent="0.25">
      <c r="A11952">
        <v>11951</v>
      </c>
    </row>
    <row r="11953" spans="1:1" x14ac:dyDescent="0.25">
      <c r="A11953">
        <v>11952</v>
      </c>
    </row>
    <row r="11954" spans="1:1" x14ac:dyDescent="0.25">
      <c r="A11954">
        <v>11953</v>
      </c>
    </row>
    <row r="11955" spans="1:1" x14ac:dyDescent="0.25">
      <c r="A11955">
        <v>11954</v>
      </c>
    </row>
    <row r="11956" spans="1:1" x14ac:dyDescent="0.25">
      <c r="A11956">
        <v>11955</v>
      </c>
    </row>
    <row r="11957" spans="1:1" x14ac:dyDescent="0.25">
      <c r="A11957">
        <v>11956</v>
      </c>
    </row>
    <row r="11958" spans="1:1" x14ac:dyDescent="0.25">
      <c r="A11958">
        <v>11957</v>
      </c>
    </row>
    <row r="11959" spans="1:1" x14ac:dyDescent="0.25">
      <c r="A11959">
        <v>11958</v>
      </c>
    </row>
    <row r="11960" spans="1:1" x14ac:dyDescent="0.25">
      <c r="A11960">
        <v>11959</v>
      </c>
    </row>
    <row r="11961" spans="1:1" x14ac:dyDescent="0.25">
      <c r="A11961">
        <v>11960</v>
      </c>
    </row>
    <row r="11962" spans="1:1" x14ac:dyDescent="0.25">
      <c r="A11962">
        <v>11961</v>
      </c>
    </row>
    <row r="11963" spans="1:1" x14ac:dyDescent="0.25">
      <c r="A11963">
        <v>11962</v>
      </c>
    </row>
    <row r="11964" spans="1:1" x14ac:dyDescent="0.25">
      <c r="A11964">
        <v>11963</v>
      </c>
    </row>
    <row r="11965" spans="1:1" x14ac:dyDescent="0.25">
      <c r="A11965">
        <v>11964</v>
      </c>
    </row>
    <row r="11966" spans="1:1" x14ac:dyDescent="0.25">
      <c r="A11966">
        <v>11965</v>
      </c>
    </row>
    <row r="11967" spans="1:1" x14ac:dyDescent="0.25">
      <c r="A11967">
        <v>11966</v>
      </c>
    </row>
    <row r="11968" spans="1:1" x14ac:dyDescent="0.25">
      <c r="A11968">
        <v>11967</v>
      </c>
    </row>
    <row r="11969" spans="1:1" x14ac:dyDescent="0.25">
      <c r="A11969">
        <v>11968</v>
      </c>
    </row>
    <row r="11970" spans="1:1" x14ac:dyDescent="0.25">
      <c r="A11970">
        <v>11969</v>
      </c>
    </row>
    <row r="11971" spans="1:1" x14ac:dyDescent="0.25">
      <c r="A11971">
        <v>11970</v>
      </c>
    </row>
    <row r="11972" spans="1:1" x14ac:dyDescent="0.25">
      <c r="A11972">
        <v>11971</v>
      </c>
    </row>
    <row r="11973" spans="1:1" x14ac:dyDescent="0.25">
      <c r="A11973">
        <v>11972</v>
      </c>
    </row>
    <row r="11974" spans="1:1" x14ac:dyDescent="0.25">
      <c r="A11974">
        <v>11973</v>
      </c>
    </row>
    <row r="11975" spans="1:1" x14ac:dyDescent="0.25">
      <c r="A11975">
        <v>11974</v>
      </c>
    </row>
    <row r="11976" spans="1:1" x14ac:dyDescent="0.25">
      <c r="A11976">
        <v>11975</v>
      </c>
    </row>
    <row r="11977" spans="1:1" x14ac:dyDescent="0.25">
      <c r="A11977">
        <v>11976</v>
      </c>
    </row>
    <row r="11978" spans="1:1" x14ac:dyDescent="0.25">
      <c r="A11978">
        <v>11977</v>
      </c>
    </row>
    <row r="11979" spans="1:1" x14ac:dyDescent="0.25">
      <c r="A11979">
        <v>11978</v>
      </c>
    </row>
    <row r="11980" spans="1:1" x14ac:dyDescent="0.25">
      <c r="A11980">
        <v>11979</v>
      </c>
    </row>
    <row r="11981" spans="1:1" x14ac:dyDescent="0.25">
      <c r="A11981">
        <v>11980</v>
      </c>
    </row>
    <row r="11982" spans="1:1" x14ac:dyDescent="0.25">
      <c r="A11982">
        <v>11981</v>
      </c>
    </row>
    <row r="11983" spans="1:1" x14ac:dyDescent="0.25">
      <c r="A11983">
        <v>11982</v>
      </c>
    </row>
    <row r="11984" spans="1:1" x14ac:dyDescent="0.25">
      <c r="A11984">
        <v>11983</v>
      </c>
    </row>
    <row r="11985" spans="1:1" x14ac:dyDescent="0.25">
      <c r="A11985">
        <v>11984</v>
      </c>
    </row>
    <row r="11986" spans="1:1" x14ac:dyDescent="0.25">
      <c r="A11986">
        <v>11985</v>
      </c>
    </row>
    <row r="11987" spans="1:1" x14ac:dyDescent="0.25">
      <c r="A11987">
        <v>11986</v>
      </c>
    </row>
    <row r="11988" spans="1:1" x14ac:dyDescent="0.25">
      <c r="A11988">
        <v>11987</v>
      </c>
    </row>
    <row r="11989" spans="1:1" x14ac:dyDescent="0.25">
      <c r="A11989">
        <v>11988</v>
      </c>
    </row>
    <row r="11990" spans="1:1" x14ac:dyDescent="0.25">
      <c r="A11990">
        <v>11989</v>
      </c>
    </row>
    <row r="11991" spans="1:1" x14ac:dyDescent="0.25">
      <c r="A11991">
        <v>11990</v>
      </c>
    </row>
    <row r="11992" spans="1:1" x14ac:dyDescent="0.25">
      <c r="A11992">
        <v>11991</v>
      </c>
    </row>
    <row r="11993" spans="1:1" x14ac:dyDescent="0.25">
      <c r="A11993">
        <v>11992</v>
      </c>
    </row>
    <row r="11994" spans="1:1" x14ac:dyDescent="0.25">
      <c r="A11994">
        <v>11993</v>
      </c>
    </row>
    <row r="11995" spans="1:1" x14ac:dyDescent="0.25">
      <c r="A11995">
        <v>11994</v>
      </c>
    </row>
    <row r="11996" spans="1:1" x14ac:dyDescent="0.25">
      <c r="A11996">
        <v>11995</v>
      </c>
    </row>
    <row r="11997" spans="1:1" x14ac:dyDescent="0.25">
      <c r="A11997">
        <v>11996</v>
      </c>
    </row>
    <row r="11998" spans="1:1" x14ac:dyDescent="0.25">
      <c r="A11998">
        <v>11997</v>
      </c>
    </row>
    <row r="11999" spans="1:1" x14ac:dyDescent="0.25">
      <c r="A11999">
        <v>11998</v>
      </c>
    </row>
    <row r="12000" spans="1:1" x14ac:dyDescent="0.25">
      <c r="A12000">
        <v>11999</v>
      </c>
    </row>
    <row r="12001" spans="1:1" x14ac:dyDescent="0.25">
      <c r="A12001">
        <v>12000</v>
      </c>
    </row>
    <row r="12002" spans="1:1" x14ac:dyDescent="0.25">
      <c r="A12002">
        <v>12001</v>
      </c>
    </row>
    <row r="12003" spans="1:1" x14ac:dyDescent="0.25">
      <c r="A12003">
        <v>12002</v>
      </c>
    </row>
    <row r="12004" spans="1:1" x14ac:dyDescent="0.25">
      <c r="A12004">
        <v>12003</v>
      </c>
    </row>
    <row r="12005" spans="1:1" x14ac:dyDescent="0.25">
      <c r="A12005">
        <v>12004</v>
      </c>
    </row>
    <row r="12006" spans="1:1" x14ac:dyDescent="0.25">
      <c r="A12006">
        <v>12005</v>
      </c>
    </row>
    <row r="12007" spans="1:1" x14ac:dyDescent="0.25">
      <c r="A12007">
        <v>12006</v>
      </c>
    </row>
    <row r="12008" spans="1:1" x14ac:dyDescent="0.25">
      <c r="A12008">
        <v>12007</v>
      </c>
    </row>
    <row r="12009" spans="1:1" x14ac:dyDescent="0.25">
      <c r="A12009">
        <v>12008</v>
      </c>
    </row>
    <row r="12010" spans="1:1" x14ac:dyDescent="0.25">
      <c r="A12010">
        <v>12009</v>
      </c>
    </row>
    <row r="12011" spans="1:1" x14ac:dyDescent="0.25">
      <c r="A12011">
        <v>12010</v>
      </c>
    </row>
    <row r="12012" spans="1:1" x14ac:dyDescent="0.25">
      <c r="A12012">
        <v>12011</v>
      </c>
    </row>
    <row r="12013" spans="1:1" x14ac:dyDescent="0.25">
      <c r="A12013">
        <v>12012</v>
      </c>
    </row>
    <row r="12014" spans="1:1" x14ac:dyDescent="0.25">
      <c r="A12014">
        <v>12013</v>
      </c>
    </row>
    <row r="12015" spans="1:1" x14ac:dyDescent="0.25">
      <c r="A12015">
        <v>12014</v>
      </c>
    </row>
    <row r="12016" spans="1:1" x14ac:dyDescent="0.25">
      <c r="A12016">
        <v>12015</v>
      </c>
    </row>
    <row r="12017" spans="1:1" x14ac:dyDescent="0.25">
      <c r="A12017">
        <v>12016</v>
      </c>
    </row>
    <row r="12018" spans="1:1" x14ac:dyDescent="0.25">
      <c r="A12018">
        <v>12017</v>
      </c>
    </row>
    <row r="12019" spans="1:1" x14ac:dyDescent="0.25">
      <c r="A12019">
        <v>12018</v>
      </c>
    </row>
    <row r="12020" spans="1:1" x14ac:dyDescent="0.25">
      <c r="A12020">
        <v>12019</v>
      </c>
    </row>
    <row r="12021" spans="1:1" x14ac:dyDescent="0.25">
      <c r="A12021">
        <v>12020</v>
      </c>
    </row>
    <row r="12022" spans="1:1" x14ac:dyDescent="0.25">
      <c r="A12022">
        <v>12021</v>
      </c>
    </row>
    <row r="12023" spans="1:1" x14ac:dyDescent="0.25">
      <c r="A12023">
        <v>12022</v>
      </c>
    </row>
    <row r="12024" spans="1:1" x14ac:dyDescent="0.25">
      <c r="A12024">
        <v>12023</v>
      </c>
    </row>
    <row r="12025" spans="1:1" x14ac:dyDescent="0.25">
      <c r="A12025">
        <v>12024</v>
      </c>
    </row>
    <row r="12026" spans="1:1" x14ac:dyDescent="0.25">
      <c r="A12026">
        <v>12025</v>
      </c>
    </row>
    <row r="12027" spans="1:1" x14ac:dyDescent="0.25">
      <c r="A12027">
        <v>12026</v>
      </c>
    </row>
    <row r="12028" spans="1:1" x14ac:dyDescent="0.25">
      <c r="A12028">
        <v>12027</v>
      </c>
    </row>
    <row r="12029" spans="1:1" x14ac:dyDescent="0.25">
      <c r="A12029">
        <v>12028</v>
      </c>
    </row>
    <row r="12030" spans="1:1" x14ac:dyDescent="0.25">
      <c r="A12030">
        <v>12029</v>
      </c>
    </row>
    <row r="12031" spans="1:1" x14ac:dyDescent="0.25">
      <c r="A12031">
        <v>12030</v>
      </c>
    </row>
    <row r="12032" spans="1:1" x14ac:dyDescent="0.25">
      <c r="A12032">
        <v>12031</v>
      </c>
    </row>
    <row r="12033" spans="1:1" x14ac:dyDescent="0.25">
      <c r="A12033">
        <v>12032</v>
      </c>
    </row>
    <row r="12034" spans="1:1" x14ac:dyDescent="0.25">
      <c r="A12034">
        <v>12033</v>
      </c>
    </row>
    <row r="12035" spans="1:1" x14ac:dyDescent="0.25">
      <c r="A12035">
        <v>12034</v>
      </c>
    </row>
    <row r="12036" spans="1:1" x14ac:dyDescent="0.25">
      <c r="A12036">
        <v>12035</v>
      </c>
    </row>
    <row r="12037" spans="1:1" x14ac:dyDescent="0.25">
      <c r="A12037">
        <v>12036</v>
      </c>
    </row>
    <row r="12038" spans="1:1" x14ac:dyDescent="0.25">
      <c r="A12038">
        <v>12037</v>
      </c>
    </row>
    <row r="12039" spans="1:1" x14ac:dyDescent="0.25">
      <c r="A12039">
        <v>12038</v>
      </c>
    </row>
    <row r="12040" spans="1:1" x14ac:dyDescent="0.25">
      <c r="A12040">
        <v>12039</v>
      </c>
    </row>
    <row r="12041" spans="1:1" x14ac:dyDescent="0.25">
      <c r="A12041">
        <v>12040</v>
      </c>
    </row>
    <row r="12042" spans="1:1" x14ac:dyDescent="0.25">
      <c r="A12042">
        <v>12041</v>
      </c>
    </row>
    <row r="12043" spans="1:1" x14ac:dyDescent="0.25">
      <c r="A12043">
        <v>12042</v>
      </c>
    </row>
    <row r="12044" spans="1:1" x14ac:dyDescent="0.25">
      <c r="A12044">
        <v>12043</v>
      </c>
    </row>
    <row r="12045" spans="1:1" x14ac:dyDescent="0.25">
      <c r="A12045">
        <v>12044</v>
      </c>
    </row>
    <row r="12046" spans="1:1" x14ac:dyDescent="0.25">
      <c r="A12046">
        <v>12045</v>
      </c>
    </row>
    <row r="12047" spans="1:1" x14ac:dyDescent="0.25">
      <c r="A12047">
        <v>12046</v>
      </c>
    </row>
    <row r="12048" spans="1:1" x14ac:dyDescent="0.25">
      <c r="A12048">
        <v>12047</v>
      </c>
    </row>
    <row r="12049" spans="1:1" x14ac:dyDescent="0.25">
      <c r="A12049">
        <v>12048</v>
      </c>
    </row>
    <row r="12050" spans="1:1" x14ac:dyDescent="0.25">
      <c r="A12050">
        <v>12049</v>
      </c>
    </row>
    <row r="12051" spans="1:1" x14ac:dyDescent="0.25">
      <c r="A12051">
        <v>12050</v>
      </c>
    </row>
    <row r="12052" spans="1:1" x14ac:dyDescent="0.25">
      <c r="A12052">
        <v>12051</v>
      </c>
    </row>
    <row r="12053" spans="1:1" x14ac:dyDescent="0.25">
      <c r="A12053">
        <v>12052</v>
      </c>
    </row>
    <row r="12054" spans="1:1" x14ac:dyDescent="0.25">
      <c r="A12054">
        <v>12053</v>
      </c>
    </row>
    <row r="12055" spans="1:1" x14ac:dyDescent="0.25">
      <c r="A12055">
        <v>12054</v>
      </c>
    </row>
    <row r="12056" spans="1:1" x14ac:dyDescent="0.25">
      <c r="A12056">
        <v>12055</v>
      </c>
    </row>
    <row r="12057" spans="1:1" x14ac:dyDescent="0.25">
      <c r="A12057">
        <v>12056</v>
      </c>
    </row>
    <row r="12058" spans="1:1" x14ac:dyDescent="0.25">
      <c r="A12058">
        <v>12057</v>
      </c>
    </row>
    <row r="12059" spans="1:1" x14ac:dyDescent="0.25">
      <c r="A12059">
        <v>12058</v>
      </c>
    </row>
    <row r="12060" spans="1:1" x14ac:dyDescent="0.25">
      <c r="A12060">
        <v>12059</v>
      </c>
    </row>
    <row r="12061" spans="1:1" x14ac:dyDescent="0.25">
      <c r="A12061">
        <v>12060</v>
      </c>
    </row>
    <row r="12062" spans="1:1" x14ac:dyDescent="0.25">
      <c r="A12062">
        <v>12061</v>
      </c>
    </row>
    <row r="12063" spans="1:1" x14ac:dyDescent="0.25">
      <c r="A12063">
        <v>12062</v>
      </c>
    </row>
    <row r="12064" spans="1:1" x14ac:dyDescent="0.25">
      <c r="A12064">
        <v>12063</v>
      </c>
    </row>
    <row r="12065" spans="1:1" x14ac:dyDescent="0.25">
      <c r="A12065">
        <v>12064</v>
      </c>
    </row>
    <row r="12066" spans="1:1" x14ac:dyDescent="0.25">
      <c r="A12066">
        <v>12065</v>
      </c>
    </row>
    <row r="12067" spans="1:1" x14ac:dyDescent="0.25">
      <c r="A12067">
        <v>12066</v>
      </c>
    </row>
    <row r="12068" spans="1:1" x14ac:dyDescent="0.25">
      <c r="A12068">
        <v>12067</v>
      </c>
    </row>
    <row r="12069" spans="1:1" x14ac:dyDescent="0.25">
      <c r="A12069">
        <v>12068</v>
      </c>
    </row>
    <row r="12070" spans="1:1" x14ac:dyDescent="0.25">
      <c r="A12070">
        <v>12069</v>
      </c>
    </row>
    <row r="12071" spans="1:1" x14ac:dyDescent="0.25">
      <c r="A12071">
        <v>12070</v>
      </c>
    </row>
    <row r="12072" spans="1:1" x14ac:dyDescent="0.25">
      <c r="A12072">
        <v>12071</v>
      </c>
    </row>
    <row r="12073" spans="1:1" x14ac:dyDescent="0.25">
      <c r="A12073">
        <v>12072</v>
      </c>
    </row>
    <row r="12074" spans="1:1" x14ac:dyDescent="0.25">
      <c r="A12074">
        <v>12073</v>
      </c>
    </row>
    <row r="12075" spans="1:1" x14ac:dyDescent="0.25">
      <c r="A12075">
        <v>12074</v>
      </c>
    </row>
    <row r="12076" spans="1:1" x14ac:dyDescent="0.25">
      <c r="A12076">
        <v>12075</v>
      </c>
    </row>
    <row r="12077" spans="1:1" x14ac:dyDescent="0.25">
      <c r="A12077">
        <v>12076</v>
      </c>
    </row>
    <row r="12078" spans="1:1" x14ac:dyDescent="0.25">
      <c r="A12078">
        <v>12077</v>
      </c>
    </row>
    <row r="12079" spans="1:1" x14ac:dyDescent="0.25">
      <c r="A12079">
        <v>12078</v>
      </c>
    </row>
    <row r="12080" spans="1:1" x14ac:dyDescent="0.25">
      <c r="A12080">
        <v>12079</v>
      </c>
    </row>
    <row r="12081" spans="1:1" x14ac:dyDescent="0.25">
      <c r="A12081">
        <v>12080</v>
      </c>
    </row>
    <row r="12082" spans="1:1" x14ac:dyDescent="0.25">
      <c r="A12082">
        <v>12081</v>
      </c>
    </row>
    <row r="12083" spans="1:1" x14ac:dyDescent="0.25">
      <c r="A12083">
        <v>12082</v>
      </c>
    </row>
    <row r="12084" spans="1:1" x14ac:dyDescent="0.25">
      <c r="A12084">
        <v>12083</v>
      </c>
    </row>
    <row r="12085" spans="1:1" x14ac:dyDescent="0.25">
      <c r="A12085">
        <v>12084</v>
      </c>
    </row>
    <row r="12086" spans="1:1" x14ac:dyDescent="0.25">
      <c r="A12086">
        <v>12085</v>
      </c>
    </row>
    <row r="12087" spans="1:1" x14ac:dyDescent="0.25">
      <c r="A12087">
        <v>12086</v>
      </c>
    </row>
    <row r="12088" spans="1:1" x14ac:dyDescent="0.25">
      <c r="A12088">
        <v>12087</v>
      </c>
    </row>
    <row r="12089" spans="1:1" x14ac:dyDescent="0.25">
      <c r="A12089">
        <v>12088</v>
      </c>
    </row>
    <row r="12090" spans="1:1" x14ac:dyDescent="0.25">
      <c r="A12090">
        <v>12089</v>
      </c>
    </row>
    <row r="12091" spans="1:1" x14ac:dyDescent="0.25">
      <c r="A12091">
        <v>12090</v>
      </c>
    </row>
    <row r="12092" spans="1:1" x14ac:dyDescent="0.25">
      <c r="A12092">
        <v>12091</v>
      </c>
    </row>
    <row r="12093" spans="1:1" x14ac:dyDescent="0.25">
      <c r="A12093">
        <v>12092</v>
      </c>
    </row>
    <row r="12094" spans="1:1" x14ac:dyDescent="0.25">
      <c r="A12094">
        <v>12093</v>
      </c>
    </row>
    <row r="12095" spans="1:1" x14ac:dyDescent="0.25">
      <c r="A12095">
        <v>12094</v>
      </c>
    </row>
    <row r="12096" spans="1:1" x14ac:dyDescent="0.25">
      <c r="A12096">
        <v>12095</v>
      </c>
    </row>
    <row r="12097" spans="1:1" x14ac:dyDescent="0.25">
      <c r="A12097">
        <v>12096</v>
      </c>
    </row>
    <row r="12098" spans="1:1" x14ac:dyDescent="0.25">
      <c r="A12098">
        <v>12097</v>
      </c>
    </row>
    <row r="12099" spans="1:1" x14ac:dyDescent="0.25">
      <c r="A12099">
        <v>12098</v>
      </c>
    </row>
    <row r="12100" spans="1:1" x14ac:dyDescent="0.25">
      <c r="A12100">
        <v>12099</v>
      </c>
    </row>
    <row r="12101" spans="1:1" x14ac:dyDescent="0.25">
      <c r="A12101">
        <v>12100</v>
      </c>
    </row>
    <row r="12102" spans="1:1" x14ac:dyDescent="0.25">
      <c r="A12102">
        <v>12101</v>
      </c>
    </row>
    <row r="12103" spans="1:1" x14ac:dyDescent="0.25">
      <c r="A12103">
        <v>12102</v>
      </c>
    </row>
    <row r="12104" spans="1:1" x14ac:dyDescent="0.25">
      <c r="A12104">
        <v>12103</v>
      </c>
    </row>
    <row r="12105" spans="1:1" x14ac:dyDescent="0.25">
      <c r="A12105">
        <v>12104</v>
      </c>
    </row>
    <row r="12106" spans="1:1" x14ac:dyDescent="0.25">
      <c r="A12106">
        <v>12105</v>
      </c>
    </row>
    <row r="12107" spans="1:1" x14ac:dyDescent="0.25">
      <c r="A12107">
        <v>12106</v>
      </c>
    </row>
    <row r="12108" spans="1:1" x14ac:dyDescent="0.25">
      <c r="A12108">
        <v>12107</v>
      </c>
    </row>
    <row r="12109" spans="1:1" x14ac:dyDescent="0.25">
      <c r="A12109">
        <v>12108</v>
      </c>
    </row>
    <row r="12110" spans="1:1" x14ac:dyDescent="0.25">
      <c r="A12110">
        <v>12109</v>
      </c>
    </row>
    <row r="12111" spans="1:1" x14ac:dyDescent="0.25">
      <c r="A12111">
        <v>12110</v>
      </c>
    </row>
    <row r="12112" spans="1:1" x14ac:dyDescent="0.25">
      <c r="A12112">
        <v>12111</v>
      </c>
    </row>
    <row r="12113" spans="1:1" x14ac:dyDescent="0.25">
      <c r="A12113">
        <v>12112</v>
      </c>
    </row>
    <row r="12114" spans="1:1" x14ac:dyDescent="0.25">
      <c r="A12114">
        <v>12113</v>
      </c>
    </row>
    <row r="12115" spans="1:1" x14ac:dyDescent="0.25">
      <c r="A12115">
        <v>12114</v>
      </c>
    </row>
    <row r="12116" spans="1:1" x14ac:dyDescent="0.25">
      <c r="A12116">
        <v>12115</v>
      </c>
    </row>
    <row r="12117" spans="1:1" x14ac:dyDescent="0.25">
      <c r="A12117">
        <v>12116</v>
      </c>
    </row>
    <row r="12118" spans="1:1" x14ac:dyDescent="0.25">
      <c r="A12118">
        <v>12117</v>
      </c>
    </row>
    <row r="12119" spans="1:1" x14ac:dyDescent="0.25">
      <c r="A12119">
        <v>12118</v>
      </c>
    </row>
    <row r="12120" spans="1:1" x14ac:dyDescent="0.25">
      <c r="A12120">
        <v>12119</v>
      </c>
    </row>
    <row r="12121" spans="1:1" x14ac:dyDescent="0.25">
      <c r="A12121">
        <v>12120</v>
      </c>
    </row>
    <row r="12122" spans="1:1" x14ac:dyDescent="0.25">
      <c r="A12122">
        <v>12121</v>
      </c>
    </row>
    <row r="12123" spans="1:1" x14ac:dyDescent="0.25">
      <c r="A12123">
        <v>12122</v>
      </c>
    </row>
    <row r="12124" spans="1:1" x14ac:dyDescent="0.25">
      <c r="A12124">
        <v>12123</v>
      </c>
    </row>
    <row r="12125" spans="1:1" x14ac:dyDescent="0.25">
      <c r="A12125">
        <v>12124</v>
      </c>
    </row>
    <row r="12126" spans="1:1" x14ac:dyDescent="0.25">
      <c r="A12126">
        <v>12125</v>
      </c>
    </row>
    <row r="12127" spans="1:1" x14ac:dyDescent="0.25">
      <c r="A12127">
        <v>12126</v>
      </c>
    </row>
    <row r="12128" spans="1:1" x14ac:dyDescent="0.25">
      <c r="A12128">
        <v>12127</v>
      </c>
    </row>
    <row r="12129" spans="1:1" x14ac:dyDescent="0.25">
      <c r="A12129">
        <v>12128</v>
      </c>
    </row>
    <row r="12130" spans="1:1" x14ac:dyDescent="0.25">
      <c r="A12130">
        <v>12129</v>
      </c>
    </row>
    <row r="12131" spans="1:1" x14ac:dyDescent="0.25">
      <c r="A12131">
        <v>12130</v>
      </c>
    </row>
    <row r="12132" spans="1:1" x14ac:dyDescent="0.25">
      <c r="A12132">
        <v>12131</v>
      </c>
    </row>
    <row r="12133" spans="1:1" x14ac:dyDescent="0.25">
      <c r="A12133">
        <v>12132</v>
      </c>
    </row>
    <row r="12134" spans="1:1" x14ac:dyDescent="0.25">
      <c r="A12134">
        <v>12133</v>
      </c>
    </row>
    <row r="12135" spans="1:1" x14ac:dyDescent="0.25">
      <c r="A12135">
        <v>12134</v>
      </c>
    </row>
    <row r="12136" spans="1:1" x14ac:dyDescent="0.25">
      <c r="A12136">
        <v>12135</v>
      </c>
    </row>
    <row r="12137" spans="1:1" x14ac:dyDescent="0.25">
      <c r="A12137">
        <v>12136</v>
      </c>
    </row>
    <row r="12138" spans="1:1" x14ac:dyDescent="0.25">
      <c r="A12138">
        <v>12137</v>
      </c>
    </row>
    <row r="12139" spans="1:1" x14ac:dyDescent="0.25">
      <c r="A12139">
        <v>12138</v>
      </c>
    </row>
    <row r="12140" spans="1:1" x14ac:dyDescent="0.25">
      <c r="A12140">
        <v>12139</v>
      </c>
    </row>
    <row r="12141" spans="1:1" x14ac:dyDescent="0.25">
      <c r="A12141">
        <v>12140</v>
      </c>
    </row>
    <row r="12142" spans="1:1" x14ac:dyDescent="0.25">
      <c r="A12142">
        <v>12141</v>
      </c>
    </row>
    <row r="12143" spans="1:1" x14ac:dyDescent="0.25">
      <c r="A12143">
        <v>12142</v>
      </c>
    </row>
    <row r="12144" spans="1:1" x14ac:dyDescent="0.25">
      <c r="A12144">
        <v>12143</v>
      </c>
    </row>
    <row r="12145" spans="1:1" x14ac:dyDescent="0.25">
      <c r="A12145">
        <v>12144</v>
      </c>
    </row>
    <row r="12146" spans="1:1" x14ac:dyDescent="0.25">
      <c r="A12146">
        <v>12145</v>
      </c>
    </row>
    <row r="12147" spans="1:1" x14ac:dyDescent="0.25">
      <c r="A12147">
        <v>12146</v>
      </c>
    </row>
    <row r="12148" spans="1:1" x14ac:dyDescent="0.25">
      <c r="A12148">
        <v>12147</v>
      </c>
    </row>
    <row r="12149" spans="1:1" x14ac:dyDescent="0.25">
      <c r="A12149">
        <v>12148</v>
      </c>
    </row>
    <row r="12150" spans="1:1" x14ac:dyDescent="0.25">
      <c r="A12150">
        <v>12149</v>
      </c>
    </row>
    <row r="12151" spans="1:1" x14ac:dyDescent="0.25">
      <c r="A12151">
        <v>12150</v>
      </c>
    </row>
    <row r="12152" spans="1:1" x14ac:dyDescent="0.25">
      <c r="A12152">
        <v>12151</v>
      </c>
    </row>
    <row r="12153" spans="1:1" x14ac:dyDescent="0.25">
      <c r="A12153">
        <v>12152</v>
      </c>
    </row>
    <row r="12154" spans="1:1" x14ac:dyDescent="0.25">
      <c r="A12154">
        <v>12153</v>
      </c>
    </row>
    <row r="12155" spans="1:1" x14ac:dyDescent="0.25">
      <c r="A12155">
        <v>12154</v>
      </c>
    </row>
    <row r="12156" spans="1:1" x14ac:dyDescent="0.25">
      <c r="A12156">
        <v>12155</v>
      </c>
    </row>
    <row r="12157" spans="1:1" x14ac:dyDescent="0.25">
      <c r="A12157">
        <v>12156</v>
      </c>
    </row>
    <row r="12158" spans="1:1" x14ac:dyDescent="0.25">
      <c r="A12158">
        <v>12157</v>
      </c>
    </row>
    <row r="12159" spans="1:1" x14ac:dyDescent="0.25">
      <c r="A12159">
        <v>12158</v>
      </c>
    </row>
    <row r="12160" spans="1:1" x14ac:dyDescent="0.25">
      <c r="A12160">
        <v>12159</v>
      </c>
    </row>
    <row r="12161" spans="1:1" x14ac:dyDescent="0.25">
      <c r="A12161">
        <v>12160</v>
      </c>
    </row>
    <row r="12162" spans="1:1" x14ac:dyDescent="0.25">
      <c r="A12162">
        <v>12161</v>
      </c>
    </row>
    <row r="12163" spans="1:1" x14ac:dyDescent="0.25">
      <c r="A12163">
        <v>12162</v>
      </c>
    </row>
    <row r="12164" spans="1:1" x14ac:dyDescent="0.25">
      <c r="A12164">
        <v>12163</v>
      </c>
    </row>
    <row r="12165" spans="1:1" x14ac:dyDescent="0.25">
      <c r="A12165">
        <v>12164</v>
      </c>
    </row>
    <row r="12166" spans="1:1" x14ac:dyDescent="0.25">
      <c r="A12166">
        <v>12165</v>
      </c>
    </row>
    <row r="12167" spans="1:1" x14ac:dyDescent="0.25">
      <c r="A12167">
        <v>12166</v>
      </c>
    </row>
    <row r="12168" spans="1:1" x14ac:dyDescent="0.25">
      <c r="A12168">
        <v>12167</v>
      </c>
    </row>
    <row r="12169" spans="1:1" x14ac:dyDescent="0.25">
      <c r="A12169">
        <v>12168</v>
      </c>
    </row>
    <row r="12170" spans="1:1" x14ac:dyDescent="0.25">
      <c r="A12170">
        <v>12169</v>
      </c>
    </row>
    <row r="12171" spans="1:1" x14ac:dyDescent="0.25">
      <c r="A12171">
        <v>12170</v>
      </c>
    </row>
    <row r="12172" spans="1:1" x14ac:dyDescent="0.25">
      <c r="A12172">
        <v>12171</v>
      </c>
    </row>
    <row r="12173" spans="1:1" x14ac:dyDescent="0.25">
      <c r="A12173">
        <v>12172</v>
      </c>
    </row>
    <row r="12174" spans="1:1" x14ac:dyDescent="0.25">
      <c r="A12174">
        <v>12173</v>
      </c>
    </row>
    <row r="12175" spans="1:1" x14ac:dyDescent="0.25">
      <c r="A12175">
        <v>12174</v>
      </c>
    </row>
    <row r="12176" spans="1:1" x14ac:dyDescent="0.25">
      <c r="A12176">
        <v>12175</v>
      </c>
    </row>
    <row r="12177" spans="1:1" x14ac:dyDescent="0.25">
      <c r="A12177">
        <v>12176</v>
      </c>
    </row>
    <row r="12178" spans="1:1" x14ac:dyDescent="0.25">
      <c r="A12178">
        <v>12177</v>
      </c>
    </row>
    <row r="12179" spans="1:1" x14ac:dyDescent="0.25">
      <c r="A12179">
        <v>12178</v>
      </c>
    </row>
    <row r="12180" spans="1:1" x14ac:dyDescent="0.25">
      <c r="A12180">
        <v>12179</v>
      </c>
    </row>
    <row r="12181" spans="1:1" x14ac:dyDescent="0.25">
      <c r="A12181">
        <v>12180</v>
      </c>
    </row>
    <row r="12182" spans="1:1" x14ac:dyDescent="0.25">
      <c r="A12182">
        <v>12181</v>
      </c>
    </row>
    <row r="12183" spans="1:1" x14ac:dyDescent="0.25">
      <c r="A12183">
        <v>12182</v>
      </c>
    </row>
    <row r="12184" spans="1:1" x14ac:dyDescent="0.25">
      <c r="A12184">
        <v>12183</v>
      </c>
    </row>
    <row r="12185" spans="1:1" x14ac:dyDescent="0.25">
      <c r="A12185">
        <v>12184</v>
      </c>
    </row>
    <row r="12186" spans="1:1" x14ac:dyDescent="0.25">
      <c r="A12186">
        <v>12185</v>
      </c>
    </row>
    <row r="12187" spans="1:1" x14ac:dyDescent="0.25">
      <c r="A12187">
        <v>12186</v>
      </c>
    </row>
    <row r="12188" spans="1:1" x14ac:dyDescent="0.25">
      <c r="A12188">
        <v>12187</v>
      </c>
    </row>
    <row r="12189" spans="1:1" x14ac:dyDescent="0.25">
      <c r="A12189">
        <v>12188</v>
      </c>
    </row>
    <row r="12190" spans="1:1" x14ac:dyDescent="0.25">
      <c r="A12190">
        <v>12189</v>
      </c>
    </row>
    <row r="12191" spans="1:1" x14ac:dyDescent="0.25">
      <c r="A12191">
        <v>12190</v>
      </c>
    </row>
    <row r="12192" spans="1:1" x14ac:dyDescent="0.25">
      <c r="A12192">
        <v>12191</v>
      </c>
    </row>
    <row r="12193" spans="1:1" x14ac:dyDescent="0.25">
      <c r="A12193">
        <v>12192</v>
      </c>
    </row>
    <row r="12194" spans="1:1" x14ac:dyDescent="0.25">
      <c r="A12194">
        <v>12193</v>
      </c>
    </row>
    <row r="12195" spans="1:1" x14ac:dyDescent="0.25">
      <c r="A12195">
        <v>12194</v>
      </c>
    </row>
    <row r="12196" spans="1:1" x14ac:dyDescent="0.25">
      <c r="A12196">
        <v>12195</v>
      </c>
    </row>
    <row r="12197" spans="1:1" x14ac:dyDescent="0.25">
      <c r="A12197">
        <v>12196</v>
      </c>
    </row>
    <row r="12198" spans="1:1" x14ac:dyDescent="0.25">
      <c r="A12198">
        <v>12197</v>
      </c>
    </row>
    <row r="12199" spans="1:1" x14ac:dyDescent="0.25">
      <c r="A12199">
        <v>12198</v>
      </c>
    </row>
    <row r="12200" spans="1:1" x14ac:dyDescent="0.25">
      <c r="A12200">
        <v>12199</v>
      </c>
    </row>
    <row r="12201" spans="1:1" x14ac:dyDescent="0.25">
      <c r="A12201">
        <v>12200</v>
      </c>
    </row>
    <row r="12202" spans="1:1" x14ac:dyDescent="0.25">
      <c r="A12202">
        <v>12201</v>
      </c>
    </row>
    <row r="12203" spans="1:1" x14ac:dyDescent="0.25">
      <c r="A12203">
        <v>12202</v>
      </c>
    </row>
    <row r="12204" spans="1:1" x14ac:dyDescent="0.25">
      <c r="A12204">
        <v>12203</v>
      </c>
    </row>
    <row r="12205" spans="1:1" x14ac:dyDescent="0.25">
      <c r="A12205">
        <v>12204</v>
      </c>
    </row>
    <row r="12206" spans="1:1" x14ac:dyDescent="0.25">
      <c r="A12206">
        <v>12205</v>
      </c>
    </row>
    <row r="12207" spans="1:1" x14ac:dyDescent="0.25">
      <c r="A12207">
        <v>12206</v>
      </c>
    </row>
    <row r="12208" spans="1:1" x14ac:dyDescent="0.25">
      <c r="A12208">
        <v>12207</v>
      </c>
    </row>
    <row r="12209" spans="1:1" x14ac:dyDescent="0.25">
      <c r="A12209">
        <v>12208</v>
      </c>
    </row>
    <row r="12210" spans="1:1" x14ac:dyDescent="0.25">
      <c r="A12210">
        <v>12209</v>
      </c>
    </row>
    <row r="12211" spans="1:1" x14ac:dyDescent="0.25">
      <c r="A12211">
        <v>12210</v>
      </c>
    </row>
    <row r="12212" spans="1:1" x14ac:dyDescent="0.25">
      <c r="A12212">
        <v>12211</v>
      </c>
    </row>
    <row r="12213" spans="1:1" x14ac:dyDescent="0.25">
      <c r="A12213">
        <v>12212</v>
      </c>
    </row>
    <row r="12214" spans="1:1" x14ac:dyDescent="0.25">
      <c r="A12214">
        <v>12213</v>
      </c>
    </row>
    <row r="12215" spans="1:1" x14ac:dyDescent="0.25">
      <c r="A12215">
        <v>12214</v>
      </c>
    </row>
    <row r="12216" spans="1:1" x14ac:dyDescent="0.25">
      <c r="A12216">
        <v>12215</v>
      </c>
    </row>
    <row r="12217" spans="1:1" x14ac:dyDescent="0.25">
      <c r="A12217">
        <v>12216</v>
      </c>
    </row>
    <row r="12218" spans="1:1" x14ac:dyDescent="0.25">
      <c r="A12218">
        <v>12217</v>
      </c>
    </row>
    <row r="12219" spans="1:1" x14ac:dyDescent="0.25">
      <c r="A12219">
        <v>12218</v>
      </c>
    </row>
    <row r="12220" spans="1:1" x14ac:dyDescent="0.25">
      <c r="A12220">
        <v>12219</v>
      </c>
    </row>
    <row r="12221" spans="1:1" x14ac:dyDescent="0.25">
      <c r="A12221">
        <v>12220</v>
      </c>
    </row>
    <row r="12222" spans="1:1" x14ac:dyDescent="0.25">
      <c r="A12222">
        <v>12221</v>
      </c>
    </row>
    <row r="12223" spans="1:1" x14ac:dyDescent="0.25">
      <c r="A12223">
        <v>12222</v>
      </c>
    </row>
    <row r="12224" spans="1:1" x14ac:dyDescent="0.25">
      <c r="A12224">
        <v>12223</v>
      </c>
    </row>
    <row r="12225" spans="1:1" x14ac:dyDescent="0.25">
      <c r="A12225">
        <v>12224</v>
      </c>
    </row>
    <row r="12226" spans="1:1" x14ac:dyDescent="0.25">
      <c r="A12226">
        <v>12225</v>
      </c>
    </row>
    <row r="12227" spans="1:1" x14ac:dyDescent="0.25">
      <c r="A12227">
        <v>12226</v>
      </c>
    </row>
    <row r="12228" spans="1:1" x14ac:dyDescent="0.25">
      <c r="A12228">
        <v>12227</v>
      </c>
    </row>
    <row r="12229" spans="1:1" x14ac:dyDescent="0.25">
      <c r="A12229">
        <v>12228</v>
      </c>
    </row>
    <row r="12230" spans="1:1" x14ac:dyDescent="0.25">
      <c r="A12230">
        <v>12229</v>
      </c>
    </row>
    <row r="12231" spans="1:1" x14ac:dyDescent="0.25">
      <c r="A12231">
        <v>12230</v>
      </c>
    </row>
    <row r="12232" spans="1:1" x14ac:dyDescent="0.25">
      <c r="A12232">
        <v>12231</v>
      </c>
    </row>
    <row r="12233" spans="1:1" x14ac:dyDescent="0.25">
      <c r="A12233">
        <v>12232</v>
      </c>
    </row>
    <row r="12234" spans="1:1" x14ac:dyDescent="0.25">
      <c r="A12234">
        <v>12233</v>
      </c>
    </row>
    <row r="12235" spans="1:1" x14ac:dyDescent="0.25">
      <c r="A12235">
        <v>12234</v>
      </c>
    </row>
    <row r="12236" spans="1:1" x14ac:dyDescent="0.25">
      <c r="A12236">
        <v>12235</v>
      </c>
    </row>
    <row r="12237" spans="1:1" x14ac:dyDescent="0.25">
      <c r="A12237">
        <v>12236</v>
      </c>
    </row>
    <row r="12238" spans="1:1" x14ac:dyDescent="0.25">
      <c r="A12238">
        <v>12237</v>
      </c>
    </row>
    <row r="12239" spans="1:1" x14ac:dyDescent="0.25">
      <c r="A12239">
        <v>12238</v>
      </c>
    </row>
    <row r="12240" spans="1:1" x14ac:dyDescent="0.25">
      <c r="A12240">
        <v>12239</v>
      </c>
    </row>
    <row r="12241" spans="1:1" x14ac:dyDescent="0.25">
      <c r="A12241">
        <v>12240</v>
      </c>
    </row>
    <row r="12242" spans="1:1" x14ac:dyDescent="0.25">
      <c r="A12242">
        <v>12241</v>
      </c>
    </row>
    <row r="12243" spans="1:1" x14ac:dyDescent="0.25">
      <c r="A12243">
        <v>12242</v>
      </c>
    </row>
    <row r="12244" spans="1:1" x14ac:dyDescent="0.25">
      <c r="A12244">
        <v>12243</v>
      </c>
    </row>
    <row r="12245" spans="1:1" x14ac:dyDescent="0.25">
      <c r="A12245">
        <v>12244</v>
      </c>
    </row>
    <row r="12246" spans="1:1" x14ac:dyDescent="0.25">
      <c r="A12246">
        <v>12245</v>
      </c>
    </row>
    <row r="12247" spans="1:1" x14ac:dyDescent="0.25">
      <c r="A12247">
        <v>12246</v>
      </c>
    </row>
    <row r="12248" spans="1:1" x14ac:dyDescent="0.25">
      <c r="A12248">
        <v>12247</v>
      </c>
    </row>
    <row r="12249" spans="1:1" x14ac:dyDescent="0.25">
      <c r="A12249">
        <v>12248</v>
      </c>
    </row>
    <row r="12250" spans="1:1" x14ac:dyDescent="0.25">
      <c r="A12250">
        <v>12249</v>
      </c>
    </row>
    <row r="12251" spans="1:1" x14ac:dyDescent="0.25">
      <c r="A12251">
        <v>12250</v>
      </c>
    </row>
    <row r="12252" spans="1:1" x14ac:dyDescent="0.25">
      <c r="A12252">
        <v>12251</v>
      </c>
    </row>
    <row r="12253" spans="1:1" x14ac:dyDescent="0.25">
      <c r="A12253">
        <v>12252</v>
      </c>
    </row>
    <row r="12254" spans="1:1" x14ac:dyDescent="0.25">
      <c r="A12254">
        <v>12253</v>
      </c>
    </row>
    <row r="12255" spans="1:1" x14ac:dyDescent="0.25">
      <c r="A12255">
        <v>12254</v>
      </c>
    </row>
    <row r="12256" spans="1:1" x14ac:dyDescent="0.25">
      <c r="A12256">
        <v>12255</v>
      </c>
    </row>
    <row r="12257" spans="1:1" x14ac:dyDescent="0.25">
      <c r="A12257">
        <v>12256</v>
      </c>
    </row>
    <row r="12258" spans="1:1" x14ac:dyDescent="0.25">
      <c r="A12258">
        <v>12257</v>
      </c>
    </row>
    <row r="12259" spans="1:1" x14ac:dyDescent="0.25">
      <c r="A12259">
        <v>12258</v>
      </c>
    </row>
    <row r="12260" spans="1:1" x14ac:dyDescent="0.25">
      <c r="A12260">
        <v>12259</v>
      </c>
    </row>
    <row r="12261" spans="1:1" x14ac:dyDescent="0.25">
      <c r="A12261">
        <v>12260</v>
      </c>
    </row>
    <row r="12262" spans="1:1" x14ac:dyDescent="0.25">
      <c r="A12262">
        <v>12261</v>
      </c>
    </row>
    <row r="12263" spans="1:1" x14ac:dyDescent="0.25">
      <c r="A12263">
        <v>12262</v>
      </c>
    </row>
    <row r="12264" spans="1:1" x14ac:dyDescent="0.25">
      <c r="A12264">
        <v>12263</v>
      </c>
    </row>
    <row r="12265" spans="1:1" x14ac:dyDescent="0.25">
      <c r="A12265">
        <v>12264</v>
      </c>
    </row>
    <row r="12266" spans="1:1" x14ac:dyDescent="0.25">
      <c r="A12266">
        <v>12265</v>
      </c>
    </row>
    <row r="12267" spans="1:1" x14ac:dyDescent="0.25">
      <c r="A12267">
        <v>12266</v>
      </c>
    </row>
    <row r="12268" spans="1:1" x14ac:dyDescent="0.25">
      <c r="A12268">
        <v>12267</v>
      </c>
    </row>
    <row r="12269" spans="1:1" x14ac:dyDescent="0.25">
      <c r="A12269">
        <v>12268</v>
      </c>
    </row>
    <row r="12270" spans="1:1" x14ac:dyDescent="0.25">
      <c r="A12270">
        <v>12269</v>
      </c>
    </row>
    <row r="12271" spans="1:1" x14ac:dyDescent="0.25">
      <c r="A12271">
        <v>12270</v>
      </c>
    </row>
    <row r="12272" spans="1:1" x14ac:dyDescent="0.25">
      <c r="A12272">
        <v>12271</v>
      </c>
    </row>
    <row r="12273" spans="1:1" x14ac:dyDescent="0.25">
      <c r="A12273">
        <v>12272</v>
      </c>
    </row>
    <row r="12274" spans="1:1" x14ac:dyDescent="0.25">
      <c r="A12274">
        <v>12273</v>
      </c>
    </row>
    <row r="12275" spans="1:1" x14ac:dyDescent="0.25">
      <c r="A12275">
        <v>12274</v>
      </c>
    </row>
    <row r="12276" spans="1:1" x14ac:dyDescent="0.25">
      <c r="A12276">
        <v>12275</v>
      </c>
    </row>
    <row r="12277" spans="1:1" x14ac:dyDescent="0.25">
      <c r="A12277">
        <v>12276</v>
      </c>
    </row>
    <row r="12278" spans="1:1" x14ac:dyDescent="0.25">
      <c r="A12278">
        <v>12277</v>
      </c>
    </row>
    <row r="12279" spans="1:1" x14ac:dyDescent="0.25">
      <c r="A12279">
        <v>12278</v>
      </c>
    </row>
    <row r="12280" spans="1:1" x14ac:dyDescent="0.25">
      <c r="A12280">
        <v>12279</v>
      </c>
    </row>
    <row r="12281" spans="1:1" x14ac:dyDescent="0.25">
      <c r="A12281">
        <v>12280</v>
      </c>
    </row>
    <row r="12282" spans="1:1" x14ac:dyDescent="0.25">
      <c r="A12282">
        <v>12281</v>
      </c>
    </row>
    <row r="12283" spans="1:1" x14ac:dyDescent="0.25">
      <c r="A12283">
        <v>12282</v>
      </c>
    </row>
    <row r="12284" spans="1:1" x14ac:dyDescent="0.25">
      <c r="A12284">
        <v>12283</v>
      </c>
    </row>
    <row r="12285" spans="1:1" x14ac:dyDescent="0.25">
      <c r="A12285">
        <v>12284</v>
      </c>
    </row>
    <row r="12286" spans="1:1" x14ac:dyDescent="0.25">
      <c r="A12286">
        <v>12285</v>
      </c>
    </row>
    <row r="12287" spans="1:1" x14ac:dyDescent="0.25">
      <c r="A12287">
        <v>12286</v>
      </c>
    </row>
    <row r="12288" spans="1:1" x14ac:dyDescent="0.25">
      <c r="A12288">
        <v>12287</v>
      </c>
    </row>
    <row r="12289" spans="1:1" x14ac:dyDescent="0.25">
      <c r="A12289">
        <v>12288</v>
      </c>
    </row>
    <row r="12290" spans="1:1" x14ac:dyDescent="0.25">
      <c r="A12290">
        <v>12289</v>
      </c>
    </row>
    <row r="12291" spans="1:1" x14ac:dyDescent="0.25">
      <c r="A12291">
        <v>12290</v>
      </c>
    </row>
    <row r="12292" spans="1:1" x14ac:dyDescent="0.25">
      <c r="A12292">
        <v>12291</v>
      </c>
    </row>
    <row r="12293" spans="1:1" x14ac:dyDescent="0.25">
      <c r="A12293">
        <v>12292</v>
      </c>
    </row>
    <row r="12294" spans="1:1" x14ac:dyDescent="0.25">
      <c r="A12294">
        <v>12293</v>
      </c>
    </row>
    <row r="12295" spans="1:1" x14ac:dyDescent="0.25">
      <c r="A12295">
        <v>12294</v>
      </c>
    </row>
    <row r="12296" spans="1:1" x14ac:dyDescent="0.25">
      <c r="A12296">
        <v>12295</v>
      </c>
    </row>
    <row r="12297" spans="1:1" x14ac:dyDescent="0.25">
      <c r="A12297">
        <v>12296</v>
      </c>
    </row>
    <row r="12298" spans="1:1" x14ac:dyDescent="0.25">
      <c r="A12298">
        <v>12297</v>
      </c>
    </row>
    <row r="12299" spans="1:1" x14ac:dyDescent="0.25">
      <c r="A12299">
        <v>12298</v>
      </c>
    </row>
    <row r="12300" spans="1:1" x14ac:dyDescent="0.25">
      <c r="A12300">
        <v>12299</v>
      </c>
    </row>
    <row r="12301" spans="1:1" x14ac:dyDescent="0.25">
      <c r="A12301">
        <v>12300</v>
      </c>
    </row>
    <row r="12302" spans="1:1" x14ac:dyDescent="0.25">
      <c r="A12302">
        <v>12301</v>
      </c>
    </row>
    <row r="12303" spans="1:1" x14ac:dyDescent="0.25">
      <c r="A12303">
        <v>12302</v>
      </c>
    </row>
    <row r="12304" spans="1:1" x14ac:dyDescent="0.25">
      <c r="A12304">
        <v>12303</v>
      </c>
    </row>
    <row r="12305" spans="1:1" x14ac:dyDescent="0.25">
      <c r="A12305">
        <v>12304</v>
      </c>
    </row>
    <row r="12306" spans="1:1" x14ac:dyDescent="0.25">
      <c r="A12306">
        <v>12305</v>
      </c>
    </row>
    <row r="12307" spans="1:1" x14ac:dyDescent="0.25">
      <c r="A12307">
        <v>12306</v>
      </c>
    </row>
    <row r="12308" spans="1:1" x14ac:dyDescent="0.25">
      <c r="A12308">
        <v>12307</v>
      </c>
    </row>
    <row r="12309" spans="1:1" x14ac:dyDescent="0.25">
      <c r="A12309">
        <v>12308</v>
      </c>
    </row>
    <row r="12310" spans="1:1" x14ac:dyDescent="0.25">
      <c r="A12310">
        <v>12309</v>
      </c>
    </row>
    <row r="12311" spans="1:1" x14ac:dyDescent="0.25">
      <c r="A12311">
        <v>12310</v>
      </c>
    </row>
    <row r="12312" spans="1:1" x14ac:dyDescent="0.25">
      <c r="A12312">
        <v>12311</v>
      </c>
    </row>
    <row r="12313" spans="1:1" x14ac:dyDescent="0.25">
      <c r="A12313">
        <v>12312</v>
      </c>
    </row>
    <row r="12314" spans="1:1" x14ac:dyDescent="0.25">
      <c r="A12314">
        <v>12313</v>
      </c>
    </row>
    <row r="12315" spans="1:1" x14ac:dyDescent="0.25">
      <c r="A12315">
        <v>12314</v>
      </c>
    </row>
    <row r="12316" spans="1:1" x14ac:dyDescent="0.25">
      <c r="A12316">
        <v>12315</v>
      </c>
    </row>
    <row r="12317" spans="1:1" x14ac:dyDescent="0.25">
      <c r="A12317">
        <v>12316</v>
      </c>
    </row>
    <row r="12318" spans="1:1" x14ac:dyDescent="0.25">
      <c r="A12318">
        <v>12317</v>
      </c>
    </row>
    <row r="12319" spans="1:1" x14ac:dyDescent="0.25">
      <c r="A12319">
        <v>12318</v>
      </c>
    </row>
    <row r="12320" spans="1:1" x14ac:dyDescent="0.25">
      <c r="A12320">
        <v>12319</v>
      </c>
    </row>
    <row r="12321" spans="1:1" x14ac:dyDescent="0.25">
      <c r="A12321">
        <v>12320</v>
      </c>
    </row>
    <row r="12322" spans="1:1" x14ac:dyDescent="0.25">
      <c r="A12322">
        <v>12321</v>
      </c>
    </row>
    <row r="12323" spans="1:1" x14ac:dyDescent="0.25">
      <c r="A12323">
        <v>12322</v>
      </c>
    </row>
    <row r="12324" spans="1:1" x14ac:dyDescent="0.25">
      <c r="A12324">
        <v>12323</v>
      </c>
    </row>
    <row r="12325" spans="1:1" x14ac:dyDescent="0.25">
      <c r="A12325">
        <v>12324</v>
      </c>
    </row>
    <row r="12326" spans="1:1" x14ac:dyDescent="0.25">
      <c r="A12326">
        <v>12325</v>
      </c>
    </row>
    <row r="12327" spans="1:1" x14ac:dyDescent="0.25">
      <c r="A12327">
        <v>12326</v>
      </c>
    </row>
    <row r="12328" spans="1:1" x14ac:dyDescent="0.25">
      <c r="A12328">
        <v>12327</v>
      </c>
    </row>
    <row r="12329" spans="1:1" x14ac:dyDescent="0.25">
      <c r="A12329">
        <v>12328</v>
      </c>
    </row>
    <row r="12330" spans="1:1" x14ac:dyDescent="0.25">
      <c r="A12330">
        <v>12329</v>
      </c>
    </row>
    <row r="12331" spans="1:1" x14ac:dyDescent="0.25">
      <c r="A12331">
        <v>12330</v>
      </c>
    </row>
    <row r="12332" spans="1:1" x14ac:dyDescent="0.25">
      <c r="A12332">
        <v>12331</v>
      </c>
    </row>
    <row r="12333" spans="1:1" x14ac:dyDescent="0.25">
      <c r="A12333">
        <v>12332</v>
      </c>
    </row>
    <row r="12334" spans="1:1" x14ac:dyDescent="0.25">
      <c r="A12334">
        <v>12333</v>
      </c>
    </row>
    <row r="12335" spans="1:1" x14ac:dyDescent="0.25">
      <c r="A12335">
        <v>12334</v>
      </c>
    </row>
    <row r="12336" spans="1:1" x14ac:dyDescent="0.25">
      <c r="A12336">
        <v>12335</v>
      </c>
    </row>
    <row r="12337" spans="1:1" x14ac:dyDescent="0.25">
      <c r="A12337">
        <v>12336</v>
      </c>
    </row>
    <row r="12338" spans="1:1" x14ac:dyDescent="0.25">
      <c r="A12338">
        <v>12337</v>
      </c>
    </row>
    <row r="12339" spans="1:1" x14ac:dyDescent="0.25">
      <c r="A12339">
        <v>12338</v>
      </c>
    </row>
    <row r="12340" spans="1:1" x14ac:dyDescent="0.25">
      <c r="A12340">
        <v>12339</v>
      </c>
    </row>
    <row r="12341" spans="1:1" x14ac:dyDescent="0.25">
      <c r="A12341">
        <v>12340</v>
      </c>
    </row>
    <row r="12342" spans="1:1" x14ac:dyDescent="0.25">
      <c r="A12342">
        <v>12341</v>
      </c>
    </row>
    <row r="12343" spans="1:1" x14ac:dyDescent="0.25">
      <c r="A12343">
        <v>12342</v>
      </c>
    </row>
    <row r="12344" spans="1:1" x14ac:dyDescent="0.25">
      <c r="A12344">
        <v>12343</v>
      </c>
    </row>
    <row r="12345" spans="1:1" x14ac:dyDescent="0.25">
      <c r="A12345">
        <v>12344</v>
      </c>
    </row>
    <row r="12346" spans="1:1" x14ac:dyDescent="0.25">
      <c r="A12346">
        <v>12345</v>
      </c>
    </row>
    <row r="12347" spans="1:1" x14ac:dyDescent="0.25">
      <c r="A12347">
        <v>12346</v>
      </c>
    </row>
    <row r="12348" spans="1:1" x14ac:dyDescent="0.25">
      <c r="A12348">
        <v>12347</v>
      </c>
    </row>
    <row r="12349" spans="1:1" x14ac:dyDescent="0.25">
      <c r="A12349">
        <v>12348</v>
      </c>
    </row>
    <row r="12350" spans="1:1" x14ac:dyDescent="0.25">
      <c r="A12350">
        <v>12349</v>
      </c>
    </row>
    <row r="12351" spans="1:1" x14ac:dyDescent="0.25">
      <c r="A12351">
        <v>12350</v>
      </c>
    </row>
    <row r="12352" spans="1:1" x14ac:dyDescent="0.25">
      <c r="A12352">
        <v>12351</v>
      </c>
    </row>
    <row r="12353" spans="1:1" x14ac:dyDescent="0.25">
      <c r="A12353">
        <v>12352</v>
      </c>
    </row>
    <row r="12354" spans="1:1" x14ac:dyDescent="0.25">
      <c r="A12354">
        <v>12353</v>
      </c>
    </row>
    <row r="12355" spans="1:1" x14ac:dyDescent="0.25">
      <c r="A12355">
        <v>12354</v>
      </c>
    </row>
    <row r="12356" spans="1:1" x14ac:dyDescent="0.25">
      <c r="A12356">
        <v>12355</v>
      </c>
    </row>
    <row r="12357" spans="1:1" x14ac:dyDescent="0.25">
      <c r="A12357">
        <v>12356</v>
      </c>
    </row>
    <row r="12358" spans="1:1" x14ac:dyDescent="0.25">
      <c r="A12358">
        <v>12357</v>
      </c>
    </row>
    <row r="12359" spans="1:1" x14ac:dyDescent="0.25">
      <c r="A12359">
        <v>12358</v>
      </c>
    </row>
    <row r="12360" spans="1:1" x14ac:dyDescent="0.25">
      <c r="A12360">
        <v>12359</v>
      </c>
    </row>
    <row r="12361" spans="1:1" x14ac:dyDescent="0.25">
      <c r="A12361">
        <v>12360</v>
      </c>
    </row>
    <row r="12362" spans="1:1" x14ac:dyDescent="0.25">
      <c r="A12362">
        <v>12361</v>
      </c>
    </row>
    <row r="12363" spans="1:1" x14ac:dyDescent="0.25">
      <c r="A12363">
        <v>12362</v>
      </c>
    </row>
    <row r="12364" spans="1:1" x14ac:dyDescent="0.25">
      <c r="A12364">
        <v>12363</v>
      </c>
    </row>
    <row r="12365" spans="1:1" x14ac:dyDescent="0.25">
      <c r="A12365">
        <v>12364</v>
      </c>
    </row>
    <row r="12366" spans="1:1" x14ac:dyDescent="0.25">
      <c r="A12366">
        <v>12365</v>
      </c>
    </row>
    <row r="12367" spans="1:1" x14ac:dyDescent="0.25">
      <c r="A12367">
        <v>12366</v>
      </c>
    </row>
    <row r="12368" spans="1:1" x14ac:dyDescent="0.25">
      <c r="A12368">
        <v>12367</v>
      </c>
    </row>
    <row r="12369" spans="1:1" x14ac:dyDescent="0.25">
      <c r="A12369">
        <v>12368</v>
      </c>
    </row>
    <row r="12370" spans="1:1" x14ac:dyDescent="0.25">
      <c r="A12370">
        <v>12369</v>
      </c>
    </row>
    <row r="12371" spans="1:1" x14ac:dyDescent="0.25">
      <c r="A12371">
        <v>12370</v>
      </c>
    </row>
    <row r="12372" spans="1:1" x14ac:dyDescent="0.25">
      <c r="A12372">
        <v>12371</v>
      </c>
    </row>
    <row r="12373" spans="1:1" x14ac:dyDescent="0.25">
      <c r="A12373">
        <v>12372</v>
      </c>
    </row>
    <row r="12374" spans="1:1" x14ac:dyDescent="0.25">
      <c r="A12374">
        <v>12373</v>
      </c>
    </row>
    <row r="12375" spans="1:1" x14ac:dyDescent="0.25">
      <c r="A12375">
        <v>12374</v>
      </c>
    </row>
    <row r="12376" spans="1:1" x14ac:dyDescent="0.25">
      <c r="A12376">
        <v>12375</v>
      </c>
    </row>
    <row r="12377" spans="1:1" x14ac:dyDescent="0.25">
      <c r="A12377">
        <v>12376</v>
      </c>
    </row>
    <row r="12378" spans="1:1" x14ac:dyDescent="0.25">
      <c r="A12378">
        <v>12377</v>
      </c>
    </row>
    <row r="12379" spans="1:1" x14ac:dyDescent="0.25">
      <c r="A12379">
        <v>12378</v>
      </c>
    </row>
    <row r="12380" spans="1:1" x14ac:dyDescent="0.25">
      <c r="A12380">
        <v>12379</v>
      </c>
    </row>
    <row r="12381" spans="1:1" x14ac:dyDescent="0.25">
      <c r="A12381">
        <v>12380</v>
      </c>
    </row>
    <row r="12382" spans="1:1" x14ac:dyDescent="0.25">
      <c r="A12382">
        <v>12381</v>
      </c>
    </row>
    <row r="12383" spans="1:1" x14ac:dyDescent="0.25">
      <c r="A12383">
        <v>12382</v>
      </c>
    </row>
    <row r="12384" spans="1:1" x14ac:dyDescent="0.25">
      <c r="A12384">
        <v>12383</v>
      </c>
    </row>
    <row r="12385" spans="1:1" x14ac:dyDescent="0.25">
      <c r="A12385">
        <v>12384</v>
      </c>
    </row>
    <row r="12386" spans="1:1" x14ac:dyDescent="0.25">
      <c r="A12386">
        <v>12385</v>
      </c>
    </row>
    <row r="12387" spans="1:1" x14ac:dyDescent="0.25">
      <c r="A12387">
        <v>12386</v>
      </c>
    </row>
    <row r="12388" spans="1:1" x14ac:dyDescent="0.25">
      <c r="A12388">
        <v>12387</v>
      </c>
    </row>
    <row r="12389" spans="1:1" x14ac:dyDescent="0.25">
      <c r="A12389">
        <v>12388</v>
      </c>
    </row>
    <row r="12390" spans="1:1" x14ac:dyDescent="0.25">
      <c r="A12390">
        <v>12389</v>
      </c>
    </row>
    <row r="12391" spans="1:1" x14ac:dyDescent="0.25">
      <c r="A12391">
        <v>12390</v>
      </c>
    </row>
    <row r="12392" spans="1:1" x14ac:dyDescent="0.25">
      <c r="A12392">
        <v>12391</v>
      </c>
    </row>
    <row r="12393" spans="1:1" x14ac:dyDescent="0.25">
      <c r="A12393">
        <v>12392</v>
      </c>
    </row>
    <row r="12394" spans="1:1" x14ac:dyDescent="0.25">
      <c r="A12394">
        <v>12393</v>
      </c>
    </row>
    <row r="12395" spans="1:1" x14ac:dyDescent="0.25">
      <c r="A12395">
        <v>12394</v>
      </c>
    </row>
    <row r="12396" spans="1:1" x14ac:dyDescent="0.25">
      <c r="A12396">
        <v>12395</v>
      </c>
    </row>
    <row r="12397" spans="1:1" x14ac:dyDescent="0.25">
      <c r="A12397">
        <v>12396</v>
      </c>
    </row>
    <row r="12398" spans="1:1" x14ac:dyDescent="0.25">
      <c r="A12398">
        <v>12397</v>
      </c>
    </row>
    <row r="12399" spans="1:1" x14ac:dyDescent="0.25">
      <c r="A12399">
        <v>12398</v>
      </c>
    </row>
    <row r="12400" spans="1:1" x14ac:dyDescent="0.25">
      <c r="A12400">
        <v>12399</v>
      </c>
    </row>
    <row r="12401" spans="1:1" x14ac:dyDescent="0.25">
      <c r="A12401">
        <v>12400</v>
      </c>
    </row>
    <row r="12402" spans="1:1" x14ac:dyDescent="0.25">
      <c r="A12402">
        <v>12401</v>
      </c>
    </row>
    <row r="12403" spans="1:1" x14ac:dyDescent="0.25">
      <c r="A12403">
        <v>12402</v>
      </c>
    </row>
    <row r="12404" spans="1:1" x14ac:dyDescent="0.25">
      <c r="A12404">
        <v>12403</v>
      </c>
    </row>
    <row r="12405" spans="1:1" x14ac:dyDescent="0.25">
      <c r="A12405">
        <v>12404</v>
      </c>
    </row>
    <row r="12406" spans="1:1" x14ac:dyDescent="0.25">
      <c r="A12406">
        <v>12405</v>
      </c>
    </row>
    <row r="12407" spans="1:1" x14ac:dyDescent="0.25">
      <c r="A12407">
        <v>12406</v>
      </c>
    </row>
    <row r="12408" spans="1:1" x14ac:dyDescent="0.25">
      <c r="A12408">
        <v>12407</v>
      </c>
    </row>
    <row r="12409" spans="1:1" x14ac:dyDescent="0.25">
      <c r="A12409">
        <v>12408</v>
      </c>
    </row>
    <row r="12410" spans="1:1" x14ac:dyDescent="0.25">
      <c r="A12410">
        <v>12409</v>
      </c>
    </row>
    <row r="12411" spans="1:1" x14ac:dyDescent="0.25">
      <c r="A12411">
        <v>12410</v>
      </c>
    </row>
    <row r="12412" spans="1:1" x14ac:dyDescent="0.25">
      <c r="A12412">
        <v>12411</v>
      </c>
    </row>
    <row r="12413" spans="1:1" x14ac:dyDescent="0.25">
      <c r="A12413">
        <v>12412</v>
      </c>
    </row>
    <row r="12414" spans="1:1" x14ac:dyDescent="0.25">
      <c r="A12414">
        <v>12413</v>
      </c>
    </row>
    <row r="12415" spans="1:1" x14ac:dyDescent="0.25">
      <c r="A12415">
        <v>12414</v>
      </c>
    </row>
    <row r="12416" spans="1:1" x14ac:dyDescent="0.25">
      <c r="A12416">
        <v>12415</v>
      </c>
    </row>
    <row r="12417" spans="1:1" x14ac:dyDescent="0.25">
      <c r="A12417">
        <v>12416</v>
      </c>
    </row>
    <row r="12418" spans="1:1" x14ac:dyDescent="0.25">
      <c r="A12418">
        <v>12417</v>
      </c>
    </row>
    <row r="12419" spans="1:1" x14ac:dyDescent="0.25">
      <c r="A12419">
        <v>12418</v>
      </c>
    </row>
    <row r="12420" spans="1:1" x14ac:dyDescent="0.25">
      <c r="A12420">
        <v>12419</v>
      </c>
    </row>
    <row r="12421" spans="1:1" x14ac:dyDescent="0.25">
      <c r="A12421">
        <v>12420</v>
      </c>
    </row>
    <row r="12422" spans="1:1" x14ac:dyDescent="0.25">
      <c r="A12422">
        <v>12421</v>
      </c>
    </row>
    <row r="12423" spans="1:1" x14ac:dyDescent="0.25">
      <c r="A12423">
        <v>12422</v>
      </c>
    </row>
    <row r="12424" spans="1:1" x14ac:dyDescent="0.25">
      <c r="A12424">
        <v>12423</v>
      </c>
    </row>
    <row r="12425" spans="1:1" x14ac:dyDescent="0.25">
      <c r="A12425">
        <v>12424</v>
      </c>
    </row>
    <row r="12426" spans="1:1" x14ac:dyDescent="0.25">
      <c r="A12426">
        <v>12425</v>
      </c>
    </row>
    <row r="12427" spans="1:1" x14ac:dyDescent="0.25">
      <c r="A12427">
        <v>12426</v>
      </c>
    </row>
    <row r="12428" spans="1:1" x14ac:dyDescent="0.25">
      <c r="A12428">
        <v>12427</v>
      </c>
    </row>
    <row r="12429" spans="1:1" x14ac:dyDescent="0.25">
      <c r="A12429">
        <v>12428</v>
      </c>
    </row>
    <row r="12430" spans="1:1" x14ac:dyDescent="0.25">
      <c r="A12430">
        <v>12429</v>
      </c>
    </row>
    <row r="12431" spans="1:1" x14ac:dyDescent="0.25">
      <c r="A12431">
        <v>12430</v>
      </c>
    </row>
    <row r="12432" spans="1:1" x14ac:dyDescent="0.25">
      <c r="A12432">
        <v>12431</v>
      </c>
    </row>
    <row r="12433" spans="1:1" x14ac:dyDescent="0.25">
      <c r="A12433">
        <v>12432</v>
      </c>
    </row>
    <row r="12434" spans="1:1" x14ac:dyDescent="0.25">
      <c r="A12434">
        <v>12433</v>
      </c>
    </row>
    <row r="12435" spans="1:1" x14ac:dyDescent="0.25">
      <c r="A12435">
        <v>12434</v>
      </c>
    </row>
    <row r="12436" spans="1:1" x14ac:dyDescent="0.25">
      <c r="A12436">
        <v>12435</v>
      </c>
    </row>
    <row r="12437" spans="1:1" x14ac:dyDescent="0.25">
      <c r="A12437">
        <v>12436</v>
      </c>
    </row>
    <row r="12438" spans="1:1" x14ac:dyDescent="0.25">
      <c r="A12438">
        <v>12437</v>
      </c>
    </row>
    <row r="12439" spans="1:1" x14ac:dyDescent="0.25">
      <c r="A12439">
        <v>12438</v>
      </c>
    </row>
    <row r="12440" spans="1:1" x14ac:dyDescent="0.25">
      <c r="A12440">
        <v>12439</v>
      </c>
    </row>
    <row r="12441" spans="1:1" x14ac:dyDescent="0.25">
      <c r="A12441">
        <v>12440</v>
      </c>
    </row>
    <row r="12442" spans="1:1" x14ac:dyDescent="0.25">
      <c r="A12442">
        <v>12441</v>
      </c>
    </row>
    <row r="12443" spans="1:1" x14ac:dyDescent="0.25">
      <c r="A12443">
        <v>12442</v>
      </c>
    </row>
    <row r="12444" spans="1:1" x14ac:dyDescent="0.25">
      <c r="A12444">
        <v>12443</v>
      </c>
    </row>
    <row r="12445" spans="1:1" x14ac:dyDescent="0.25">
      <c r="A12445">
        <v>12444</v>
      </c>
    </row>
    <row r="12446" spans="1:1" x14ac:dyDescent="0.25">
      <c r="A12446">
        <v>12445</v>
      </c>
    </row>
    <row r="12447" spans="1:1" x14ac:dyDescent="0.25">
      <c r="A12447">
        <v>12446</v>
      </c>
    </row>
    <row r="12448" spans="1:1" x14ac:dyDescent="0.25">
      <c r="A12448">
        <v>12447</v>
      </c>
    </row>
    <row r="12449" spans="1:1" x14ac:dyDescent="0.25">
      <c r="A12449">
        <v>12448</v>
      </c>
    </row>
    <row r="12450" spans="1:1" x14ac:dyDescent="0.25">
      <c r="A12450">
        <v>12449</v>
      </c>
    </row>
    <row r="12451" spans="1:1" x14ac:dyDescent="0.25">
      <c r="A12451">
        <v>12450</v>
      </c>
    </row>
    <row r="12452" spans="1:1" x14ac:dyDescent="0.25">
      <c r="A12452">
        <v>12451</v>
      </c>
    </row>
    <row r="12453" spans="1:1" x14ac:dyDescent="0.25">
      <c r="A12453">
        <v>12452</v>
      </c>
    </row>
    <row r="12454" spans="1:1" x14ac:dyDescent="0.25">
      <c r="A12454">
        <v>12453</v>
      </c>
    </row>
    <row r="12455" spans="1:1" x14ac:dyDescent="0.25">
      <c r="A12455">
        <v>12454</v>
      </c>
    </row>
    <row r="12456" spans="1:1" x14ac:dyDescent="0.25">
      <c r="A12456">
        <v>12455</v>
      </c>
    </row>
    <row r="12457" spans="1:1" x14ac:dyDescent="0.25">
      <c r="A12457">
        <v>12456</v>
      </c>
    </row>
    <row r="12458" spans="1:1" x14ac:dyDescent="0.25">
      <c r="A12458">
        <v>12457</v>
      </c>
    </row>
    <row r="12459" spans="1:1" x14ac:dyDescent="0.25">
      <c r="A12459">
        <v>12458</v>
      </c>
    </row>
    <row r="12460" spans="1:1" x14ac:dyDescent="0.25">
      <c r="A12460">
        <v>12459</v>
      </c>
    </row>
    <row r="12461" spans="1:1" x14ac:dyDescent="0.25">
      <c r="A12461">
        <v>12460</v>
      </c>
    </row>
    <row r="12462" spans="1:1" x14ac:dyDescent="0.25">
      <c r="A12462">
        <v>12461</v>
      </c>
    </row>
    <row r="12463" spans="1:1" x14ac:dyDescent="0.25">
      <c r="A12463">
        <v>12462</v>
      </c>
    </row>
    <row r="12464" spans="1:1" x14ac:dyDescent="0.25">
      <c r="A12464">
        <v>12463</v>
      </c>
    </row>
    <row r="12465" spans="1:1" x14ac:dyDescent="0.25">
      <c r="A12465">
        <v>12464</v>
      </c>
    </row>
    <row r="12466" spans="1:1" x14ac:dyDescent="0.25">
      <c r="A12466">
        <v>12465</v>
      </c>
    </row>
    <row r="12467" spans="1:1" x14ac:dyDescent="0.25">
      <c r="A12467">
        <v>12466</v>
      </c>
    </row>
    <row r="12468" spans="1:1" x14ac:dyDescent="0.25">
      <c r="A12468">
        <v>12467</v>
      </c>
    </row>
    <row r="12469" spans="1:1" x14ac:dyDescent="0.25">
      <c r="A12469">
        <v>12468</v>
      </c>
    </row>
    <row r="12470" spans="1:1" x14ac:dyDescent="0.25">
      <c r="A12470">
        <v>12469</v>
      </c>
    </row>
    <row r="12471" spans="1:1" x14ac:dyDescent="0.25">
      <c r="A12471">
        <v>12470</v>
      </c>
    </row>
    <row r="12472" spans="1:1" x14ac:dyDescent="0.25">
      <c r="A12472">
        <v>12471</v>
      </c>
    </row>
    <row r="12473" spans="1:1" x14ac:dyDescent="0.25">
      <c r="A12473">
        <v>12472</v>
      </c>
    </row>
    <row r="12474" spans="1:1" x14ac:dyDescent="0.25">
      <c r="A12474">
        <v>12473</v>
      </c>
    </row>
    <row r="12475" spans="1:1" x14ac:dyDescent="0.25">
      <c r="A12475">
        <v>12474</v>
      </c>
    </row>
    <row r="12476" spans="1:1" x14ac:dyDescent="0.25">
      <c r="A12476">
        <v>12475</v>
      </c>
    </row>
    <row r="12477" spans="1:1" x14ac:dyDescent="0.25">
      <c r="A12477">
        <v>12476</v>
      </c>
    </row>
    <row r="12478" spans="1:1" x14ac:dyDescent="0.25">
      <c r="A12478">
        <v>12477</v>
      </c>
    </row>
    <row r="12479" spans="1:1" x14ac:dyDescent="0.25">
      <c r="A12479">
        <v>12478</v>
      </c>
    </row>
    <row r="12480" spans="1:1" x14ac:dyDescent="0.25">
      <c r="A12480">
        <v>12479</v>
      </c>
    </row>
    <row r="12481" spans="1:1" x14ac:dyDescent="0.25">
      <c r="A12481">
        <v>12480</v>
      </c>
    </row>
    <row r="12482" spans="1:1" x14ac:dyDescent="0.25">
      <c r="A12482">
        <v>12481</v>
      </c>
    </row>
    <row r="12483" spans="1:1" x14ac:dyDescent="0.25">
      <c r="A12483">
        <v>12482</v>
      </c>
    </row>
    <row r="12484" spans="1:1" x14ac:dyDescent="0.25">
      <c r="A12484">
        <v>12483</v>
      </c>
    </row>
    <row r="12485" spans="1:1" x14ac:dyDescent="0.25">
      <c r="A12485">
        <v>12484</v>
      </c>
    </row>
    <row r="12486" spans="1:1" x14ac:dyDescent="0.25">
      <c r="A12486">
        <v>12485</v>
      </c>
    </row>
    <row r="12487" spans="1:1" x14ac:dyDescent="0.25">
      <c r="A12487">
        <v>12486</v>
      </c>
    </row>
    <row r="12488" spans="1:1" x14ac:dyDescent="0.25">
      <c r="A12488">
        <v>12487</v>
      </c>
    </row>
    <row r="12489" spans="1:1" x14ac:dyDescent="0.25">
      <c r="A12489">
        <v>12488</v>
      </c>
    </row>
    <row r="12490" spans="1:1" x14ac:dyDescent="0.25">
      <c r="A12490">
        <v>12489</v>
      </c>
    </row>
    <row r="12491" spans="1:1" x14ac:dyDescent="0.25">
      <c r="A12491">
        <v>12490</v>
      </c>
    </row>
    <row r="12492" spans="1:1" x14ac:dyDescent="0.25">
      <c r="A12492">
        <v>12491</v>
      </c>
    </row>
    <row r="12493" spans="1:1" x14ac:dyDescent="0.25">
      <c r="A12493">
        <v>12492</v>
      </c>
    </row>
    <row r="12494" spans="1:1" x14ac:dyDescent="0.25">
      <c r="A12494">
        <v>12493</v>
      </c>
    </row>
    <row r="12495" spans="1:1" x14ac:dyDescent="0.25">
      <c r="A12495">
        <v>12494</v>
      </c>
    </row>
    <row r="12496" spans="1:1" x14ac:dyDescent="0.25">
      <c r="A12496">
        <v>12495</v>
      </c>
    </row>
    <row r="12497" spans="1:1" x14ac:dyDescent="0.25">
      <c r="A12497">
        <v>12496</v>
      </c>
    </row>
    <row r="12498" spans="1:1" x14ac:dyDescent="0.25">
      <c r="A12498">
        <v>12497</v>
      </c>
    </row>
    <row r="12499" spans="1:1" x14ac:dyDescent="0.25">
      <c r="A12499">
        <v>12498</v>
      </c>
    </row>
    <row r="12500" spans="1:1" x14ac:dyDescent="0.25">
      <c r="A12500">
        <v>12499</v>
      </c>
    </row>
    <row r="12501" spans="1:1" x14ac:dyDescent="0.25">
      <c r="A12501">
        <v>12500</v>
      </c>
    </row>
    <row r="12502" spans="1:1" x14ac:dyDescent="0.25">
      <c r="A12502">
        <v>12501</v>
      </c>
    </row>
    <row r="12503" spans="1:1" x14ac:dyDescent="0.25">
      <c r="A12503">
        <v>12502</v>
      </c>
    </row>
    <row r="12504" spans="1:1" x14ac:dyDescent="0.25">
      <c r="A12504">
        <v>12503</v>
      </c>
    </row>
    <row r="12505" spans="1:1" x14ac:dyDescent="0.25">
      <c r="A12505">
        <v>12504</v>
      </c>
    </row>
    <row r="12506" spans="1:1" x14ac:dyDescent="0.25">
      <c r="A12506">
        <v>12505</v>
      </c>
    </row>
    <row r="12507" spans="1:1" x14ac:dyDescent="0.25">
      <c r="A12507">
        <v>12506</v>
      </c>
    </row>
    <row r="12508" spans="1:1" x14ac:dyDescent="0.25">
      <c r="A12508">
        <v>12507</v>
      </c>
    </row>
    <row r="12509" spans="1:1" x14ac:dyDescent="0.25">
      <c r="A12509">
        <v>12508</v>
      </c>
    </row>
    <row r="12510" spans="1:1" x14ac:dyDescent="0.25">
      <c r="A12510">
        <v>12509</v>
      </c>
    </row>
    <row r="12511" spans="1:1" x14ac:dyDescent="0.25">
      <c r="A12511">
        <v>12510</v>
      </c>
    </row>
    <row r="12512" spans="1:1" x14ac:dyDescent="0.25">
      <c r="A12512">
        <v>12511</v>
      </c>
    </row>
    <row r="12513" spans="1:1" x14ac:dyDescent="0.25">
      <c r="A12513">
        <v>12512</v>
      </c>
    </row>
    <row r="12514" spans="1:1" x14ac:dyDescent="0.25">
      <c r="A12514">
        <v>12513</v>
      </c>
    </row>
    <row r="12515" spans="1:1" x14ac:dyDescent="0.25">
      <c r="A12515">
        <v>12514</v>
      </c>
    </row>
    <row r="12516" spans="1:1" x14ac:dyDescent="0.25">
      <c r="A12516">
        <v>12515</v>
      </c>
    </row>
    <row r="12517" spans="1:1" x14ac:dyDescent="0.25">
      <c r="A12517">
        <v>12516</v>
      </c>
    </row>
    <row r="12518" spans="1:1" x14ac:dyDescent="0.25">
      <c r="A12518">
        <v>12517</v>
      </c>
    </row>
    <row r="12519" spans="1:1" x14ac:dyDescent="0.25">
      <c r="A12519">
        <v>12518</v>
      </c>
    </row>
    <row r="12520" spans="1:1" x14ac:dyDescent="0.25">
      <c r="A12520">
        <v>12519</v>
      </c>
    </row>
    <row r="12521" spans="1:1" x14ac:dyDescent="0.25">
      <c r="A12521">
        <v>12520</v>
      </c>
    </row>
    <row r="12522" spans="1:1" x14ac:dyDescent="0.25">
      <c r="A12522">
        <v>12521</v>
      </c>
    </row>
    <row r="12523" spans="1:1" x14ac:dyDescent="0.25">
      <c r="A12523">
        <v>12522</v>
      </c>
    </row>
    <row r="12524" spans="1:1" x14ac:dyDescent="0.25">
      <c r="A12524">
        <v>12523</v>
      </c>
    </row>
    <row r="12525" spans="1:1" x14ac:dyDescent="0.25">
      <c r="A12525">
        <v>12524</v>
      </c>
    </row>
    <row r="12526" spans="1:1" x14ac:dyDescent="0.25">
      <c r="A12526">
        <v>12525</v>
      </c>
    </row>
    <row r="12527" spans="1:1" x14ac:dyDescent="0.25">
      <c r="A12527">
        <v>12526</v>
      </c>
    </row>
    <row r="12528" spans="1:1" x14ac:dyDescent="0.25">
      <c r="A12528">
        <v>12527</v>
      </c>
    </row>
    <row r="12529" spans="1:1" x14ac:dyDescent="0.25">
      <c r="A12529">
        <v>12528</v>
      </c>
    </row>
    <row r="12530" spans="1:1" x14ac:dyDescent="0.25">
      <c r="A12530">
        <v>12529</v>
      </c>
    </row>
    <row r="12531" spans="1:1" x14ac:dyDescent="0.25">
      <c r="A12531">
        <v>12530</v>
      </c>
    </row>
    <row r="12532" spans="1:1" x14ac:dyDescent="0.25">
      <c r="A12532">
        <v>12531</v>
      </c>
    </row>
    <row r="12533" spans="1:1" x14ac:dyDescent="0.25">
      <c r="A12533">
        <v>12532</v>
      </c>
    </row>
    <row r="12534" spans="1:1" x14ac:dyDescent="0.25">
      <c r="A12534">
        <v>12533</v>
      </c>
    </row>
    <row r="12535" spans="1:1" x14ac:dyDescent="0.25">
      <c r="A12535">
        <v>12534</v>
      </c>
    </row>
    <row r="12536" spans="1:1" x14ac:dyDescent="0.25">
      <c r="A12536">
        <v>12535</v>
      </c>
    </row>
    <row r="12537" spans="1:1" x14ac:dyDescent="0.25">
      <c r="A12537">
        <v>12536</v>
      </c>
    </row>
    <row r="12538" spans="1:1" x14ac:dyDescent="0.25">
      <c r="A12538">
        <v>12537</v>
      </c>
    </row>
    <row r="12539" spans="1:1" x14ac:dyDescent="0.25">
      <c r="A12539">
        <v>12538</v>
      </c>
    </row>
    <row r="12540" spans="1:1" x14ac:dyDescent="0.25">
      <c r="A12540">
        <v>12539</v>
      </c>
    </row>
    <row r="12541" spans="1:1" x14ac:dyDescent="0.25">
      <c r="A12541">
        <v>12540</v>
      </c>
    </row>
    <row r="12542" spans="1:1" x14ac:dyDescent="0.25">
      <c r="A12542">
        <v>12541</v>
      </c>
    </row>
    <row r="12543" spans="1:1" x14ac:dyDescent="0.25">
      <c r="A12543">
        <v>12542</v>
      </c>
    </row>
    <row r="12544" spans="1:1" x14ac:dyDescent="0.25">
      <c r="A12544">
        <v>12543</v>
      </c>
    </row>
    <row r="12545" spans="1:1" x14ac:dyDescent="0.25">
      <c r="A12545">
        <v>12544</v>
      </c>
    </row>
    <row r="12546" spans="1:1" x14ac:dyDescent="0.25">
      <c r="A12546">
        <v>12545</v>
      </c>
    </row>
    <row r="12547" spans="1:1" x14ac:dyDescent="0.25">
      <c r="A12547">
        <v>12546</v>
      </c>
    </row>
    <row r="12548" spans="1:1" x14ac:dyDescent="0.25">
      <c r="A12548">
        <v>12547</v>
      </c>
    </row>
    <row r="12549" spans="1:1" x14ac:dyDescent="0.25">
      <c r="A12549">
        <v>12548</v>
      </c>
    </row>
    <row r="12550" spans="1:1" x14ac:dyDescent="0.25">
      <c r="A12550">
        <v>12549</v>
      </c>
    </row>
    <row r="12551" spans="1:1" x14ac:dyDescent="0.25">
      <c r="A12551">
        <v>12550</v>
      </c>
    </row>
    <row r="12552" spans="1:1" x14ac:dyDescent="0.25">
      <c r="A12552">
        <v>12551</v>
      </c>
    </row>
    <row r="12553" spans="1:1" x14ac:dyDescent="0.25">
      <c r="A12553">
        <v>12552</v>
      </c>
    </row>
    <row r="12554" spans="1:1" x14ac:dyDescent="0.25">
      <c r="A12554">
        <v>12553</v>
      </c>
    </row>
    <row r="12555" spans="1:1" x14ac:dyDescent="0.25">
      <c r="A12555">
        <v>12554</v>
      </c>
    </row>
    <row r="12556" spans="1:1" x14ac:dyDescent="0.25">
      <c r="A12556">
        <v>12555</v>
      </c>
    </row>
    <row r="12557" spans="1:1" x14ac:dyDescent="0.25">
      <c r="A12557">
        <v>12556</v>
      </c>
    </row>
    <row r="12558" spans="1:1" x14ac:dyDescent="0.25">
      <c r="A12558">
        <v>12557</v>
      </c>
    </row>
    <row r="12559" spans="1:1" x14ac:dyDescent="0.25">
      <c r="A12559">
        <v>12558</v>
      </c>
    </row>
    <row r="12560" spans="1:1" x14ac:dyDescent="0.25">
      <c r="A12560">
        <v>12559</v>
      </c>
    </row>
    <row r="12561" spans="1:1" x14ac:dyDescent="0.25">
      <c r="A12561">
        <v>12560</v>
      </c>
    </row>
    <row r="12562" spans="1:1" x14ac:dyDescent="0.25">
      <c r="A12562">
        <v>12561</v>
      </c>
    </row>
    <row r="12563" spans="1:1" x14ac:dyDescent="0.25">
      <c r="A12563">
        <v>12562</v>
      </c>
    </row>
    <row r="12564" spans="1:1" x14ac:dyDescent="0.25">
      <c r="A12564">
        <v>12563</v>
      </c>
    </row>
    <row r="12565" spans="1:1" x14ac:dyDescent="0.25">
      <c r="A12565">
        <v>12564</v>
      </c>
    </row>
    <row r="12566" spans="1:1" x14ac:dyDescent="0.25">
      <c r="A12566">
        <v>12565</v>
      </c>
    </row>
    <row r="12567" spans="1:1" x14ac:dyDescent="0.25">
      <c r="A12567">
        <v>12566</v>
      </c>
    </row>
    <row r="12568" spans="1:1" x14ac:dyDescent="0.25">
      <c r="A12568">
        <v>12567</v>
      </c>
    </row>
    <row r="12569" spans="1:1" x14ac:dyDescent="0.25">
      <c r="A12569">
        <v>12568</v>
      </c>
    </row>
    <row r="12570" spans="1:1" x14ac:dyDescent="0.25">
      <c r="A12570">
        <v>12569</v>
      </c>
    </row>
    <row r="12571" spans="1:1" x14ac:dyDescent="0.25">
      <c r="A12571">
        <v>12570</v>
      </c>
    </row>
    <row r="12572" spans="1:1" x14ac:dyDescent="0.25">
      <c r="A12572">
        <v>12571</v>
      </c>
    </row>
    <row r="12573" spans="1:1" x14ac:dyDescent="0.25">
      <c r="A12573">
        <v>12572</v>
      </c>
    </row>
    <row r="12574" spans="1:1" x14ac:dyDescent="0.25">
      <c r="A12574">
        <v>12573</v>
      </c>
    </row>
    <row r="12575" spans="1:1" x14ac:dyDescent="0.25">
      <c r="A12575">
        <v>12574</v>
      </c>
    </row>
    <row r="12576" spans="1:1" x14ac:dyDescent="0.25">
      <c r="A12576">
        <v>12575</v>
      </c>
    </row>
    <row r="12577" spans="1:1" x14ac:dyDescent="0.25">
      <c r="A12577">
        <v>12576</v>
      </c>
    </row>
    <row r="12578" spans="1:1" x14ac:dyDescent="0.25">
      <c r="A12578">
        <v>12577</v>
      </c>
    </row>
    <row r="12579" spans="1:1" x14ac:dyDescent="0.25">
      <c r="A12579">
        <v>12578</v>
      </c>
    </row>
    <row r="12580" spans="1:1" x14ac:dyDescent="0.25">
      <c r="A12580">
        <v>12579</v>
      </c>
    </row>
    <row r="12581" spans="1:1" x14ac:dyDescent="0.25">
      <c r="A12581">
        <v>12580</v>
      </c>
    </row>
    <row r="12582" spans="1:1" x14ac:dyDescent="0.25">
      <c r="A12582">
        <v>12581</v>
      </c>
    </row>
    <row r="12583" spans="1:1" x14ac:dyDescent="0.25">
      <c r="A12583">
        <v>12582</v>
      </c>
    </row>
    <row r="12584" spans="1:1" x14ac:dyDescent="0.25">
      <c r="A12584">
        <v>12583</v>
      </c>
    </row>
    <row r="12585" spans="1:1" x14ac:dyDescent="0.25">
      <c r="A12585">
        <v>12584</v>
      </c>
    </row>
    <row r="12586" spans="1:1" x14ac:dyDescent="0.25">
      <c r="A12586">
        <v>12585</v>
      </c>
    </row>
    <row r="12587" spans="1:1" x14ac:dyDescent="0.25">
      <c r="A12587">
        <v>12586</v>
      </c>
    </row>
    <row r="12588" spans="1:1" x14ac:dyDescent="0.25">
      <c r="A12588">
        <v>12587</v>
      </c>
    </row>
    <row r="12589" spans="1:1" x14ac:dyDescent="0.25">
      <c r="A12589">
        <v>12588</v>
      </c>
    </row>
    <row r="12590" spans="1:1" x14ac:dyDescent="0.25">
      <c r="A12590">
        <v>12589</v>
      </c>
    </row>
    <row r="12591" spans="1:1" x14ac:dyDescent="0.25">
      <c r="A12591">
        <v>12590</v>
      </c>
    </row>
    <row r="12592" spans="1:1" x14ac:dyDescent="0.25">
      <c r="A12592">
        <v>12591</v>
      </c>
    </row>
    <row r="12593" spans="1:1" x14ac:dyDescent="0.25">
      <c r="A12593">
        <v>12592</v>
      </c>
    </row>
    <row r="12594" spans="1:1" x14ac:dyDescent="0.25">
      <c r="A12594">
        <v>12593</v>
      </c>
    </row>
    <row r="12595" spans="1:1" x14ac:dyDescent="0.25">
      <c r="A12595">
        <v>12594</v>
      </c>
    </row>
    <row r="12596" spans="1:1" x14ac:dyDescent="0.25">
      <c r="A12596">
        <v>12595</v>
      </c>
    </row>
    <row r="12597" spans="1:1" x14ac:dyDescent="0.25">
      <c r="A12597">
        <v>12596</v>
      </c>
    </row>
    <row r="12598" spans="1:1" x14ac:dyDescent="0.25">
      <c r="A12598">
        <v>12597</v>
      </c>
    </row>
    <row r="12599" spans="1:1" x14ac:dyDescent="0.25">
      <c r="A12599">
        <v>12598</v>
      </c>
    </row>
    <row r="12600" spans="1:1" x14ac:dyDescent="0.25">
      <c r="A12600">
        <v>12599</v>
      </c>
    </row>
    <row r="12601" spans="1:1" x14ac:dyDescent="0.25">
      <c r="A12601">
        <v>12600</v>
      </c>
    </row>
    <row r="12602" spans="1:1" x14ac:dyDescent="0.25">
      <c r="A12602">
        <v>12601</v>
      </c>
    </row>
    <row r="12603" spans="1:1" x14ac:dyDescent="0.25">
      <c r="A12603">
        <v>12602</v>
      </c>
    </row>
    <row r="12604" spans="1:1" x14ac:dyDescent="0.25">
      <c r="A12604">
        <v>12603</v>
      </c>
    </row>
    <row r="12605" spans="1:1" x14ac:dyDescent="0.25">
      <c r="A12605">
        <v>12604</v>
      </c>
    </row>
    <row r="12606" spans="1:1" x14ac:dyDescent="0.25">
      <c r="A12606">
        <v>12605</v>
      </c>
    </row>
    <row r="12607" spans="1:1" x14ac:dyDescent="0.25">
      <c r="A12607">
        <v>12606</v>
      </c>
    </row>
    <row r="12608" spans="1:1" x14ac:dyDescent="0.25">
      <c r="A12608">
        <v>12607</v>
      </c>
    </row>
    <row r="12609" spans="1:1" x14ac:dyDescent="0.25">
      <c r="A12609">
        <v>12608</v>
      </c>
    </row>
    <row r="12610" spans="1:1" x14ac:dyDescent="0.25">
      <c r="A12610">
        <v>12609</v>
      </c>
    </row>
    <row r="12611" spans="1:1" x14ac:dyDescent="0.25">
      <c r="A12611">
        <v>12610</v>
      </c>
    </row>
    <row r="12612" spans="1:1" x14ac:dyDescent="0.25">
      <c r="A12612">
        <v>12611</v>
      </c>
    </row>
    <row r="12613" spans="1:1" x14ac:dyDescent="0.25">
      <c r="A12613">
        <v>12612</v>
      </c>
    </row>
    <row r="12614" spans="1:1" x14ac:dyDescent="0.25">
      <c r="A12614">
        <v>12613</v>
      </c>
    </row>
    <row r="12615" spans="1:1" x14ac:dyDescent="0.25">
      <c r="A12615">
        <v>12614</v>
      </c>
    </row>
    <row r="12616" spans="1:1" x14ac:dyDescent="0.25">
      <c r="A12616">
        <v>12615</v>
      </c>
    </row>
    <row r="12617" spans="1:1" x14ac:dyDescent="0.25">
      <c r="A12617">
        <v>12616</v>
      </c>
    </row>
    <row r="12618" spans="1:1" x14ac:dyDescent="0.25">
      <c r="A12618">
        <v>12617</v>
      </c>
    </row>
    <row r="12619" spans="1:1" x14ac:dyDescent="0.25">
      <c r="A12619">
        <v>12618</v>
      </c>
    </row>
    <row r="12620" spans="1:1" x14ac:dyDescent="0.25">
      <c r="A12620">
        <v>12619</v>
      </c>
    </row>
    <row r="12621" spans="1:1" x14ac:dyDescent="0.25">
      <c r="A12621">
        <v>12620</v>
      </c>
    </row>
    <row r="12622" spans="1:1" x14ac:dyDescent="0.25">
      <c r="A12622">
        <v>12621</v>
      </c>
    </row>
    <row r="12623" spans="1:1" x14ac:dyDescent="0.25">
      <c r="A12623">
        <v>12622</v>
      </c>
    </row>
    <row r="12624" spans="1:1" x14ac:dyDescent="0.25">
      <c r="A12624">
        <v>12623</v>
      </c>
    </row>
    <row r="12625" spans="1:1" x14ac:dyDescent="0.25">
      <c r="A12625">
        <v>12624</v>
      </c>
    </row>
    <row r="12626" spans="1:1" x14ac:dyDescent="0.25">
      <c r="A12626">
        <v>12625</v>
      </c>
    </row>
    <row r="12627" spans="1:1" x14ac:dyDescent="0.25">
      <c r="A12627">
        <v>12626</v>
      </c>
    </row>
    <row r="12628" spans="1:1" x14ac:dyDescent="0.25">
      <c r="A12628">
        <v>12627</v>
      </c>
    </row>
    <row r="12629" spans="1:1" x14ac:dyDescent="0.25">
      <c r="A12629">
        <v>12628</v>
      </c>
    </row>
    <row r="12630" spans="1:1" x14ac:dyDescent="0.25">
      <c r="A12630">
        <v>12629</v>
      </c>
    </row>
    <row r="12631" spans="1:1" x14ac:dyDescent="0.25">
      <c r="A12631">
        <v>12630</v>
      </c>
    </row>
    <row r="12632" spans="1:1" x14ac:dyDescent="0.25">
      <c r="A12632">
        <v>12631</v>
      </c>
    </row>
    <row r="12633" spans="1:1" x14ac:dyDescent="0.25">
      <c r="A12633">
        <v>12632</v>
      </c>
    </row>
    <row r="12634" spans="1:1" x14ac:dyDescent="0.25">
      <c r="A12634">
        <v>12633</v>
      </c>
    </row>
    <row r="12635" spans="1:1" x14ac:dyDescent="0.25">
      <c r="A12635">
        <v>12634</v>
      </c>
    </row>
    <row r="12636" spans="1:1" x14ac:dyDescent="0.25">
      <c r="A12636">
        <v>12635</v>
      </c>
    </row>
    <row r="12637" spans="1:1" x14ac:dyDescent="0.25">
      <c r="A12637">
        <v>12636</v>
      </c>
    </row>
    <row r="12638" spans="1:1" x14ac:dyDescent="0.25">
      <c r="A12638">
        <v>12637</v>
      </c>
    </row>
    <row r="12639" spans="1:1" x14ac:dyDescent="0.25">
      <c r="A12639">
        <v>12638</v>
      </c>
    </row>
    <row r="12640" spans="1:1" x14ac:dyDescent="0.25">
      <c r="A12640">
        <v>12639</v>
      </c>
    </row>
    <row r="12641" spans="1:1" x14ac:dyDescent="0.25">
      <c r="A12641">
        <v>12640</v>
      </c>
    </row>
    <row r="12642" spans="1:1" x14ac:dyDescent="0.25">
      <c r="A12642">
        <v>12641</v>
      </c>
    </row>
    <row r="12643" spans="1:1" x14ac:dyDescent="0.25">
      <c r="A12643">
        <v>12642</v>
      </c>
    </row>
    <row r="12644" spans="1:1" x14ac:dyDescent="0.25">
      <c r="A12644">
        <v>12643</v>
      </c>
    </row>
    <row r="12645" spans="1:1" x14ac:dyDescent="0.25">
      <c r="A12645">
        <v>12644</v>
      </c>
    </row>
    <row r="12646" spans="1:1" x14ac:dyDescent="0.25">
      <c r="A12646">
        <v>12645</v>
      </c>
    </row>
    <row r="12647" spans="1:1" x14ac:dyDescent="0.25">
      <c r="A12647">
        <v>12646</v>
      </c>
    </row>
    <row r="12648" spans="1:1" x14ac:dyDescent="0.25">
      <c r="A12648">
        <v>12647</v>
      </c>
    </row>
    <row r="12649" spans="1:1" x14ac:dyDescent="0.25">
      <c r="A12649">
        <v>12648</v>
      </c>
    </row>
    <row r="12650" spans="1:1" x14ac:dyDescent="0.25">
      <c r="A12650">
        <v>12649</v>
      </c>
    </row>
    <row r="12651" spans="1:1" x14ac:dyDescent="0.25">
      <c r="A12651">
        <v>12650</v>
      </c>
    </row>
    <row r="12652" spans="1:1" x14ac:dyDescent="0.25">
      <c r="A12652">
        <v>12651</v>
      </c>
    </row>
    <row r="12653" spans="1:1" x14ac:dyDescent="0.25">
      <c r="A12653">
        <v>12652</v>
      </c>
    </row>
    <row r="12654" spans="1:1" x14ac:dyDescent="0.25">
      <c r="A12654">
        <v>12653</v>
      </c>
    </row>
    <row r="12655" spans="1:1" x14ac:dyDescent="0.25">
      <c r="A12655">
        <v>12654</v>
      </c>
    </row>
    <row r="12656" spans="1:1" x14ac:dyDescent="0.25">
      <c r="A12656">
        <v>12655</v>
      </c>
    </row>
    <row r="12657" spans="1:1" x14ac:dyDescent="0.25">
      <c r="A12657">
        <v>12656</v>
      </c>
    </row>
    <row r="12658" spans="1:1" x14ac:dyDescent="0.25">
      <c r="A12658">
        <v>12657</v>
      </c>
    </row>
    <row r="12659" spans="1:1" x14ac:dyDescent="0.25">
      <c r="A12659">
        <v>12658</v>
      </c>
    </row>
    <row r="12660" spans="1:1" x14ac:dyDescent="0.25">
      <c r="A12660">
        <v>12659</v>
      </c>
    </row>
    <row r="12661" spans="1:1" x14ac:dyDescent="0.25">
      <c r="A12661">
        <v>12660</v>
      </c>
    </row>
    <row r="12662" spans="1:1" x14ac:dyDescent="0.25">
      <c r="A12662">
        <v>12661</v>
      </c>
    </row>
    <row r="12663" spans="1:1" x14ac:dyDescent="0.25">
      <c r="A12663">
        <v>12662</v>
      </c>
    </row>
    <row r="12664" spans="1:1" x14ac:dyDescent="0.25">
      <c r="A12664">
        <v>12663</v>
      </c>
    </row>
    <row r="12665" spans="1:1" x14ac:dyDescent="0.25">
      <c r="A12665">
        <v>12664</v>
      </c>
    </row>
    <row r="12666" spans="1:1" x14ac:dyDescent="0.25">
      <c r="A12666">
        <v>12665</v>
      </c>
    </row>
    <row r="12667" spans="1:1" x14ac:dyDescent="0.25">
      <c r="A12667">
        <v>12666</v>
      </c>
    </row>
    <row r="12668" spans="1:1" x14ac:dyDescent="0.25">
      <c r="A12668">
        <v>12667</v>
      </c>
    </row>
    <row r="12669" spans="1:1" x14ac:dyDescent="0.25">
      <c r="A12669">
        <v>12668</v>
      </c>
    </row>
    <row r="12670" spans="1:1" x14ac:dyDescent="0.25">
      <c r="A12670">
        <v>12669</v>
      </c>
    </row>
    <row r="12671" spans="1:1" x14ac:dyDescent="0.25">
      <c r="A12671">
        <v>12670</v>
      </c>
    </row>
    <row r="12672" spans="1:1" x14ac:dyDescent="0.25">
      <c r="A12672">
        <v>12671</v>
      </c>
    </row>
    <row r="12673" spans="1:1" x14ac:dyDescent="0.25">
      <c r="A12673">
        <v>12672</v>
      </c>
    </row>
    <row r="12674" spans="1:1" x14ac:dyDescent="0.25">
      <c r="A12674">
        <v>12673</v>
      </c>
    </row>
    <row r="12675" spans="1:1" x14ac:dyDescent="0.25">
      <c r="A12675">
        <v>12674</v>
      </c>
    </row>
    <row r="12676" spans="1:1" x14ac:dyDescent="0.25">
      <c r="A12676">
        <v>12675</v>
      </c>
    </row>
    <row r="12677" spans="1:1" x14ac:dyDescent="0.25">
      <c r="A12677">
        <v>12676</v>
      </c>
    </row>
    <row r="12678" spans="1:1" x14ac:dyDescent="0.25">
      <c r="A12678">
        <v>12677</v>
      </c>
    </row>
    <row r="12679" spans="1:1" x14ac:dyDescent="0.25">
      <c r="A12679">
        <v>12678</v>
      </c>
    </row>
    <row r="12680" spans="1:1" x14ac:dyDescent="0.25">
      <c r="A12680">
        <v>12679</v>
      </c>
    </row>
    <row r="12681" spans="1:1" x14ac:dyDescent="0.25">
      <c r="A12681">
        <v>12680</v>
      </c>
    </row>
    <row r="12682" spans="1:1" x14ac:dyDescent="0.25">
      <c r="A12682">
        <v>12681</v>
      </c>
    </row>
    <row r="12683" spans="1:1" x14ac:dyDescent="0.25">
      <c r="A12683">
        <v>12682</v>
      </c>
    </row>
    <row r="12684" spans="1:1" x14ac:dyDescent="0.25">
      <c r="A12684">
        <v>12683</v>
      </c>
    </row>
    <row r="12685" spans="1:1" x14ac:dyDescent="0.25">
      <c r="A12685">
        <v>12684</v>
      </c>
    </row>
    <row r="12686" spans="1:1" x14ac:dyDescent="0.25">
      <c r="A12686">
        <v>12685</v>
      </c>
    </row>
    <row r="12687" spans="1:1" x14ac:dyDescent="0.25">
      <c r="A12687">
        <v>12686</v>
      </c>
    </row>
    <row r="12688" spans="1:1" x14ac:dyDescent="0.25">
      <c r="A12688">
        <v>12687</v>
      </c>
    </row>
    <row r="12689" spans="1:1" x14ac:dyDescent="0.25">
      <c r="A12689">
        <v>12688</v>
      </c>
    </row>
    <row r="12690" spans="1:1" x14ac:dyDescent="0.25">
      <c r="A12690">
        <v>12689</v>
      </c>
    </row>
    <row r="12691" spans="1:1" x14ac:dyDescent="0.25">
      <c r="A12691">
        <v>12690</v>
      </c>
    </row>
    <row r="12692" spans="1:1" x14ac:dyDescent="0.25">
      <c r="A12692">
        <v>12691</v>
      </c>
    </row>
    <row r="12693" spans="1:1" x14ac:dyDescent="0.25">
      <c r="A12693">
        <v>12692</v>
      </c>
    </row>
    <row r="12694" spans="1:1" x14ac:dyDescent="0.25">
      <c r="A12694">
        <v>12693</v>
      </c>
    </row>
    <row r="12695" spans="1:1" x14ac:dyDescent="0.25">
      <c r="A12695">
        <v>12694</v>
      </c>
    </row>
    <row r="12696" spans="1:1" x14ac:dyDescent="0.25">
      <c r="A12696">
        <v>12695</v>
      </c>
    </row>
    <row r="12697" spans="1:1" x14ac:dyDescent="0.25">
      <c r="A12697">
        <v>12696</v>
      </c>
    </row>
    <row r="12698" spans="1:1" x14ac:dyDescent="0.25">
      <c r="A12698">
        <v>12697</v>
      </c>
    </row>
    <row r="12699" spans="1:1" x14ac:dyDescent="0.25">
      <c r="A12699">
        <v>12698</v>
      </c>
    </row>
    <row r="12700" spans="1:1" x14ac:dyDescent="0.25">
      <c r="A12700">
        <v>12699</v>
      </c>
    </row>
    <row r="12701" spans="1:1" x14ac:dyDescent="0.25">
      <c r="A12701">
        <v>12700</v>
      </c>
    </row>
    <row r="12702" spans="1:1" x14ac:dyDescent="0.25">
      <c r="A12702">
        <v>12701</v>
      </c>
    </row>
    <row r="12703" spans="1:1" x14ac:dyDescent="0.25">
      <c r="A12703">
        <v>12702</v>
      </c>
    </row>
    <row r="12704" spans="1:1" x14ac:dyDescent="0.25">
      <c r="A12704">
        <v>12703</v>
      </c>
    </row>
    <row r="12705" spans="1:1" x14ac:dyDescent="0.25">
      <c r="A12705">
        <v>12704</v>
      </c>
    </row>
    <row r="12706" spans="1:1" x14ac:dyDescent="0.25">
      <c r="A12706">
        <v>12705</v>
      </c>
    </row>
    <row r="12707" spans="1:1" x14ac:dyDescent="0.25">
      <c r="A12707">
        <v>12706</v>
      </c>
    </row>
    <row r="12708" spans="1:1" x14ac:dyDescent="0.25">
      <c r="A12708">
        <v>12707</v>
      </c>
    </row>
    <row r="12709" spans="1:1" x14ac:dyDescent="0.25">
      <c r="A12709">
        <v>12708</v>
      </c>
    </row>
    <row r="12710" spans="1:1" x14ac:dyDescent="0.25">
      <c r="A12710">
        <v>12709</v>
      </c>
    </row>
    <row r="12711" spans="1:1" x14ac:dyDescent="0.25">
      <c r="A12711">
        <v>12710</v>
      </c>
    </row>
    <row r="12712" spans="1:1" x14ac:dyDescent="0.25">
      <c r="A12712">
        <v>12711</v>
      </c>
    </row>
    <row r="12713" spans="1:1" x14ac:dyDescent="0.25">
      <c r="A12713">
        <v>12712</v>
      </c>
    </row>
    <row r="12714" spans="1:1" x14ac:dyDescent="0.25">
      <c r="A12714">
        <v>12713</v>
      </c>
    </row>
    <row r="12715" spans="1:1" x14ac:dyDescent="0.25">
      <c r="A12715">
        <v>12714</v>
      </c>
    </row>
    <row r="12716" spans="1:1" x14ac:dyDescent="0.25">
      <c r="A12716">
        <v>12715</v>
      </c>
    </row>
    <row r="12717" spans="1:1" x14ac:dyDescent="0.25">
      <c r="A12717">
        <v>12716</v>
      </c>
    </row>
    <row r="12718" spans="1:1" x14ac:dyDescent="0.25">
      <c r="A12718">
        <v>12717</v>
      </c>
    </row>
    <row r="12719" spans="1:1" x14ac:dyDescent="0.25">
      <c r="A12719">
        <v>12718</v>
      </c>
    </row>
    <row r="12720" spans="1:1" x14ac:dyDescent="0.25">
      <c r="A12720">
        <v>12719</v>
      </c>
    </row>
    <row r="12721" spans="1:1" x14ac:dyDescent="0.25">
      <c r="A12721">
        <v>12720</v>
      </c>
    </row>
    <row r="12722" spans="1:1" x14ac:dyDescent="0.25">
      <c r="A12722">
        <v>12721</v>
      </c>
    </row>
    <row r="12723" spans="1:1" x14ac:dyDescent="0.25">
      <c r="A12723">
        <v>12722</v>
      </c>
    </row>
    <row r="12724" spans="1:1" x14ac:dyDescent="0.25">
      <c r="A12724">
        <v>12723</v>
      </c>
    </row>
    <row r="12725" spans="1:1" x14ac:dyDescent="0.25">
      <c r="A12725">
        <v>12724</v>
      </c>
    </row>
    <row r="12726" spans="1:1" x14ac:dyDescent="0.25">
      <c r="A12726">
        <v>12725</v>
      </c>
    </row>
    <row r="12727" spans="1:1" x14ac:dyDescent="0.25">
      <c r="A12727">
        <v>12726</v>
      </c>
    </row>
    <row r="12728" spans="1:1" x14ac:dyDescent="0.25">
      <c r="A12728">
        <v>12727</v>
      </c>
    </row>
    <row r="12729" spans="1:1" x14ac:dyDescent="0.25">
      <c r="A12729">
        <v>12728</v>
      </c>
    </row>
    <row r="12730" spans="1:1" x14ac:dyDescent="0.25">
      <c r="A12730">
        <v>12729</v>
      </c>
    </row>
    <row r="12731" spans="1:1" x14ac:dyDescent="0.25">
      <c r="A12731">
        <v>12730</v>
      </c>
    </row>
    <row r="12732" spans="1:1" x14ac:dyDescent="0.25">
      <c r="A12732">
        <v>12731</v>
      </c>
    </row>
    <row r="12733" spans="1:1" x14ac:dyDescent="0.25">
      <c r="A12733">
        <v>12732</v>
      </c>
    </row>
    <row r="12734" spans="1:1" x14ac:dyDescent="0.25">
      <c r="A12734">
        <v>12733</v>
      </c>
    </row>
    <row r="12735" spans="1:1" x14ac:dyDescent="0.25">
      <c r="A12735">
        <v>12734</v>
      </c>
    </row>
    <row r="12736" spans="1:1" x14ac:dyDescent="0.25">
      <c r="A12736">
        <v>12735</v>
      </c>
    </row>
    <row r="12737" spans="1:1" x14ac:dyDescent="0.25">
      <c r="A12737">
        <v>12736</v>
      </c>
    </row>
    <row r="12738" spans="1:1" x14ac:dyDescent="0.25">
      <c r="A12738">
        <v>12737</v>
      </c>
    </row>
    <row r="12739" spans="1:1" x14ac:dyDescent="0.25">
      <c r="A12739">
        <v>12738</v>
      </c>
    </row>
    <row r="12740" spans="1:1" x14ac:dyDescent="0.25">
      <c r="A12740">
        <v>12739</v>
      </c>
    </row>
    <row r="12741" spans="1:1" x14ac:dyDescent="0.25">
      <c r="A12741">
        <v>12740</v>
      </c>
    </row>
    <row r="12742" spans="1:1" x14ac:dyDescent="0.25">
      <c r="A12742">
        <v>12741</v>
      </c>
    </row>
    <row r="12743" spans="1:1" x14ac:dyDescent="0.25">
      <c r="A12743">
        <v>12742</v>
      </c>
    </row>
    <row r="12744" spans="1:1" x14ac:dyDescent="0.25">
      <c r="A12744">
        <v>12743</v>
      </c>
    </row>
    <row r="12745" spans="1:1" x14ac:dyDescent="0.25">
      <c r="A12745">
        <v>12744</v>
      </c>
    </row>
    <row r="12746" spans="1:1" x14ac:dyDescent="0.25">
      <c r="A12746">
        <v>12745</v>
      </c>
    </row>
    <row r="12747" spans="1:1" x14ac:dyDescent="0.25">
      <c r="A12747">
        <v>12746</v>
      </c>
    </row>
    <row r="12748" spans="1:1" x14ac:dyDescent="0.25">
      <c r="A12748">
        <v>12747</v>
      </c>
    </row>
    <row r="12749" spans="1:1" x14ac:dyDescent="0.25">
      <c r="A12749">
        <v>12748</v>
      </c>
    </row>
    <row r="12750" spans="1:1" x14ac:dyDescent="0.25">
      <c r="A12750">
        <v>12749</v>
      </c>
    </row>
    <row r="12751" spans="1:1" x14ac:dyDescent="0.25">
      <c r="A12751">
        <v>12750</v>
      </c>
    </row>
    <row r="12752" spans="1:1" x14ac:dyDescent="0.25">
      <c r="A12752">
        <v>12751</v>
      </c>
    </row>
    <row r="12753" spans="1:1" x14ac:dyDescent="0.25">
      <c r="A12753">
        <v>12752</v>
      </c>
    </row>
    <row r="12754" spans="1:1" x14ac:dyDescent="0.25">
      <c r="A12754">
        <v>12753</v>
      </c>
    </row>
    <row r="12755" spans="1:1" x14ac:dyDescent="0.25">
      <c r="A12755">
        <v>12754</v>
      </c>
    </row>
    <row r="12756" spans="1:1" x14ac:dyDescent="0.25">
      <c r="A12756">
        <v>12755</v>
      </c>
    </row>
    <row r="12757" spans="1:1" x14ac:dyDescent="0.25">
      <c r="A12757">
        <v>12756</v>
      </c>
    </row>
    <row r="12758" spans="1:1" x14ac:dyDescent="0.25">
      <c r="A12758">
        <v>12757</v>
      </c>
    </row>
    <row r="12759" spans="1:1" x14ac:dyDescent="0.25">
      <c r="A12759">
        <v>12758</v>
      </c>
    </row>
    <row r="12760" spans="1:1" x14ac:dyDescent="0.25">
      <c r="A12760">
        <v>12759</v>
      </c>
    </row>
    <row r="12761" spans="1:1" x14ac:dyDescent="0.25">
      <c r="A12761">
        <v>12760</v>
      </c>
    </row>
    <row r="12762" spans="1:1" x14ac:dyDescent="0.25">
      <c r="A12762">
        <v>12761</v>
      </c>
    </row>
    <row r="12763" spans="1:1" x14ac:dyDescent="0.25">
      <c r="A12763">
        <v>12762</v>
      </c>
    </row>
    <row r="12764" spans="1:1" x14ac:dyDescent="0.25">
      <c r="A12764">
        <v>12763</v>
      </c>
    </row>
    <row r="12765" spans="1:1" x14ac:dyDescent="0.25">
      <c r="A12765">
        <v>12764</v>
      </c>
    </row>
    <row r="12766" spans="1:1" x14ac:dyDescent="0.25">
      <c r="A12766">
        <v>12765</v>
      </c>
    </row>
    <row r="12767" spans="1:1" x14ac:dyDescent="0.25">
      <c r="A12767">
        <v>12766</v>
      </c>
    </row>
    <row r="12768" spans="1:1" x14ac:dyDescent="0.25">
      <c r="A12768">
        <v>12767</v>
      </c>
    </row>
    <row r="12769" spans="1:1" x14ac:dyDescent="0.25">
      <c r="A12769">
        <v>12768</v>
      </c>
    </row>
    <row r="12770" spans="1:1" x14ac:dyDescent="0.25">
      <c r="A12770">
        <v>12769</v>
      </c>
    </row>
    <row r="12771" spans="1:1" x14ac:dyDescent="0.25">
      <c r="A12771">
        <v>12770</v>
      </c>
    </row>
    <row r="12772" spans="1:1" x14ac:dyDescent="0.25">
      <c r="A12772">
        <v>12771</v>
      </c>
    </row>
    <row r="12773" spans="1:1" x14ac:dyDescent="0.25">
      <c r="A12773">
        <v>12772</v>
      </c>
    </row>
    <row r="12774" spans="1:1" x14ac:dyDescent="0.25">
      <c r="A12774">
        <v>12773</v>
      </c>
    </row>
    <row r="12775" spans="1:1" x14ac:dyDescent="0.25">
      <c r="A12775">
        <v>12774</v>
      </c>
    </row>
    <row r="12776" spans="1:1" x14ac:dyDescent="0.25">
      <c r="A12776">
        <v>12775</v>
      </c>
    </row>
    <row r="12777" spans="1:1" x14ac:dyDescent="0.25">
      <c r="A12777">
        <v>12776</v>
      </c>
    </row>
    <row r="12778" spans="1:1" x14ac:dyDescent="0.25">
      <c r="A12778">
        <v>12777</v>
      </c>
    </row>
    <row r="12779" spans="1:1" x14ac:dyDescent="0.25">
      <c r="A12779">
        <v>12778</v>
      </c>
    </row>
    <row r="12780" spans="1:1" x14ac:dyDescent="0.25">
      <c r="A12780">
        <v>12779</v>
      </c>
    </row>
    <row r="12781" spans="1:1" x14ac:dyDescent="0.25">
      <c r="A12781">
        <v>12780</v>
      </c>
    </row>
    <row r="12782" spans="1:1" x14ac:dyDescent="0.25">
      <c r="A12782">
        <v>12781</v>
      </c>
    </row>
    <row r="12783" spans="1:1" x14ac:dyDescent="0.25">
      <c r="A12783">
        <v>12782</v>
      </c>
    </row>
    <row r="12784" spans="1:1" x14ac:dyDescent="0.25">
      <c r="A12784">
        <v>12783</v>
      </c>
    </row>
    <row r="12785" spans="1:1" x14ac:dyDescent="0.25">
      <c r="A12785">
        <v>12784</v>
      </c>
    </row>
    <row r="12786" spans="1:1" x14ac:dyDescent="0.25">
      <c r="A12786">
        <v>12785</v>
      </c>
    </row>
    <row r="12787" spans="1:1" x14ac:dyDescent="0.25">
      <c r="A12787">
        <v>12786</v>
      </c>
    </row>
    <row r="12788" spans="1:1" x14ac:dyDescent="0.25">
      <c r="A12788">
        <v>12787</v>
      </c>
    </row>
    <row r="12789" spans="1:1" x14ac:dyDescent="0.25">
      <c r="A12789">
        <v>12788</v>
      </c>
    </row>
    <row r="12790" spans="1:1" x14ac:dyDescent="0.25">
      <c r="A12790">
        <v>12789</v>
      </c>
    </row>
    <row r="12791" spans="1:1" x14ac:dyDescent="0.25">
      <c r="A12791">
        <v>12790</v>
      </c>
    </row>
    <row r="12792" spans="1:1" x14ac:dyDescent="0.25">
      <c r="A12792">
        <v>12791</v>
      </c>
    </row>
    <row r="12793" spans="1:1" x14ac:dyDescent="0.25">
      <c r="A12793">
        <v>12792</v>
      </c>
    </row>
    <row r="12794" spans="1:1" x14ac:dyDescent="0.25">
      <c r="A12794">
        <v>12793</v>
      </c>
    </row>
    <row r="12795" spans="1:1" x14ac:dyDescent="0.25">
      <c r="A12795">
        <v>12794</v>
      </c>
    </row>
    <row r="12796" spans="1:1" x14ac:dyDescent="0.25">
      <c r="A12796">
        <v>12795</v>
      </c>
    </row>
    <row r="12797" spans="1:1" x14ac:dyDescent="0.25">
      <c r="A12797">
        <v>12796</v>
      </c>
    </row>
    <row r="12798" spans="1:1" x14ac:dyDescent="0.25">
      <c r="A12798">
        <v>12797</v>
      </c>
    </row>
    <row r="12799" spans="1:1" x14ac:dyDescent="0.25">
      <c r="A12799">
        <v>12798</v>
      </c>
    </row>
    <row r="12800" spans="1:1" x14ac:dyDescent="0.25">
      <c r="A12800">
        <v>12799</v>
      </c>
    </row>
    <row r="12801" spans="1:1" x14ac:dyDescent="0.25">
      <c r="A12801">
        <v>12800</v>
      </c>
    </row>
    <row r="12802" spans="1:1" x14ac:dyDescent="0.25">
      <c r="A12802">
        <v>12801</v>
      </c>
    </row>
    <row r="12803" spans="1:1" x14ac:dyDescent="0.25">
      <c r="A12803">
        <v>12802</v>
      </c>
    </row>
    <row r="12804" spans="1:1" x14ac:dyDescent="0.25">
      <c r="A12804">
        <v>12803</v>
      </c>
    </row>
    <row r="12805" spans="1:1" x14ac:dyDescent="0.25">
      <c r="A12805">
        <v>12804</v>
      </c>
    </row>
    <row r="12806" spans="1:1" x14ac:dyDescent="0.25">
      <c r="A12806">
        <v>12805</v>
      </c>
    </row>
    <row r="12807" spans="1:1" x14ac:dyDescent="0.25">
      <c r="A12807">
        <v>12806</v>
      </c>
    </row>
    <row r="12808" spans="1:1" x14ac:dyDescent="0.25">
      <c r="A12808">
        <v>12807</v>
      </c>
    </row>
    <row r="12809" spans="1:1" x14ac:dyDescent="0.25">
      <c r="A12809">
        <v>12808</v>
      </c>
    </row>
    <row r="12810" spans="1:1" x14ac:dyDescent="0.25">
      <c r="A12810">
        <v>12809</v>
      </c>
    </row>
    <row r="12811" spans="1:1" x14ac:dyDescent="0.25">
      <c r="A12811">
        <v>12810</v>
      </c>
    </row>
    <row r="12812" spans="1:1" x14ac:dyDescent="0.25">
      <c r="A12812">
        <v>12811</v>
      </c>
    </row>
    <row r="12813" spans="1:1" x14ac:dyDescent="0.25">
      <c r="A12813">
        <v>12812</v>
      </c>
    </row>
    <row r="12814" spans="1:1" x14ac:dyDescent="0.25">
      <c r="A12814">
        <v>12813</v>
      </c>
    </row>
    <row r="12815" spans="1:1" x14ac:dyDescent="0.25">
      <c r="A12815">
        <v>12814</v>
      </c>
    </row>
    <row r="12816" spans="1:1" x14ac:dyDescent="0.25">
      <c r="A12816">
        <v>12815</v>
      </c>
    </row>
    <row r="12817" spans="1:1" x14ac:dyDescent="0.25">
      <c r="A12817">
        <v>12816</v>
      </c>
    </row>
    <row r="12818" spans="1:1" x14ac:dyDescent="0.25">
      <c r="A12818">
        <v>12817</v>
      </c>
    </row>
    <row r="12819" spans="1:1" x14ac:dyDescent="0.25">
      <c r="A12819">
        <v>12818</v>
      </c>
    </row>
    <row r="12820" spans="1:1" x14ac:dyDescent="0.25">
      <c r="A12820">
        <v>12819</v>
      </c>
    </row>
    <row r="12821" spans="1:1" x14ac:dyDescent="0.25">
      <c r="A12821">
        <v>12820</v>
      </c>
    </row>
    <row r="12822" spans="1:1" x14ac:dyDescent="0.25">
      <c r="A12822">
        <v>12821</v>
      </c>
    </row>
    <row r="12823" spans="1:1" x14ac:dyDescent="0.25">
      <c r="A12823">
        <v>12822</v>
      </c>
    </row>
    <row r="12824" spans="1:1" x14ac:dyDescent="0.25">
      <c r="A12824">
        <v>12823</v>
      </c>
    </row>
    <row r="12825" spans="1:1" x14ac:dyDescent="0.25">
      <c r="A12825">
        <v>12824</v>
      </c>
    </row>
    <row r="12826" spans="1:1" x14ac:dyDescent="0.25">
      <c r="A12826">
        <v>12825</v>
      </c>
    </row>
    <row r="12827" spans="1:1" x14ac:dyDescent="0.25">
      <c r="A12827">
        <v>12826</v>
      </c>
    </row>
    <row r="12828" spans="1:1" x14ac:dyDescent="0.25">
      <c r="A12828">
        <v>12827</v>
      </c>
    </row>
    <row r="12829" spans="1:1" x14ac:dyDescent="0.25">
      <c r="A12829">
        <v>12828</v>
      </c>
    </row>
    <row r="12830" spans="1:1" x14ac:dyDescent="0.25">
      <c r="A12830">
        <v>12829</v>
      </c>
    </row>
    <row r="12831" spans="1:1" x14ac:dyDescent="0.25">
      <c r="A12831">
        <v>12830</v>
      </c>
    </row>
    <row r="12832" spans="1:1" x14ac:dyDescent="0.25">
      <c r="A12832">
        <v>12831</v>
      </c>
    </row>
    <row r="12833" spans="1:1" x14ac:dyDescent="0.25">
      <c r="A12833">
        <v>12832</v>
      </c>
    </row>
    <row r="12834" spans="1:1" x14ac:dyDescent="0.25">
      <c r="A12834">
        <v>12833</v>
      </c>
    </row>
    <row r="12835" spans="1:1" x14ac:dyDescent="0.25">
      <c r="A12835">
        <v>12834</v>
      </c>
    </row>
    <row r="12836" spans="1:1" x14ac:dyDescent="0.25">
      <c r="A12836">
        <v>12835</v>
      </c>
    </row>
    <row r="12837" spans="1:1" x14ac:dyDescent="0.25">
      <c r="A12837">
        <v>12836</v>
      </c>
    </row>
    <row r="12838" spans="1:1" x14ac:dyDescent="0.25">
      <c r="A12838">
        <v>12837</v>
      </c>
    </row>
    <row r="12839" spans="1:1" x14ac:dyDescent="0.25">
      <c r="A12839">
        <v>12838</v>
      </c>
    </row>
    <row r="12840" spans="1:1" x14ac:dyDescent="0.25">
      <c r="A12840">
        <v>12839</v>
      </c>
    </row>
    <row r="12841" spans="1:1" x14ac:dyDescent="0.25">
      <c r="A12841">
        <v>12840</v>
      </c>
    </row>
    <row r="12842" spans="1:1" x14ac:dyDescent="0.25">
      <c r="A12842">
        <v>12841</v>
      </c>
    </row>
    <row r="12843" spans="1:1" x14ac:dyDescent="0.25">
      <c r="A12843">
        <v>12842</v>
      </c>
    </row>
    <row r="12844" spans="1:1" x14ac:dyDescent="0.25">
      <c r="A12844">
        <v>12843</v>
      </c>
    </row>
    <row r="12845" spans="1:1" x14ac:dyDescent="0.25">
      <c r="A12845">
        <v>12844</v>
      </c>
    </row>
    <row r="12846" spans="1:1" x14ac:dyDescent="0.25">
      <c r="A12846">
        <v>12845</v>
      </c>
    </row>
    <row r="12847" spans="1:1" x14ac:dyDescent="0.25">
      <c r="A12847">
        <v>12846</v>
      </c>
    </row>
    <row r="12848" spans="1:1" x14ac:dyDescent="0.25">
      <c r="A12848">
        <v>12847</v>
      </c>
    </row>
    <row r="12849" spans="1:1" x14ac:dyDescent="0.25">
      <c r="A12849">
        <v>12848</v>
      </c>
    </row>
    <row r="12850" spans="1:1" x14ac:dyDescent="0.25">
      <c r="A12850">
        <v>12849</v>
      </c>
    </row>
    <row r="12851" spans="1:1" x14ac:dyDescent="0.25">
      <c r="A12851">
        <v>12850</v>
      </c>
    </row>
    <row r="12852" spans="1:1" x14ac:dyDescent="0.25">
      <c r="A12852">
        <v>12851</v>
      </c>
    </row>
    <row r="12853" spans="1:1" x14ac:dyDescent="0.25">
      <c r="A12853">
        <v>12852</v>
      </c>
    </row>
    <row r="12854" spans="1:1" x14ac:dyDescent="0.25">
      <c r="A12854">
        <v>12853</v>
      </c>
    </row>
    <row r="12855" spans="1:1" x14ac:dyDescent="0.25">
      <c r="A12855">
        <v>12854</v>
      </c>
    </row>
    <row r="12856" spans="1:1" x14ac:dyDescent="0.25">
      <c r="A12856">
        <v>12855</v>
      </c>
    </row>
    <row r="12857" spans="1:1" x14ac:dyDescent="0.25">
      <c r="A12857">
        <v>12856</v>
      </c>
    </row>
    <row r="12858" spans="1:1" x14ac:dyDescent="0.25">
      <c r="A12858">
        <v>12857</v>
      </c>
    </row>
    <row r="12859" spans="1:1" x14ac:dyDescent="0.25">
      <c r="A12859">
        <v>12858</v>
      </c>
    </row>
    <row r="12860" spans="1:1" x14ac:dyDescent="0.25">
      <c r="A12860">
        <v>12859</v>
      </c>
    </row>
    <row r="12861" spans="1:1" x14ac:dyDescent="0.25">
      <c r="A12861">
        <v>12860</v>
      </c>
    </row>
    <row r="12862" spans="1:1" x14ac:dyDescent="0.25">
      <c r="A12862">
        <v>12861</v>
      </c>
    </row>
    <row r="12863" spans="1:1" x14ac:dyDescent="0.25">
      <c r="A12863">
        <v>12862</v>
      </c>
    </row>
    <row r="12864" spans="1:1" x14ac:dyDescent="0.25">
      <c r="A12864">
        <v>12863</v>
      </c>
    </row>
    <row r="12865" spans="1:1" x14ac:dyDescent="0.25">
      <c r="A12865">
        <v>12864</v>
      </c>
    </row>
    <row r="12866" spans="1:1" x14ac:dyDescent="0.25">
      <c r="A12866">
        <v>12865</v>
      </c>
    </row>
    <row r="12867" spans="1:1" x14ac:dyDescent="0.25">
      <c r="A12867">
        <v>12866</v>
      </c>
    </row>
    <row r="12868" spans="1:1" x14ac:dyDescent="0.25">
      <c r="A12868">
        <v>12867</v>
      </c>
    </row>
    <row r="12869" spans="1:1" x14ac:dyDescent="0.25">
      <c r="A12869">
        <v>12868</v>
      </c>
    </row>
    <row r="12870" spans="1:1" x14ac:dyDescent="0.25">
      <c r="A12870">
        <v>12869</v>
      </c>
    </row>
    <row r="12871" spans="1:1" x14ac:dyDescent="0.25">
      <c r="A12871">
        <v>12870</v>
      </c>
    </row>
    <row r="12872" spans="1:1" x14ac:dyDescent="0.25">
      <c r="A12872">
        <v>12871</v>
      </c>
    </row>
    <row r="12873" spans="1:1" x14ac:dyDescent="0.25">
      <c r="A12873">
        <v>12872</v>
      </c>
    </row>
    <row r="12874" spans="1:1" x14ac:dyDescent="0.25">
      <c r="A12874">
        <v>12873</v>
      </c>
    </row>
    <row r="12875" spans="1:1" x14ac:dyDescent="0.25">
      <c r="A12875">
        <v>12874</v>
      </c>
    </row>
    <row r="12876" spans="1:1" x14ac:dyDescent="0.25">
      <c r="A12876">
        <v>12875</v>
      </c>
    </row>
    <row r="12877" spans="1:1" x14ac:dyDescent="0.25">
      <c r="A12877">
        <v>12876</v>
      </c>
    </row>
    <row r="12878" spans="1:1" x14ac:dyDescent="0.25">
      <c r="A12878">
        <v>12877</v>
      </c>
    </row>
    <row r="12879" spans="1:1" x14ac:dyDescent="0.25">
      <c r="A12879">
        <v>12878</v>
      </c>
    </row>
    <row r="12880" spans="1:1" x14ac:dyDescent="0.25">
      <c r="A12880">
        <v>12879</v>
      </c>
    </row>
    <row r="12881" spans="1:1" x14ac:dyDescent="0.25">
      <c r="A12881">
        <v>12880</v>
      </c>
    </row>
    <row r="12882" spans="1:1" x14ac:dyDescent="0.25">
      <c r="A12882">
        <v>12881</v>
      </c>
    </row>
    <row r="12883" spans="1:1" x14ac:dyDescent="0.25">
      <c r="A12883">
        <v>12882</v>
      </c>
    </row>
    <row r="12884" spans="1:1" x14ac:dyDescent="0.25">
      <c r="A12884">
        <v>12883</v>
      </c>
    </row>
    <row r="12885" spans="1:1" x14ac:dyDescent="0.25">
      <c r="A12885">
        <v>12884</v>
      </c>
    </row>
    <row r="12886" spans="1:1" x14ac:dyDescent="0.25">
      <c r="A12886">
        <v>12885</v>
      </c>
    </row>
    <row r="12887" spans="1:1" x14ac:dyDescent="0.25">
      <c r="A12887">
        <v>12886</v>
      </c>
    </row>
    <row r="12888" spans="1:1" x14ac:dyDescent="0.25">
      <c r="A12888">
        <v>12887</v>
      </c>
    </row>
    <row r="12889" spans="1:1" x14ac:dyDescent="0.25">
      <c r="A12889">
        <v>12888</v>
      </c>
    </row>
    <row r="12890" spans="1:1" x14ac:dyDescent="0.25">
      <c r="A12890">
        <v>12889</v>
      </c>
    </row>
    <row r="12891" spans="1:1" x14ac:dyDescent="0.25">
      <c r="A12891">
        <v>12890</v>
      </c>
    </row>
    <row r="12892" spans="1:1" x14ac:dyDescent="0.25">
      <c r="A12892">
        <v>12891</v>
      </c>
    </row>
    <row r="12893" spans="1:1" x14ac:dyDescent="0.25">
      <c r="A12893">
        <v>12892</v>
      </c>
    </row>
    <row r="12894" spans="1:1" x14ac:dyDescent="0.25">
      <c r="A12894">
        <v>12893</v>
      </c>
    </row>
    <row r="12895" spans="1:1" x14ac:dyDescent="0.25">
      <c r="A12895">
        <v>12894</v>
      </c>
    </row>
    <row r="12896" spans="1:1" x14ac:dyDescent="0.25">
      <c r="A12896">
        <v>12895</v>
      </c>
    </row>
    <row r="12897" spans="1:1" x14ac:dyDescent="0.25">
      <c r="A12897">
        <v>12896</v>
      </c>
    </row>
    <row r="12898" spans="1:1" x14ac:dyDescent="0.25">
      <c r="A12898">
        <v>12897</v>
      </c>
    </row>
    <row r="12899" spans="1:1" x14ac:dyDescent="0.25">
      <c r="A12899">
        <v>12898</v>
      </c>
    </row>
    <row r="12900" spans="1:1" x14ac:dyDescent="0.25">
      <c r="A12900">
        <v>12899</v>
      </c>
    </row>
    <row r="12901" spans="1:1" x14ac:dyDescent="0.25">
      <c r="A12901">
        <v>12900</v>
      </c>
    </row>
    <row r="12902" spans="1:1" x14ac:dyDescent="0.25">
      <c r="A12902">
        <v>12901</v>
      </c>
    </row>
    <row r="12903" spans="1:1" x14ac:dyDescent="0.25">
      <c r="A12903">
        <v>12902</v>
      </c>
    </row>
    <row r="12904" spans="1:1" x14ac:dyDescent="0.25">
      <c r="A12904">
        <v>12903</v>
      </c>
    </row>
    <row r="12905" spans="1:1" x14ac:dyDescent="0.25">
      <c r="A12905">
        <v>12904</v>
      </c>
    </row>
    <row r="12906" spans="1:1" x14ac:dyDescent="0.25">
      <c r="A12906">
        <v>12905</v>
      </c>
    </row>
    <row r="12907" spans="1:1" x14ac:dyDescent="0.25">
      <c r="A12907">
        <v>12906</v>
      </c>
    </row>
    <row r="12908" spans="1:1" x14ac:dyDescent="0.25">
      <c r="A12908">
        <v>12907</v>
      </c>
    </row>
    <row r="12909" spans="1:1" x14ac:dyDescent="0.25">
      <c r="A12909">
        <v>12908</v>
      </c>
    </row>
    <row r="12910" spans="1:1" x14ac:dyDescent="0.25">
      <c r="A12910">
        <v>12909</v>
      </c>
    </row>
    <row r="12911" spans="1:1" x14ac:dyDescent="0.25">
      <c r="A12911">
        <v>12910</v>
      </c>
    </row>
    <row r="12912" spans="1:1" x14ac:dyDescent="0.25">
      <c r="A12912">
        <v>12911</v>
      </c>
    </row>
    <row r="12913" spans="1:1" x14ac:dyDescent="0.25">
      <c r="A12913">
        <v>12912</v>
      </c>
    </row>
    <row r="12914" spans="1:1" x14ac:dyDescent="0.25">
      <c r="A12914">
        <v>12913</v>
      </c>
    </row>
    <row r="12915" spans="1:1" x14ac:dyDescent="0.25">
      <c r="A12915">
        <v>12914</v>
      </c>
    </row>
    <row r="12916" spans="1:1" x14ac:dyDescent="0.25">
      <c r="A12916">
        <v>12915</v>
      </c>
    </row>
    <row r="12917" spans="1:1" x14ac:dyDescent="0.25">
      <c r="A12917">
        <v>12916</v>
      </c>
    </row>
    <row r="12918" spans="1:1" x14ac:dyDescent="0.25">
      <c r="A12918">
        <v>12917</v>
      </c>
    </row>
    <row r="12919" spans="1:1" x14ac:dyDescent="0.25">
      <c r="A12919">
        <v>12918</v>
      </c>
    </row>
    <row r="12920" spans="1:1" x14ac:dyDescent="0.25">
      <c r="A12920">
        <v>12919</v>
      </c>
    </row>
    <row r="12921" spans="1:1" x14ac:dyDescent="0.25">
      <c r="A12921">
        <v>12920</v>
      </c>
    </row>
    <row r="12922" spans="1:1" x14ac:dyDescent="0.25">
      <c r="A12922">
        <v>12921</v>
      </c>
    </row>
    <row r="12923" spans="1:1" x14ac:dyDescent="0.25">
      <c r="A12923">
        <v>12922</v>
      </c>
    </row>
    <row r="12924" spans="1:1" x14ac:dyDescent="0.25">
      <c r="A12924">
        <v>12923</v>
      </c>
    </row>
    <row r="12925" spans="1:1" x14ac:dyDescent="0.25">
      <c r="A12925">
        <v>12924</v>
      </c>
    </row>
    <row r="12926" spans="1:1" x14ac:dyDescent="0.25">
      <c r="A12926">
        <v>12925</v>
      </c>
    </row>
    <row r="12927" spans="1:1" x14ac:dyDescent="0.25">
      <c r="A12927">
        <v>12926</v>
      </c>
    </row>
    <row r="12928" spans="1:1" x14ac:dyDescent="0.25">
      <c r="A12928">
        <v>12927</v>
      </c>
    </row>
    <row r="12929" spans="1:1" x14ac:dyDescent="0.25">
      <c r="A12929">
        <v>12928</v>
      </c>
    </row>
    <row r="12930" spans="1:1" x14ac:dyDescent="0.25">
      <c r="A12930">
        <v>12929</v>
      </c>
    </row>
    <row r="12931" spans="1:1" x14ac:dyDescent="0.25">
      <c r="A12931">
        <v>12930</v>
      </c>
    </row>
    <row r="12932" spans="1:1" x14ac:dyDescent="0.25">
      <c r="A12932">
        <v>12931</v>
      </c>
    </row>
    <row r="12933" spans="1:1" x14ac:dyDescent="0.25">
      <c r="A12933">
        <v>12932</v>
      </c>
    </row>
    <row r="12934" spans="1:1" x14ac:dyDescent="0.25">
      <c r="A12934">
        <v>12933</v>
      </c>
    </row>
    <row r="12935" spans="1:1" x14ac:dyDescent="0.25">
      <c r="A12935">
        <v>12934</v>
      </c>
    </row>
    <row r="12936" spans="1:1" x14ac:dyDescent="0.25">
      <c r="A12936">
        <v>12935</v>
      </c>
    </row>
    <row r="12937" spans="1:1" x14ac:dyDescent="0.25">
      <c r="A12937">
        <v>12936</v>
      </c>
    </row>
    <row r="12938" spans="1:1" x14ac:dyDescent="0.25">
      <c r="A12938">
        <v>12937</v>
      </c>
    </row>
    <row r="12939" spans="1:1" x14ac:dyDescent="0.25">
      <c r="A12939">
        <v>12938</v>
      </c>
    </row>
    <row r="12940" spans="1:1" x14ac:dyDescent="0.25">
      <c r="A12940">
        <v>12939</v>
      </c>
    </row>
    <row r="12941" spans="1:1" x14ac:dyDescent="0.25">
      <c r="A12941">
        <v>12940</v>
      </c>
    </row>
    <row r="12942" spans="1:1" x14ac:dyDescent="0.25">
      <c r="A12942">
        <v>12941</v>
      </c>
    </row>
    <row r="12943" spans="1:1" x14ac:dyDescent="0.25">
      <c r="A12943">
        <v>12942</v>
      </c>
    </row>
    <row r="12944" spans="1:1" x14ac:dyDescent="0.25">
      <c r="A12944">
        <v>12943</v>
      </c>
    </row>
    <row r="12945" spans="1:1" x14ac:dyDescent="0.25">
      <c r="A12945">
        <v>12944</v>
      </c>
    </row>
    <row r="12946" spans="1:1" x14ac:dyDescent="0.25">
      <c r="A12946">
        <v>12945</v>
      </c>
    </row>
    <row r="12947" spans="1:1" x14ac:dyDescent="0.25">
      <c r="A12947">
        <v>12946</v>
      </c>
    </row>
    <row r="12948" spans="1:1" x14ac:dyDescent="0.25">
      <c r="A12948">
        <v>12947</v>
      </c>
    </row>
    <row r="12949" spans="1:1" x14ac:dyDescent="0.25">
      <c r="A12949">
        <v>12948</v>
      </c>
    </row>
    <row r="12950" spans="1:1" x14ac:dyDescent="0.25">
      <c r="A12950">
        <v>12949</v>
      </c>
    </row>
    <row r="12951" spans="1:1" x14ac:dyDescent="0.25">
      <c r="A12951">
        <v>12950</v>
      </c>
    </row>
    <row r="12952" spans="1:1" x14ac:dyDescent="0.25">
      <c r="A12952">
        <v>12951</v>
      </c>
    </row>
    <row r="12953" spans="1:1" x14ac:dyDescent="0.25">
      <c r="A12953">
        <v>12952</v>
      </c>
    </row>
    <row r="12954" spans="1:1" x14ac:dyDescent="0.25">
      <c r="A12954">
        <v>12953</v>
      </c>
    </row>
    <row r="12955" spans="1:1" x14ac:dyDescent="0.25">
      <c r="A12955">
        <v>12954</v>
      </c>
    </row>
    <row r="12956" spans="1:1" x14ac:dyDescent="0.25">
      <c r="A12956">
        <v>12955</v>
      </c>
    </row>
    <row r="12957" spans="1:1" x14ac:dyDescent="0.25">
      <c r="A12957">
        <v>12956</v>
      </c>
    </row>
    <row r="12958" spans="1:1" x14ac:dyDescent="0.25">
      <c r="A12958">
        <v>12957</v>
      </c>
    </row>
    <row r="12959" spans="1:1" x14ac:dyDescent="0.25">
      <c r="A12959">
        <v>12958</v>
      </c>
    </row>
    <row r="12960" spans="1:1" x14ac:dyDescent="0.25">
      <c r="A12960">
        <v>12959</v>
      </c>
    </row>
    <row r="12961" spans="1:1" x14ac:dyDescent="0.25">
      <c r="A12961">
        <v>12960</v>
      </c>
    </row>
    <row r="12962" spans="1:1" x14ac:dyDescent="0.25">
      <c r="A12962">
        <v>12961</v>
      </c>
    </row>
    <row r="12963" spans="1:1" x14ac:dyDescent="0.25">
      <c r="A12963">
        <v>12962</v>
      </c>
    </row>
    <row r="12964" spans="1:1" x14ac:dyDescent="0.25">
      <c r="A12964">
        <v>12963</v>
      </c>
    </row>
    <row r="12965" spans="1:1" x14ac:dyDescent="0.25">
      <c r="A12965">
        <v>12964</v>
      </c>
    </row>
    <row r="12966" spans="1:1" x14ac:dyDescent="0.25">
      <c r="A12966">
        <v>12965</v>
      </c>
    </row>
    <row r="12967" spans="1:1" x14ac:dyDescent="0.25">
      <c r="A12967">
        <v>12966</v>
      </c>
    </row>
    <row r="12968" spans="1:1" x14ac:dyDescent="0.25">
      <c r="A12968">
        <v>12967</v>
      </c>
    </row>
    <row r="12969" spans="1:1" x14ac:dyDescent="0.25">
      <c r="A12969">
        <v>12968</v>
      </c>
    </row>
    <row r="12970" spans="1:1" x14ac:dyDescent="0.25">
      <c r="A12970">
        <v>12969</v>
      </c>
    </row>
    <row r="12971" spans="1:1" x14ac:dyDescent="0.25">
      <c r="A12971">
        <v>12970</v>
      </c>
    </row>
    <row r="12972" spans="1:1" x14ac:dyDescent="0.25">
      <c r="A12972">
        <v>12971</v>
      </c>
    </row>
    <row r="12973" spans="1:1" x14ac:dyDescent="0.25">
      <c r="A12973">
        <v>12972</v>
      </c>
    </row>
    <row r="12974" spans="1:1" x14ac:dyDescent="0.25">
      <c r="A12974">
        <v>12973</v>
      </c>
    </row>
    <row r="12975" spans="1:1" x14ac:dyDescent="0.25">
      <c r="A12975">
        <v>12974</v>
      </c>
    </row>
    <row r="12976" spans="1:1" x14ac:dyDescent="0.25">
      <c r="A12976">
        <v>12975</v>
      </c>
    </row>
    <row r="12977" spans="1:1" x14ac:dyDescent="0.25">
      <c r="A12977">
        <v>12976</v>
      </c>
    </row>
    <row r="12978" spans="1:1" x14ac:dyDescent="0.25">
      <c r="A12978">
        <v>12977</v>
      </c>
    </row>
    <row r="12979" spans="1:1" x14ac:dyDescent="0.25">
      <c r="A12979">
        <v>12978</v>
      </c>
    </row>
    <row r="12980" spans="1:1" x14ac:dyDescent="0.25">
      <c r="A12980">
        <v>12979</v>
      </c>
    </row>
    <row r="12981" spans="1:1" x14ac:dyDescent="0.25">
      <c r="A12981">
        <v>12980</v>
      </c>
    </row>
    <row r="12982" spans="1:1" x14ac:dyDescent="0.25">
      <c r="A12982">
        <v>12981</v>
      </c>
    </row>
    <row r="12983" spans="1:1" x14ac:dyDescent="0.25">
      <c r="A12983">
        <v>12982</v>
      </c>
    </row>
    <row r="12984" spans="1:1" x14ac:dyDescent="0.25">
      <c r="A12984">
        <v>12983</v>
      </c>
    </row>
    <row r="12985" spans="1:1" x14ac:dyDescent="0.25">
      <c r="A12985">
        <v>12984</v>
      </c>
    </row>
    <row r="12986" spans="1:1" x14ac:dyDescent="0.25">
      <c r="A12986">
        <v>12985</v>
      </c>
    </row>
    <row r="12987" spans="1:1" x14ac:dyDescent="0.25">
      <c r="A12987">
        <v>12986</v>
      </c>
    </row>
    <row r="12988" spans="1:1" x14ac:dyDescent="0.25">
      <c r="A12988">
        <v>12987</v>
      </c>
    </row>
    <row r="12989" spans="1:1" x14ac:dyDescent="0.25">
      <c r="A12989">
        <v>12988</v>
      </c>
    </row>
    <row r="12990" spans="1:1" x14ac:dyDescent="0.25">
      <c r="A12990">
        <v>12989</v>
      </c>
    </row>
    <row r="12991" spans="1:1" x14ac:dyDescent="0.25">
      <c r="A12991">
        <v>12990</v>
      </c>
    </row>
    <row r="12992" spans="1:1" x14ac:dyDescent="0.25">
      <c r="A12992">
        <v>12991</v>
      </c>
    </row>
    <row r="12993" spans="1:1" x14ac:dyDescent="0.25">
      <c r="A12993">
        <v>12992</v>
      </c>
    </row>
    <row r="12994" spans="1:1" x14ac:dyDescent="0.25">
      <c r="A12994">
        <v>12993</v>
      </c>
    </row>
    <row r="12995" spans="1:1" x14ac:dyDescent="0.25">
      <c r="A12995">
        <v>12994</v>
      </c>
    </row>
    <row r="12996" spans="1:1" x14ac:dyDescent="0.25">
      <c r="A12996">
        <v>12995</v>
      </c>
    </row>
    <row r="12997" spans="1:1" x14ac:dyDescent="0.25">
      <c r="A12997">
        <v>12996</v>
      </c>
    </row>
    <row r="12998" spans="1:1" x14ac:dyDescent="0.25">
      <c r="A12998">
        <v>12997</v>
      </c>
    </row>
    <row r="12999" spans="1:1" x14ac:dyDescent="0.25">
      <c r="A12999">
        <v>12998</v>
      </c>
    </row>
    <row r="13000" spans="1:1" x14ac:dyDescent="0.25">
      <c r="A13000">
        <v>12999</v>
      </c>
    </row>
    <row r="13001" spans="1:1" x14ac:dyDescent="0.25">
      <c r="A13001">
        <v>13000</v>
      </c>
    </row>
    <row r="13002" spans="1:1" x14ac:dyDescent="0.25">
      <c r="A13002">
        <v>13001</v>
      </c>
    </row>
    <row r="13003" spans="1:1" x14ac:dyDescent="0.25">
      <c r="A13003">
        <v>13002</v>
      </c>
    </row>
    <row r="13004" spans="1:1" x14ac:dyDescent="0.25">
      <c r="A13004">
        <v>13003</v>
      </c>
    </row>
    <row r="13005" spans="1:1" x14ac:dyDescent="0.25">
      <c r="A13005">
        <v>13004</v>
      </c>
    </row>
    <row r="13006" spans="1:1" x14ac:dyDescent="0.25">
      <c r="A13006">
        <v>13005</v>
      </c>
    </row>
    <row r="13007" spans="1:1" x14ac:dyDescent="0.25">
      <c r="A13007">
        <v>13006</v>
      </c>
    </row>
    <row r="13008" spans="1:1" x14ac:dyDescent="0.25">
      <c r="A13008">
        <v>13007</v>
      </c>
    </row>
    <row r="13009" spans="1:1" x14ac:dyDescent="0.25">
      <c r="A13009">
        <v>13008</v>
      </c>
    </row>
    <row r="13010" spans="1:1" x14ac:dyDescent="0.25">
      <c r="A13010">
        <v>13009</v>
      </c>
    </row>
    <row r="13011" spans="1:1" x14ac:dyDescent="0.25">
      <c r="A13011">
        <v>13010</v>
      </c>
    </row>
    <row r="13012" spans="1:1" x14ac:dyDescent="0.25">
      <c r="A13012">
        <v>13011</v>
      </c>
    </row>
    <row r="13013" spans="1:1" x14ac:dyDescent="0.25">
      <c r="A13013">
        <v>13012</v>
      </c>
    </row>
    <row r="13014" spans="1:1" x14ac:dyDescent="0.25">
      <c r="A13014">
        <v>13013</v>
      </c>
    </row>
    <row r="13015" spans="1:1" x14ac:dyDescent="0.25">
      <c r="A13015">
        <v>13014</v>
      </c>
    </row>
    <row r="13016" spans="1:1" x14ac:dyDescent="0.25">
      <c r="A13016">
        <v>13015</v>
      </c>
    </row>
    <row r="13017" spans="1:1" x14ac:dyDescent="0.25">
      <c r="A13017">
        <v>13016</v>
      </c>
    </row>
    <row r="13018" spans="1:1" x14ac:dyDescent="0.25">
      <c r="A13018">
        <v>13017</v>
      </c>
    </row>
    <row r="13019" spans="1:1" x14ac:dyDescent="0.25">
      <c r="A13019">
        <v>13018</v>
      </c>
    </row>
    <row r="13020" spans="1:1" x14ac:dyDescent="0.25">
      <c r="A13020">
        <v>13019</v>
      </c>
    </row>
    <row r="13021" spans="1:1" x14ac:dyDescent="0.25">
      <c r="A13021">
        <v>13020</v>
      </c>
    </row>
    <row r="13022" spans="1:1" x14ac:dyDescent="0.25">
      <c r="A13022">
        <v>13021</v>
      </c>
    </row>
    <row r="13023" spans="1:1" x14ac:dyDescent="0.25">
      <c r="A13023">
        <v>13022</v>
      </c>
    </row>
    <row r="13024" spans="1:1" x14ac:dyDescent="0.25">
      <c r="A13024">
        <v>13023</v>
      </c>
    </row>
    <row r="13025" spans="1:1" x14ac:dyDescent="0.25">
      <c r="A13025">
        <v>13024</v>
      </c>
    </row>
    <row r="13026" spans="1:1" x14ac:dyDescent="0.25">
      <c r="A13026">
        <v>13025</v>
      </c>
    </row>
    <row r="13027" spans="1:1" x14ac:dyDescent="0.25">
      <c r="A13027">
        <v>13026</v>
      </c>
    </row>
    <row r="13028" spans="1:1" x14ac:dyDescent="0.25">
      <c r="A13028">
        <v>13027</v>
      </c>
    </row>
    <row r="13029" spans="1:1" x14ac:dyDescent="0.25">
      <c r="A13029">
        <v>13028</v>
      </c>
    </row>
    <row r="13030" spans="1:1" x14ac:dyDescent="0.25">
      <c r="A13030">
        <v>13029</v>
      </c>
    </row>
    <row r="13031" spans="1:1" x14ac:dyDescent="0.25">
      <c r="A13031">
        <v>13030</v>
      </c>
    </row>
    <row r="13032" spans="1:1" x14ac:dyDescent="0.25">
      <c r="A13032">
        <v>13031</v>
      </c>
    </row>
    <row r="13033" spans="1:1" x14ac:dyDescent="0.25">
      <c r="A13033">
        <v>13032</v>
      </c>
    </row>
    <row r="13034" spans="1:1" x14ac:dyDescent="0.25">
      <c r="A13034">
        <v>13033</v>
      </c>
    </row>
    <row r="13035" spans="1:1" x14ac:dyDescent="0.25">
      <c r="A13035">
        <v>13034</v>
      </c>
    </row>
    <row r="13036" spans="1:1" x14ac:dyDescent="0.25">
      <c r="A13036">
        <v>13035</v>
      </c>
    </row>
    <row r="13037" spans="1:1" x14ac:dyDescent="0.25">
      <c r="A13037">
        <v>13036</v>
      </c>
    </row>
    <row r="13038" spans="1:1" x14ac:dyDescent="0.25">
      <c r="A13038">
        <v>13037</v>
      </c>
    </row>
    <row r="13039" spans="1:1" x14ac:dyDescent="0.25">
      <c r="A13039">
        <v>13038</v>
      </c>
    </row>
    <row r="13040" spans="1:1" x14ac:dyDescent="0.25">
      <c r="A13040">
        <v>13039</v>
      </c>
    </row>
    <row r="13041" spans="1:1" x14ac:dyDescent="0.25">
      <c r="A13041">
        <v>13040</v>
      </c>
    </row>
    <row r="13042" spans="1:1" x14ac:dyDescent="0.25">
      <c r="A13042">
        <v>13041</v>
      </c>
    </row>
    <row r="13043" spans="1:1" x14ac:dyDescent="0.25">
      <c r="A13043">
        <v>13042</v>
      </c>
    </row>
    <row r="13044" spans="1:1" x14ac:dyDescent="0.25">
      <c r="A13044">
        <v>13043</v>
      </c>
    </row>
    <row r="13045" spans="1:1" x14ac:dyDescent="0.25">
      <c r="A13045">
        <v>13044</v>
      </c>
    </row>
    <row r="13046" spans="1:1" x14ac:dyDescent="0.25">
      <c r="A13046">
        <v>13045</v>
      </c>
    </row>
    <row r="13047" spans="1:1" x14ac:dyDescent="0.25">
      <c r="A13047">
        <v>13046</v>
      </c>
    </row>
    <row r="13048" spans="1:1" x14ac:dyDescent="0.25">
      <c r="A13048">
        <v>13047</v>
      </c>
    </row>
    <row r="13049" spans="1:1" x14ac:dyDescent="0.25">
      <c r="A13049">
        <v>13048</v>
      </c>
    </row>
    <row r="13050" spans="1:1" x14ac:dyDescent="0.25">
      <c r="A13050">
        <v>13049</v>
      </c>
    </row>
    <row r="13051" spans="1:1" x14ac:dyDescent="0.25">
      <c r="A13051">
        <v>13050</v>
      </c>
    </row>
    <row r="13052" spans="1:1" x14ac:dyDescent="0.25">
      <c r="A13052">
        <v>13051</v>
      </c>
    </row>
    <row r="13053" spans="1:1" x14ac:dyDescent="0.25">
      <c r="A13053">
        <v>13052</v>
      </c>
    </row>
    <row r="13054" spans="1:1" x14ac:dyDescent="0.25">
      <c r="A13054">
        <v>13053</v>
      </c>
    </row>
    <row r="13055" spans="1:1" x14ac:dyDescent="0.25">
      <c r="A13055">
        <v>13054</v>
      </c>
    </row>
    <row r="13056" spans="1:1" x14ac:dyDescent="0.25">
      <c r="A13056">
        <v>13055</v>
      </c>
    </row>
    <row r="13057" spans="1:1" x14ac:dyDescent="0.25">
      <c r="A13057">
        <v>13056</v>
      </c>
    </row>
    <row r="13058" spans="1:1" x14ac:dyDescent="0.25">
      <c r="A13058">
        <v>13057</v>
      </c>
    </row>
    <row r="13059" spans="1:1" x14ac:dyDescent="0.25">
      <c r="A13059">
        <v>13058</v>
      </c>
    </row>
    <row r="13060" spans="1:1" x14ac:dyDescent="0.25">
      <c r="A13060">
        <v>13059</v>
      </c>
    </row>
    <row r="13061" spans="1:1" x14ac:dyDescent="0.25">
      <c r="A13061">
        <v>13060</v>
      </c>
    </row>
    <row r="13062" spans="1:1" x14ac:dyDescent="0.25">
      <c r="A13062">
        <v>13061</v>
      </c>
    </row>
    <row r="13063" spans="1:1" x14ac:dyDescent="0.25">
      <c r="A13063">
        <v>13062</v>
      </c>
    </row>
    <row r="13064" spans="1:1" x14ac:dyDescent="0.25">
      <c r="A13064">
        <v>13063</v>
      </c>
    </row>
    <row r="13065" spans="1:1" x14ac:dyDescent="0.25">
      <c r="A13065">
        <v>13064</v>
      </c>
    </row>
    <row r="13066" spans="1:1" x14ac:dyDescent="0.25">
      <c r="A13066">
        <v>13065</v>
      </c>
    </row>
    <row r="13067" spans="1:1" x14ac:dyDescent="0.25">
      <c r="A13067">
        <v>13066</v>
      </c>
    </row>
    <row r="13068" spans="1:1" x14ac:dyDescent="0.25">
      <c r="A13068">
        <v>13067</v>
      </c>
    </row>
    <row r="13069" spans="1:1" x14ac:dyDescent="0.25">
      <c r="A13069">
        <v>13068</v>
      </c>
    </row>
    <row r="13070" spans="1:1" x14ac:dyDescent="0.25">
      <c r="A13070">
        <v>13069</v>
      </c>
    </row>
    <row r="13071" spans="1:1" x14ac:dyDescent="0.25">
      <c r="A13071">
        <v>13070</v>
      </c>
    </row>
    <row r="13072" spans="1:1" x14ac:dyDescent="0.25">
      <c r="A13072">
        <v>13071</v>
      </c>
    </row>
    <row r="13073" spans="1:1" x14ac:dyDescent="0.25">
      <c r="A13073">
        <v>13072</v>
      </c>
    </row>
    <row r="13074" spans="1:1" x14ac:dyDescent="0.25">
      <c r="A13074">
        <v>13073</v>
      </c>
    </row>
    <row r="13075" spans="1:1" x14ac:dyDescent="0.25">
      <c r="A13075">
        <v>13074</v>
      </c>
    </row>
    <row r="13076" spans="1:1" x14ac:dyDescent="0.25">
      <c r="A13076">
        <v>13075</v>
      </c>
    </row>
    <row r="13077" spans="1:1" x14ac:dyDescent="0.25">
      <c r="A13077">
        <v>13076</v>
      </c>
    </row>
    <row r="13078" spans="1:1" x14ac:dyDescent="0.25">
      <c r="A13078">
        <v>13077</v>
      </c>
    </row>
    <row r="13079" spans="1:1" x14ac:dyDescent="0.25">
      <c r="A13079">
        <v>13078</v>
      </c>
    </row>
    <row r="13080" spans="1:1" x14ac:dyDescent="0.25">
      <c r="A13080">
        <v>13079</v>
      </c>
    </row>
    <row r="13081" spans="1:1" x14ac:dyDescent="0.25">
      <c r="A13081">
        <v>13080</v>
      </c>
    </row>
    <row r="13082" spans="1:1" x14ac:dyDescent="0.25">
      <c r="A13082">
        <v>13081</v>
      </c>
    </row>
    <row r="13083" spans="1:1" x14ac:dyDescent="0.25">
      <c r="A13083">
        <v>13082</v>
      </c>
    </row>
    <row r="13084" spans="1:1" x14ac:dyDescent="0.25">
      <c r="A13084">
        <v>13083</v>
      </c>
    </row>
    <row r="13085" spans="1:1" x14ac:dyDescent="0.25">
      <c r="A13085">
        <v>13084</v>
      </c>
    </row>
    <row r="13086" spans="1:1" x14ac:dyDescent="0.25">
      <c r="A13086">
        <v>13085</v>
      </c>
    </row>
    <row r="13087" spans="1:1" x14ac:dyDescent="0.25">
      <c r="A13087">
        <v>13086</v>
      </c>
    </row>
    <row r="13088" spans="1:1" x14ac:dyDescent="0.25">
      <c r="A13088">
        <v>13087</v>
      </c>
    </row>
    <row r="13089" spans="1:1" x14ac:dyDescent="0.25">
      <c r="A13089">
        <v>13088</v>
      </c>
    </row>
    <row r="13090" spans="1:1" x14ac:dyDescent="0.25">
      <c r="A13090">
        <v>13089</v>
      </c>
    </row>
    <row r="13091" spans="1:1" x14ac:dyDescent="0.25">
      <c r="A13091">
        <v>13090</v>
      </c>
    </row>
    <row r="13092" spans="1:1" x14ac:dyDescent="0.25">
      <c r="A13092">
        <v>13091</v>
      </c>
    </row>
    <row r="13093" spans="1:1" x14ac:dyDescent="0.25">
      <c r="A13093">
        <v>13092</v>
      </c>
    </row>
    <row r="13094" spans="1:1" x14ac:dyDescent="0.25">
      <c r="A13094">
        <v>13093</v>
      </c>
    </row>
    <row r="13095" spans="1:1" x14ac:dyDescent="0.25">
      <c r="A13095">
        <v>13094</v>
      </c>
    </row>
    <row r="13096" spans="1:1" x14ac:dyDescent="0.25">
      <c r="A13096">
        <v>13095</v>
      </c>
    </row>
    <row r="13097" spans="1:1" x14ac:dyDescent="0.25">
      <c r="A13097">
        <v>13096</v>
      </c>
    </row>
    <row r="13098" spans="1:1" x14ac:dyDescent="0.25">
      <c r="A13098">
        <v>13097</v>
      </c>
    </row>
    <row r="13099" spans="1:1" x14ac:dyDescent="0.25">
      <c r="A13099">
        <v>13098</v>
      </c>
    </row>
    <row r="13100" spans="1:1" x14ac:dyDescent="0.25">
      <c r="A13100">
        <v>13099</v>
      </c>
    </row>
    <row r="13101" spans="1:1" x14ac:dyDescent="0.25">
      <c r="A13101">
        <v>13100</v>
      </c>
    </row>
    <row r="13102" spans="1:1" x14ac:dyDescent="0.25">
      <c r="A13102">
        <v>13101</v>
      </c>
    </row>
    <row r="13103" spans="1:1" x14ac:dyDescent="0.25">
      <c r="A13103">
        <v>13102</v>
      </c>
    </row>
    <row r="13104" spans="1:1" x14ac:dyDescent="0.25">
      <c r="A13104">
        <v>13103</v>
      </c>
    </row>
    <row r="13105" spans="1:1" x14ac:dyDescent="0.25">
      <c r="A13105">
        <v>13104</v>
      </c>
    </row>
    <row r="13106" spans="1:1" x14ac:dyDescent="0.25">
      <c r="A13106">
        <v>13105</v>
      </c>
    </row>
    <row r="13107" spans="1:1" x14ac:dyDescent="0.25">
      <c r="A13107">
        <v>13106</v>
      </c>
    </row>
    <row r="13108" spans="1:1" x14ac:dyDescent="0.25">
      <c r="A13108">
        <v>13107</v>
      </c>
    </row>
    <row r="13109" spans="1:1" x14ac:dyDescent="0.25">
      <c r="A13109">
        <v>13108</v>
      </c>
    </row>
    <row r="13110" spans="1:1" x14ac:dyDescent="0.25">
      <c r="A13110">
        <v>13109</v>
      </c>
    </row>
    <row r="13111" spans="1:1" x14ac:dyDescent="0.25">
      <c r="A13111">
        <v>13110</v>
      </c>
    </row>
    <row r="13112" spans="1:1" x14ac:dyDescent="0.25">
      <c r="A13112">
        <v>13111</v>
      </c>
    </row>
    <row r="13113" spans="1:1" x14ac:dyDescent="0.25">
      <c r="A13113">
        <v>13112</v>
      </c>
    </row>
    <row r="13114" spans="1:1" x14ac:dyDescent="0.25">
      <c r="A13114">
        <v>13113</v>
      </c>
    </row>
    <row r="13115" spans="1:1" x14ac:dyDescent="0.25">
      <c r="A13115">
        <v>13114</v>
      </c>
    </row>
    <row r="13116" spans="1:1" x14ac:dyDescent="0.25">
      <c r="A13116">
        <v>13115</v>
      </c>
    </row>
    <row r="13117" spans="1:1" x14ac:dyDescent="0.25">
      <c r="A13117">
        <v>13116</v>
      </c>
    </row>
    <row r="13118" spans="1:1" x14ac:dyDescent="0.25">
      <c r="A13118">
        <v>13117</v>
      </c>
    </row>
    <row r="13119" spans="1:1" x14ac:dyDescent="0.25">
      <c r="A13119">
        <v>13118</v>
      </c>
    </row>
    <row r="13120" spans="1:1" x14ac:dyDescent="0.25">
      <c r="A13120">
        <v>13119</v>
      </c>
    </row>
    <row r="13121" spans="1:1" x14ac:dyDescent="0.25">
      <c r="A13121">
        <v>13120</v>
      </c>
    </row>
    <row r="13122" spans="1:1" x14ac:dyDescent="0.25">
      <c r="A13122">
        <v>13121</v>
      </c>
    </row>
    <row r="13123" spans="1:1" x14ac:dyDescent="0.25">
      <c r="A13123">
        <v>13122</v>
      </c>
    </row>
    <row r="13124" spans="1:1" x14ac:dyDescent="0.25">
      <c r="A13124">
        <v>13123</v>
      </c>
    </row>
    <row r="13125" spans="1:1" x14ac:dyDescent="0.25">
      <c r="A13125">
        <v>13124</v>
      </c>
    </row>
    <row r="13126" spans="1:1" x14ac:dyDescent="0.25">
      <c r="A13126">
        <v>13125</v>
      </c>
    </row>
    <row r="13127" spans="1:1" x14ac:dyDescent="0.25">
      <c r="A13127">
        <v>13126</v>
      </c>
    </row>
    <row r="13128" spans="1:1" x14ac:dyDescent="0.25">
      <c r="A13128">
        <v>13127</v>
      </c>
    </row>
    <row r="13129" spans="1:1" x14ac:dyDescent="0.25">
      <c r="A13129">
        <v>13128</v>
      </c>
    </row>
    <row r="13130" spans="1:1" x14ac:dyDescent="0.25">
      <c r="A13130">
        <v>13129</v>
      </c>
    </row>
    <row r="13131" spans="1:1" x14ac:dyDescent="0.25">
      <c r="A13131">
        <v>13130</v>
      </c>
    </row>
    <row r="13132" spans="1:1" x14ac:dyDescent="0.25">
      <c r="A13132">
        <v>13131</v>
      </c>
    </row>
    <row r="13133" spans="1:1" x14ac:dyDescent="0.25">
      <c r="A13133">
        <v>13132</v>
      </c>
    </row>
    <row r="13134" spans="1:1" x14ac:dyDescent="0.25">
      <c r="A13134">
        <v>13133</v>
      </c>
    </row>
    <row r="13135" spans="1:1" x14ac:dyDescent="0.25">
      <c r="A13135">
        <v>13134</v>
      </c>
    </row>
    <row r="13136" spans="1:1" x14ac:dyDescent="0.25">
      <c r="A13136">
        <v>13135</v>
      </c>
    </row>
    <row r="13137" spans="1:1" x14ac:dyDescent="0.25">
      <c r="A13137">
        <v>13136</v>
      </c>
    </row>
    <row r="13138" spans="1:1" x14ac:dyDescent="0.25">
      <c r="A13138">
        <v>13137</v>
      </c>
    </row>
    <row r="13139" spans="1:1" x14ac:dyDescent="0.25">
      <c r="A13139">
        <v>13138</v>
      </c>
    </row>
    <row r="13140" spans="1:1" x14ac:dyDescent="0.25">
      <c r="A13140">
        <v>13139</v>
      </c>
    </row>
    <row r="13141" spans="1:1" x14ac:dyDescent="0.25">
      <c r="A13141">
        <v>13140</v>
      </c>
    </row>
    <row r="13142" spans="1:1" x14ac:dyDescent="0.25">
      <c r="A13142">
        <v>13141</v>
      </c>
    </row>
    <row r="13143" spans="1:1" x14ac:dyDescent="0.25">
      <c r="A13143">
        <v>13142</v>
      </c>
    </row>
    <row r="13144" spans="1:1" x14ac:dyDescent="0.25">
      <c r="A13144">
        <v>13143</v>
      </c>
    </row>
    <row r="13145" spans="1:1" x14ac:dyDescent="0.25">
      <c r="A13145">
        <v>13144</v>
      </c>
    </row>
    <row r="13146" spans="1:1" x14ac:dyDescent="0.25">
      <c r="A13146">
        <v>13145</v>
      </c>
    </row>
    <row r="13147" spans="1:1" x14ac:dyDescent="0.25">
      <c r="A13147">
        <v>13146</v>
      </c>
    </row>
    <row r="13148" spans="1:1" x14ac:dyDescent="0.25">
      <c r="A13148">
        <v>13147</v>
      </c>
    </row>
    <row r="13149" spans="1:1" x14ac:dyDescent="0.25">
      <c r="A13149">
        <v>13148</v>
      </c>
    </row>
    <row r="13150" spans="1:1" x14ac:dyDescent="0.25">
      <c r="A13150">
        <v>13149</v>
      </c>
    </row>
    <row r="13151" spans="1:1" x14ac:dyDescent="0.25">
      <c r="A13151">
        <v>13150</v>
      </c>
    </row>
    <row r="13152" spans="1:1" x14ac:dyDescent="0.25">
      <c r="A13152">
        <v>13151</v>
      </c>
    </row>
    <row r="13153" spans="1:1" x14ac:dyDescent="0.25">
      <c r="A13153">
        <v>13152</v>
      </c>
    </row>
    <row r="13154" spans="1:1" x14ac:dyDescent="0.25">
      <c r="A13154">
        <v>13153</v>
      </c>
    </row>
    <row r="13155" spans="1:1" x14ac:dyDescent="0.25">
      <c r="A13155">
        <v>13154</v>
      </c>
    </row>
    <row r="13156" spans="1:1" x14ac:dyDescent="0.25">
      <c r="A13156">
        <v>13155</v>
      </c>
    </row>
    <row r="13157" spans="1:1" x14ac:dyDescent="0.25">
      <c r="A13157">
        <v>13156</v>
      </c>
    </row>
    <row r="13158" spans="1:1" x14ac:dyDescent="0.25">
      <c r="A13158">
        <v>13157</v>
      </c>
    </row>
    <row r="13159" spans="1:1" x14ac:dyDescent="0.25">
      <c r="A13159">
        <v>13158</v>
      </c>
    </row>
    <row r="13160" spans="1:1" x14ac:dyDescent="0.25">
      <c r="A13160">
        <v>13159</v>
      </c>
    </row>
    <row r="13161" spans="1:1" x14ac:dyDescent="0.25">
      <c r="A13161">
        <v>13160</v>
      </c>
    </row>
    <row r="13162" spans="1:1" x14ac:dyDescent="0.25">
      <c r="A13162">
        <v>13161</v>
      </c>
    </row>
    <row r="13163" spans="1:1" x14ac:dyDescent="0.25">
      <c r="A13163">
        <v>13162</v>
      </c>
    </row>
    <row r="13164" spans="1:1" x14ac:dyDescent="0.25">
      <c r="A13164">
        <v>13163</v>
      </c>
    </row>
    <row r="13165" spans="1:1" x14ac:dyDescent="0.25">
      <c r="A13165">
        <v>13164</v>
      </c>
    </row>
    <row r="13166" spans="1:1" x14ac:dyDescent="0.25">
      <c r="A13166">
        <v>13165</v>
      </c>
    </row>
    <row r="13167" spans="1:1" x14ac:dyDescent="0.25">
      <c r="A13167">
        <v>13166</v>
      </c>
    </row>
    <row r="13168" spans="1:1" x14ac:dyDescent="0.25">
      <c r="A13168">
        <v>13167</v>
      </c>
    </row>
    <row r="13169" spans="1:1" x14ac:dyDescent="0.25">
      <c r="A13169">
        <v>13168</v>
      </c>
    </row>
    <row r="13170" spans="1:1" x14ac:dyDescent="0.25">
      <c r="A13170">
        <v>13169</v>
      </c>
    </row>
    <row r="13171" spans="1:1" x14ac:dyDescent="0.25">
      <c r="A13171">
        <v>13170</v>
      </c>
    </row>
    <row r="13172" spans="1:1" x14ac:dyDescent="0.25">
      <c r="A13172">
        <v>13171</v>
      </c>
    </row>
    <row r="13173" spans="1:1" x14ac:dyDescent="0.25">
      <c r="A13173">
        <v>13172</v>
      </c>
    </row>
    <row r="13174" spans="1:1" x14ac:dyDescent="0.25">
      <c r="A13174">
        <v>13173</v>
      </c>
    </row>
    <row r="13175" spans="1:1" x14ac:dyDescent="0.25">
      <c r="A13175">
        <v>13174</v>
      </c>
    </row>
    <row r="13176" spans="1:1" x14ac:dyDescent="0.25">
      <c r="A13176">
        <v>13175</v>
      </c>
    </row>
    <row r="13177" spans="1:1" x14ac:dyDescent="0.25">
      <c r="A13177">
        <v>13176</v>
      </c>
    </row>
    <row r="13178" spans="1:1" x14ac:dyDescent="0.25">
      <c r="A13178">
        <v>13177</v>
      </c>
    </row>
    <row r="13179" spans="1:1" x14ac:dyDescent="0.25">
      <c r="A13179">
        <v>13178</v>
      </c>
    </row>
    <row r="13180" spans="1:1" x14ac:dyDescent="0.25">
      <c r="A13180">
        <v>13179</v>
      </c>
    </row>
    <row r="13181" spans="1:1" x14ac:dyDescent="0.25">
      <c r="A13181">
        <v>13180</v>
      </c>
    </row>
    <row r="13182" spans="1:1" x14ac:dyDescent="0.25">
      <c r="A13182">
        <v>13181</v>
      </c>
    </row>
    <row r="13183" spans="1:1" x14ac:dyDescent="0.25">
      <c r="A13183">
        <v>13182</v>
      </c>
    </row>
    <row r="13184" spans="1:1" x14ac:dyDescent="0.25">
      <c r="A13184">
        <v>13183</v>
      </c>
    </row>
    <row r="13185" spans="1:1" x14ac:dyDescent="0.25">
      <c r="A13185">
        <v>13184</v>
      </c>
    </row>
    <row r="13186" spans="1:1" x14ac:dyDescent="0.25">
      <c r="A13186">
        <v>13185</v>
      </c>
    </row>
    <row r="13187" spans="1:1" x14ac:dyDescent="0.25">
      <c r="A13187">
        <v>13186</v>
      </c>
    </row>
    <row r="13188" spans="1:1" x14ac:dyDescent="0.25">
      <c r="A13188">
        <v>13187</v>
      </c>
    </row>
    <row r="13189" spans="1:1" x14ac:dyDescent="0.25">
      <c r="A13189">
        <v>13188</v>
      </c>
    </row>
    <row r="13190" spans="1:1" x14ac:dyDescent="0.25">
      <c r="A13190">
        <v>13189</v>
      </c>
    </row>
    <row r="13191" spans="1:1" x14ac:dyDescent="0.25">
      <c r="A13191">
        <v>13190</v>
      </c>
    </row>
    <row r="13192" spans="1:1" x14ac:dyDescent="0.25">
      <c r="A13192">
        <v>13191</v>
      </c>
    </row>
    <row r="13193" spans="1:1" x14ac:dyDescent="0.25">
      <c r="A13193">
        <v>13192</v>
      </c>
    </row>
    <row r="13194" spans="1:1" x14ac:dyDescent="0.25">
      <c r="A13194">
        <v>13193</v>
      </c>
    </row>
    <row r="13195" spans="1:1" x14ac:dyDescent="0.25">
      <c r="A13195">
        <v>13194</v>
      </c>
    </row>
    <row r="13196" spans="1:1" x14ac:dyDescent="0.25">
      <c r="A13196">
        <v>13195</v>
      </c>
    </row>
    <row r="13197" spans="1:1" x14ac:dyDescent="0.25">
      <c r="A13197">
        <v>13196</v>
      </c>
    </row>
    <row r="13198" spans="1:1" x14ac:dyDescent="0.25">
      <c r="A13198">
        <v>13197</v>
      </c>
    </row>
    <row r="13199" spans="1:1" x14ac:dyDescent="0.25">
      <c r="A13199">
        <v>13198</v>
      </c>
    </row>
    <row r="13200" spans="1:1" x14ac:dyDescent="0.25">
      <c r="A13200">
        <v>13199</v>
      </c>
    </row>
    <row r="13201" spans="1:1" x14ac:dyDescent="0.25">
      <c r="A13201">
        <v>13200</v>
      </c>
    </row>
    <row r="13202" spans="1:1" x14ac:dyDescent="0.25">
      <c r="A13202">
        <v>13201</v>
      </c>
    </row>
    <row r="13203" spans="1:1" x14ac:dyDescent="0.25">
      <c r="A13203">
        <v>13202</v>
      </c>
    </row>
    <row r="13204" spans="1:1" x14ac:dyDescent="0.25">
      <c r="A13204">
        <v>13203</v>
      </c>
    </row>
    <row r="13205" spans="1:1" x14ac:dyDescent="0.25">
      <c r="A13205">
        <v>13204</v>
      </c>
    </row>
    <row r="13206" spans="1:1" x14ac:dyDescent="0.25">
      <c r="A13206">
        <v>13205</v>
      </c>
    </row>
    <row r="13207" spans="1:1" x14ac:dyDescent="0.25">
      <c r="A13207">
        <v>13206</v>
      </c>
    </row>
    <row r="13208" spans="1:1" x14ac:dyDescent="0.25">
      <c r="A13208">
        <v>13207</v>
      </c>
    </row>
    <row r="13209" spans="1:1" x14ac:dyDescent="0.25">
      <c r="A13209">
        <v>13208</v>
      </c>
    </row>
    <row r="13210" spans="1:1" x14ac:dyDescent="0.25">
      <c r="A13210">
        <v>13209</v>
      </c>
    </row>
    <row r="13211" spans="1:1" x14ac:dyDescent="0.25">
      <c r="A13211">
        <v>13210</v>
      </c>
    </row>
    <row r="13212" spans="1:1" x14ac:dyDescent="0.25">
      <c r="A13212">
        <v>13211</v>
      </c>
    </row>
    <row r="13213" spans="1:1" x14ac:dyDescent="0.25">
      <c r="A13213">
        <v>13212</v>
      </c>
    </row>
    <row r="13214" spans="1:1" x14ac:dyDescent="0.25">
      <c r="A13214">
        <v>13213</v>
      </c>
    </row>
    <row r="13215" spans="1:1" x14ac:dyDescent="0.25">
      <c r="A13215">
        <v>13214</v>
      </c>
    </row>
    <row r="13216" spans="1:1" x14ac:dyDescent="0.25">
      <c r="A13216">
        <v>13215</v>
      </c>
    </row>
    <row r="13217" spans="1:1" x14ac:dyDescent="0.25">
      <c r="A13217">
        <v>13216</v>
      </c>
    </row>
    <row r="13218" spans="1:1" x14ac:dyDescent="0.25">
      <c r="A13218">
        <v>13217</v>
      </c>
    </row>
    <row r="13219" spans="1:1" x14ac:dyDescent="0.25">
      <c r="A13219">
        <v>13218</v>
      </c>
    </row>
    <row r="13220" spans="1:1" x14ac:dyDescent="0.25">
      <c r="A13220">
        <v>13219</v>
      </c>
    </row>
    <row r="13221" spans="1:1" x14ac:dyDescent="0.25">
      <c r="A13221">
        <v>13220</v>
      </c>
    </row>
    <row r="13222" spans="1:1" x14ac:dyDescent="0.25">
      <c r="A13222">
        <v>13221</v>
      </c>
    </row>
    <row r="13223" spans="1:1" x14ac:dyDescent="0.25">
      <c r="A13223">
        <v>13222</v>
      </c>
    </row>
    <row r="13224" spans="1:1" x14ac:dyDescent="0.25">
      <c r="A13224">
        <v>13223</v>
      </c>
    </row>
    <row r="13225" spans="1:1" x14ac:dyDescent="0.25">
      <c r="A13225">
        <v>13224</v>
      </c>
    </row>
    <row r="13226" spans="1:1" x14ac:dyDescent="0.25">
      <c r="A13226">
        <v>13225</v>
      </c>
    </row>
    <row r="13227" spans="1:1" x14ac:dyDescent="0.25">
      <c r="A13227">
        <v>13226</v>
      </c>
    </row>
    <row r="13228" spans="1:1" x14ac:dyDescent="0.25">
      <c r="A13228">
        <v>13227</v>
      </c>
    </row>
    <row r="13229" spans="1:1" x14ac:dyDescent="0.25">
      <c r="A13229">
        <v>13228</v>
      </c>
    </row>
    <row r="13230" spans="1:1" x14ac:dyDescent="0.25">
      <c r="A13230">
        <v>13229</v>
      </c>
    </row>
    <row r="13231" spans="1:1" x14ac:dyDescent="0.25">
      <c r="A13231">
        <v>13230</v>
      </c>
    </row>
    <row r="13232" spans="1:1" x14ac:dyDescent="0.25">
      <c r="A13232">
        <v>13231</v>
      </c>
    </row>
    <row r="13233" spans="1:1" x14ac:dyDescent="0.25">
      <c r="A13233">
        <v>13232</v>
      </c>
    </row>
    <row r="13234" spans="1:1" x14ac:dyDescent="0.25">
      <c r="A13234">
        <v>13233</v>
      </c>
    </row>
    <row r="13235" spans="1:1" x14ac:dyDescent="0.25">
      <c r="A13235">
        <v>13234</v>
      </c>
    </row>
    <row r="13236" spans="1:1" x14ac:dyDescent="0.25">
      <c r="A13236">
        <v>13235</v>
      </c>
    </row>
    <row r="13237" spans="1:1" x14ac:dyDescent="0.25">
      <c r="A13237">
        <v>13236</v>
      </c>
    </row>
    <row r="13238" spans="1:1" x14ac:dyDescent="0.25">
      <c r="A13238">
        <v>13237</v>
      </c>
    </row>
    <row r="13239" spans="1:1" x14ac:dyDescent="0.25">
      <c r="A13239">
        <v>13238</v>
      </c>
    </row>
    <row r="13240" spans="1:1" x14ac:dyDescent="0.25">
      <c r="A13240">
        <v>13239</v>
      </c>
    </row>
    <row r="13241" spans="1:1" x14ac:dyDescent="0.25">
      <c r="A13241">
        <v>13240</v>
      </c>
    </row>
    <row r="13242" spans="1:1" x14ac:dyDescent="0.25">
      <c r="A13242">
        <v>13241</v>
      </c>
    </row>
    <row r="13243" spans="1:1" x14ac:dyDescent="0.25">
      <c r="A13243">
        <v>13242</v>
      </c>
    </row>
    <row r="13244" spans="1:1" x14ac:dyDescent="0.25">
      <c r="A13244">
        <v>13243</v>
      </c>
    </row>
    <row r="13245" spans="1:1" x14ac:dyDescent="0.25">
      <c r="A13245">
        <v>13244</v>
      </c>
    </row>
    <row r="13246" spans="1:1" x14ac:dyDescent="0.25">
      <c r="A13246">
        <v>13245</v>
      </c>
    </row>
    <row r="13247" spans="1:1" x14ac:dyDescent="0.25">
      <c r="A13247">
        <v>13246</v>
      </c>
    </row>
    <row r="13248" spans="1:1" x14ac:dyDescent="0.25">
      <c r="A13248">
        <v>13247</v>
      </c>
    </row>
    <row r="13249" spans="1:1" x14ac:dyDescent="0.25">
      <c r="A13249">
        <v>13248</v>
      </c>
    </row>
    <row r="13250" spans="1:1" x14ac:dyDescent="0.25">
      <c r="A13250">
        <v>13249</v>
      </c>
    </row>
    <row r="13251" spans="1:1" x14ac:dyDescent="0.25">
      <c r="A13251">
        <v>13250</v>
      </c>
    </row>
    <row r="13252" spans="1:1" x14ac:dyDescent="0.25">
      <c r="A13252">
        <v>13251</v>
      </c>
    </row>
    <row r="13253" spans="1:1" x14ac:dyDescent="0.25">
      <c r="A13253">
        <v>13252</v>
      </c>
    </row>
    <row r="13254" spans="1:1" x14ac:dyDescent="0.25">
      <c r="A13254">
        <v>13253</v>
      </c>
    </row>
    <row r="13255" spans="1:1" x14ac:dyDescent="0.25">
      <c r="A13255">
        <v>13254</v>
      </c>
    </row>
    <row r="13256" spans="1:1" x14ac:dyDescent="0.25">
      <c r="A13256">
        <v>13255</v>
      </c>
    </row>
    <row r="13257" spans="1:1" x14ac:dyDescent="0.25">
      <c r="A13257">
        <v>13256</v>
      </c>
    </row>
    <row r="13258" spans="1:1" x14ac:dyDescent="0.25">
      <c r="A13258">
        <v>13257</v>
      </c>
    </row>
    <row r="13259" spans="1:1" x14ac:dyDescent="0.25">
      <c r="A13259">
        <v>13258</v>
      </c>
    </row>
    <row r="13260" spans="1:1" x14ac:dyDescent="0.25">
      <c r="A13260">
        <v>13259</v>
      </c>
    </row>
    <row r="13261" spans="1:1" x14ac:dyDescent="0.25">
      <c r="A13261">
        <v>13260</v>
      </c>
    </row>
    <row r="13262" spans="1:1" x14ac:dyDescent="0.25">
      <c r="A13262">
        <v>13261</v>
      </c>
    </row>
    <row r="13263" spans="1:1" x14ac:dyDescent="0.25">
      <c r="A13263">
        <v>13262</v>
      </c>
    </row>
    <row r="13264" spans="1:1" x14ac:dyDescent="0.25">
      <c r="A13264">
        <v>13263</v>
      </c>
    </row>
    <row r="13265" spans="1:1" x14ac:dyDescent="0.25">
      <c r="A13265">
        <v>13264</v>
      </c>
    </row>
    <row r="13266" spans="1:1" x14ac:dyDescent="0.25">
      <c r="A13266">
        <v>13265</v>
      </c>
    </row>
    <row r="13267" spans="1:1" x14ac:dyDescent="0.25">
      <c r="A13267">
        <v>13266</v>
      </c>
    </row>
    <row r="13268" spans="1:1" x14ac:dyDescent="0.25">
      <c r="A13268">
        <v>13267</v>
      </c>
    </row>
    <row r="13269" spans="1:1" x14ac:dyDescent="0.25">
      <c r="A13269">
        <v>13268</v>
      </c>
    </row>
    <row r="13270" spans="1:1" x14ac:dyDescent="0.25">
      <c r="A13270">
        <v>13269</v>
      </c>
    </row>
    <row r="13271" spans="1:1" x14ac:dyDescent="0.25">
      <c r="A13271">
        <v>13270</v>
      </c>
    </row>
    <row r="13272" spans="1:1" x14ac:dyDescent="0.25">
      <c r="A13272">
        <v>13271</v>
      </c>
    </row>
    <row r="13273" spans="1:1" x14ac:dyDescent="0.25">
      <c r="A13273">
        <v>13272</v>
      </c>
    </row>
    <row r="13274" spans="1:1" x14ac:dyDescent="0.25">
      <c r="A13274">
        <v>13273</v>
      </c>
    </row>
    <row r="13275" spans="1:1" x14ac:dyDescent="0.25">
      <c r="A13275">
        <v>13274</v>
      </c>
    </row>
    <row r="13276" spans="1:1" x14ac:dyDescent="0.25">
      <c r="A13276">
        <v>13275</v>
      </c>
    </row>
    <row r="13277" spans="1:1" x14ac:dyDescent="0.25">
      <c r="A13277">
        <v>13276</v>
      </c>
    </row>
    <row r="13278" spans="1:1" x14ac:dyDescent="0.25">
      <c r="A13278">
        <v>13277</v>
      </c>
    </row>
    <row r="13279" spans="1:1" x14ac:dyDescent="0.25">
      <c r="A13279">
        <v>13278</v>
      </c>
    </row>
    <row r="13280" spans="1:1" x14ac:dyDescent="0.25">
      <c r="A13280">
        <v>13279</v>
      </c>
    </row>
    <row r="13281" spans="1:1" x14ac:dyDescent="0.25">
      <c r="A13281">
        <v>13280</v>
      </c>
    </row>
    <row r="13282" spans="1:1" x14ac:dyDescent="0.25">
      <c r="A13282">
        <v>13281</v>
      </c>
    </row>
    <row r="13283" spans="1:1" x14ac:dyDescent="0.25">
      <c r="A13283">
        <v>13282</v>
      </c>
    </row>
    <row r="13284" spans="1:1" x14ac:dyDescent="0.25">
      <c r="A13284">
        <v>13283</v>
      </c>
    </row>
    <row r="13285" spans="1:1" x14ac:dyDescent="0.25">
      <c r="A13285">
        <v>13284</v>
      </c>
    </row>
    <row r="13286" spans="1:1" x14ac:dyDescent="0.25">
      <c r="A13286">
        <v>13285</v>
      </c>
    </row>
    <row r="13287" spans="1:1" x14ac:dyDescent="0.25">
      <c r="A13287">
        <v>13286</v>
      </c>
    </row>
    <row r="13288" spans="1:1" x14ac:dyDescent="0.25">
      <c r="A13288">
        <v>13287</v>
      </c>
    </row>
    <row r="13289" spans="1:1" x14ac:dyDescent="0.25">
      <c r="A13289">
        <v>13288</v>
      </c>
    </row>
    <row r="13290" spans="1:1" x14ac:dyDescent="0.25">
      <c r="A13290">
        <v>13289</v>
      </c>
    </row>
    <row r="13291" spans="1:1" x14ac:dyDescent="0.25">
      <c r="A13291">
        <v>13290</v>
      </c>
    </row>
    <row r="13292" spans="1:1" x14ac:dyDescent="0.25">
      <c r="A13292">
        <v>13291</v>
      </c>
    </row>
    <row r="13293" spans="1:1" x14ac:dyDescent="0.25">
      <c r="A13293">
        <v>13292</v>
      </c>
    </row>
    <row r="13294" spans="1:1" x14ac:dyDescent="0.25">
      <c r="A13294">
        <v>13293</v>
      </c>
    </row>
    <row r="13295" spans="1:1" x14ac:dyDescent="0.25">
      <c r="A13295">
        <v>13294</v>
      </c>
    </row>
    <row r="13296" spans="1:1" x14ac:dyDescent="0.25">
      <c r="A13296">
        <v>13295</v>
      </c>
    </row>
    <row r="13297" spans="1:1" x14ac:dyDescent="0.25">
      <c r="A13297">
        <v>13296</v>
      </c>
    </row>
    <row r="13298" spans="1:1" x14ac:dyDescent="0.25">
      <c r="A13298">
        <v>13297</v>
      </c>
    </row>
    <row r="13299" spans="1:1" x14ac:dyDescent="0.25">
      <c r="A13299">
        <v>13298</v>
      </c>
    </row>
    <row r="13300" spans="1:1" x14ac:dyDescent="0.25">
      <c r="A13300">
        <v>13299</v>
      </c>
    </row>
    <row r="13301" spans="1:1" x14ac:dyDescent="0.25">
      <c r="A13301">
        <v>13300</v>
      </c>
    </row>
    <row r="13302" spans="1:1" x14ac:dyDescent="0.25">
      <c r="A13302">
        <v>13301</v>
      </c>
    </row>
    <row r="13303" spans="1:1" x14ac:dyDescent="0.25">
      <c r="A13303">
        <v>13302</v>
      </c>
    </row>
    <row r="13304" spans="1:1" x14ac:dyDescent="0.25">
      <c r="A13304">
        <v>13303</v>
      </c>
    </row>
    <row r="13305" spans="1:1" x14ac:dyDescent="0.25">
      <c r="A13305">
        <v>13304</v>
      </c>
    </row>
    <row r="13306" spans="1:1" x14ac:dyDescent="0.25">
      <c r="A13306">
        <v>13305</v>
      </c>
    </row>
    <row r="13307" spans="1:1" x14ac:dyDescent="0.25">
      <c r="A13307">
        <v>13306</v>
      </c>
    </row>
    <row r="13308" spans="1:1" x14ac:dyDescent="0.25">
      <c r="A13308">
        <v>13307</v>
      </c>
    </row>
    <row r="13309" spans="1:1" x14ac:dyDescent="0.25">
      <c r="A13309">
        <v>13308</v>
      </c>
    </row>
    <row r="13310" spans="1:1" x14ac:dyDescent="0.25">
      <c r="A13310">
        <v>13309</v>
      </c>
    </row>
    <row r="13311" spans="1:1" x14ac:dyDescent="0.25">
      <c r="A13311">
        <v>13310</v>
      </c>
    </row>
    <row r="13312" spans="1:1" x14ac:dyDescent="0.25">
      <c r="A13312">
        <v>13311</v>
      </c>
    </row>
    <row r="13313" spans="1:1" x14ac:dyDescent="0.25">
      <c r="A13313">
        <v>13312</v>
      </c>
    </row>
    <row r="13314" spans="1:1" x14ac:dyDescent="0.25">
      <c r="A13314">
        <v>13313</v>
      </c>
    </row>
    <row r="13315" spans="1:1" x14ac:dyDescent="0.25">
      <c r="A13315">
        <v>13314</v>
      </c>
    </row>
    <row r="13316" spans="1:1" x14ac:dyDescent="0.25">
      <c r="A13316">
        <v>13315</v>
      </c>
    </row>
    <row r="13317" spans="1:1" x14ac:dyDescent="0.25">
      <c r="A13317">
        <v>13316</v>
      </c>
    </row>
    <row r="13318" spans="1:1" x14ac:dyDescent="0.25">
      <c r="A13318">
        <v>13317</v>
      </c>
    </row>
    <row r="13319" spans="1:1" x14ac:dyDescent="0.25">
      <c r="A13319">
        <v>13318</v>
      </c>
    </row>
    <row r="13320" spans="1:1" x14ac:dyDescent="0.25">
      <c r="A13320">
        <v>13319</v>
      </c>
    </row>
    <row r="13321" spans="1:1" x14ac:dyDescent="0.25">
      <c r="A13321">
        <v>13320</v>
      </c>
    </row>
    <row r="13322" spans="1:1" x14ac:dyDescent="0.25">
      <c r="A13322">
        <v>13321</v>
      </c>
    </row>
    <row r="13323" spans="1:1" x14ac:dyDescent="0.25">
      <c r="A13323">
        <v>13322</v>
      </c>
    </row>
    <row r="13324" spans="1:1" x14ac:dyDescent="0.25">
      <c r="A13324">
        <v>13323</v>
      </c>
    </row>
    <row r="13325" spans="1:1" x14ac:dyDescent="0.25">
      <c r="A13325">
        <v>13324</v>
      </c>
    </row>
    <row r="13326" spans="1:1" x14ac:dyDescent="0.25">
      <c r="A13326">
        <v>13325</v>
      </c>
    </row>
    <row r="13327" spans="1:1" x14ac:dyDescent="0.25">
      <c r="A13327">
        <v>13326</v>
      </c>
    </row>
    <row r="13328" spans="1:1" x14ac:dyDescent="0.25">
      <c r="A13328">
        <v>13327</v>
      </c>
    </row>
    <row r="13329" spans="1:1" x14ac:dyDescent="0.25">
      <c r="A13329">
        <v>13328</v>
      </c>
    </row>
    <row r="13330" spans="1:1" x14ac:dyDescent="0.25">
      <c r="A13330">
        <v>13329</v>
      </c>
    </row>
    <row r="13331" spans="1:1" x14ac:dyDescent="0.25">
      <c r="A13331">
        <v>13330</v>
      </c>
    </row>
    <row r="13332" spans="1:1" x14ac:dyDescent="0.25">
      <c r="A13332">
        <v>13331</v>
      </c>
    </row>
    <row r="13333" spans="1:1" x14ac:dyDescent="0.25">
      <c r="A13333">
        <v>13332</v>
      </c>
    </row>
    <row r="13334" spans="1:1" x14ac:dyDescent="0.25">
      <c r="A13334">
        <v>13333</v>
      </c>
    </row>
    <row r="13335" spans="1:1" x14ac:dyDescent="0.25">
      <c r="A13335">
        <v>13334</v>
      </c>
    </row>
    <row r="13336" spans="1:1" x14ac:dyDescent="0.25">
      <c r="A13336">
        <v>13335</v>
      </c>
    </row>
    <row r="13337" spans="1:1" x14ac:dyDescent="0.25">
      <c r="A13337">
        <v>13336</v>
      </c>
    </row>
    <row r="13338" spans="1:1" x14ac:dyDescent="0.25">
      <c r="A13338">
        <v>13337</v>
      </c>
    </row>
    <row r="13339" spans="1:1" x14ac:dyDescent="0.25">
      <c r="A13339">
        <v>13338</v>
      </c>
    </row>
    <row r="13340" spans="1:1" x14ac:dyDescent="0.25">
      <c r="A13340">
        <v>13339</v>
      </c>
    </row>
    <row r="13341" spans="1:1" x14ac:dyDescent="0.25">
      <c r="A13341">
        <v>13340</v>
      </c>
    </row>
    <row r="13342" spans="1:1" x14ac:dyDescent="0.25">
      <c r="A13342">
        <v>13341</v>
      </c>
    </row>
    <row r="13343" spans="1:1" x14ac:dyDescent="0.25">
      <c r="A13343">
        <v>13342</v>
      </c>
    </row>
    <row r="13344" spans="1:1" x14ac:dyDescent="0.25">
      <c r="A13344">
        <v>13343</v>
      </c>
    </row>
    <row r="13345" spans="1:1" x14ac:dyDescent="0.25">
      <c r="A13345">
        <v>13344</v>
      </c>
    </row>
    <row r="13346" spans="1:1" x14ac:dyDescent="0.25">
      <c r="A13346">
        <v>13345</v>
      </c>
    </row>
    <row r="13347" spans="1:1" x14ac:dyDescent="0.25">
      <c r="A13347">
        <v>13346</v>
      </c>
    </row>
    <row r="13348" spans="1:1" x14ac:dyDescent="0.25">
      <c r="A13348">
        <v>13347</v>
      </c>
    </row>
    <row r="13349" spans="1:1" x14ac:dyDescent="0.25">
      <c r="A13349">
        <v>13348</v>
      </c>
    </row>
    <row r="13350" spans="1:1" x14ac:dyDescent="0.25">
      <c r="A13350">
        <v>13349</v>
      </c>
    </row>
    <row r="13351" spans="1:1" x14ac:dyDescent="0.25">
      <c r="A13351">
        <v>13350</v>
      </c>
    </row>
    <row r="13352" spans="1:1" x14ac:dyDescent="0.25">
      <c r="A13352">
        <v>13351</v>
      </c>
    </row>
    <row r="13353" spans="1:1" x14ac:dyDescent="0.25">
      <c r="A13353">
        <v>13352</v>
      </c>
    </row>
    <row r="13354" spans="1:1" x14ac:dyDescent="0.25">
      <c r="A13354">
        <v>13353</v>
      </c>
    </row>
    <row r="13355" spans="1:1" x14ac:dyDescent="0.25">
      <c r="A13355">
        <v>13354</v>
      </c>
    </row>
    <row r="13356" spans="1:1" x14ac:dyDescent="0.25">
      <c r="A13356">
        <v>13355</v>
      </c>
    </row>
    <row r="13357" spans="1:1" x14ac:dyDescent="0.25">
      <c r="A13357">
        <v>13356</v>
      </c>
    </row>
    <row r="13358" spans="1:1" x14ac:dyDescent="0.25">
      <c r="A13358">
        <v>13357</v>
      </c>
    </row>
    <row r="13359" spans="1:1" x14ac:dyDescent="0.25">
      <c r="A13359">
        <v>13358</v>
      </c>
    </row>
    <row r="13360" spans="1:1" x14ac:dyDescent="0.25">
      <c r="A13360">
        <v>13359</v>
      </c>
    </row>
    <row r="13361" spans="1:1" x14ac:dyDescent="0.25">
      <c r="A13361">
        <v>13360</v>
      </c>
    </row>
    <row r="13362" spans="1:1" x14ac:dyDescent="0.25">
      <c r="A13362">
        <v>13361</v>
      </c>
    </row>
    <row r="13363" spans="1:1" x14ac:dyDescent="0.25">
      <c r="A13363">
        <v>13362</v>
      </c>
    </row>
    <row r="13364" spans="1:1" x14ac:dyDescent="0.25">
      <c r="A13364">
        <v>13363</v>
      </c>
    </row>
    <row r="13365" spans="1:1" x14ac:dyDescent="0.25">
      <c r="A13365">
        <v>13364</v>
      </c>
    </row>
    <row r="13366" spans="1:1" x14ac:dyDescent="0.25">
      <c r="A13366">
        <v>13365</v>
      </c>
    </row>
    <row r="13367" spans="1:1" x14ac:dyDescent="0.25">
      <c r="A13367">
        <v>13366</v>
      </c>
    </row>
    <row r="13368" spans="1:1" x14ac:dyDescent="0.25">
      <c r="A13368">
        <v>13367</v>
      </c>
    </row>
    <row r="13369" spans="1:1" x14ac:dyDescent="0.25">
      <c r="A13369">
        <v>13368</v>
      </c>
    </row>
    <row r="13370" spans="1:1" x14ac:dyDescent="0.25">
      <c r="A13370">
        <v>13369</v>
      </c>
    </row>
    <row r="13371" spans="1:1" x14ac:dyDescent="0.25">
      <c r="A13371">
        <v>13370</v>
      </c>
    </row>
    <row r="13372" spans="1:1" x14ac:dyDescent="0.25">
      <c r="A13372">
        <v>13371</v>
      </c>
    </row>
    <row r="13373" spans="1:1" x14ac:dyDescent="0.25">
      <c r="A13373">
        <v>13372</v>
      </c>
    </row>
    <row r="13374" spans="1:1" x14ac:dyDescent="0.25">
      <c r="A13374">
        <v>13373</v>
      </c>
    </row>
    <row r="13375" spans="1:1" x14ac:dyDescent="0.25">
      <c r="A13375">
        <v>13374</v>
      </c>
    </row>
    <row r="13376" spans="1:1" x14ac:dyDescent="0.25">
      <c r="A13376">
        <v>13375</v>
      </c>
    </row>
    <row r="13377" spans="1:1" x14ac:dyDescent="0.25">
      <c r="A13377">
        <v>13376</v>
      </c>
    </row>
    <row r="13378" spans="1:1" x14ac:dyDescent="0.25">
      <c r="A13378">
        <v>13377</v>
      </c>
    </row>
    <row r="13379" spans="1:1" x14ac:dyDescent="0.25">
      <c r="A13379">
        <v>13378</v>
      </c>
    </row>
    <row r="13380" spans="1:1" x14ac:dyDescent="0.25">
      <c r="A13380">
        <v>13379</v>
      </c>
    </row>
    <row r="13381" spans="1:1" x14ac:dyDescent="0.25">
      <c r="A13381">
        <v>13380</v>
      </c>
    </row>
    <row r="13382" spans="1:1" x14ac:dyDescent="0.25">
      <c r="A13382">
        <v>13381</v>
      </c>
    </row>
    <row r="13383" spans="1:1" x14ac:dyDescent="0.25">
      <c r="A13383">
        <v>13382</v>
      </c>
    </row>
    <row r="13384" spans="1:1" x14ac:dyDescent="0.25">
      <c r="A13384">
        <v>13383</v>
      </c>
    </row>
    <row r="13385" spans="1:1" x14ac:dyDescent="0.25">
      <c r="A13385">
        <v>13384</v>
      </c>
    </row>
    <row r="13386" spans="1:1" x14ac:dyDescent="0.25">
      <c r="A13386">
        <v>13385</v>
      </c>
    </row>
    <row r="13387" spans="1:1" x14ac:dyDescent="0.25">
      <c r="A13387">
        <v>13386</v>
      </c>
    </row>
    <row r="13388" spans="1:1" x14ac:dyDescent="0.25">
      <c r="A13388">
        <v>13387</v>
      </c>
    </row>
    <row r="13389" spans="1:1" x14ac:dyDescent="0.25">
      <c r="A13389">
        <v>13388</v>
      </c>
    </row>
    <row r="13390" spans="1:1" x14ac:dyDescent="0.25">
      <c r="A13390">
        <v>13389</v>
      </c>
    </row>
    <row r="13391" spans="1:1" x14ac:dyDescent="0.25">
      <c r="A13391">
        <v>13390</v>
      </c>
    </row>
    <row r="13392" spans="1:1" x14ac:dyDescent="0.25">
      <c r="A13392">
        <v>13391</v>
      </c>
    </row>
    <row r="13393" spans="1:1" x14ac:dyDescent="0.25">
      <c r="A13393">
        <v>13392</v>
      </c>
    </row>
    <row r="13394" spans="1:1" x14ac:dyDescent="0.25">
      <c r="A13394">
        <v>13393</v>
      </c>
    </row>
    <row r="13395" spans="1:1" x14ac:dyDescent="0.25">
      <c r="A13395">
        <v>13394</v>
      </c>
    </row>
    <row r="13396" spans="1:1" x14ac:dyDescent="0.25">
      <c r="A13396">
        <v>13395</v>
      </c>
    </row>
    <row r="13397" spans="1:1" x14ac:dyDescent="0.25">
      <c r="A13397">
        <v>13396</v>
      </c>
    </row>
    <row r="13398" spans="1:1" x14ac:dyDescent="0.25">
      <c r="A13398">
        <v>13397</v>
      </c>
    </row>
    <row r="13399" spans="1:1" x14ac:dyDescent="0.25">
      <c r="A13399">
        <v>13398</v>
      </c>
    </row>
    <row r="13400" spans="1:1" x14ac:dyDescent="0.25">
      <c r="A13400">
        <v>13399</v>
      </c>
    </row>
    <row r="13401" spans="1:1" x14ac:dyDescent="0.25">
      <c r="A13401">
        <v>13400</v>
      </c>
    </row>
    <row r="13402" spans="1:1" x14ac:dyDescent="0.25">
      <c r="A13402">
        <v>13401</v>
      </c>
    </row>
    <row r="13403" spans="1:1" x14ac:dyDescent="0.25">
      <c r="A13403">
        <v>13402</v>
      </c>
    </row>
    <row r="13404" spans="1:1" x14ac:dyDescent="0.25">
      <c r="A13404">
        <v>13403</v>
      </c>
    </row>
    <row r="13405" spans="1:1" x14ac:dyDescent="0.25">
      <c r="A13405">
        <v>13404</v>
      </c>
    </row>
    <row r="13406" spans="1:1" x14ac:dyDescent="0.25">
      <c r="A13406">
        <v>13405</v>
      </c>
    </row>
    <row r="13407" spans="1:1" x14ac:dyDescent="0.25">
      <c r="A13407">
        <v>13406</v>
      </c>
    </row>
    <row r="13408" spans="1:1" x14ac:dyDescent="0.25">
      <c r="A13408">
        <v>13407</v>
      </c>
    </row>
    <row r="13409" spans="1:1" x14ac:dyDescent="0.25">
      <c r="A13409">
        <v>13408</v>
      </c>
    </row>
    <row r="13410" spans="1:1" x14ac:dyDescent="0.25">
      <c r="A13410">
        <v>13409</v>
      </c>
    </row>
    <row r="13411" spans="1:1" x14ac:dyDescent="0.25">
      <c r="A13411">
        <v>13410</v>
      </c>
    </row>
    <row r="13412" spans="1:1" x14ac:dyDescent="0.25">
      <c r="A13412">
        <v>13411</v>
      </c>
    </row>
    <row r="13413" spans="1:1" x14ac:dyDescent="0.25">
      <c r="A13413">
        <v>13412</v>
      </c>
    </row>
    <row r="13414" spans="1:1" x14ac:dyDescent="0.25">
      <c r="A13414">
        <v>13413</v>
      </c>
    </row>
    <row r="13415" spans="1:1" x14ac:dyDescent="0.25">
      <c r="A13415">
        <v>13414</v>
      </c>
    </row>
    <row r="13416" spans="1:1" x14ac:dyDescent="0.25">
      <c r="A13416">
        <v>13415</v>
      </c>
    </row>
    <row r="13417" spans="1:1" x14ac:dyDescent="0.25">
      <c r="A13417">
        <v>13416</v>
      </c>
    </row>
    <row r="13418" spans="1:1" x14ac:dyDescent="0.25">
      <c r="A13418">
        <v>13417</v>
      </c>
    </row>
    <row r="13419" spans="1:1" x14ac:dyDescent="0.25">
      <c r="A13419">
        <v>13418</v>
      </c>
    </row>
    <row r="13420" spans="1:1" x14ac:dyDescent="0.25">
      <c r="A13420">
        <v>13419</v>
      </c>
    </row>
    <row r="13421" spans="1:1" x14ac:dyDescent="0.25">
      <c r="A13421">
        <v>13420</v>
      </c>
    </row>
    <row r="13422" spans="1:1" x14ac:dyDescent="0.25">
      <c r="A13422">
        <v>13421</v>
      </c>
    </row>
    <row r="13423" spans="1:1" x14ac:dyDescent="0.25">
      <c r="A13423">
        <v>13422</v>
      </c>
    </row>
    <row r="13424" spans="1:1" x14ac:dyDescent="0.25">
      <c r="A13424">
        <v>13423</v>
      </c>
    </row>
    <row r="13425" spans="1:1" x14ac:dyDescent="0.25">
      <c r="A13425">
        <v>13424</v>
      </c>
    </row>
    <row r="13426" spans="1:1" x14ac:dyDescent="0.25">
      <c r="A13426">
        <v>13425</v>
      </c>
    </row>
    <row r="13427" spans="1:1" x14ac:dyDescent="0.25">
      <c r="A13427">
        <v>13426</v>
      </c>
    </row>
    <row r="13428" spans="1:1" x14ac:dyDescent="0.25">
      <c r="A13428">
        <v>13427</v>
      </c>
    </row>
    <row r="13429" spans="1:1" x14ac:dyDescent="0.25">
      <c r="A13429">
        <v>13428</v>
      </c>
    </row>
    <row r="13430" spans="1:1" x14ac:dyDescent="0.25">
      <c r="A13430">
        <v>13429</v>
      </c>
    </row>
    <row r="13431" spans="1:1" x14ac:dyDescent="0.25">
      <c r="A13431">
        <v>13430</v>
      </c>
    </row>
    <row r="13432" spans="1:1" x14ac:dyDescent="0.25">
      <c r="A13432">
        <v>13431</v>
      </c>
    </row>
    <row r="13433" spans="1:1" x14ac:dyDescent="0.25">
      <c r="A13433">
        <v>13432</v>
      </c>
    </row>
    <row r="13434" spans="1:1" x14ac:dyDescent="0.25">
      <c r="A13434">
        <v>13433</v>
      </c>
    </row>
    <row r="13435" spans="1:1" x14ac:dyDescent="0.25">
      <c r="A13435">
        <v>13434</v>
      </c>
    </row>
    <row r="13436" spans="1:1" x14ac:dyDescent="0.25">
      <c r="A13436">
        <v>13435</v>
      </c>
    </row>
    <row r="13437" spans="1:1" x14ac:dyDescent="0.25">
      <c r="A13437">
        <v>13436</v>
      </c>
    </row>
    <row r="13438" spans="1:1" x14ac:dyDescent="0.25">
      <c r="A13438">
        <v>13437</v>
      </c>
    </row>
    <row r="13439" spans="1:1" x14ac:dyDescent="0.25">
      <c r="A13439">
        <v>13438</v>
      </c>
    </row>
    <row r="13440" spans="1:1" x14ac:dyDescent="0.25">
      <c r="A13440">
        <v>13439</v>
      </c>
    </row>
    <row r="13441" spans="1:1" x14ac:dyDescent="0.25">
      <c r="A13441">
        <v>13440</v>
      </c>
    </row>
    <row r="13442" spans="1:1" x14ac:dyDescent="0.25">
      <c r="A13442">
        <v>13441</v>
      </c>
    </row>
    <row r="13443" spans="1:1" x14ac:dyDescent="0.25">
      <c r="A13443">
        <v>13442</v>
      </c>
    </row>
    <row r="13444" spans="1:1" x14ac:dyDescent="0.25">
      <c r="A13444">
        <v>13443</v>
      </c>
    </row>
    <row r="13445" spans="1:1" x14ac:dyDescent="0.25">
      <c r="A13445">
        <v>13444</v>
      </c>
    </row>
    <row r="13446" spans="1:1" x14ac:dyDescent="0.25">
      <c r="A13446">
        <v>13445</v>
      </c>
    </row>
    <row r="13447" spans="1:1" x14ac:dyDescent="0.25">
      <c r="A13447">
        <v>13446</v>
      </c>
    </row>
    <row r="13448" spans="1:1" x14ac:dyDescent="0.25">
      <c r="A13448">
        <v>13447</v>
      </c>
    </row>
    <row r="13449" spans="1:1" x14ac:dyDescent="0.25">
      <c r="A13449">
        <v>13448</v>
      </c>
    </row>
    <row r="13450" spans="1:1" x14ac:dyDescent="0.25">
      <c r="A13450">
        <v>13449</v>
      </c>
    </row>
    <row r="13451" spans="1:1" x14ac:dyDescent="0.25">
      <c r="A13451">
        <v>13450</v>
      </c>
    </row>
    <row r="13452" spans="1:1" x14ac:dyDescent="0.25">
      <c r="A13452">
        <v>13451</v>
      </c>
    </row>
    <row r="13453" spans="1:1" x14ac:dyDescent="0.25">
      <c r="A13453">
        <v>13452</v>
      </c>
    </row>
    <row r="13454" spans="1:1" x14ac:dyDescent="0.25">
      <c r="A13454">
        <v>13453</v>
      </c>
    </row>
    <row r="13455" spans="1:1" x14ac:dyDescent="0.25">
      <c r="A13455">
        <v>13454</v>
      </c>
    </row>
    <row r="13456" spans="1:1" x14ac:dyDescent="0.25">
      <c r="A13456">
        <v>13455</v>
      </c>
    </row>
    <row r="13457" spans="1:1" x14ac:dyDescent="0.25">
      <c r="A13457">
        <v>13456</v>
      </c>
    </row>
    <row r="13458" spans="1:1" x14ac:dyDescent="0.25">
      <c r="A13458">
        <v>13457</v>
      </c>
    </row>
    <row r="13459" spans="1:1" x14ac:dyDescent="0.25">
      <c r="A13459">
        <v>13458</v>
      </c>
    </row>
    <row r="13460" spans="1:1" x14ac:dyDescent="0.25">
      <c r="A13460">
        <v>13459</v>
      </c>
    </row>
    <row r="13461" spans="1:1" x14ac:dyDescent="0.25">
      <c r="A13461">
        <v>13460</v>
      </c>
    </row>
    <row r="13462" spans="1:1" x14ac:dyDescent="0.25">
      <c r="A13462">
        <v>13461</v>
      </c>
    </row>
    <row r="13463" spans="1:1" x14ac:dyDescent="0.25">
      <c r="A13463">
        <v>13462</v>
      </c>
    </row>
    <row r="13464" spans="1:1" x14ac:dyDescent="0.25">
      <c r="A13464">
        <v>13463</v>
      </c>
    </row>
    <row r="13465" spans="1:1" x14ac:dyDescent="0.25">
      <c r="A13465">
        <v>13464</v>
      </c>
    </row>
    <row r="13466" spans="1:1" x14ac:dyDescent="0.25">
      <c r="A13466">
        <v>13465</v>
      </c>
    </row>
    <row r="13467" spans="1:1" x14ac:dyDescent="0.25">
      <c r="A13467">
        <v>13466</v>
      </c>
    </row>
    <row r="13468" spans="1:1" x14ac:dyDescent="0.25">
      <c r="A13468">
        <v>13467</v>
      </c>
    </row>
    <row r="13469" spans="1:1" x14ac:dyDescent="0.25">
      <c r="A13469">
        <v>13468</v>
      </c>
    </row>
    <row r="13470" spans="1:1" x14ac:dyDescent="0.25">
      <c r="A13470">
        <v>13469</v>
      </c>
    </row>
    <row r="13471" spans="1:1" x14ac:dyDescent="0.25">
      <c r="A13471">
        <v>13470</v>
      </c>
    </row>
    <row r="13472" spans="1:1" x14ac:dyDescent="0.25">
      <c r="A13472">
        <v>13471</v>
      </c>
    </row>
    <row r="13473" spans="1:1" x14ac:dyDescent="0.25">
      <c r="A13473">
        <v>13472</v>
      </c>
    </row>
    <row r="13474" spans="1:1" x14ac:dyDescent="0.25">
      <c r="A13474">
        <v>13473</v>
      </c>
    </row>
    <row r="13475" spans="1:1" x14ac:dyDescent="0.25">
      <c r="A13475">
        <v>13474</v>
      </c>
    </row>
    <row r="13476" spans="1:1" x14ac:dyDescent="0.25">
      <c r="A13476">
        <v>13475</v>
      </c>
    </row>
    <row r="13477" spans="1:1" x14ac:dyDescent="0.25">
      <c r="A13477">
        <v>13476</v>
      </c>
    </row>
    <row r="13478" spans="1:1" x14ac:dyDescent="0.25">
      <c r="A13478">
        <v>13477</v>
      </c>
    </row>
    <row r="13479" spans="1:1" x14ac:dyDescent="0.25">
      <c r="A13479">
        <v>13478</v>
      </c>
    </row>
    <row r="13480" spans="1:1" x14ac:dyDescent="0.25">
      <c r="A13480">
        <v>13479</v>
      </c>
    </row>
    <row r="13481" spans="1:1" x14ac:dyDescent="0.25">
      <c r="A13481">
        <v>13480</v>
      </c>
    </row>
    <row r="13482" spans="1:1" x14ac:dyDescent="0.25">
      <c r="A13482">
        <v>13481</v>
      </c>
    </row>
    <row r="13483" spans="1:1" x14ac:dyDescent="0.25">
      <c r="A13483">
        <v>13482</v>
      </c>
    </row>
    <row r="13484" spans="1:1" x14ac:dyDescent="0.25">
      <c r="A13484">
        <v>13483</v>
      </c>
    </row>
    <row r="13485" spans="1:1" x14ac:dyDescent="0.25">
      <c r="A13485">
        <v>13484</v>
      </c>
    </row>
    <row r="13486" spans="1:1" x14ac:dyDescent="0.25">
      <c r="A13486">
        <v>13485</v>
      </c>
    </row>
    <row r="13487" spans="1:1" x14ac:dyDescent="0.25">
      <c r="A13487">
        <v>13486</v>
      </c>
    </row>
    <row r="13488" spans="1:1" x14ac:dyDescent="0.25">
      <c r="A13488">
        <v>13487</v>
      </c>
    </row>
    <row r="13489" spans="1:1" x14ac:dyDescent="0.25">
      <c r="A13489">
        <v>13488</v>
      </c>
    </row>
    <row r="13490" spans="1:1" x14ac:dyDescent="0.25">
      <c r="A13490">
        <v>13489</v>
      </c>
    </row>
    <row r="13491" spans="1:1" x14ac:dyDescent="0.25">
      <c r="A13491">
        <v>13490</v>
      </c>
    </row>
    <row r="13492" spans="1:1" x14ac:dyDescent="0.25">
      <c r="A13492">
        <v>13491</v>
      </c>
    </row>
    <row r="13493" spans="1:1" x14ac:dyDescent="0.25">
      <c r="A13493">
        <v>13492</v>
      </c>
    </row>
    <row r="13494" spans="1:1" x14ac:dyDescent="0.25">
      <c r="A13494">
        <v>13493</v>
      </c>
    </row>
    <row r="13495" spans="1:1" x14ac:dyDescent="0.25">
      <c r="A13495">
        <v>13494</v>
      </c>
    </row>
    <row r="13496" spans="1:1" x14ac:dyDescent="0.25">
      <c r="A13496">
        <v>13495</v>
      </c>
    </row>
    <row r="13497" spans="1:1" x14ac:dyDescent="0.25">
      <c r="A13497">
        <v>13496</v>
      </c>
    </row>
    <row r="13498" spans="1:1" x14ac:dyDescent="0.25">
      <c r="A13498">
        <v>13497</v>
      </c>
    </row>
    <row r="13499" spans="1:1" x14ac:dyDescent="0.25">
      <c r="A13499">
        <v>13498</v>
      </c>
    </row>
    <row r="13500" spans="1:1" x14ac:dyDescent="0.25">
      <c r="A13500">
        <v>13499</v>
      </c>
    </row>
    <row r="13501" spans="1:1" x14ac:dyDescent="0.25">
      <c r="A13501">
        <v>13500</v>
      </c>
    </row>
    <row r="13502" spans="1:1" x14ac:dyDescent="0.25">
      <c r="A13502">
        <v>13501</v>
      </c>
    </row>
    <row r="13503" spans="1:1" x14ac:dyDescent="0.25">
      <c r="A13503">
        <v>13502</v>
      </c>
    </row>
    <row r="13504" spans="1:1" x14ac:dyDescent="0.25">
      <c r="A13504">
        <v>13503</v>
      </c>
    </row>
    <row r="13505" spans="1:1" x14ac:dyDescent="0.25">
      <c r="A13505">
        <v>13504</v>
      </c>
    </row>
    <row r="13506" spans="1:1" x14ac:dyDescent="0.25">
      <c r="A13506">
        <v>13505</v>
      </c>
    </row>
    <row r="13507" spans="1:1" x14ac:dyDescent="0.25">
      <c r="A13507">
        <v>13506</v>
      </c>
    </row>
    <row r="13508" spans="1:1" x14ac:dyDescent="0.25">
      <c r="A13508">
        <v>13507</v>
      </c>
    </row>
    <row r="13509" spans="1:1" x14ac:dyDescent="0.25">
      <c r="A13509">
        <v>13508</v>
      </c>
    </row>
    <row r="13510" spans="1:1" x14ac:dyDescent="0.25">
      <c r="A13510">
        <v>13509</v>
      </c>
    </row>
    <row r="13511" spans="1:1" x14ac:dyDescent="0.25">
      <c r="A13511">
        <v>13510</v>
      </c>
    </row>
    <row r="13512" spans="1:1" x14ac:dyDescent="0.25">
      <c r="A13512">
        <v>13511</v>
      </c>
    </row>
    <row r="13513" spans="1:1" x14ac:dyDescent="0.25">
      <c r="A13513">
        <v>13512</v>
      </c>
    </row>
    <row r="13514" spans="1:1" x14ac:dyDescent="0.25">
      <c r="A13514">
        <v>13513</v>
      </c>
    </row>
    <row r="13515" spans="1:1" x14ac:dyDescent="0.25">
      <c r="A13515">
        <v>13514</v>
      </c>
    </row>
    <row r="13516" spans="1:1" x14ac:dyDescent="0.25">
      <c r="A13516">
        <v>13515</v>
      </c>
    </row>
    <row r="13517" spans="1:1" x14ac:dyDescent="0.25">
      <c r="A13517">
        <v>13516</v>
      </c>
    </row>
    <row r="13518" spans="1:1" x14ac:dyDescent="0.25">
      <c r="A13518">
        <v>13517</v>
      </c>
    </row>
    <row r="13519" spans="1:1" x14ac:dyDescent="0.25">
      <c r="A13519">
        <v>13518</v>
      </c>
    </row>
    <row r="13520" spans="1:1" x14ac:dyDescent="0.25">
      <c r="A13520">
        <v>13519</v>
      </c>
    </row>
    <row r="13521" spans="1:1" x14ac:dyDescent="0.25">
      <c r="A13521">
        <v>13520</v>
      </c>
    </row>
    <row r="13522" spans="1:1" x14ac:dyDescent="0.25">
      <c r="A13522">
        <v>13521</v>
      </c>
    </row>
    <row r="13523" spans="1:1" x14ac:dyDescent="0.25">
      <c r="A13523">
        <v>13522</v>
      </c>
    </row>
    <row r="13524" spans="1:1" x14ac:dyDescent="0.25">
      <c r="A13524">
        <v>13523</v>
      </c>
    </row>
    <row r="13525" spans="1:1" x14ac:dyDescent="0.25">
      <c r="A13525">
        <v>13524</v>
      </c>
    </row>
    <row r="13526" spans="1:1" x14ac:dyDescent="0.25">
      <c r="A13526">
        <v>13525</v>
      </c>
    </row>
    <row r="13527" spans="1:1" x14ac:dyDescent="0.25">
      <c r="A13527">
        <v>13526</v>
      </c>
    </row>
    <row r="13528" spans="1:1" x14ac:dyDescent="0.25">
      <c r="A13528">
        <v>13527</v>
      </c>
    </row>
    <row r="13529" spans="1:1" x14ac:dyDescent="0.25">
      <c r="A13529">
        <v>13528</v>
      </c>
    </row>
    <row r="13530" spans="1:1" x14ac:dyDescent="0.25">
      <c r="A13530">
        <v>13529</v>
      </c>
    </row>
    <row r="13531" spans="1:1" x14ac:dyDescent="0.25">
      <c r="A13531">
        <v>13530</v>
      </c>
    </row>
    <row r="13532" spans="1:1" x14ac:dyDescent="0.25">
      <c r="A13532">
        <v>13531</v>
      </c>
    </row>
    <row r="13533" spans="1:1" x14ac:dyDescent="0.25">
      <c r="A13533">
        <v>13532</v>
      </c>
    </row>
    <row r="13534" spans="1:1" x14ac:dyDescent="0.25">
      <c r="A13534">
        <v>13533</v>
      </c>
    </row>
    <row r="13535" spans="1:1" x14ac:dyDescent="0.25">
      <c r="A13535">
        <v>13534</v>
      </c>
    </row>
    <row r="13536" spans="1:1" x14ac:dyDescent="0.25">
      <c r="A13536">
        <v>13535</v>
      </c>
    </row>
    <row r="13537" spans="1:1" x14ac:dyDescent="0.25">
      <c r="A13537">
        <v>13536</v>
      </c>
    </row>
    <row r="13538" spans="1:1" x14ac:dyDescent="0.25">
      <c r="A13538">
        <v>13537</v>
      </c>
    </row>
    <row r="13539" spans="1:1" x14ac:dyDescent="0.25">
      <c r="A13539">
        <v>13538</v>
      </c>
    </row>
    <row r="13540" spans="1:1" x14ac:dyDescent="0.25">
      <c r="A13540">
        <v>13539</v>
      </c>
    </row>
    <row r="13541" spans="1:1" x14ac:dyDescent="0.25">
      <c r="A13541">
        <v>13540</v>
      </c>
    </row>
    <row r="13542" spans="1:1" x14ac:dyDescent="0.25">
      <c r="A13542">
        <v>13541</v>
      </c>
    </row>
    <row r="13543" spans="1:1" x14ac:dyDescent="0.25">
      <c r="A13543">
        <v>13542</v>
      </c>
    </row>
    <row r="13544" spans="1:1" x14ac:dyDescent="0.25">
      <c r="A13544">
        <v>13543</v>
      </c>
    </row>
    <row r="13545" spans="1:1" x14ac:dyDescent="0.25">
      <c r="A13545">
        <v>13544</v>
      </c>
    </row>
    <row r="13546" spans="1:1" x14ac:dyDescent="0.25">
      <c r="A13546">
        <v>13545</v>
      </c>
    </row>
    <row r="13547" spans="1:1" x14ac:dyDescent="0.25">
      <c r="A13547">
        <v>13546</v>
      </c>
    </row>
    <row r="13548" spans="1:1" x14ac:dyDescent="0.25">
      <c r="A13548">
        <v>13547</v>
      </c>
    </row>
    <row r="13549" spans="1:1" x14ac:dyDescent="0.25">
      <c r="A13549">
        <v>13548</v>
      </c>
    </row>
    <row r="13550" spans="1:1" x14ac:dyDescent="0.25">
      <c r="A13550">
        <v>13549</v>
      </c>
    </row>
    <row r="13551" spans="1:1" x14ac:dyDescent="0.25">
      <c r="A13551">
        <v>13550</v>
      </c>
    </row>
    <row r="13552" spans="1:1" x14ac:dyDescent="0.25">
      <c r="A13552">
        <v>13551</v>
      </c>
    </row>
    <row r="13553" spans="1:1" x14ac:dyDescent="0.25">
      <c r="A13553">
        <v>13552</v>
      </c>
    </row>
    <row r="13554" spans="1:1" x14ac:dyDescent="0.25">
      <c r="A13554">
        <v>13553</v>
      </c>
    </row>
    <row r="13555" spans="1:1" x14ac:dyDescent="0.25">
      <c r="A13555">
        <v>13554</v>
      </c>
    </row>
    <row r="13556" spans="1:1" x14ac:dyDescent="0.25">
      <c r="A13556">
        <v>13555</v>
      </c>
    </row>
    <row r="13557" spans="1:1" x14ac:dyDescent="0.25">
      <c r="A13557">
        <v>13556</v>
      </c>
    </row>
    <row r="13558" spans="1:1" x14ac:dyDescent="0.25">
      <c r="A13558">
        <v>13557</v>
      </c>
    </row>
    <row r="13559" spans="1:1" x14ac:dyDescent="0.25">
      <c r="A13559">
        <v>13558</v>
      </c>
    </row>
    <row r="13560" spans="1:1" x14ac:dyDescent="0.25">
      <c r="A13560">
        <v>13559</v>
      </c>
    </row>
    <row r="13561" spans="1:1" x14ac:dyDescent="0.25">
      <c r="A13561">
        <v>13560</v>
      </c>
    </row>
    <row r="13562" spans="1:1" x14ac:dyDescent="0.25">
      <c r="A13562">
        <v>13561</v>
      </c>
    </row>
    <row r="13563" spans="1:1" x14ac:dyDescent="0.25">
      <c r="A13563">
        <v>13562</v>
      </c>
    </row>
    <row r="13564" spans="1:1" x14ac:dyDescent="0.25">
      <c r="A13564">
        <v>13563</v>
      </c>
    </row>
    <row r="13565" spans="1:1" x14ac:dyDescent="0.25">
      <c r="A13565">
        <v>13564</v>
      </c>
    </row>
    <row r="13566" spans="1:1" x14ac:dyDescent="0.25">
      <c r="A13566">
        <v>13565</v>
      </c>
    </row>
    <row r="13567" spans="1:1" x14ac:dyDescent="0.25">
      <c r="A13567">
        <v>13566</v>
      </c>
    </row>
    <row r="13568" spans="1:1" x14ac:dyDescent="0.25">
      <c r="A13568">
        <v>13567</v>
      </c>
    </row>
    <row r="13569" spans="1:1" x14ac:dyDescent="0.25">
      <c r="A13569">
        <v>13568</v>
      </c>
    </row>
    <row r="13570" spans="1:1" x14ac:dyDescent="0.25">
      <c r="A13570">
        <v>13569</v>
      </c>
    </row>
    <row r="13571" spans="1:1" x14ac:dyDescent="0.25">
      <c r="A13571">
        <v>13570</v>
      </c>
    </row>
    <row r="13572" spans="1:1" x14ac:dyDescent="0.25">
      <c r="A13572">
        <v>13571</v>
      </c>
    </row>
    <row r="13573" spans="1:1" x14ac:dyDescent="0.25">
      <c r="A13573">
        <v>13572</v>
      </c>
    </row>
    <row r="13574" spans="1:1" x14ac:dyDescent="0.25">
      <c r="A13574">
        <v>13573</v>
      </c>
    </row>
    <row r="13575" spans="1:1" x14ac:dyDescent="0.25">
      <c r="A13575">
        <v>13574</v>
      </c>
    </row>
    <row r="13576" spans="1:1" x14ac:dyDescent="0.25">
      <c r="A13576">
        <v>13575</v>
      </c>
    </row>
    <row r="13577" spans="1:1" x14ac:dyDescent="0.25">
      <c r="A13577">
        <v>13576</v>
      </c>
    </row>
    <row r="13578" spans="1:1" x14ac:dyDescent="0.25">
      <c r="A13578">
        <v>13577</v>
      </c>
    </row>
    <row r="13579" spans="1:1" x14ac:dyDescent="0.25">
      <c r="A13579">
        <v>13578</v>
      </c>
    </row>
    <row r="13580" spans="1:1" x14ac:dyDescent="0.25">
      <c r="A13580">
        <v>13579</v>
      </c>
    </row>
    <row r="13581" spans="1:1" x14ac:dyDescent="0.25">
      <c r="A13581">
        <v>13580</v>
      </c>
    </row>
    <row r="13582" spans="1:1" x14ac:dyDescent="0.25">
      <c r="A13582">
        <v>13581</v>
      </c>
    </row>
    <row r="13583" spans="1:1" x14ac:dyDescent="0.25">
      <c r="A13583">
        <v>13582</v>
      </c>
    </row>
    <row r="13584" spans="1:1" x14ac:dyDescent="0.25">
      <c r="A13584">
        <v>13583</v>
      </c>
    </row>
    <row r="13585" spans="1:1" x14ac:dyDescent="0.25">
      <c r="A13585">
        <v>13584</v>
      </c>
    </row>
    <row r="13586" spans="1:1" x14ac:dyDescent="0.25">
      <c r="A13586">
        <v>13585</v>
      </c>
    </row>
    <row r="13587" spans="1:1" x14ac:dyDescent="0.25">
      <c r="A13587">
        <v>13586</v>
      </c>
    </row>
    <row r="13588" spans="1:1" x14ac:dyDescent="0.25">
      <c r="A13588">
        <v>13587</v>
      </c>
    </row>
    <row r="13589" spans="1:1" x14ac:dyDescent="0.25">
      <c r="A13589">
        <v>13588</v>
      </c>
    </row>
    <row r="13590" spans="1:1" x14ac:dyDescent="0.25">
      <c r="A13590">
        <v>13589</v>
      </c>
    </row>
    <row r="13591" spans="1:1" x14ac:dyDescent="0.25">
      <c r="A13591">
        <v>13590</v>
      </c>
    </row>
    <row r="13592" spans="1:1" x14ac:dyDescent="0.25">
      <c r="A13592">
        <v>13591</v>
      </c>
    </row>
    <row r="13593" spans="1:1" x14ac:dyDescent="0.25">
      <c r="A13593">
        <v>13592</v>
      </c>
    </row>
    <row r="13594" spans="1:1" x14ac:dyDescent="0.25">
      <c r="A13594">
        <v>13593</v>
      </c>
    </row>
    <row r="13595" spans="1:1" x14ac:dyDescent="0.25">
      <c r="A13595">
        <v>13594</v>
      </c>
    </row>
    <row r="13596" spans="1:1" x14ac:dyDescent="0.25">
      <c r="A13596">
        <v>13595</v>
      </c>
    </row>
    <row r="13597" spans="1:1" x14ac:dyDescent="0.25">
      <c r="A13597">
        <v>13596</v>
      </c>
    </row>
    <row r="13598" spans="1:1" x14ac:dyDescent="0.25">
      <c r="A13598">
        <v>13597</v>
      </c>
    </row>
    <row r="13599" spans="1:1" x14ac:dyDescent="0.25">
      <c r="A13599">
        <v>13598</v>
      </c>
    </row>
    <row r="13600" spans="1:1" x14ac:dyDescent="0.25">
      <c r="A13600">
        <v>13599</v>
      </c>
    </row>
    <row r="13601" spans="1:1" x14ac:dyDescent="0.25">
      <c r="A13601">
        <v>13600</v>
      </c>
    </row>
    <row r="13602" spans="1:1" x14ac:dyDescent="0.25">
      <c r="A13602">
        <v>13601</v>
      </c>
    </row>
    <row r="13603" spans="1:1" x14ac:dyDescent="0.25">
      <c r="A13603">
        <v>13602</v>
      </c>
    </row>
    <row r="13604" spans="1:1" x14ac:dyDescent="0.25">
      <c r="A13604">
        <v>13603</v>
      </c>
    </row>
    <row r="13605" spans="1:1" x14ac:dyDescent="0.25">
      <c r="A13605">
        <v>13604</v>
      </c>
    </row>
    <row r="13606" spans="1:1" x14ac:dyDescent="0.25">
      <c r="A13606">
        <v>13605</v>
      </c>
    </row>
    <row r="13607" spans="1:1" x14ac:dyDescent="0.25">
      <c r="A13607">
        <v>13606</v>
      </c>
    </row>
    <row r="13608" spans="1:1" x14ac:dyDescent="0.25">
      <c r="A13608">
        <v>13607</v>
      </c>
    </row>
    <row r="13609" spans="1:1" x14ac:dyDescent="0.25">
      <c r="A13609">
        <v>13608</v>
      </c>
    </row>
    <row r="13610" spans="1:1" x14ac:dyDescent="0.25">
      <c r="A13610">
        <v>13609</v>
      </c>
    </row>
    <row r="13611" spans="1:1" x14ac:dyDescent="0.25">
      <c r="A13611">
        <v>13610</v>
      </c>
    </row>
    <row r="13612" spans="1:1" x14ac:dyDescent="0.25">
      <c r="A13612">
        <v>13611</v>
      </c>
    </row>
    <row r="13613" spans="1:1" x14ac:dyDescent="0.25">
      <c r="A13613">
        <v>13612</v>
      </c>
    </row>
    <row r="13614" spans="1:1" x14ac:dyDescent="0.25">
      <c r="A13614">
        <v>13613</v>
      </c>
    </row>
    <row r="13615" spans="1:1" x14ac:dyDescent="0.25">
      <c r="A13615">
        <v>13614</v>
      </c>
    </row>
    <row r="13616" spans="1:1" x14ac:dyDescent="0.25">
      <c r="A13616">
        <v>13615</v>
      </c>
    </row>
    <row r="13617" spans="1:1" x14ac:dyDescent="0.25">
      <c r="A13617">
        <v>13616</v>
      </c>
    </row>
    <row r="13618" spans="1:1" x14ac:dyDescent="0.25">
      <c r="A13618">
        <v>13617</v>
      </c>
    </row>
    <row r="13619" spans="1:1" x14ac:dyDescent="0.25">
      <c r="A13619">
        <v>13618</v>
      </c>
    </row>
    <row r="13620" spans="1:1" x14ac:dyDescent="0.25">
      <c r="A13620">
        <v>13619</v>
      </c>
    </row>
    <row r="13621" spans="1:1" x14ac:dyDescent="0.25">
      <c r="A13621">
        <v>13620</v>
      </c>
    </row>
    <row r="13622" spans="1:1" x14ac:dyDescent="0.25">
      <c r="A13622">
        <v>13621</v>
      </c>
    </row>
    <row r="13623" spans="1:1" x14ac:dyDescent="0.25">
      <c r="A13623">
        <v>13622</v>
      </c>
    </row>
    <row r="13624" spans="1:1" x14ac:dyDescent="0.25">
      <c r="A13624">
        <v>13623</v>
      </c>
    </row>
    <row r="13625" spans="1:1" x14ac:dyDescent="0.25">
      <c r="A13625">
        <v>13624</v>
      </c>
    </row>
    <row r="13626" spans="1:1" x14ac:dyDescent="0.25">
      <c r="A13626">
        <v>13625</v>
      </c>
    </row>
    <row r="13627" spans="1:1" x14ac:dyDescent="0.25">
      <c r="A13627">
        <v>13626</v>
      </c>
    </row>
    <row r="13628" spans="1:1" x14ac:dyDescent="0.25">
      <c r="A13628">
        <v>13627</v>
      </c>
    </row>
    <row r="13629" spans="1:1" x14ac:dyDescent="0.25">
      <c r="A13629">
        <v>13628</v>
      </c>
    </row>
    <row r="13630" spans="1:1" x14ac:dyDescent="0.25">
      <c r="A13630">
        <v>13629</v>
      </c>
    </row>
    <row r="13631" spans="1:1" x14ac:dyDescent="0.25">
      <c r="A13631">
        <v>13630</v>
      </c>
    </row>
    <row r="13632" spans="1:1" x14ac:dyDescent="0.25">
      <c r="A13632">
        <v>13631</v>
      </c>
    </row>
    <row r="13633" spans="1:1" x14ac:dyDescent="0.25">
      <c r="A13633">
        <v>13632</v>
      </c>
    </row>
    <row r="13634" spans="1:1" x14ac:dyDescent="0.25">
      <c r="A13634">
        <v>13633</v>
      </c>
    </row>
    <row r="13635" spans="1:1" x14ac:dyDescent="0.25">
      <c r="A13635">
        <v>13634</v>
      </c>
    </row>
    <row r="13636" spans="1:1" x14ac:dyDescent="0.25">
      <c r="A13636">
        <v>13635</v>
      </c>
    </row>
    <row r="13637" spans="1:1" x14ac:dyDescent="0.25">
      <c r="A13637">
        <v>13636</v>
      </c>
    </row>
    <row r="13638" spans="1:1" x14ac:dyDescent="0.25">
      <c r="A13638">
        <v>13637</v>
      </c>
    </row>
    <row r="13639" spans="1:1" x14ac:dyDescent="0.25">
      <c r="A13639">
        <v>13638</v>
      </c>
    </row>
    <row r="13640" spans="1:1" x14ac:dyDescent="0.25">
      <c r="A13640">
        <v>13639</v>
      </c>
    </row>
    <row r="13641" spans="1:1" x14ac:dyDescent="0.25">
      <c r="A13641">
        <v>13640</v>
      </c>
    </row>
    <row r="13642" spans="1:1" x14ac:dyDescent="0.25">
      <c r="A13642">
        <v>13641</v>
      </c>
    </row>
    <row r="13643" spans="1:1" x14ac:dyDescent="0.25">
      <c r="A13643">
        <v>13642</v>
      </c>
    </row>
    <row r="13644" spans="1:1" x14ac:dyDescent="0.25">
      <c r="A13644">
        <v>13643</v>
      </c>
    </row>
    <row r="13645" spans="1:1" x14ac:dyDescent="0.25">
      <c r="A13645">
        <v>13644</v>
      </c>
    </row>
    <row r="13646" spans="1:1" x14ac:dyDescent="0.25">
      <c r="A13646">
        <v>13645</v>
      </c>
    </row>
    <row r="13647" spans="1:1" x14ac:dyDescent="0.25">
      <c r="A13647">
        <v>13646</v>
      </c>
    </row>
    <row r="13648" spans="1:1" x14ac:dyDescent="0.25">
      <c r="A13648">
        <v>13647</v>
      </c>
    </row>
    <row r="13649" spans="1:1" x14ac:dyDescent="0.25">
      <c r="A13649">
        <v>13648</v>
      </c>
    </row>
    <row r="13650" spans="1:1" x14ac:dyDescent="0.25">
      <c r="A13650">
        <v>13649</v>
      </c>
    </row>
    <row r="13651" spans="1:1" x14ac:dyDescent="0.25">
      <c r="A13651">
        <v>13650</v>
      </c>
    </row>
    <row r="13652" spans="1:1" x14ac:dyDescent="0.25">
      <c r="A13652">
        <v>13651</v>
      </c>
    </row>
    <row r="13653" spans="1:1" x14ac:dyDescent="0.25">
      <c r="A13653">
        <v>13652</v>
      </c>
    </row>
    <row r="13654" spans="1:1" x14ac:dyDescent="0.25">
      <c r="A13654">
        <v>13653</v>
      </c>
    </row>
    <row r="13655" spans="1:1" x14ac:dyDescent="0.25">
      <c r="A13655">
        <v>13654</v>
      </c>
    </row>
    <row r="13656" spans="1:1" x14ac:dyDescent="0.25">
      <c r="A13656">
        <v>13655</v>
      </c>
    </row>
    <row r="13657" spans="1:1" x14ac:dyDescent="0.25">
      <c r="A13657">
        <v>13656</v>
      </c>
    </row>
    <row r="13658" spans="1:1" x14ac:dyDescent="0.25">
      <c r="A13658">
        <v>13657</v>
      </c>
    </row>
    <row r="13659" spans="1:1" x14ac:dyDescent="0.25">
      <c r="A13659">
        <v>13658</v>
      </c>
    </row>
    <row r="13660" spans="1:1" x14ac:dyDescent="0.25">
      <c r="A13660">
        <v>13659</v>
      </c>
    </row>
    <row r="13661" spans="1:1" x14ac:dyDescent="0.25">
      <c r="A13661">
        <v>13660</v>
      </c>
    </row>
    <row r="13662" spans="1:1" x14ac:dyDescent="0.25">
      <c r="A13662">
        <v>13661</v>
      </c>
    </row>
    <row r="13663" spans="1:1" x14ac:dyDescent="0.25">
      <c r="A13663">
        <v>13662</v>
      </c>
    </row>
    <row r="13664" spans="1:1" x14ac:dyDescent="0.25">
      <c r="A13664">
        <v>13663</v>
      </c>
    </row>
    <row r="13665" spans="1:1" x14ac:dyDescent="0.25">
      <c r="A13665">
        <v>13664</v>
      </c>
    </row>
    <row r="13666" spans="1:1" x14ac:dyDescent="0.25">
      <c r="A13666">
        <v>13665</v>
      </c>
    </row>
    <row r="13667" spans="1:1" x14ac:dyDescent="0.25">
      <c r="A13667">
        <v>13666</v>
      </c>
    </row>
    <row r="13668" spans="1:1" x14ac:dyDescent="0.25">
      <c r="A13668">
        <v>13667</v>
      </c>
    </row>
    <row r="13669" spans="1:1" x14ac:dyDescent="0.25">
      <c r="A13669">
        <v>13668</v>
      </c>
    </row>
    <row r="13670" spans="1:1" x14ac:dyDescent="0.25">
      <c r="A13670">
        <v>13669</v>
      </c>
    </row>
    <row r="13671" spans="1:1" x14ac:dyDescent="0.25">
      <c r="A13671">
        <v>13670</v>
      </c>
    </row>
    <row r="13672" spans="1:1" x14ac:dyDescent="0.25">
      <c r="A13672">
        <v>13671</v>
      </c>
    </row>
    <row r="13673" spans="1:1" x14ac:dyDescent="0.25">
      <c r="A13673">
        <v>13672</v>
      </c>
    </row>
    <row r="13674" spans="1:1" x14ac:dyDescent="0.25">
      <c r="A13674">
        <v>13673</v>
      </c>
    </row>
    <row r="13675" spans="1:1" x14ac:dyDescent="0.25">
      <c r="A13675">
        <v>13674</v>
      </c>
    </row>
    <row r="13676" spans="1:1" x14ac:dyDescent="0.25">
      <c r="A13676">
        <v>13675</v>
      </c>
    </row>
    <row r="13677" spans="1:1" x14ac:dyDescent="0.25">
      <c r="A13677">
        <v>13676</v>
      </c>
    </row>
    <row r="13678" spans="1:1" x14ac:dyDescent="0.25">
      <c r="A13678">
        <v>13677</v>
      </c>
    </row>
    <row r="13679" spans="1:1" x14ac:dyDescent="0.25">
      <c r="A13679">
        <v>13678</v>
      </c>
    </row>
    <row r="13680" spans="1:1" x14ac:dyDescent="0.25">
      <c r="A13680">
        <v>13679</v>
      </c>
    </row>
    <row r="13681" spans="1:1" x14ac:dyDescent="0.25">
      <c r="A13681">
        <v>13680</v>
      </c>
    </row>
    <row r="13682" spans="1:1" x14ac:dyDescent="0.25">
      <c r="A13682">
        <v>13681</v>
      </c>
    </row>
    <row r="13683" spans="1:1" x14ac:dyDescent="0.25">
      <c r="A13683">
        <v>13682</v>
      </c>
    </row>
    <row r="13684" spans="1:1" x14ac:dyDescent="0.25">
      <c r="A13684">
        <v>13683</v>
      </c>
    </row>
    <row r="13685" spans="1:1" x14ac:dyDescent="0.25">
      <c r="A13685">
        <v>13684</v>
      </c>
    </row>
    <row r="13686" spans="1:1" x14ac:dyDescent="0.25">
      <c r="A13686">
        <v>13685</v>
      </c>
    </row>
    <row r="13687" spans="1:1" x14ac:dyDescent="0.25">
      <c r="A13687">
        <v>13686</v>
      </c>
    </row>
    <row r="13688" spans="1:1" x14ac:dyDescent="0.25">
      <c r="A13688">
        <v>13687</v>
      </c>
    </row>
    <row r="13689" spans="1:1" x14ac:dyDescent="0.25">
      <c r="A13689">
        <v>13688</v>
      </c>
    </row>
    <row r="13690" spans="1:1" x14ac:dyDescent="0.25">
      <c r="A13690">
        <v>13689</v>
      </c>
    </row>
    <row r="13691" spans="1:1" x14ac:dyDescent="0.25">
      <c r="A13691">
        <v>13690</v>
      </c>
    </row>
    <row r="13692" spans="1:1" x14ac:dyDescent="0.25">
      <c r="A13692">
        <v>13691</v>
      </c>
    </row>
    <row r="13693" spans="1:1" x14ac:dyDescent="0.25">
      <c r="A13693">
        <v>13692</v>
      </c>
    </row>
    <row r="13694" spans="1:1" x14ac:dyDescent="0.25">
      <c r="A13694">
        <v>13693</v>
      </c>
    </row>
    <row r="13695" spans="1:1" x14ac:dyDescent="0.25">
      <c r="A13695">
        <v>13694</v>
      </c>
    </row>
    <row r="13696" spans="1:1" x14ac:dyDescent="0.25">
      <c r="A13696">
        <v>13695</v>
      </c>
    </row>
    <row r="13697" spans="1:1" x14ac:dyDescent="0.25">
      <c r="A13697">
        <v>13696</v>
      </c>
    </row>
    <row r="13698" spans="1:1" x14ac:dyDescent="0.25">
      <c r="A13698">
        <v>13697</v>
      </c>
    </row>
    <row r="13699" spans="1:1" x14ac:dyDescent="0.25">
      <c r="A13699">
        <v>13698</v>
      </c>
    </row>
    <row r="13700" spans="1:1" x14ac:dyDescent="0.25">
      <c r="A13700">
        <v>13699</v>
      </c>
    </row>
    <row r="13701" spans="1:1" x14ac:dyDescent="0.25">
      <c r="A13701">
        <v>13700</v>
      </c>
    </row>
    <row r="13702" spans="1:1" x14ac:dyDescent="0.25">
      <c r="A13702">
        <v>13701</v>
      </c>
    </row>
    <row r="13703" spans="1:1" x14ac:dyDescent="0.25">
      <c r="A13703">
        <v>13702</v>
      </c>
    </row>
    <row r="13704" spans="1:1" x14ac:dyDescent="0.25">
      <c r="A13704">
        <v>13703</v>
      </c>
    </row>
    <row r="13705" spans="1:1" x14ac:dyDescent="0.25">
      <c r="A13705">
        <v>13704</v>
      </c>
    </row>
    <row r="13706" spans="1:1" x14ac:dyDescent="0.25">
      <c r="A13706">
        <v>13705</v>
      </c>
    </row>
    <row r="13707" spans="1:1" x14ac:dyDescent="0.25">
      <c r="A13707">
        <v>13706</v>
      </c>
    </row>
    <row r="13708" spans="1:1" x14ac:dyDescent="0.25">
      <c r="A13708">
        <v>13707</v>
      </c>
    </row>
    <row r="13709" spans="1:1" x14ac:dyDescent="0.25">
      <c r="A13709">
        <v>13708</v>
      </c>
    </row>
    <row r="13710" spans="1:1" x14ac:dyDescent="0.25">
      <c r="A13710">
        <v>13709</v>
      </c>
    </row>
    <row r="13711" spans="1:1" x14ac:dyDescent="0.25">
      <c r="A13711">
        <v>13710</v>
      </c>
    </row>
    <row r="13712" spans="1:1" x14ac:dyDescent="0.25">
      <c r="A13712">
        <v>13711</v>
      </c>
    </row>
    <row r="13713" spans="1:1" x14ac:dyDescent="0.25">
      <c r="A13713">
        <v>13712</v>
      </c>
    </row>
    <row r="13714" spans="1:1" x14ac:dyDescent="0.25">
      <c r="A13714">
        <v>13713</v>
      </c>
    </row>
    <row r="13715" spans="1:1" x14ac:dyDescent="0.25">
      <c r="A13715">
        <v>13714</v>
      </c>
    </row>
    <row r="13716" spans="1:1" x14ac:dyDescent="0.25">
      <c r="A13716">
        <v>13715</v>
      </c>
    </row>
    <row r="13717" spans="1:1" x14ac:dyDescent="0.25">
      <c r="A13717">
        <v>13716</v>
      </c>
    </row>
    <row r="13718" spans="1:1" x14ac:dyDescent="0.25">
      <c r="A13718">
        <v>13717</v>
      </c>
    </row>
    <row r="13719" spans="1:1" x14ac:dyDescent="0.25">
      <c r="A13719">
        <v>13718</v>
      </c>
    </row>
    <row r="13720" spans="1:1" x14ac:dyDescent="0.25">
      <c r="A13720">
        <v>13719</v>
      </c>
    </row>
    <row r="13721" spans="1:1" x14ac:dyDescent="0.25">
      <c r="A13721">
        <v>13720</v>
      </c>
    </row>
    <row r="13722" spans="1:1" x14ac:dyDescent="0.25">
      <c r="A13722">
        <v>13721</v>
      </c>
    </row>
    <row r="13723" spans="1:1" x14ac:dyDescent="0.25">
      <c r="A13723">
        <v>13722</v>
      </c>
    </row>
    <row r="13724" spans="1:1" x14ac:dyDescent="0.25">
      <c r="A13724">
        <v>13723</v>
      </c>
    </row>
    <row r="13725" spans="1:1" x14ac:dyDescent="0.25">
      <c r="A13725">
        <v>13724</v>
      </c>
    </row>
    <row r="13726" spans="1:1" x14ac:dyDescent="0.25">
      <c r="A13726">
        <v>13725</v>
      </c>
    </row>
    <row r="13727" spans="1:1" x14ac:dyDescent="0.25">
      <c r="A13727">
        <v>13726</v>
      </c>
    </row>
    <row r="13728" spans="1:1" x14ac:dyDescent="0.25">
      <c r="A13728">
        <v>13727</v>
      </c>
    </row>
    <row r="13729" spans="1:1" x14ac:dyDescent="0.25">
      <c r="A13729">
        <v>13728</v>
      </c>
    </row>
    <row r="13730" spans="1:1" x14ac:dyDescent="0.25">
      <c r="A13730">
        <v>13729</v>
      </c>
    </row>
    <row r="13731" spans="1:1" x14ac:dyDescent="0.25">
      <c r="A13731">
        <v>13730</v>
      </c>
    </row>
    <row r="13732" spans="1:1" x14ac:dyDescent="0.25">
      <c r="A13732">
        <v>13731</v>
      </c>
    </row>
    <row r="13733" spans="1:1" x14ac:dyDescent="0.25">
      <c r="A13733">
        <v>13732</v>
      </c>
    </row>
    <row r="13734" spans="1:1" x14ac:dyDescent="0.25">
      <c r="A13734">
        <v>13733</v>
      </c>
    </row>
    <row r="13735" spans="1:1" x14ac:dyDescent="0.25">
      <c r="A13735">
        <v>13734</v>
      </c>
    </row>
    <row r="13736" spans="1:1" x14ac:dyDescent="0.25">
      <c r="A13736">
        <v>13735</v>
      </c>
    </row>
    <row r="13737" spans="1:1" x14ac:dyDescent="0.25">
      <c r="A13737">
        <v>13736</v>
      </c>
    </row>
    <row r="13738" spans="1:1" x14ac:dyDescent="0.25">
      <c r="A13738">
        <v>13737</v>
      </c>
    </row>
    <row r="13739" spans="1:1" x14ac:dyDescent="0.25">
      <c r="A13739">
        <v>13738</v>
      </c>
    </row>
    <row r="13740" spans="1:1" x14ac:dyDescent="0.25">
      <c r="A13740">
        <v>13739</v>
      </c>
    </row>
    <row r="13741" spans="1:1" x14ac:dyDescent="0.25">
      <c r="A13741">
        <v>13740</v>
      </c>
    </row>
    <row r="13742" spans="1:1" x14ac:dyDescent="0.25">
      <c r="A13742">
        <v>13741</v>
      </c>
    </row>
    <row r="13743" spans="1:1" x14ac:dyDescent="0.25">
      <c r="A13743">
        <v>13742</v>
      </c>
    </row>
    <row r="13744" spans="1:1" x14ac:dyDescent="0.25">
      <c r="A13744">
        <v>13743</v>
      </c>
    </row>
    <row r="13745" spans="1:1" x14ac:dyDescent="0.25">
      <c r="A13745">
        <v>13744</v>
      </c>
    </row>
    <row r="13746" spans="1:1" x14ac:dyDescent="0.25">
      <c r="A13746">
        <v>13745</v>
      </c>
    </row>
    <row r="13747" spans="1:1" x14ac:dyDescent="0.25">
      <c r="A13747">
        <v>13746</v>
      </c>
    </row>
    <row r="13748" spans="1:1" x14ac:dyDescent="0.25">
      <c r="A13748">
        <v>13747</v>
      </c>
    </row>
    <row r="13749" spans="1:1" x14ac:dyDescent="0.25">
      <c r="A13749">
        <v>13748</v>
      </c>
    </row>
    <row r="13750" spans="1:1" x14ac:dyDescent="0.25">
      <c r="A13750">
        <v>13749</v>
      </c>
    </row>
    <row r="13751" spans="1:1" x14ac:dyDescent="0.25">
      <c r="A13751">
        <v>13750</v>
      </c>
    </row>
    <row r="13752" spans="1:1" x14ac:dyDescent="0.25">
      <c r="A13752">
        <v>13751</v>
      </c>
    </row>
    <row r="13753" spans="1:1" x14ac:dyDescent="0.25">
      <c r="A13753">
        <v>13752</v>
      </c>
    </row>
    <row r="13754" spans="1:1" x14ac:dyDescent="0.25">
      <c r="A13754">
        <v>13753</v>
      </c>
    </row>
    <row r="13755" spans="1:1" x14ac:dyDescent="0.25">
      <c r="A13755">
        <v>13754</v>
      </c>
    </row>
    <row r="13756" spans="1:1" x14ac:dyDescent="0.25">
      <c r="A13756">
        <v>13755</v>
      </c>
    </row>
    <row r="13757" spans="1:1" x14ac:dyDescent="0.25">
      <c r="A13757">
        <v>13756</v>
      </c>
    </row>
    <row r="13758" spans="1:1" x14ac:dyDescent="0.25">
      <c r="A13758">
        <v>13757</v>
      </c>
    </row>
    <row r="13759" spans="1:1" x14ac:dyDescent="0.25">
      <c r="A13759">
        <v>13758</v>
      </c>
    </row>
    <row r="13760" spans="1:1" x14ac:dyDescent="0.25">
      <c r="A13760">
        <v>13759</v>
      </c>
    </row>
    <row r="13761" spans="1:1" x14ac:dyDescent="0.25">
      <c r="A13761">
        <v>13760</v>
      </c>
    </row>
    <row r="13762" spans="1:1" x14ac:dyDescent="0.25">
      <c r="A13762">
        <v>13761</v>
      </c>
    </row>
    <row r="13763" spans="1:1" x14ac:dyDescent="0.25">
      <c r="A13763">
        <v>13762</v>
      </c>
    </row>
    <row r="13764" spans="1:1" x14ac:dyDescent="0.25">
      <c r="A13764">
        <v>13763</v>
      </c>
    </row>
    <row r="13765" spans="1:1" x14ac:dyDescent="0.25">
      <c r="A13765">
        <v>13764</v>
      </c>
    </row>
    <row r="13766" spans="1:1" x14ac:dyDescent="0.25">
      <c r="A13766">
        <v>13765</v>
      </c>
    </row>
    <row r="13767" spans="1:1" x14ac:dyDescent="0.25">
      <c r="A13767">
        <v>13766</v>
      </c>
    </row>
    <row r="13768" spans="1:1" x14ac:dyDescent="0.25">
      <c r="A13768">
        <v>13767</v>
      </c>
    </row>
    <row r="13769" spans="1:1" x14ac:dyDescent="0.25">
      <c r="A13769">
        <v>13768</v>
      </c>
    </row>
    <row r="13770" spans="1:1" x14ac:dyDescent="0.25">
      <c r="A13770">
        <v>13769</v>
      </c>
    </row>
    <row r="13771" spans="1:1" x14ac:dyDescent="0.25">
      <c r="A13771">
        <v>13770</v>
      </c>
    </row>
    <row r="13772" spans="1:1" x14ac:dyDescent="0.25">
      <c r="A13772">
        <v>13771</v>
      </c>
    </row>
    <row r="13773" spans="1:1" x14ac:dyDescent="0.25">
      <c r="A13773">
        <v>13772</v>
      </c>
    </row>
    <row r="13774" spans="1:1" x14ac:dyDescent="0.25">
      <c r="A13774">
        <v>13773</v>
      </c>
    </row>
    <row r="13775" spans="1:1" x14ac:dyDescent="0.25">
      <c r="A13775">
        <v>13774</v>
      </c>
    </row>
    <row r="13776" spans="1:1" x14ac:dyDescent="0.25">
      <c r="A13776">
        <v>13775</v>
      </c>
    </row>
    <row r="13777" spans="1:1" x14ac:dyDescent="0.25">
      <c r="A13777">
        <v>13776</v>
      </c>
    </row>
    <row r="13778" spans="1:1" x14ac:dyDescent="0.25">
      <c r="A13778">
        <v>13777</v>
      </c>
    </row>
    <row r="13779" spans="1:1" x14ac:dyDescent="0.25">
      <c r="A13779">
        <v>13778</v>
      </c>
    </row>
    <row r="13780" spans="1:1" x14ac:dyDescent="0.25">
      <c r="A13780">
        <v>13779</v>
      </c>
    </row>
    <row r="13781" spans="1:1" x14ac:dyDescent="0.25">
      <c r="A13781">
        <v>13780</v>
      </c>
    </row>
    <row r="13782" spans="1:1" x14ac:dyDescent="0.25">
      <c r="A13782">
        <v>13781</v>
      </c>
    </row>
    <row r="13783" spans="1:1" x14ac:dyDescent="0.25">
      <c r="A13783">
        <v>13782</v>
      </c>
    </row>
    <row r="13784" spans="1:1" x14ac:dyDescent="0.25">
      <c r="A13784">
        <v>13783</v>
      </c>
    </row>
    <row r="13785" spans="1:1" x14ac:dyDescent="0.25">
      <c r="A13785">
        <v>13784</v>
      </c>
    </row>
    <row r="13786" spans="1:1" x14ac:dyDescent="0.25">
      <c r="A13786">
        <v>13785</v>
      </c>
    </row>
    <row r="13787" spans="1:1" x14ac:dyDescent="0.25">
      <c r="A13787">
        <v>13786</v>
      </c>
    </row>
    <row r="13788" spans="1:1" x14ac:dyDescent="0.25">
      <c r="A13788">
        <v>13787</v>
      </c>
    </row>
    <row r="13789" spans="1:1" x14ac:dyDescent="0.25">
      <c r="A13789">
        <v>13788</v>
      </c>
    </row>
    <row r="13790" spans="1:1" x14ac:dyDescent="0.25">
      <c r="A13790">
        <v>13789</v>
      </c>
    </row>
    <row r="13791" spans="1:1" x14ac:dyDescent="0.25">
      <c r="A13791">
        <v>13790</v>
      </c>
    </row>
    <row r="13792" spans="1:1" x14ac:dyDescent="0.25">
      <c r="A13792">
        <v>13791</v>
      </c>
    </row>
    <row r="13793" spans="1:1" x14ac:dyDescent="0.25">
      <c r="A13793">
        <v>13792</v>
      </c>
    </row>
    <row r="13794" spans="1:1" x14ac:dyDescent="0.25">
      <c r="A13794">
        <v>13793</v>
      </c>
    </row>
    <row r="13795" spans="1:1" x14ac:dyDescent="0.25">
      <c r="A13795">
        <v>13794</v>
      </c>
    </row>
    <row r="13796" spans="1:1" x14ac:dyDescent="0.25">
      <c r="A13796">
        <v>13795</v>
      </c>
    </row>
    <row r="13797" spans="1:1" x14ac:dyDescent="0.25">
      <c r="A13797">
        <v>13796</v>
      </c>
    </row>
    <row r="13798" spans="1:1" x14ac:dyDescent="0.25">
      <c r="A13798">
        <v>13797</v>
      </c>
    </row>
    <row r="13799" spans="1:1" x14ac:dyDescent="0.25">
      <c r="A13799">
        <v>13798</v>
      </c>
    </row>
    <row r="13800" spans="1:1" x14ac:dyDescent="0.25">
      <c r="A13800">
        <v>13799</v>
      </c>
    </row>
    <row r="13801" spans="1:1" x14ac:dyDescent="0.25">
      <c r="A13801">
        <v>13800</v>
      </c>
    </row>
    <row r="13802" spans="1:1" x14ac:dyDescent="0.25">
      <c r="A13802">
        <v>13801</v>
      </c>
    </row>
    <row r="13803" spans="1:1" x14ac:dyDescent="0.25">
      <c r="A13803">
        <v>13802</v>
      </c>
    </row>
    <row r="13804" spans="1:1" x14ac:dyDescent="0.25">
      <c r="A13804">
        <v>13803</v>
      </c>
    </row>
    <row r="13805" spans="1:1" x14ac:dyDescent="0.25">
      <c r="A13805">
        <v>13804</v>
      </c>
    </row>
    <row r="13806" spans="1:1" x14ac:dyDescent="0.25">
      <c r="A13806">
        <v>13805</v>
      </c>
    </row>
    <row r="13807" spans="1:1" x14ac:dyDescent="0.25">
      <c r="A13807">
        <v>13806</v>
      </c>
    </row>
    <row r="13808" spans="1:1" x14ac:dyDescent="0.25">
      <c r="A13808">
        <v>13807</v>
      </c>
    </row>
    <row r="13809" spans="1:1" x14ac:dyDescent="0.25">
      <c r="A13809">
        <v>13808</v>
      </c>
    </row>
    <row r="13810" spans="1:1" x14ac:dyDescent="0.25">
      <c r="A13810">
        <v>13809</v>
      </c>
    </row>
    <row r="13811" spans="1:1" x14ac:dyDescent="0.25">
      <c r="A13811">
        <v>13810</v>
      </c>
    </row>
    <row r="13812" spans="1:1" x14ac:dyDescent="0.25">
      <c r="A13812">
        <v>13811</v>
      </c>
    </row>
    <row r="13813" spans="1:1" x14ac:dyDescent="0.25">
      <c r="A13813">
        <v>13812</v>
      </c>
    </row>
    <row r="13814" spans="1:1" x14ac:dyDescent="0.25">
      <c r="A13814">
        <v>13813</v>
      </c>
    </row>
    <row r="13815" spans="1:1" x14ac:dyDescent="0.25">
      <c r="A13815">
        <v>13814</v>
      </c>
    </row>
    <row r="13816" spans="1:1" x14ac:dyDescent="0.25">
      <c r="A13816">
        <v>13815</v>
      </c>
    </row>
    <row r="13817" spans="1:1" x14ac:dyDescent="0.25">
      <c r="A13817">
        <v>13816</v>
      </c>
    </row>
    <row r="13818" spans="1:1" x14ac:dyDescent="0.25">
      <c r="A13818">
        <v>13817</v>
      </c>
    </row>
    <row r="13819" spans="1:1" x14ac:dyDescent="0.25">
      <c r="A13819">
        <v>13818</v>
      </c>
    </row>
    <row r="13820" spans="1:1" x14ac:dyDescent="0.25">
      <c r="A13820">
        <v>13819</v>
      </c>
    </row>
    <row r="13821" spans="1:1" x14ac:dyDescent="0.25">
      <c r="A13821">
        <v>13820</v>
      </c>
    </row>
    <row r="13822" spans="1:1" x14ac:dyDescent="0.25">
      <c r="A13822">
        <v>13821</v>
      </c>
    </row>
    <row r="13823" spans="1:1" x14ac:dyDescent="0.25">
      <c r="A13823">
        <v>13822</v>
      </c>
    </row>
    <row r="13824" spans="1:1" x14ac:dyDescent="0.25">
      <c r="A13824">
        <v>13823</v>
      </c>
    </row>
    <row r="13825" spans="1:1" x14ac:dyDescent="0.25">
      <c r="A13825">
        <v>13824</v>
      </c>
    </row>
    <row r="13826" spans="1:1" x14ac:dyDescent="0.25">
      <c r="A13826">
        <v>13825</v>
      </c>
    </row>
    <row r="13827" spans="1:1" x14ac:dyDescent="0.25">
      <c r="A13827">
        <v>13826</v>
      </c>
    </row>
    <row r="13828" spans="1:1" x14ac:dyDescent="0.25">
      <c r="A13828">
        <v>13827</v>
      </c>
    </row>
    <row r="13829" spans="1:1" x14ac:dyDescent="0.25">
      <c r="A13829">
        <v>13828</v>
      </c>
    </row>
    <row r="13830" spans="1:1" x14ac:dyDescent="0.25">
      <c r="A13830">
        <v>13829</v>
      </c>
    </row>
    <row r="13831" spans="1:1" x14ac:dyDescent="0.25">
      <c r="A13831">
        <v>13830</v>
      </c>
    </row>
    <row r="13832" spans="1:1" x14ac:dyDescent="0.25">
      <c r="A13832">
        <v>13831</v>
      </c>
    </row>
    <row r="13833" spans="1:1" x14ac:dyDescent="0.25">
      <c r="A13833">
        <v>13832</v>
      </c>
    </row>
    <row r="13834" spans="1:1" x14ac:dyDescent="0.25">
      <c r="A13834">
        <v>13833</v>
      </c>
    </row>
    <row r="13835" spans="1:1" x14ac:dyDescent="0.25">
      <c r="A13835">
        <v>13834</v>
      </c>
    </row>
    <row r="13836" spans="1:1" x14ac:dyDescent="0.25">
      <c r="A13836">
        <v>13835</v>
      </c>
    </row>
    <row r="13837" spans="1:1" x14ac:dyDescent="0.25">
      <c r="A13837">
        <v>13836</v>
      </c>
    </row>
    <row r="13838" spans="1:1" x14ac:dyDescent="0.25">
      <c r="A13838">
        <v>13837</v>
      </c>
    </row>
    <row r="13839" spans="1:1" x14ac:dyDescent="0.25">
      <c r="A13839">
        <v>13838</v>
      </c>
    </row>
    <row r="13840" spans="1:1" x14ac:dyDescent="0.25">
      <c r="A13840">
        <v>13839</v>
      </c>
    </row>
    <row r="13841" spans="1:1" x14ac:dyDescent="0.25">
      <c r="A13841">
        <v>13840</v>
      </c>
    </row>
    <row r="13842" spans="1:1" x14ac:dyDescent="0.25">
      <c r="A13842">
        <v>13841</v>
      </c>
    </row>
    <row r="13843" spans="1:1" x14ac:dyDescent="0.25">
      <c r="A13843">
        <v>13842</v>
      </c>
    </row>
    <row r="13844" spans="1:1" x14ac:dyDescent="0.25">
      <c r="A13844">
        <v>13843</v>
      </c>
    </row>
    <row r="13845" spans="1:1" x14ac:dyDescent="0.25">
      <c r="A13845">
        <v>13844</v>
      </c>
    </row>
    <row r="13846" spans="1:1" x14ac:dyDescent="0.25">
      <c r="A13846">
        <v>13845</v>
      </c>
    </row>
    <row r="13847" spans="1:1" x14ac:dyDescent="0.25">
      <c r="A13847">
        <v>13846</v>
      </c>
    </row>
    <row r="13848" spans="1:1" x14ac:dyDescent="0.25">
      <c r="A13848">
        <v>13847</v>
      </c>
    </row>
    <row r="13849" spans="1:1" x14ac:dyDescent="0.25">
      <c r="A13849">
        <v>13848</v>
      </c>
    </row>
    <row r="13850" spans="1:1" x14ac:dyDescent="0.25">
      <c r="A13850">
        <v>13849</v>
      </c>
    </row>
    <row r="13851" spans="1:1" x14ac:dyDescent="0.25">
      <c r="A13851">
        <v>13850</v>
      </c>
    </row>
    <row r="13852" spans="1:1" x14ac:dyDescent="0.25">
      <c r="A13852">
        <v>13851</v>
      </c>
    </row>
    <row r="13853" spans="1:1" x14ac:dyDescent="0.25">
      <c r="A13853">
        <v>13852</v>
      </c>
    </row>
    <row r="13854" spans="1:1" x14ac:dyDescent="0.25">
      <c r="A13854">
        <v>13853</v>
      </c>
    </row>
    <row r="13855" spans="1:1" x14ac:dyDescent="0.25">
      <c r="A13855">
        <v>13854</v>
      </c>
    </row>
    <row r="13856" spans="1:1" x14ac:dyDescent="0.25">
      <c r="A13856">
        <v>13855</v>
      </c>
    </row>
    <row r="13857" spans="1:1" x14ac:dyDescent="0.25">
      <c r="A13857">
        <v>13856</v>
      </c>
    </row>
    <row r="13858" spans="1:1" x14ac:dyDescent="0.25">
      <c r="A13858">
        <v>13857</v>
      </c>
    </row>
    <row r="13859" spans="1:1" x14ac:dyDescent="0.25">
      <c r="A13859">
        <v>13858</v>
      </c>
    </row>
    <row r="13860" spans="1:1" x14ac:dyDescent="0.25">
      <c r="A13860">
        <v>13859</v>
      </c>
    </row>
    <row r="13861" spans="1:1" x14ac:dyDescent="0.25">
      <c r="A13861">
        <v>13860</v>
      </c>
    </row>
    <row r="13862" spans="1:1" x14ac:dyDescent="0.25">
      <c r="A13862">
        <v>13861</v>
      </c>
    </row>
    <row r="13863" spans="1:1" x14ac:dyDescent="0.25">
      <c r="A13863">
        <v>13862</v>
      </c>
    </row>
    <row r="13864" spans="1:1" x14ac:dyDescent="0.25">
      <c r="A13864">
        <v>13863</v>
      </c>
    </row>
    <row r="13865" spans="1:1" x14ac:dyDescent="0.25">
      <c r="A13865">
        <v>13864</v>
      </c>
    </row>
    <row r="13866" spans="1:1" x14ac:dyDescent="0.25">
      <c r="A13866">
        <v>13865</v>
      </c>
    </row>
    <row r="13867" spans="1:1" x14ac:dyDescent="0.25">
      <c r="A13867">
        <v>13866</v>
      </c>
    </row>
    <row r="13868" spans="1:1" x14ac:dyDescent="0.25">
      <c r="A13868">
        <v>13867</v>
      </c>
    </row>
    <row r="13869" spans="1:1" x14ac:dyDescent="0.25">
      <c r="A13869">
        <v>13868</v>
      </c>
    </row>
    <row r="13870" spans="1:1" x14ac:dyDescent="0.25">
      <c r="A13870">
        <v>13869</v>
      </c>
    </row>
    <row r="13871" spans="1:1" x14ac:dyDescent="0.25">
      <c r="A13871">
        <v>13870</v>
      </c>
    </row>
    <row r="13872" spans="1:1" x14ac:dyDescent="0.25">
      <c r="A13872">
        <v>13871</v>
      </c>
    </row>
    <row r="13873" spans="1:1" x14ac:dyDescent="0.25">
      <c r="A13873">
        <v>13872</v>
      </c>
    </row>
    <row r="13874" spans="1:1" x14ac:dyDescent="0.25">
      <c r="A13874">
        <v>13873</v>
      </c>
    </row>
    <row r="13875" spans="1:1" x14ac:dyDescent="0.25">
      <c r="A13875">
        <v>13874</v>
      </c>
    </row>
    <row r="13876" spans="1:1" x14ac:dyDescent="0.25">
      <c r="A13876">
        <v>13875</v>
      </c>
    </row>
    <row r="13877" spans="1:1" x14ac:dyDescent="0.25">
      <c r="A13877">
        <v>13876</v>
      </c>
    </row>
    <row r="13878" spans="1:1" x14ac:dyDescent="0.25">
      <c r="A13878">
        <v>13877</v>
      </c>
    </row>
    <row r="13879" spans="1:1" x14ac:dyDescent="0.25">
      <c r="A13879">
        <v>13878</v>
      </c>
    </row>
    <row r="13880" spans="1:1" x14ac:dyDescent="0.25">
      <c r="A13880">
        <v>13879</v>
      </c>
    </row>
    <row r="13881" spans="1:1" x14ac:dyDescent="0.25">
      <c r="A13881">
        <v>13880</v>
      </c>
    </row>
    <row r="13882" spans="1:1" x14ac:dyDescent="0.25">
      <c r="A13882">
        <v>13881</v>
      </c>
    </row>
    <row r="13883" spans="1:1" x14ac:dyDescent="0.25">
      <c r="A13883">
        <v>13882</v>
      </c>
    </row>
    <row r="13884" spans="1:1" x14ac:dyDescent="0.25">
      <c r="A13884">
        <v>13883</v>
      </c>
    </row>
    <row r="13885" spans="1:1" x14ac:dyDescent="0.25">
      <c r="A13885">
        <v>13884</v>
      </c>
    </row>
    <row r="13886" spans="1:1" x14ac:dyDescent="0.25">
      <c r="A13886">
        <v>13885</v>
      </c>
    </row>
    <row r="13887" spans="1:1" x14ac:dyDescent="0.25">
      <c r="A13887">
        <v>13886</v>
      </c>
    </row>
    <row r="13888" spans="1:1" x14ac:dyDescent="0.25">
      <c r="A13888">
        <v>13887</v>
      </c>
    </row>
    <row r="13889" spans="1:1" x14ac:dyDescent="0.25">
      <c r="A13889">
        <v>13888</v>
      </c>
    </row>
    <row r="13890" spans="1:1" x14ac:dyDescent="0.25">
      <c r="A13890">
        <v>13889</v>
      </c>
    </row>
    <row r="13891" spans="1:1" x14ac:dyDescent="0.25">
      <c r="A13891">
        <v>13890</v>
      </c>
    </row>
    <row r="13892" spans="1:1" x14ac:dyDescent="0.25">
      <c r="A13892">
        <v>13891</v>
      </c>
    </row>
    <row r="13893" spans="1:1" x14ac:dyDescent="0.25">
      <c r="A13893">
        <v>13892</v>
      </c>
    </row>
    <row r="13894" spans="1:1" x14ac:dyDescent="0.25">
      <c r="A13894">
        <v>13893</v>
      </c>
    </row>
    <row r="13895" spans="1:1" x14ac:dyDescent="0.25">
      <c r="A13895">
        <v>13894</v>
      </c>
    </row>
    <row r="13896" spans="1:1" x14ac:dyDescent="0.25">
      <c r="A13896">
        <v>13895</v>
      </c>
    </row>
    <row r="13897" spans="1:1" x14ac:dyDescent="0.25">
      <c r="A13897">
        <v>13896</v>
      </c>
    </row>
    <row r="13898" spans="1:1" x14ac:dyDescent="0.25">
      <c r="A13898">
        <v>13897</v>
      </c>
    </row>
    <row r="13899" spans="1:1" x14ac:dyDescent="0.25">
      <c r="A13899">
        <v>13898</v>
      </c>
    </row>
    <row r="13900" spans="1:1" x14ac:dyDescent="0.25">
      <c r="A13900">
        <v>13899</v>
      </c>
    </row>
    <row r="13901" spans="1:1" x14ac:dyDescent="0.25">
      <c r="A13901">
        <v>13900</v>
      </c>
    </row>
    <row r="13902" spans="1:1" x14ac:dyDescent="0.25">
      <c r="A13902">
        <v>13901</v>
      </c>
    </row>
    <row r="13903" spans="1:1" x14ac:dyDescent="0.25">
      <c r="A13903">
        <v>13902</v>
      </c>
    </row>
    <row r="13904" spans="1:1" x14ac:dyDescent="0.25">
      <c r="A13904">
        <v>13903</v>
      </c>
    </row>
    <row r="13905" spans="1:1" x14ac:dyDescent="0.25">
      <c r="A13905">
        <v>13904</v>
      </c>
    </row>
    <row r="13906" spans="1:1" x14ac:dyDescent="0.25">
      <c r="A13906">
        <v>13905</v>
      </c>
    </row>
    <row r="13907" spans="1:1" x14ac:dyDescent="0.25">
      <c r="A13907">
        <v>13906</v>
      </c>
    </row>
    <row r="13908" spans="1:1" x14ac:dyDescent="0.25">
      <c r="A13908">
        <v>13907</v>
      </c>
    </row>
    <row r="13909" spans="1:1" x14ac:dyDescent="0.25">
      <c r="A13909">
        <v>13908</v>
      </c>
    </row>
    <row r="13910" spans="1:1" x14ac:dyDescent="0.25">
      <c r="A13910">
        <v>13909</v>
      </c>
    </row>
    <row r="13911" spans="1:1" x14ac:dyDescent="0.25">
      <c r="A13911">
        <v>13910</v>
      </c>
    </row>
    <row r="13912" spans="1:1" x14ac:dyDescent="0.25">
      <c r="A13912">
        <v>13911</v>
      </c>
    </row>
    <row r="13913" spans="1:1" x14ac:dyDescent="0.25">
      <c r="A13913">
        <v>13912</v>
      </c>
    </row>
    <row r="13914" spans="1:1" x14ac:dyDescent="0.25">
      <c r="A13914">
        <v>13913</v>
      </c>
    </row>
    <row r="13915" spans="1:1" x14ac:dyDescent="0.25">
      <c r="A13915">
        <v>13914</v>
      </c>
    </row>
    <row r="13916" spans="1:1" x14ac:dyDescent="0.25">
      <c r="A13916">
        <v>13915</v>
      </c>
    </row>
    <row r="13917" spans="1:1" x14ac:dyDescent="0.25">
      <c r="A13917">
        <v>13916</v>
      </c>
    </row>
    <row r="13918" spans="1:1" x14ac:dyDescent="0.25">
      <c r="A13918">
        <v>13917</v>
      </c>
    </row>
    <row r="13919" spans="1:1" x14ac:dyDescent="0.25">
      <c r="A13919">
        <v>13918</v>
      </c>
    </row>
    <row r="13920" spans="1:1" x14ac:dyDescent="0.25">
      <c r="A13920">
        <v>13919</v>
      </c>
    </row>
    <row r="13921" spans="1:1" x14ac:dyDescent="0.25">
      <c r="A13921">
        <v>13920</v>
      </c>
    </row>
    <row r="13922" spans="1:1" x14ac:dyDescent="0.25">
      <c r="A13922">
        <v>13921</v>
      </c>
    </row>
    <row r="13923" spans="1:1" x14ac:dyDescent="0.25">
      <c r="A13923">
        <v>13922</v>
      </c>
    </row>
    <row r="13924" spans="1:1" x14ac:dyDescent="0.25">
      <c r="A13924">
        <v>13923</v>
      </c>
    </row>
    <row r="13925" spans="1:1" x14ac:dyDescent="0.25">
      <c r="A13925">
        <v>13924</v>
      </c>
    </row>
    <row r="13926" spans="1:1" x14ac:dyDescent="0.25">
      <c r="A13926">
        <v>13925</v>
      </c>
    </row>
    <row r="13927" spans="1:1" x14ac:dyDescent="0.25">
      <c r="A13927">
        <v>13926</v>
      </c>
    </row>
    <row r="13928" spans="1:1" x14ac:dyDescent="0.25">
      <c r="A13928">
        <v>13927</v>
      </c>
    </row>
    <row r="13929" spans="1:1" x14ac:dyDescent="0.25">
      <c r="A13929">
        <v>13928</v>
      </c>
    </row>
    <row r="13930" spans="1:1" x14ac:dyDescent="0.25">
      <c r="A13930">
        <v>13929</v>
      </c>
    </row>
    <row r="13931" spans="1:1" x14ac:dyDescent="0.25">
      <c r="A13931">
        <v>13930</v>
      </c>
    </row>
    <row r="13932" spans="1:1" x14ac:dyDescent="0.25">
      <c r="A13932">
        <v>13931</v>
      </c>
    </row>
    <row r="13933" spans="1:1" x14ac:dyDescent="0.25">
      <c r="A13933">
        <v>13932</v>
      </c>
    </row>
    <row r="13934" spans="1:1" x14ac:dyDescent="0.25">
      <c r="A13934">
        <v>13933</v>
      </c>
    </row>
    <row r="13935" spans="1:1" x14ac:dyDescent="0.25">
      <c r="A13935">
        <v>13934</v>
      </c>
    </row>
    <row r="13936" spans="1:1" x14ac:dyDescent="0.25">
      <c r="A13936">
        <v>13935</v>
      </c>
    </row>
    <row r="13937" spans="1:1" x14ac:dyDescent="0.25">
      <c r="A13937">
        <v>13936</v>
      </c>
    </row>
    <row r="13938" spans="1:1" x14ac:dyDescent="0.25">
      <c r="A13938">
        <v>13937</v>
      </c>
    </row>
    <row r="13939" spans="1:1" x14ac:dyDescent="0.25">
      <c r="A13939">
        <v>13938</v>
      </c>
    </row>
    <row r="13940" spans="1:1" x14ac:dyDescent="0.25">
      <c r="A13940">
        <v>13939</v>
      </c>
    </row>
    <row r="13941" spans="1:1" x14ac:dyDescent="0.25">
      <c r="A13941">
        <v>13940</v>
      </c>
    </row>
    <row r="13942" spans="1:1" x14ac:dyDescent="0.25">
      <c r="A13942">
        <v>13941</v>
      </c>
    </row>
    <row r="13943" spans="1:1" x14ac:dyDescent="0.25">
      <c r="A13943">
        <v>13942</v>
      </c>
    </row>
    <row r="13944" spans="1:1" x14ac:dyDescent="0.25">
      <c r="A13944">
        <v>13943</v>
      </c>
    </row>
    <row r="13945" spans="1:1" x14ac:dyDescent="0.25">
      <c r="A13945">
        <v>13944</v>
      </c>
    </row>
    <row r="13946" spans="1:1" x14ac:dyDescent="0.25">
      <c r="A13946">
        <v>13945</v>
      </c>
    </row>
    <row r="13947" spans="1:1" x14ac:dyDescent="0.25">
      <c r="A13947">
        <v>13946</v>
      </c>
    </row>
    <row r="13948" spans="1:1" x14ac:dyDescent="0.25">
      <c r="A13948">
        <v>13947</v>
      </c>
    </row>
    <row r="13949" spans="1:1" x14ac:dyDescent="0.25">
      <c r="A13949">
        <v>13948</v>
      </c>
    </row>
    <row r="13950" spans="1:1" x14ac:dyDescent="0.25">
      <c r="A13950">
        <v>13949</v>
      </c>
    </row>
    <row r="13951" spans="1:1" x14ac:dyDescent="0.25">
      <c r="A13951">
        <v>13950</v>
      </c>
    </row>
    <row r="13952" spans="1:1" x14ac:dyDescent="0.25">
      <c r="A13952">
        <v>13951</v>
      </c>
    </row>
    <row r="13953" spans="1:1" x14ac:dyDescent="0.25">
      <c r="A13953">
        <v>13952</v>
      </c>
    </row>
    <row r="13954" spans="1:1" x14ac:dyDescent="0.25">
      <c r="A13954">
        <v>13953</v>
      </c>
    </row>
    <row r="13955" spans="1:1" x14ac:dyDescent="0.25">
      <c r="A13955">
        <v>13954</v>
      </c>
    </row>
    <row r="13956" spans="1:1" x14ac:dyDescent="0.25">
      <c r="A13956">
        <v>13955</v>
      </c>
    </row>
    <row r="13957" spans="1:1" x14ac:dyDescent="0.25">
      <c r="A13957">
        <v>13956</v>
      </c>
    </row>
    <row r="13958" spans="1:1" x14ac:dyDescent="0.25">
      <c r="A13958">
        <v>13957</v>
      </c>
    </row>
    <row r="13959" spans="1:1" x14ac:dyDescent="0.25">
      <c r="A13959">
        <v>13958</v>
      </c>
    </row>
    <row r="13960" spans="1:1" x14ac:dyDescent="0.25">
      <c r="A13960">
        <v>13959</v>
      </c>
    </row>
    <row r="13961" spans="1:1" x14ac:dyDescent="0.25">
      <c r="A13961">
        <v>13960</v>
      </c>
    </row>
    <row r="13962" spans="1:1" x14ac:dyDescent="0.25">
      <c r="A13962">
        <v>13961</v>
      </c>
    </row>
    <row r="13963" spans="1:1" x14ac:dyDescent="0.25">
      <c r="A13963">
        <v>13962</v>
      </c>
    </row>
    <row r="13964" spans="1:1" x14ac:dyDescent="0.25">
      <c r="A13964">
        <v>13963</v>
      </c>
    </row>
    <row r="13965" spans="1:1" x14ac:dyDescent="0.25">
      <c r="A13965">
        <v>13964</v>
      </c>
    </row>
    <row r="13966" spans="1:1" x14ac:dyDescent="0.25">
      <c r="A13966">
        <v>13965</v>
      </c>
    </row>
    <row r="13967" spans="1:1" x14ac:dyDescent="0.25">
      <c r="A13967">
        <v>13966</v>
      </c>
    </row>
    <row r="13968" spans="1:1" x14ac:dyDescent="0.25">
      <c r="A13968">
        <v>13967</v>
      </c>
    </row>
    <row r="13969" spans="1:1" x14ac:dyDescent="0.25">
      <c r="A13969">
        <v>13968</v>
      </c>
    </row>
    <row r="13970" spans="1:1" x14ac:dyDescent="0.25">
      <c r="A13970">
        <v>13969</v>
      </c>
    </row>
    <row r="13971" spans="1:1" x14ac:dyDescent="0.25">
      <c r="A13971">
        <v>13970</v>
      </c>
    </row>
    <row r="13972" spans="1:1" x14ac:dyDescent="0.25">
      <c r="A13972">
        <v>13971</v>
      </c>
    </row>
    <row r="13973" spans="1:1" x14ac:dyDescent="0.25">
      <c r="A13973">
        <v>13972</v>
      </c>
    </row>
    <row r="13974" spans="1:1" x14ac:dyDescent="0.25">
      <c r="A13974">
        <v>13973</v>
      </c>
    </row>
    <row r="13975" spans="1:1" x14ac:dyDescent="0.25">
      <c r="A13975">
        <v>13974</v>
      </c>
    </row>
    <row r="13976" spans="1:1" x14ac:dyDescent="0.25">
      <c r="A13976">
        <v>13975</v>
      </c>
    </row>
    <row r="13977" spans="1:1" x14ac:dyDescent="0.25">
      <c r="A13977">
        <v>13976</v>
      </c>
    </row>
    <row r="13978" spans="1:1" x14ac:dyDescent="0.25">
      <c r="A13978">
        <v>13977</v>
      </c>
    </row>
    <row r="13979" spans="1:1" x14ac:dyDescent="0.25">
      <c r="A13979">
        <v>13978</v>
      </c>
    </row>
    <row r="13980" spans="1:1" x14ac:dyDescent="0.25">
      <c r="A13980">
        <v>13979</v>
      </c>
    </row>
    <row r="13981" spans="1:1" x14ac:dyDescent="0.25">
      <c r="A13981">
        <v>13980</v>
      </c>
    </row>
    <row r="13982" spans="1:1" x14ac:dyDescent="0.25">
      <c r="A13982">
        <v>13981</v>
      </c>
    </row>
    <row r="13983" spans="1:1" x14ac:dyDescent="0.25">
      <c r="A13983">
        <v>13982</v>
      </c>
    </row>
    <row r="13984" spans="1:1" x14ac:dyDescent="0.25">
      <c r="A13984">
        <v>13983</v>
      </c>
    </row>
    <row r="13985" spans="1:1" x14ac:dyDescent="0.25">
      <c r="A13985">
        <v>13984</v>
      </c>
    </row>
    <row r="13986" spans="1:1" x14ac:dyDescent="0.25">
      <c r="A13986">
        <v>13985</v>
      </c>
    </row>
    <row r="13987" spans="1:1" x14ac:dyDescent="0.25">
      <c r="A13987">
        <v>13986</v>
      </c>
    </row>
    <row r="13988" spans="1:1" x14ac:dyDescent="0.25">
      <c r="A13988">
        <v>13987</v>
      </c>
    </row>
    <row r="13989" spans="1:1" x14ac:dyDescent="0.25">
      <c r="A13989">
        <v>13988</v>
      </c>
    </row>
    <row r="13990" spans="1:1" x14ac:dyDescent="0.25">
      <c r="A13990">
        <v>13989</v>
      </c>
    </row>
    <row r="13991" spans="1:1" x14ac:dyDescent="0.25">
      <c r="A13991">
        <v>13990</v>
      </c>
    </row>
    <row r="13992" spans="1:1" x14ac:dyDescent="0.25">
      <c r="A13992">
        <v>13991</v>
      </c>
    </row>
    <row r="13993" spans="1:1" x14ac:dyDescent="0.25">
      <c r="A13993">
        <v>13992</v>
      </c>
    </row>
    <row r="13994" spans="1:1" x14ac:dyDescent="0.25">
      <c r="A13994">
        <v>13993</v>
      </c>
    </row>
    <row r="13995" spans="1:1" x14ac:dyDescent="0.25">
      <c r="A13995">
        <v>13994</v>
      </c>
    </row>
    <row r="13996" spans="1:1" x14ac:dyDescent="0.25">
      <c r="A13996">
        <v>13995</v>
      </c>
    </row>
    <row r="13997" spans="1:1" x14ac:dyDescent="0.25">
      <c r="A13997">
        <v>13996</v>
      </c>
    </row>
    <row r="13998" spans="1:1" x14ac:dyDescent="0.25">
      <c r="A13998">
        <v>13997</v>
      </c>
    </row>
    <row r="13999" spans="1:1" x14ac:dyDescent="0.25">
      <c r="A13999">
        <v>13998</v>
      </c>
    </row>
    <row r="14000" spans="1:1" x14ac:dyDescent="0.25">
      <c r="A14000">
        <v>13999</v>
      </c>
    </row>
    <row r="14001" spans="1:1" x14ac:dyDescent="0.25">
      <c r="A14001">
        <v>14000</v>
      </c>
    </row>
    <row r="14002" spans="1:1" x14ac:dyDescent="0.25">
      <c r="A14002">
        <v>14001</v>
      </c>
    </row>
    <row r="14003" spans="1:1" x14ac:dyDescent="0.25">
      <c r="A14003">
        <v>14002</v>
      </c>
    </row>
    <row r="14004" spans="1:1" x14ac:dyDescent="0.25">
      <c r="A14004">
        <v>14003</v>
      </c>
    </row>
    <row r="14005" spans="1:1" x14ac:dyDescent="0.25">
      <c r="A14005">
        <v>14004</v>
      </c>
    </row>
    <row r="14006" spans="1:1" x14ac:dyDescent="0.25">
      <c r="A14006">
        <v>14005</v>
      </c>
    </row>
    <row r="14007" spans="1:1" x14ac:dyDescent="0.25">
      <c r="A14007">
        <v>14006</v>
      </c>
    </row>
    <row r="14008" spans="1:1" x14ac:dyDescent="0.25">
      <c r="A14008">
        <v>14007</v>
      </c>
    </row>
    <row r="14009" spans="1:1" x14ac:dyDescent="0.25">
      <c r="A14009">
        <v>14008</v>
      </c>
    </row>
    <row r="14010" spans="1:1" x14ac:dyDescent="0.25">
      <c r="A14010">
        <v>14009</v>
      </c>
    </row>
    <row r="14011" spans="1:1" x14ac:dyDescent="0.25">
      <c r="A14011">
        <v>14010</v>
      </c>
    </row>
    <row r="14012" spans="1:1" x14ac:dyDescent="0.25">
      <c r="A14012">
        <v>14011</v>
      </c>
    </row>
    <row r="14013" spans="1:1" x14ac:dyDescent="0.25">
      <c r="A14013">
        <v>14012</v>
      </c>
    </row>
    <row r="14014" spans="1:1" x14ac:dyDescent="0.25">
      <c r="A14014">
        <v>14013</v>
      </c>
    </row>
    <row r="14015" spans="1:1" x14ac:dyDescent="0.25">
      <c r="A14015">
        <v>14014</v>
      </c>
    </row>
    <row r="14016" spans="1:1" x14ac:dyDescent="0.25">
      <c r="A14016">
        <v>14015</v>
      </c>
    </row>
    <row r="14017" spans="1:1" x14ac:dyDescent="0.25">
      <c r="A14017">
        <v>14016</v>
      </c>
    </row>
    <row r="14018" spans="1:1" x14ac:dyDescent="0.25">
      <c r="A14018">
        <v>14017</v>
      </c>
    </row>
    <row r="14019" spans="1:1" x14ac:dyDescent="0.25">
      <c r="A14019">
        <v>14018</v>
      </c>
    </row>
    <row r="14020" spans="1:1" x14ac:dyDescent="0.25">
      <c r="A14020">
        <v>14019</v>
      </c>
    </row>
    <row r="14021" spans="1:1" x14ac:dyDescent="0.25">
      <c r="A14021">
        <v>14020</v>
      </c>
    </row>
    <row r="14022" spans="1:1" x14ac:dyDescent="0.25">
      <c r="A14022">
        <v>14021</v>
      </c>
    </row>
    <row r="14023" spans="1:1" x14ac:dyDescent="0.25">
      <c r="A14023">
        <v>14022</v>
      </c>
    </row>
    <row r="14024" spans="1:1" x14ac:dyDescent="0.25">
      <c r="A14024">
        <v>14023</v>
      </c>
    </row>
    <row r="14025" spans="1:1" x14ac:dyDescent="0.25">
      <c r="A14025">
        <v>14024</v>
      </c>
    </row>
    <row r="14026" spans="1:1" x14ac:dyDescent="0.25">
      <c r="A14026">
        <v>14025</v>
      </c>
    </row>
    <row r="14027" spans="1:1" x14ac:dyDescent="0.25">
      <c r="A14027">
        <v>14026</v>
      </c>
    </row>
    <row r="14028" spans="1:1" x14ac:dyDescent="0.25">
      <c r="A14028">
        <v>14027</v>
      </c>
    </row>
    <row r="14029" spans="1:1" x14ac:dyDescent="0.25">
      <c r="A14029">
        <v>14028</v>
      </c>
    </row>
    <row r="14030" spans="1:1" x14ac:dyDescent="0.25">
      <c r="A14030">
        <v>14029</v>
      </c>
    </row>
    <row r="14031" spans="1:1" x14ac:dyDescent="0.25">
      <c r="A14031">
        <v>14030</v>
      </c>
    </row>
    <row r="14032" spans="1:1" x14ac:dyDescent="0.25">
      <c r="A14032">
        <v>14031</v>
      </c>
    </row>
    <row r="14033" spans="1:1" x14ac:dyDescent="0.25">
      <c r="A14033">
        <v>14032</v>
      </c>
    </row>
    <row r="14034" spans="1:1" x14ac:dyDescent="0.25">
      <c r="A14034">
        <v>14033</v>
      </c>
    </row>
    <row r="14035" spans="1:1" x14ac:dyDescent="0.25">
      <c r="A14035">
        <v>14034</v>
      </c>
    </row>
    <row r="14036" spans="1:1" x14ac:dyDescent="0.25">
      <c r="A14036">
        <v>14035</v>
      </c>
    </row>
    <row r="14037" spans="1:1" x14ac:dyDescent="0.25">
      <c r="A14037">
        <v>14036</v>
      </c>
    </row>
    <row r="14038" spans="1:1" x14ac:dyDescent="0.25">
      <c r="A14038">
        <v>14037</v>
      </c>
    </row>
    <row r="14039" spans="1:1" x14ac:dyDescent="0.25">
      <c r="A14039">
        <v>14038</v>
      </c>
    </row>
    <row r="14040" spans="1:1" x14ac:dyDescent="0.25">
      <c r="A14040">
        <v>14039</v>
      </c>
    </row>
    <row r="14041" spans="1:1" x14ac:dyDescent="0.25">
      <c r="A14041">
        <v>14040</v>
      </c>
    </row>
    <row r="14042" spans="1:1" x14ac:dyDescent="0.25">
      <c r="A14042">
        <v>14041</v>
      </c>
    </row>
    <row r="14043" spans="1:1" x14ac:dyDescent="0.25">
      <c r="A14043">
        <v>14042</v>
      </c>
    </row>
    <row r="14044" spans="1:1" x14ac:dyDescent="0.25">
      <c r="A14044">
        <v>14043</v>
      </c>
    </row>
    <row r="14045" spans="1:1" x14ac:dyDescent="0.25">
      <c r="A14045">
        <v>14044</v>
      </c>
    </row>
    <row r="14046" spans="1:1" x14ac:dyDescent="0.25">
      <c r="A14046">
        <v>14045</v>
      </c>
    </row>
    <row r="14047" spans="1:1" x14ac:dyDescent="0.25">
      <c r="A14047">
        <v>14046</v>
      </c>
    </row>
    <row r="14048" spans="1:1" x14ac:dyDescent="0.25">
      <c r="A14048">
        <v>14047</v>
      </c>
    </row>
    <row r="14049" spans="1:1" x14ac:dyDescent="0.25">
      <c r="A14049">
        <v>14048</v>
      </c>
    </row>
    <row r="14050" spans="1:1" x14ac:dyDescent="0.25">
      <c r="A14050">
        <v>14049</v>
      </c>
    </row>
    <row r="14051" spans="1:1" x14ac:dyDescent="0.25">
      <c r="A14051">
        <v>14050</v>
      </c>
    </row>
    <row r="14052" spans="1:1" x14ac:dyDescent="0.25">
      <c r="A14052">
        <v>14051</v>
      </c>
    </row>
    <row r="14053" spans="1:1" x14ac:dyDescent="0.25">
      <c r="A14053">
        <v>14052</v>
      </c>
    </row>
    <row r="14054" spans="1:1" x14ac:dyDescent="0.25">
      <c r="A14054">
        <v>14053</v>
      </c>
    </row>
    <row r="14055" spans="1:1" x14ac:dyDescent="0.25">
      <c r="A14055">
        <v>14054</v>
      </c>
    </row>
    <row r="14056" spans="1:1" x14ac:dyDescent="0.25">
      <c r="A14056">
        <v>14055</v>
      </c>
    </row>
    <row r="14057" spans="1:1" x14ac:dyDescent="0.25">
      <c r="A14057">
        <v>14056</v>
      </c>
    </row>
    <row r="14058" spans="1:1" x14ac:dyDescent="0.25">
      <c r="A14058">
        <v>14057</v>
      </c>
    </row>
    <row r="14059" spans="1:1" x14ac:dyDescent="0.25">
      <c r="A14059">
        <v>14058</v>
      </c>
    </row>
    <row r="14060" spans="1:1" x14ac:dyDescent="0.25">
      <c r="A14060">
        <v>14059</v>
      </c>
    </row>
    <row r="14061" spans="1:1" x14ac:dyDescent="0.25">
      <c r="A14061">
        <v>14060</v>
      </c>
    </row>
    <row r="14062" spans="1:1" x14ac:dyDescent="0.25">
      <c r="A14062">
        <v>14061</v>
      </c>
    </row>
    <row r="14063" spans="1:1" x14ac:dyDescent="0.25">
      <c r="A14063">
        <v>14062</v>
      </c>
    </row>
    <row r="14064" spans="1:1" x14ac:dyDescent="0.25">
      <c r="A14064">
        <v>14063</v>
      </c>
    </row>
    <row r="14065" spans="1:1" x14ac:dyDescent="0.25">
      <c r="A14065">
        <v>14064</v>
      </c>
    </row>
    <row r="14066" spans="1:1" x14ac:dyDescent="0.25">
      <c r="A14066">
        <v>14065</v>
      </c>
    </row>
    <row r="14067" spans="1:1" x14ac:dyDescent="0.25">
      <c r="A14067">
        <v>14066</v>
      </c>
    </row>
    <row r="14068" spans="1:1" x14ac:dyDescent="0.25">
      <c r="A14068">
        <v>14067</v>
      </c>
    </row>
    <row r="14069" spans="1:1" x14ac:dyDescent="0.25">
      <c r="A14069">
        <v>14068</v>
      </c>
    </row>
    <row r="14070" spans="1:1" x14ac:dyDescent="0.25">
      <c r="A14070">
        <v>14069</v>
      </c>
    </row>
    <row r="14071" spans="1:1" x14ac:dyDescent="0.25">
      <c r="A14071">
        <v>14070</v>
      </c>
    </row>
    <row r="14072" spans="1:1" x14ac:dyDescent="0.25">
      <c r="A14072">
        <v>14071</v>
      </c>
    </row>
    <row r="14073" spans="1:1" x14ac:dyDescent="0.25">
      <c r="A14073">
        <v>14072</v>
      </c>
    </row>
    <row r="14074" spans="1:1" x14ac:dyDescent="0.25">
      <c r="A14074">
        <v>14073</v>
      </c>
    </row>
    <row r="14075" spans="1:1" x14ac:dyDescent="0.25">
      <c r="A14075">
        <v>14074</v>
      </c>
    </row>
    <row r="14076" spans="1:1" x14ac:dyDescent="0.25">
      <c r="A14076">
        <v>14075</v>
      </c>
    </row>
    <row r="14077" spans="1:1" x14ac:dyDescent="0.25">
      <c r="A14077">
        <v>14076</v>
      </c>
    </row>
    <row r="14078" spans="1:1" x14ac:dyDescent="0.25">
      <c r="A14078">
        <v>14077</v>
      </c>
    </row>
    <row r="14079" spans="1:1" x14ac:dyDescent="0.25">
      <c r="A14079">
        <v>14078</v>
      </c>
    </row>
    <row r="14080" spans="1:1" x14ac:dyDescent="0.25">
      <c r="A14080">
        <v>14079</v>
      </c>
    </row>
    <row r="14081" spans="1:1" x14ac:dyDescent="0.25">
      <c r="A14081">
        <v>14080</v>
      </c>
    </row>
    <row r="14082" spans="1:1" x14ac:dyDescent="0.25">
      <c r="A14082">
        <v>14081</v>
      </c>
    </row>
    <row r="14083" spans="1:1" x14ac:dyDescent="0.25">
      <c r="A14083">
        <v>14082</v>
      </c>
    </row>
    <row r="14084" spans="1:1" x14ac:dyDescent="0.25">
      <c r="A14084">
        <v>14083</v>
      </c>
    </row>
    <row r="14085" spans="1:1" x14ac:dyDescent="0.25">
      <c r="A14085">
        <v>14084</v>
      </c>
    </row>
    <row r="14086" spans="1:1" x14ac:dyDescent="0.25">
      <c r="A14086">
        <v>14085</v>
      </c>
    </row>
    <row r="14087" spans="1:1" x14ac:dyDescent="0.25">
      <c r="A14087">
        <v>14086</v>
      </c>
    </row>
    <row r="14088" spans="1:1" x14ac:dyDescent="0.25">
      <c r="A14088">
        <v>14087</v>
      </c>
    </row>
    <row r="14089" spans="1:1" x14ac:dyDescent="0.25">
      <c r="A14089">
        <v>14088</v>
      </c>
    </row>
    <row r="14090" spans="1:1" x14ac:dyDescent="0.25">
      <c r="A14090">
        <v>14089</v>
      </c>
    </row>
    <row r="14091" spans="1:1" x14ac:dyDescent="0.25">
      <c r="A14091">
        <v>14090</v>
      </c>
    </row>
    <row r="14092" spans="1:1" x14ac:dyDescent="0.25">
      <c r="A14092">
        <v>14091</v>
      </c>
    </row>
    <row r="14093" spans="1:1" x14ac:dyDescent="0.25">
      <c r="A14093">
        <v>14092</v>
      </c>
    </row>
    <row r="14094" spans="1:1" x14ac:dyDescent="0.25">
      <c r="A14094">
        <v>14093</v>
      </c>
    </row>
    <row r="14095" spans="1:1" x14ac:dyDescent="0.25">
      <c r="A14095">
        <v>14094</v>
      </c>
    </row>
    <row r="14096" spans="1:1" x14ac:dyDescent="0.25">
      <c r="A14096">
        <v>14095</v>
      </c>
    </row>
    <row r="14097" spans="1:1" x14ac:dyDescent="0.25">
      <c r="A14097">
        <v>14096</v>
      </c>
    </row>
    <row r="14098" spans="1:1" x14ac:dyDescent="0.25">
      <c r="A14098">
        <v>14097</v>
      </c>
    </row>
    <row r="14099" spans="1:1" x14ac:dyDescent="0.25">
      <c r="A14099">
        <v>14098</v>
      </c>
    </row>
    <row r="14100" spans="1:1" x14ac:dyDescent="0.25">
      <c r="A14100">
        <v>14099</v>
      </c>
    </row>
    <row r="14101" spans="1:1" x14ac:dyDescent="0.25">
      <c r="A14101">
        <v>14100</v>
      </c>
    </row>
    <row r="14102" spans="1:1" x14ac:dyDescent="0.25">
      <c r="A14102">
        <v>14101</v>
      </c>
    </row>
    <row r="14103" spans="1:1" x14ac:dyDescent="0.25">
      <c r="A14103">
        <v>14102</v>
      </c>
    </row>
    <row r="14104" spans="1:1" x14ac:dyDescent="0.25">
      <c r="A14104">
        <v>14103</v>
      </c>
    </row>
    <row r="14105" spans="1:1" x14ac:dyDescent="0.25">
      <c r="A14105">
        <v>14104</v>
      </c>
    </row>
    <row r="14106" spans="1:1" x14ac:dyDescent="0.25">
      <c r="A14106">
        <v>14105</v>
      </c>
    </row>
    <row r="14107" spans="1:1" x14ac:dyDescent="0.25">
      <c r="A14107">
        <v>14106</v>
      </c>
    </row>
    <row r="14108" spans="1:1" x14ac:dyDescent="0.25">
      <c r="A14108">
        <v>14107</v>
      </c>
    </row>
    <row r="14109" spans="1:1" x14ac:dyDescent="0.25">
      <c r="A14109">
        <v>14108</v>
      </c>
    </row>
    <row r="14110" spans="1:1" x14ac:dyDescent="0.25">
      <c r="A14110">
        <v>14109</v>
      </c>
    </row>
    <row r="14111" spans="1:1" x14ac:dyDescent="0.25">
      <c r="A14111">
        <v>14110</v>
      </c>
    </row>
    <row r="14112" spans="1:1" x14ac:dyDescent="0.25">
      <c r="A14112">
        <v>14111</v>
      </c>
    </row>
    <row r="14113" spans="1:1" x14ac:dyDescent="0.25">
      <c r="A14113">
        <v>14112</v>
      </c>
    </row>
    <row r="14114" spans="1:1" x14ac:dyDescent="0.25">
      <c r="A14114">
        <v>14113</v>
      </c>
    </row>
    <row r="14115" spans="1:1" x14ac:dyDescent="0.25">
      <c r="A14115">
        <v>14114</v>
      </c>
    </row>
    <row r="14116" spans="1:1" x14ac:dyDescent="0.25">
      <c r="A14116">
        <v>14115</v>
      </c>
    </row>
    <row r="14117" spans="1:1" x14ac:dyDescent="0.25">
      <c r="A14117">
        <v>14116</v>
      </c>
    </row>
    <row r="14118" spans="1:1" x14ac:dyDescent="0.25">
      <c r="A14118">
        <v>14117</v>
      </c>
    </row>
    <row r="14119" spans="1:1" x14ac:dyDescent="0.25">
      <c r="A14119">
        <v>14118</v>
      </c>
    </row>
    <row r="14120" spans="1:1" x14ac:dyDescent="0.25">
      <c r="A14120">
        <v>14119</v>
      </c>
    </row>
    <row r="14121" spans="1:1" x14ac:dyDescent="0.25">
      <c r="A14121">
        <v>14120</v>
      </c>
    </row>
    <row r="14122" spans="1:1" x14ac:dyDescent="0.25">
      <c r="A14122">
        <v>14121</v>
      </c>
    </row>
    <row r="14123" spans="1:1" x14ac:dyDescent="0.25">
      <c r="A14123">
        <v>14122</v>
      </c>
    </row>
    <row r="14124" spans="1:1" x14ac:dyDescent="0.25">
      <c r="A14124">
        <v>14123</v>
      </c>
    </row>
    <row r="14125" spans="1:1" x14ac:dyDescent="0.25">
      <c r="A14125">
        <v>14124</v>
      </c>
    </row>
    <row r="14126" spans="1:1" x14ac:dyDescent="0.25">
      <c r="A14126">
        <v>14125</v>
      </c>
    </row>
    <row r="14127" spans="1:1" x14ac:dyDescent="0.25">
      <c r="A14127">
        <v>14126</v>
      </c>
    </row>
    <row r="14128" spans="1:1" x14ac:dyDescent="0.25">
      <c r="A14128">
        <v>14127</v>
      </c>
    </row>
    <row r="14129" spans="1:1" x14ac:dyDescent="0.25">
      <c r="A14129">
        <v>14128</v>
      </c>
    </row>
    <row r="14130" spans="1:1" x14ac:dyDescent="0.25">
      <c r="A14130">
        <v>14129</v>
      </c>
    </row>
    <row r="14131" spans="1:1" x14ac:dyDescent="0.25">
      <c r="A14131">
        <v>14130</v>
      </c>
    </row>
    <row r="14132" spans="1:1" x14ac:dyDescent="0.25">
      <c r="A14132">
        <v>14131</v>
      </c>
    </row>
    <row r="14133" spans="1:1" x14ac:dyDescent="0.25">
      <c r="A14133">
        <v>14132</v>
      </c>
    </row>
    <row r="14134" spans="1:1" x14ac:dyDescent="0.25">
      <c r="A14134">
        <v>14133</v>
      </c>
    </row>
    <row r="14135" spans="1:1" x14ac:dyDescent="0.25">
      <c r="A14135">
        <v>14134</v>
      </c>
    </row>
    <row r="14136" spans="1:1" x14ac:dyDescent="0.25">
      <c r="A14136">
        <v>14135</v>
      </c>
    </row>
    <row r="14137" spans="1:1" x14ac:dyDescent="0.25">
      <c r="A14137">
        <v>14136</v>
      </c>
    </row>
    <row r="14138" spans="1:1" x14ac:dyDescent="0.25">
      <c r="A14138">
        <v>14137</v>
      </c>
    </row>
    <row r="14139" spans="1:1" x14ac:dyDescent="0.25">
      <c r="A14139">
        <v>14138</v>
      </c>
    </row>
    <row r="14140" spans="1:1" x14ac:dyDescent="0.25">
      <c r="A14140">
        <v>14139</v>
      </c>
    </row>
    <row r="14141" spans="1:1" x14ac:dyDescent="0.25">
      <c r="A14141">
        <v>14140</v>
      </c>
    </row>
    <row r="14142" spans="1:1" x14ac:dyDescent="0.25">
      <c r="A14142">
        <v>14141</v>
      </c>
    </row>
    <row r="14143" spans="1:1" x14ac:dyDescent="0.25">
      <c r="A14143">
        <v>14142</v>
      </c>
    </row>
    <row r="14144" spans="1:1" x14ac:dyDescent="0.25">
      <c r="A14144">
        <v>14143</v>
      </c>
    </row>
    <row r="14145" spans="1:1" x14ac:dyDescent="0.25">
      <c r="A14145">
        <v>14144</v>
      </c>
    </row>
    <row r="14146" spans="1:1" x14ac:dyDescent="0.25">
      <c r="A14146">
        <v>14145</v>
      </c>
    </row>
    <row r="14147" spans="1:1" x14ac:dyDescent="0.25">
      <c r="A14147">
        <v>14146</v>
      </c>
    </row>
    <row r="14148" spans="1:1" x14ac:dyDescent="0.25">
      <c r="A14148">
        <v>14147</v>
      </c>
    </row>
    <row r="14149" spans="1:1" x14ac:dyDescent="0.25">
      <c r="A14149">
        <v>14148</v>
      </c>
    </row>
    <row r="14150" spans="1:1" x14ac:dyDescent="0.25">
      <c r="A14150">
        <v>14149</v>
      </c>
    </row>
    <row r="14151" spans="1:1" x14ac:dyDescent="0.25">
      <c r="A14151">
        <v>14150</v>
      </c>
    </row>
    <row r="14152" spans="1:1" x14ac:dyDescent="0.25">
      <c r="A14152">
        <v>14151</v>
      </c>
    </row>
    <row r="14153" spans="1:1" x14ac:dyDescent="0.25">
      <c r="A14153">
        <v>14152</v>
      </c>
    </row>
    <row r="14154" spans="1:1" x14ac:dyDescent="0.25">
      <c r="A14154">
        <v>14153</v>
      </c>
    </row>
    <row r="14155" spans="1:1" x14ac:dyDescent="0.25">
      <c r="A14155">
        <v>14154</v>
      </c>
    </row>
    <row r="14156" spans="1:1" x14ac:dyDescent="0.25">
      <c r="A14156">
        <v>14155</v>
      </c>
    </row>
    <row r="14157" spans="1:1" x14ac:dyDescent="0.25">
      <c r="A14157">
        <v>14156</v>
      </c>
    </row>
    <row r="14158" spans="1:1" x14ac:dyDescent="0.25">
      <c r="A14158">
        <v>14157</v>
      </c>
    </row>
    <row r="14159" spans="1:1" x14ac:dyDescent="0.25">
      <c r="A14159">
        <v>14158</v>
      </c>
    </row>
    <row r="14160" spans="1:1" x14ac:dyDescent="0.25">
      <c r="A14160">
        <v>14159</v>
      </c>
    </row>
    <row r="14161" spans="1:1" x14ac:dyDescent="0.25">
      <c r="A14161">
        <v>14160</v>
      </c>
    </row>
    <row r="14162" spans="1:1" x14ac:dyDescent="0.25">
      <c r="A14162">
        <v>14161</v>
      </c>
    </row>
    <row r="14163" spans="1:1" x14ac:dyDescent="0.25">
      <c r="A14163">
        <v>14162</v>
      </c>
    </row>
    <row r="14164" spans="1:1" x14ac:dyDescent="0.25">
      <c r="A14164">
        <v>14163</v>
      </c>
    </row>
    <row r="14165" spans="1:1" x14ac:dyDescent="0.25">
      <c r="A14165">
        <v>14164</v>
      </c>
    </row>
    <row r="14166" spans="1:1" x14ac:dyDescent="0.25">
      <c r="A14166">
        <v>14165</v>
      </c>
    </row>
    <row r="14167" spans="1:1" x14ac:dyDescent="0.25">
      <c r="A14167">
        <v>14166</v>
      </c>
    </row>
    <row r="14168" spans="1:1" x14ac:dyDescent="0.25">
      <c r="A14168">
        <v>14167</v>
      </c>
    </row>
    <row r="14169" spans="1:1" x14ac:dyDescent="0.25">
      <c r="A14169">
        <v>14168</v>
      </c>
    </row>
    <row r="14170" spans="1:1" x14ac:dyDescent="0.25">
      <c r="A14170">
        <v>14169</v>
      </c>
    </row>
    <row r="14171" spans="1:1" x14ac:dyDescent="0.25">
      <c r="A14171">
        <v>14170</v>
      </c>
    </row>
    <row r="14172" spans="1:1" x14ac:dyDescent="0.25">
      <c r="A14172">
        <v>14171</v>
      </c>
    </row>
    <row r="14173" spans="1:1" x14ac:dyDescent="0.25">
      <c r="A14173">
        <v>14172</v>
      </c>
    </row>
    <row r="14174" spans="1:1" x14ac:dyDescent="0.25">
      <c r="A14174">
        <v>14173</v>
      </c>
    </row>
    <row r="14175" spans="1:1" x14ac:dyDescent="0.25">
      <c r="A14175">
        <v>14174</v>
      </c>
    </row>
    <row r="14176" spans="1:1" x14ac:dyDescent="0.25">
      <c r="A14176">
        <v>14175</v>
      </c>
    </row>
    <row r="14177" spans="1:1" x14ac:dyDescent="0.25">
      <c r="A14177">
        <v>14176</v>
      </c>
    </row>
    <row r="14178" spans="1:1" x14ac:dyDescent="0.25">
      <c r="A14178">
        <v>14177</v>
      </c>
    </row>
    <row r="14179" spans="1:1" x14ac:dyDescent="0.25">
      <c r="A14179">
        <v>14178</v>
      </c>
    </row>
    <row r="14180" spans="1:1" x14ac:dyDescent="0.25">
      <c r="A14180">
        <v>14179</v>
      </c>
    </row>
    <row r="14181" spans="1:1" x14ac:dyDescent="0.25">
      <c r="A14181">
        <v>14180</v>
      </c>
    </row>
    <row r="14182" spans="1:1" x14ac:dyDescent="0.25">
      <c r="A14182">
        <v>14181</v>
      </c>
    </row>
    <row r="14183" spans="1:1" x14ac:dyDescent="0.25">
      <c r="A14183">
        <v>14182</v>
      </c>
    </row>
    <row r="14184" spans="1:1" x14ac:dyDescent="0.25">
      <c r="A14184">
        <v>14183</v>
      </c>
    </row>
    <row r="14185" spans="1:1" x14ac:dyDescent="0.25">
      <c r="A14185">
        <v>14184</v>
      </c>
    </row>
    <row r="14186" spans="1:1" x14ac:dyDescent="0.25">
      <c r="A14186">
        <v>14185</v>
      </c>
    </row>
    <row r="14187" spans="1:1" x14ac:dyDescent="0.25">
      <c r="A14187">
        <v>14186</v>
      </c>
    </row>
    <row r="14188" spans="1:1" x14ac:dyDescent="0.25">
      <c r="A14188">
        <v>14187</v>
      </c>
    </row>
    <row r="14189" spans="1:1" x14ac:dyDescent="0.25">
      <c r="A14189">
        <v>14188</v>
      </c>
    </row>
    <row r="14190" spans="1:1" x14ac:dyDescent="0.25">
      <c r="A14190">
        <v>14189</v>
      </c>
    </row>
    <row r="14191" spans="1:1" x14ac:dyDescent="0.25">
      <c r="A14191">
        <v>14190</v>
      </c>
    </row>
    <row r="14192" spans="1:1" x14ac:dyDescent="0.25">
      <c r="A14192">
        <v>14191</v>
      </c>
    </row>
    <row r="14193" spans="1:1" x14ac:dyDescent="0.25">
      <c r="A14193">
        <v>14192</v>
      </c>
    </row>
    <row r="14194" spans="1:1" x14ac:dyDescent="0.25">
      <c r="A14194">
        <v>14193</v>
      </c>
    </row>
    <row r="14195" spans="1:1" x14ac:dyDescent="0.25">
      <c r="A14195">
        <v>14194</v>
      </c>
    </row>
    <row r="14196" spans="1:1" x14ac:dyDescent="0.25">
      <c r="A14196">
        <v>14195</v>
      </c>
    </row>
    <row r="14197" spans="1:1" x14ac:dyDescent="0.25">
      <c r="A14197">
        <v>14196</v>
      </c>
    </row>
    <row r="14198" spans="1:1" x14ac:dyDescent="0.25">
      <c r="A14198">
        <v>14197</v>
      </c>
    </row>
    <row r="14199" spans="1:1" x14ac:dyDescent="0.25">
      <c r="A14199">
        <v>14198</v>
      </c>
    </row>
    <row r="14200" spans="1:1" x14ac:dyDescent="0.25">
      <c r="A14200">
        <v>14199</v>
      </c>
    </row>
    <row r="14201" spans="1:1" x14ac:dyDescent="0.25">
      <c r="A14201">
        <v>14200</v>
      </c>
    </row>
    <row r="14202" spans="1:1" x14ac:dyDescent="0.25">
      <c r="A14202">
        <v>14201</v>
      </c>
    </row>
    <row r="14203" spans="1:1" x14ac:dyDescent="0.25">
      <c r="A14203">
        <v>14202</v>
      </c>
    </row>
    <row r="14204" spans="1:1" x14ac:dyDescent="0.25">
      <c r="A14204">
        <v>14203</v>
      </c>
    </row>
    <row r="14205" spans="1:1" x14ac:dyDescent="0.25">
      <c r="A14205">
        <v>14204</v>
      </c>
    </row>
    <row r="14206" spans="1:1" x14ac:dyDescent="0.25">
      <c r="A14206">
        <v>14205</v>
      </c>
    </row>
    <row r="14207" spans="1:1" x14ac:dyDescent="0.25">
      <c r="A14207">
        <v>14206</v>
      </c>
    </row>
    <row r="14208" spans="1:1" x14ac:dyDescent="0.25">
      <c r="A14208">
        <v>14207</v>
      </c>
    </row>
    <row r="14209" spans="1:1" x14ac:dyDescent="0.25">
      <c r="A14209">
        <v>14208</v>
      </c>
    </row>
    <row r="14210" spans="1:1" x14ac:dyDescent="0.25">
      <c r="A14210">
        <v>14209</v>
      </c>
    </row>
    <row r="14211" spans="1:1" x14ac:dyDescent="0.25">
      <c r="A14211">
        <v>14210</v>
      </c>
    </row>
    <row r="14212" spans="1:1" x14ac:dyDescent="0.25">
      <c r="A14212">
        <v>14211</v>
      </c>
    </row>
    <row r="14213" spans="1:1" x14ac:dyDescent="0.25">
      <c r="A14213">
        <v>14212</v>
      </c>
    </row>
    <row r="14214" spans="1:1" x14ac:dyDescent="0.25">
      <c r="A14214">
        <v>14213</v>
      </c>
    </row>
    <row r="14215" spans="1:1" x14ac:dyDescent="0.25">
      <c r="A14215">
        <v>14214</v>
      </c>
    </row>
    <row r="14216" spans="1:1" x14ac:dyDescent="0.25">
      <c r="A14216">
        <v>14215</v>
      </c>
    </row>
    <row r="14217" spans="1:1" x14ac:dyDescent="0.25">
      <c r="A14217">
        <v>14216</v>
      </c>
    </row>
    <row r="14218" spans="1:1" x14ac:dyDescent="0.25">
      <c r="A14218">
        <v>14217</v>
      </c>
    </row>
    <row r="14219" spans="1:1" x14ac:dyDescent="0.25">
      <c r="A14219">
        <v>14218</v>
      </c>
    </row>
    <row r="14220" spans="1:1" x14ac:dyDescent="0.25">
      <c r="A14220">
        <v>14219</v>
      </c>
    </row>
    <row r="14221" spans="1:1" x14ac:dyDescent="0.25">
      <c r="A14221">
        <v>14220</v>
      </c>
    </row>
    <row r="14222" spans="1:1" x14ac:dyDescent="0.25">
      <c r="A14222">
        <v>14221</v>
      </c>
    </row>
    <row r="14223" spans="1:1" x14ac:dyDescent="0.25">
      <c r="A14223">
        <v>14222</v>
      </c>
    </row>
    <row r="14224" spans="1:1" x14ac:dyDescent="0.25">
      <c r="A14224">
        <v>14223</v>
      </c>
    </row>
    <row r="14225" spans="1:1" x14ac:dyDescent="0.25">
      <c r="A14225">
        <v>14224</v>
      </c>
    </row>
    <row r="14226" spans="1:1" x14ac:dyDescent="0.25">
      <c r="A14226">
        <v>14225</v>
      </c>
    </row>
    <row r="14227" spans="1:1" x14ac:dyDescent="0.25">
      <c r="A14227">
        <v>14226</v>
      </c>
    </row>
    <row r="14228" spans="1:1" x14ac:dyDescent="0.25">
      <c r="A14228">
        <v>14227</v>
      </c>
    </row>
    <row r="14229" spans="1:1" x14ac:dyDescent="0.25">
      <c r="A14229">
        <v>14228</v>
      </c>
    </row>
    <row r="14230" spans="1:1" x14ac:dyDescent="0.25">
      <c r="A14230">
        <v>14229</v>
      </c>
    </row>
    <row r="14231" spans="1:1" x14ac:dyDescent="0.25">
      <c r="A14231">
        <v>14230</v>
      </c>
    </row>
    <row r="14232" spans="1:1" x14ac:dyDescent="0.25">
      <c r="A14232">
        <v>14231</v>
      </c>
    </row>
    <row r="14233" spans="1:1" x14ac:dyDescent="0.25">
      <c r="A14233">
        <v>14232</v>
      </c>
    </row>
    <row r="14234" spans="1:1" x14ac:dyDescent="0.25">
      <c r="A14234">
        <v>14233</v>
      </c>
    </row>
    <row r="14235" spans="1:1" x14ac:dyDescent="0.25">
      <c r="A14235">
        <v>14234</v>
      </c>
    </row>
    <row r="14236" spans="1:1" x14ac:dyDescent="0.25">
      <c r="A14236">
        <v>14235</v>
      </c>
    </row>
    <row r="14237" spans="1:1" x14ac:dyDescent="0.25">
      <c r="A14237">
        <v>14236</v>
      </c>
    </row>
    <row r="14238" spans="1:1" x14ac:dyDescent="0.25">
      <c r="A14238">
        <v>14237</v>
      </c>
    </row>
    <row r="14239" spans="1:1" x14ac:dyDescent="0.25">
      <c r="A14239">
        <v>14238</v>
      </c>
    </row>
    <row r="14240" spans="1:1" x14ac:dyDescent="0.25">
      <c r="A14240">
        <v>14239</v>
      </c>
    </row>
    <row r="14241" spans="1:1" x14ac:dyDescent="0.25">
      <c r="A14241">
        <v>14240</v>
      </c>
    </row>
    <row r="14242" spans="1:1" x14ac:dyDescent="0.25">
      <c r="A14242">
        <v>14241</v>
      </c>
    </row>
    <row r="14243" spans="1:1" x14ac:dyDescent="0.25">
      <c r="A14243">
        <v>14242</v>
      </c>
    </row>
    <row r="14244" spans="1:1" x14ac:dyDescent="0.25">
      <c r="A14244">
        <v>14243</v>
      </c>
    </row>
    <row r="14245" spans="1:1" x14ac:dyDescent="0.25">
      <c r="A14245">
        <v>14244</v>
      </c>
    </row>
    <row r="14246" spans="1:1" x14ac:dyDescent="0.25">
      <c r="A14246">
        <v>14245</v>
      </c>
    </row>
    <row r="14247" spans="1:1" x14ac:dyDescent="0.25">
      <c r="A14247">
        <v>14246</v>
      </c>
    </row>
    <row r="14248" spans="1:1" x14ac:dyDescent="0.25">
      <c r="A14248">
        <v>14247</v>
      </c>
    </row>
    <row r="14249" spans="1:1" x14ac:dyDescent="0.25">
      <c r="A14249">
        <v>14248</v>
      </c>
    </row>
    <row r="14250" spans="1:1" x14ac:dyDescent="0.25">
      <c r="A14250">
        <v>14249</v>
      </c>
    </row>
    <row r="14251" spans="1:1" x14ac:dyDescent="0.25">
      <c r="A14251">
        <v>14250</v>
      </c>
    </row>
    <row r="14252" spans="1:1" x14ac:dyDescent="0.25">
      <c r="A14252">
        <v>14251</v>
      </c>
    </row>
    <row r="14253" spans="1:1" x14ac:dyDescent="0.25">
      <c r="A14253">
        <v>14252</v>
      </c>
    </row>
    <row r="14254" spans="1:1" x14ac:dyDescent="0.25">
      <c r="A14254">
        <v>14253</v>
      </c>
    </row>
    <row r="14255" spans="1:1" x14ac:dyDescent="0.25">
      <c r="A14255">
        <v>14254</v>
      </c>
    </row>
    <row r="14256" spans="1:1" x14ac:dyDescent="0.25">
      <c r="A14256">
        <v>14255</v>
      </c>
    </row>
    <row r="14257" spans="1:1" x14ac:dyDescent="0.25">
      <c r="A14257">
        <v>14256</v>
      </c>
    </row>
    <row r="14258" spans="1:1" x14ac:dyDescent="0.25">
      <c r="A14258">
        <v>14257</v>
      </c>
    </row>
    <row r="14259" spans="1:1" x14ac:dyDescent="0.25">
      <c r="A14259">
        <v>14258</v>
      </c>
    </row>
    <row r="14260" spans="1:1" x14ac:dyDescent="0.25">
      <c r="A14260">
        <v>14259</v>
      </c>
    </row>
    <row r="14261" spans="1:1" x14ac:dyDescent="0.25">
      <c r="A14261">
        <v>14260</v>
      </c>
    </row>
    <row r="14262" spans="1:1" x14ac:dyDescent="0.25">
      <c r="A14262">
        <v>14261</v>
      </c>
    </row>
    <row r="14263" spans="1:1" x14ac:dyDescent="0.25">
      <c r="A14263">
        <v>14262</v>
      </c>
    </row>
    <row r="14264" spans="1:1" x14ac:dyDescent="0.25">
      <c r="A14264">
        <v>14263</v>
      </c>
    </row>
    <row r="14265" spans="1:1" x14ac:dyDescent="0.25">
      <c r="A14265">
        <v>14264</v>
      </c>
    </row>
    <row r="14266" spans="1:1" x14ac:dyDescent="0.25">
      <c r="A14266">
        <v>14265</v>
      </c>
    </row>
    <row r="14267" spans="1:1" x14ac:dyDescent="0.25">
      <c r="A14267">
        <v>14266</v>
      </c>
    </row>
    <row r="14268" spans="1:1" x14ac:dyDescent="0.25">
      <c r="A14268">
        <v>14267</v>
      </c>
    </row>
    <row r="14269" spans="1:1" x14ac:dyDescent="0.25">
      <c r="A14269">
        <v>14268</v>
      </c>
    </row>
    <row r="14270" spans="1:1" x14ac:dyDescent="0.25">
      <c r="A14270">
        <v>14269</v>
      </c>
    </row>
    <row r="14271" spans="1:1" x14ac:dyDescent="0.25">
      <c r="A14271">
        <v>14270</v>
      </c>
    </row>
    <row r="14272" spans="1:1" x14ac:dyDescent="0.25">
      <c r="A14272">
        <v>14271</v>
      </c>
    </row>
    <row r="14273" spans="1:1" x14ac:dyDescent="0.25">
      <c r="A14273">
        <v>14272</v>
      </c>
    </row>
    <row r="14274" spans="1:1" x14ac:dyDescent="0.25">
      <c r="A14274">
        <v>14273</v>
      </c>
    </row>
    <row r="14275" spans="1:1" x14ac:dyDescent="0.25">
      <c r="A14275">
        <v>14274</v>
      </c>
    </row>
    <row r="14276" spans="1:1" x14ac:dyDescent="0.25">
      <c r="A14276">
        <v>14275</v>
      </c>
    </row>
    <row r="14277" spans="1:1" x14ac:dyDescent="0.25">
      <c r="A14277">
        <v>14276</v>
      </c>
    </row>
    <row r="14278" spans="1:1" x14ac:dyDescent="0.25">
      <c r="A14278">
        <v>14277</v>
      </c>
    </row>
    <row r="14279" spans="1:1" x14ac:dyDescent="0.25">
      <c r="A14279">
        <v>14278</v>
      </c>
    </row>
    <row r="14280" spans="1:1" x14ac:dyDescent="0.25">
      <c r="A14280">
        <v>14279</v>
      </c>
    </row>
    <row r="14281" spans="1:1" x14ac:dyDescent="0.25">
      <c r="A14281">
        <v>14280</v>
      </c>
    </row>
    <row r="14282" spans="1:1" x14ac:dyDescent="0.25">
      <c r="A14282">
        <v>14281</v>
      </c>
    </row>
    <row r="14283" spans="1:1" x14ac:dyDescent="0.25">
      <c r="A14283">
        <v>14282</v>
      </c>
    </row>
    <row r="14284" spans="1:1" x14ac:dyDescent="0.25">
      <c r="A14284">
        <v>14283</v>
      </c>
    </row>
    <row r="14285" spans="1:1" x14ac:dyDescent="0.25">
      <c r="A14285">
        <v>14284</v>
      </c>
    </row>
    <row r="14286" spans="1:1" x14ac:dyDescent="0.25">
      <c r="A14286">
        <v>14285</v>
      </c>
    </row>
    <row r="14287" spans="1:1" x14ac:dyDescent="0.25">
      <c r="A14287">
        <v>14286</v>
      </c>
    </row>
    <row r="14288" spans="1:1" x14ac:dyDescent="0.25">
      <c r="A14288">
        <v>14287</v>
      </c>
    </row>
    <row r="14289" spans="1:1" x14ac:dyDescent="0.25">
      <c r="A14289">
        <v>14288</v>
      </c>
    </row>
    <row r="14290" spans="1:1" x14ac:dyDescent="0.25">
      <c r="A14290">
        <v>14289</v>
      </c>
    </row>
    <row r="14291" spans="1:1" x14ac:dyDescent="0.25">
      <c r="A14291">
        <v>14290</v>
      </c>
    </row>
    <row r="14292" spans="1:1" x14ac:dyDescent="0.25">
      <c r="A14292">
        <v>14291</v>
      </c>
    </row>
    <row r="14293" spans="1:1" x14ac:dyDescent="0.25">
      <c r="A14293">
        <v>14292</v>
      </c>
    </row>
    <row r="14294" spans="1:1" x14ac:dyDescent="0.25">
      <c r="A14294">
        <v>14293</v>
      </c>
    </row>
    <row r="14295" spans="1:1" x14ac:dyDescent="0.25">
      <c r="A14295">
        <v>14294</v>
      </c>
    </row>
    <row r="14296" spans="1:1" x14ac:dyDescent="0.25">
      <c r="A14296">
        <v>14295</v>
      </c>
    </row>
    <row r="14297" spans="1:1" x14ac:dyDescent="0.25">
      <c r="A14297">
        <v>14296</v>
      </c>
    </row>
    <row r="14298" spans="1:1" x14ac:dyDescent="0.25">
      <c r="A14298">
        <v>14297</v>
      </c>
    </row>
    <row r="14299" spans="1:1" x14ac:dyDescent="0.25">
      <c r="A14299">
        <v>14298</v>
      </c>
    </row>
    <row r="14300" spans="1:1" x14ac:dyDescent="0.25">
      <c r="A14300">
        <v>14299</v>
      </c>
    </row>
    <row r="14301" spans="1:1" x14ac:dyDescent="0.25">
      <c r="A14301">
        <v>14300</v>
      </c>
    </row>
    <row r="14302" spans="1:1" x14ac:dyDescent="0.25">
      <c r="A14302">
        <v>14301</v>
      </c>
    </row>
    <row r="14303" spans="1:1" x14ac:dyDescent="0.25">
      <c r="A14303">
        <v>14302</v>
      </c>
    </row>
    <row r="14304" spans="1:1" x14ac:dyDescent="0.25">
      <c r="A14304">
        <v>14303</v>
      </c>
    </row>
    <row r="14305" spans="1:1" x14ac:dyDescent="0.25">
      <c r="A14305">
        <v>14304</v>
      </c>
    </row>
    <row r="14306" spans="1:1" x14ac:dyDescent="0.25">
      <c r="A14306">
        <v>14305</v>
      </c>
    </row>
    <row r="14307" spans="1:1" x14ac:dyDescent="0.25">
      <c r="A14307">
        <v>14306</v>
      </c>
    </row>
    <row r="14308" spans="1:1" x14ac:dyDescent="0.25">
      <c r="A14308">
        <v>14307</v>
      </c>
    </row>
    <row r="14309" spans="1:1" x14ac:dyDescent="0.25">
      <c r="A14309">
        <v>14308</v>
      </c>
    </row>
    <row r="14310" spans="1:1" x14ac:dyDescent="0.25">
      <c r="A14310">
        <v>14309</v>
      </c>
    </row>
    <row r="14311" spans="1:1" x14ac:dyDescent="0.25">
      <c r="A14311">
        <v>14310</v>
      </c>
    </row>
    <row r="14312" spans="1:1" x14ac:dyDescent="0.25">
      <c r="A14312">
        <v>14311</v>
      </c>
    </row>
    <row r="14313" spans="1:1" x14ac:dyDescent="0.25">
      <c r="A14313">
        <v>14312</v>
      </c>
    </row>
    <row r="14314" spans="1:1" x14ac:dyDescent="0.25">
      <c r="A14314">
        <v>14313</v>
      </c>
    </row>
    <row r="14315" spans="1:1" x14ac:dyDescent="0.25">
      <c r="A14315">
        <v>14314</v>
      </c>
    </row>
    <row r="14316" spans="1:1" x14ac:dyDescent="0.25">
      <c r="A14316">
        <v>14315</v>
      </c>
    </row>
    <row r="14317" spans="1:1" x14ac:dyDescent="0.25">
      <c r="A14317">
        <v>14316</v>
      </c>
    </row>
    <row r="14318" spans="1:1" x14ac:dyDescent="0.25">
      <c r="A14318">
        <v>14317</v>
      </c>
    </row>
    <row r="14319" spans="1:1" x14ac:dyDescent="0.25">
      <c r="A14319">
        <v>14318</v>
      </c>
    </row>
    <row r="14320" spans="1:1" x14ac:dyDescent="0.25">
      <c r="A14320">
        <v>14319</v>
      </c>
    </row>
    <row r="14321" spans="1:1" x14ac:dyDescent="0.25">
      <c r="A14321">
        <v>14320</v>
      </c>
    </row>
    <row r="14322" spans="1:1" x14ac:dyDescent="0.25">
      <c r="A14322">
        <v>14321</v>
      </c>
    </row>
    <row r="14323" spans="1:1" x14ac:dyDescent="0.25">
      <c r="A14323">
        <v>14322</v>
      </c>
    </row>
    <row r="14324" spans="1:1" x14ac:dyDescent="0.25">
      <c r="A14324">
        <v>14323</v>
      </c>
    </row>
    <row r="14325" spans="1:1" x14ac:dyDescent="0.25">
      <c r="A14325">
        <v>14324</v>
      </c>
    </row>
    <row r="14326" spans="1:1" x14ac:dyDescent="0.25">
      <c r="A14326">
        <v>14325</v>
      </c>
    </row>
    <row r="14327" spans="1:1" x14ac:dyDescent="0.25">
      <c r="A14327">
        <v>14326</v>
      </c>
    </row>
    <row r="14328" spans="1:1" x14ac:dyDescent="0.25">
      <c r="A14328">
        <v>14327</v>
      </c>
    </row>
    <row r="14329" spans="1:1" x14ac:dyDescent="0.25">
      <c r="A14329">
        <v>14328</v>
      </c>
    </row>
    <row r="14330" spans="1:1" x14ac:dyDescent="0.25">
      <c r="A14330">
        <v>14329</v>
      </c>
    </row>
    <row r="14331" spans="1:1" x14ac:dyDescent="0.25">
      <c r="A14331">
        <v>14330</v>
      </c>
    </row>
    <row r="14332" spans="1:1" x14ac:dyDescent="0.25">
      <c r="A14332">
        <v>14331</v>
      </c>
    </row>
    <row r="14333" spans="1:1" x14ac:dyDescent="0.25">
      <c r="A14333">
        <v>14332</v>
      </c>
    </row>
    <row r="14334" spans="1:1" x14ac:dyDescent="0.25">
      <c r="A14334">
        <v>14333</v>
      </c>
    </row>
    <row r="14335" spans="1:1" x14ac:dyDescent="0.25">
      <c r="A14335">
        <v>14334</v>
      </c>
    </row>
    <row r="14336" spans="1:1" x14ac:dyDescent="0.25">
      <c r="A14336">
        <v>14335</v>
      </c>
    </row>
    <row r="14337" spans="1:1" x14ac:dyDescent="0.25">
      <c r="A14337">
        <v>14336</v>
      </c>
    </row>
    <row r="14338" spans="1:1" x14ac:dyDescent="0.25">
      <c r="A14338">
        <v>14337</v>
      </c>
    </row>
    <row r="14339" spans="1:1" x14ac:dyDescent="0.25">
      <c r="A14339">
        <v>14338</v>
      </c>
    </row>
    <row r="14340" spans="1:1" x14ac:dyDescent="0.25">
      <c r="A14340">
        <v>14339</v>
      </c>
    </row>
    <row r="14341" spans="1:1" x14ac:dyDescent="0.25">
      <c r="A14341">
        <v>14340</v>
      </c>
    </row>
    <row r="14342" spans="1:1" x14ac:dyDescent="0.25">
      <c r="A14342">
        <v>14341</v>
      </c>
    </row>
    <row r="14343" spans="1:1" x14ac:dyDescent="0.25">
      <c r="A14343">
        <v>14342</v>
      </c>
    </row>
    <row r="14344" spans="1:1" x14ac:dyDescent="0.25">
      <c r="A14344">
        <v>14343</v>
      </c>
    </row>
    <row r="14345" spans="1:1" x14ac:dyDescent="0.25">
      <c r="A14345">
        <v>14344</v>
      </c>
    </row>
    <row r="14346" spans="1:1" x14ac:dyDescent="0.25">
      <c r="A14346">
        <v>14345</v>
      </c>
    </row>
    <row r="14347" spans="1:1" x14ac:dyDescent="0.25">
      <c r="A14347">
        <v>14346</v>
      </c>
    </row>
    <row r="14348" spans="1:1" x14ac:dyDescent="0.25">
      <c r="A14348">
        <v>14347</v>
      </c>
    </row>
    <row r="14349" spans="1:1" x14ac:dyDescent="0.25">
      <c r="A14349">
        <v>14348</v>
      </c>
    </row>
    <row r="14350" spans="1:1" x14ac:dyDescent="0.25">
      <c r="A14350">
        <v>14349</v>
      </c>
    </row>
    <row r="14351" spans="1:1" x14ac:dyDescent="0.25">
      <c r="A14351">
        <v>14350</v>
      </c>
    </row>
    <row r="14352" spans="1:1" x14ac:dyDescent="0.25">
      <c r="A14352">
        <v>14351</v>
      </c>
    </row>
    <row r="14353" spans="1:1" x14ac:dyDescent="0.25">
      <c r="A14353">
        <v>14352</v>
      </c>
    </row>
    <row r="14354" spans="1:1" x14ac:dyDescent="0.25">
      <c r="A14354">
        <v>14353</v>
      </c>
    </row>
    <row r="14355" spans="1:1" x14ac:dyDescent="0.25">
      <c r="A14355">
        <v>14354</v>
      </c>
    </row>
    <row r="14356" spans="1:1" x14ac:dyDescent="0.25">
      <c r="A14356">
        <v>14355</v>
      </c>
    </row>
    <row r="14357" spans="1:1" x14ac:dyDescent="0.25">
      <c r="A14357">
        <v>14356</v>
      </c>
    </row>
    <row r="14358" spans="1:1" x14ac:dyDescent="0.25">
      <c r="A14358">
        <v>14357</v>
      </c>
    </row>
    <row r="14359" spans="1:1" x14ac:dyDescent="0.25">
      <c r="A14359">
        <v>14358</v>
      </c>
    </row>
    <row r="14360" spans="1:1" x14ac:dyDescent="0.25">
      <c r="A14360">
        <v>14359</v>
      </c>
    </row>
    <row r="14361" spans="1:1" x14ac:dyDescent="0.25">
      <c r="A14361">
        <v>14360</v>
      </c>
    </row>
    <row r="14362" spans="1:1" x14ac:dyDescent="0.25">
      <c r="A14362">
        <v>14361</v>
      </c>
    </row>
    <row r="14363" spans="1:1" x14ac:dyDescent="0.25">
      <c r="A14363">
        <v>14362</v>
      </c>
    </row>
    <row r="14364" spans="1:1" x14ac:dyDescent="0.25">
      <c r="A14364">
        <v>14363</v>
      </c>
    </row>
    <row r="14365" spans="1:1" x14ac:dyDescent="0.25">
      <c r="A14365">
        <v>14364</v>
      </c>
    </row>
    <row r="14366" spans="1:1" x14ac:dyDescent="0.25">
      <c r="A14366">
        <v>14365</v>
      </c>
    </row>
    <row r="14367" spans="1:1" x14ac:dyDescent="0.25">
      <c r="A14367">
        <v>14366</v>
      </c>
    </row>
    <row r="14368" spans="1:1" x14ac:dyDescent="0.25">
      <c r="A14368">
        <v>14367</v>
      </c>
    </row>
    <row r="14369" spans="1:1" x14ac:dyDescent="0.25">
      <c r="A14369">
        <v>14368</v>
      </c>
    </row>
    <row r="14370" spans="1:1" x14ac:dyDescent="0.25">
      <c r="A14370">
        <v>14369</v>
      </c>
    </row>
    <row r="14371" spans="1:1" x14ac:dyDescent="0.25">
      <c r="A14371">
        <v>14370</v>
      </c>
    </row>
    <row r="14372" spans="1:1" x14ac:dyDescent="0.25">
      <c r="A14372">
        <v>14371</v>
      </c>
    </row>
    <row r="14373" spans="1:1" x14ac:dyDescent="0.25">
      <c r="A14373">
        <v>14372</v>
      </c>
    </row>
    <row r="14374" spans="1:1" x14ac:dyDescent="0.25">
      <c r="A14374">
        <v>14373</v>
      </c>
    </row>
    <row r="14375" spans="1:1" x14ac:dyDescent="0.25">
      <c r="A14375">
        <v>14374</v>
      </c>
    </row>
    <row r="14376" spans="1:1" x14ac:dyDescent="0.25">
      <c r="A14376">
        <v>14375</v>
      </c>
    </row>
    <row r="14377" spans="1:1" x14ac:dyDescent="0.25">
      <c r="A14377">
        <v>14376</v>
      </c>
    </row>
    <row r="14378" spans="1:1" x14ac:dyDescent="0.25">
      <c r="A14378">
        <v>14377</v>
      </c>
    </row>
    <row r="14379" spans="1:1" x14ac:dyDescent="0.25">
      <c r="A14379">
        <v>14378</v>
      </c>
    </row>
    <row r="14380" spans="1:1" x14ac:dyDescent="0.25">
      <c r="A14380">
        <v>14379</v>
      </c>
    </row>
    <row r="14381" spans="1:1" x14ac:dyDescent="0.25">
      <c r="A14381">
        <v>14380</v>
      </c>
    </row>
    <row r="14382" spans="1:1" x14ac:dyDescent="0.25">
      <c r="A14382">
        <v>14381</v>
      </c>
    </row>
    <row r="14383" spans="1:1" x14ac:dyDescent="0.25">
      <c r="A14383">
        <v>14382</v>
      </c>
    </row>
    <row r="14384" spans="1:1" x14ac:dyDescent="0.25">
      <c r="A14384">
        <v>14383</v>
      </c>
    </row>
    <row r="14385" spans="1:1" x14ac:dyDescent="0.25">
      <c r="A14385">
        <v>14384</v>
      </c>
    </row>
    <row r="14386" spans="1:1" x14ac:dyDescent="0.25">
      <c r="A14386">
        <v>14385</v>
      </c>
    </row>
    <row r="14387" spans="1:1" x14ac:dyDescent="0.25">
      <c r="A14387">
        <v>14386</v>
      </c>
    </row>
    <row r="14388" spans="1:1" x14ac:dyDescent="0.25">
      <c r="A14388">
        <v>14387</v>
      </c>
    </row>
    <row r="14389" spans="1:1" x14ac:dyDescent="0.25">
      <c r="A14389">
        <v>14388</v>
      </c>
    </row>
    <row r="14390" spans="1:1" x14ac:dyDescent="0.25">
      <c r="A14390">
        <v>14389</v>
      </c>
    </row>
    <row r="14391" spans="1:1" x14ac:dyDescent="0.25">
      <c r="A14391">
        <v>14390</v>
      </c>
    </row>
    <row r="14392" spans="1:1" x14ac:dyDescent="0.25">
      <c r="A14392">
        <v>14391</v>
      </c>
    </row>
    <row r="14393" spans="1:1" x14ac:dyDescent="0.25">
      <c r="A14393">
        <v>14392</v>
      </c>
    </row>
    <row r="14394" spans="1:1" x14ac:dyDescent="0.25">
      <c r="A14394">
        <v>14393</v>
      </c>
    </row>
    <row r="14395" spans="1:1" x14ac:dyDescent="0.25">
      <c r="A14395">
        <v>14394</v>
      </c>
    </row>
    <row r="14396" spans="1:1" x14ac:dyDescent="0.25">
      <c r="A14396">
        <v>14395</v>
      </c>
    </row>
    <row r="14397" spans="1:1" x14ac:dyDescent="0.25">
      <c r="A14397">
        <v>14396</v>
      </c>
    </row>
    <row r="14398" spans="1:1" x14ac:dyDescent="0.25">
      <c r="A14398">
        <v>14397</v>
      </c>
    </row>
    <row r="14399" spans="1:1" x14ac:dyDescent="0.25">
      <c r="A14399">
        <v>14398</v>
      </c>
    </row>
    <row r="14400" spans="1:1" x14ac:dyDescent="0.25">
      <c r="A14400">
        <v>14399</v>
      </c>
    </row>
    <row r="14401" spans="1:1" x14ac:dyDescent="0.25">
      <c r="A14401">
        <v>14400</v>
      </c>
    </row>
    <row r="14402" spans="1:1" x14ac:dyDescent="0.25">
      <c r="A14402">
        <v>14401</v>
      </c>
    </row>
    <row r="14403" spans="1:1" x14ac:dyDescent="0.25">
      <c r="A14403">
        <v>14402</v>
      </c>
    </row>
    <row r="14404" spans="1:1" x14ac:dyDescent="0.25">
      <c r="A14404">
        <v>14403</v>
      </c>
    </row>
    <row r="14405" spans="1:1" x14ac:dyDescent="0.25">
      <c r="A14405">
        <v>14404</v>
      </c>
    </row>
    <row r="14406" spans="1:1" x14ac:dyDescent="0.25">
      <c r="A14406">
        <v>14405</v>
      </c>
    </row>
    <row r="14407" spans="1:1" x14ac:dyDescent="0.25">
      <c r="A14407">
        <v>14406</v>
      </c>
    </row>
    <row r="14408" spans="1:1" x14ac:dyDescent="0.25">
      <c r="A14408">
        <v>14407</v>
      </c>
    </row>
    <row r="14409" spans="1:1" x14ac:dyDescent="0.25">
      <c r="A14409">
        <v>14408</v>
      </c>
    </row>
    <row r="14410" spans="1:1" x14ac:dyDescent="0.25">
      <c r="A14410">
        <v>14409</v>
      </c>
    </row>
    <row r="14411" spans="1:1" x14ac:dyDescent="0.25">
      <c r="A14411">
        <v>14410</v>
      </c>
    </row>
    <row r="14412" spans="1:1" x14ac:dyDescent="0.25">
      <c r="A14412">
        <v>14411</v>
      </c>
    </row>
    <row r="14413" spans="1:1" x14ac:dyDescent="0.25">
      <c r="A14413">
        <v>14412</v>
      </c>
    </row>
    <row r="14414" spans="1:1" x14ac:dyDescent="0.25">
      <c r="A14414">
        <v>14413</v>
      </c>
    </row>
    <row r="14415" spans="1:1" x14ac:dyDescent="0.25">
      <c r="A14415">
        <v>14414</v>
      </c>
    </row>
    <row r="14416" spans="1:1" x14ac:dyDescent="0.25">
      <c r="A14416">
        <v>14415</v>
      </c>
    </row>
    <row r="14417" spans="1:1" x14ac:dyDescent="0.25">
      <c r="A14417">
        <v>14416</v>
      </c>
    </row>
    <row r="14418" spans="1:1" x14ac:dyDescent="0.25">
      <c r="A14418">
        <v>14417</v>
      </c>
    </row>
    <row r="14419" spans="1:1" x14ac:dyDescent="0.25">
      <c r="A14419">
        <v>14418</v>
      </c>
    </row>
    <row r="14420" spans="1:1" x14ac:dyDescent="0.25">
      <c r="A14420">
        <v>14419</v>
      </c>
    </row>
    <row r="14421" spans="1:1" x14ac:dyDescent="0.25">
      <c r="A14421">
        <v>14420</v>
      </c>
    </row>
    <row r="14422" spans="1:1" x14ac:dyDescent="0.25">
      <c r="A14422">
        <v>14421</v>
      </c>
    </row>
    <row r="14423" spans="1:1" x14ac:dyDescent="0.25">
      <c r="A14423">
        <v>14422</v>
      </c>
    </row>
    <row r="14424" spans="1:1" x14ac:dyDescent="0.25">
      <c r="A14424">
        <v>14423</v>
      </c>
    </row>
    <row r="14425" spans="1:1" x14ac:dyDescent="0.25">
      <c r="A14425">
        <v>14424</v>
      </c>
    </row>
    <row r="14426" spans="1:1" x14ac:dyDescent="0.25">
      <c r="A14426">
        <v>14425</v>
      </c>
    </row>
    <row r="14427" spans="1:1" x14ac:dyDescent="0.25">
      <c r="A14427">
        <v>14426</v>
      </c>
    </row>
    <row r="14428" spans="1:1" x14ac:dyDescent="0.25">
      <c r="A14428">
        <v>14427</v>
      </c>
    </row>
    <row r="14429" spans="1:1" x14ac:dyDescent="0.25">
      <c r="A14429">
        <v>14428</v>
      </c>
    </row>
    <row r="14430" spans="1:1" x14ac:dyDescent="0.25">
      <c r="A14430">
        <v>14429</v>
      </c>
    </row>
    <row r="14431" spans="1:1" x14ac:dyDescent="0.25">
      <c r="A14431">
        <v>14430</v>
      </c>
    </row>
    <row r="14432" spans="1:1" x14ac:dyDescent="0.25">
      <c r="A14432">
        <v>14431</v>
      </c>
    </row>
    <row r="14433" spans="1:1" x14ac:dyDescent="0.25">
      <c r="A14433">
        <v>14432</v>
      </c>
    </row>
    <row r="14434" spans="1:1" x14ac:dyDescent="0.25">
      <c r="A14434">
        <v>14433</v>
      </c>
    </row>
    <row r="14435" spans="1:1" x14ac:dyDescent="0.25">
      <c r="A14435">
        <v>14434</v>
      </c>
    </row>
    <row r="14436" spans="1:1" x14ac:dyDescent="0.25">
      <c r="A14436">
        <v>14435</v>
      </c>
    </row>
    <row r="14437" spans="1:1" x14ac:dyDescent="0.25">
      <c r="A14437">
        <v>14436</v>
      </c>
    </row>
    <row r="14438" spans="1:1" x14ac:dyDescent="0.25">
      <c r="A14438">
        <v>14437</v>
      </c>
    </row>
    <row r="14439" spans="1:1" x14ac:dyDescent="0.25">
      <c r="A14439">
        <v>14438</v>
      </c>
    </row>
    <row r="14440" spans="1:1" x14ac:dyDescent="0.25">
      <c r="A14440">
        <v>14439</v>
      </c>
    </row>
    <row r="14441" spans="1:1" x14ac:dyDescent="0.25">
      <c r="A14441">
        <v>14440</v>
      </c>
    </row>
    <row r="14442" spans="1:1" x14ac:dyDescent="0.25">
      <c r="A14442">
        <v>14441</v>
      </c>
    </row>
    <row r="14443" spans="1:1" x14ac:dyDescent="0.25">
      <c r="A14443">
        <v>14442</v>
      </c>
    </row>
    <row r="14444" spans="1:1" x14ac:dyDescent="0.25">
      <c r="A14444">
        <v>14443</v>
      </c>
    </row>
    <row r="14445" spans="1:1" x14ac:dyDescent="0.25">
      <c r="A14445">
        <v>14444</v>
      </c>
    </row>
    <row r="14446" spans="1:1" x14ac:dyDescent="0.25">
      <c r="A14446">
        <v>14445</v>
      </c>
    </row>
    <row r="14447" spans="1:1" x14ac:dyDescent="0.25">
      <c r="A14447">
        <v>14446</v>
      </c>
    </row>
    <row r="14448" spans="1:1" x14ac:dyDescent="0.25">
      <c r="A14448">
        <v>14447</v>
      </c>
    </row>
    <row r="14449" spans="1:1" x14ac:dyDescent="0.25">
      <c r="A14449">
        <v>14448</v>
      </c>
    </row>
    <row r="14450" spans="1:1" x14ac:dyDescent="0.25">
      <c r="A14450">
        <v>14449</v>
      </c>
    </row>
    <row r="14451" spans="1:1" x14ac:dyDescent="0.25">
      <c r="A14451">
        <v>14450</v>
      </c>
    </row>
    <row r="14452" spans="1:1" x14ac:dyDescent="0.25">
      <c r="A14452">
        <v>14451</v>
      </c>
    </row>
    <row r="14453" spans="1:1" x14ac:dyDescent="0.25">
      <c r="A14453">
        <v>14452</v>
      </c>
    </row>
    <row r="14454" spans="1:1" x14ac:dyDescent="0.25">
      <c r="A14454">
        <v>14453</v>
      </c>
    </row>
    <row r="14455" spans="1:1" x14ac:dyDescent="0.25">
      <c r="A14455">
        <v>14454</v>
      </c>
    </row>
    <row r="14456" spans="1:1" x14ac:dyDescent="0.25">
      <c r="A14456">
        <v>14455</v>
      </c>
    </row>
    <row r="14457" spans="1:1" x14ac:dyDescent="0.25">
      <c r="A14457">
        <v>14456</v>
      </c>
    </row>
    <row r="14458" spans="1:1" x14ac:dyDescent="0.25">
      <c r="A14458">
        <v>14457</v>
      </c>
    </row>
    <row r="14459" spans="1:1" x14ac:dyDescent="0.25">
      <c r="A14459">
        <v>14458</v>
      </c>
    </row>
    <row r="14460" spans="1:1" x14ac:dyDescent="0.25">
      <c r="A14460">
        <v>14459</v>
      </c>
    </row>
    <row r="14461" spans="1:1" x14ac:dyDescent="0.25">
      <c r="A14461">
        <v>14460</v>
      </c>
    </row>
    <row r="14462" spans="1:1" x14ac:dyDescent="0.25">
      <c r="A14462">
        <v>14461</v>
      </c>
    </row>
    <row r="14463" spans="1:1" x14ac:dyDescent="0.25">
      <c r="A14463">
        <v>14462</v>
      </c>
    </row>
    <row r="14464" spans="1:1" x14ac:dyDescent="0.25">
      <c r="A14464">
        <v>14463</v>
      </c>
    </row>
    <row r="14465" spans="1:1" x14ac:dyDescent="0.25">
      <c r="A14465">
        <v>14464</v>
      </c>
    </row>
    <row r="14466" spans="1:1" x14ac:dyDescent="0.25">
      <c r="A14466">
        <v>14465</v>
      </c>
    </row>
    <row r="14467" spans="1:1" x14ac:dyDescent="0.25">
      <c r="A14467">
        <v>14466</v>
      </c>
    </row>
    <row r="14468" spans="1:1" x14ac:dyDescent="0.25">
      <c r="A14468">
        <v>14467</v>
      </c>
    </row>
    <row r="14469" spans="1:1" x14ac:dyDescent="0.25">
      <c r="A14469">
        <v>14468</v>
      </c>
    </row>
    <row r="14470" spans="1:1" x14ac:dyDescent="0.25">
      <c r="A14470">
        <v>14469</v>
      </c>
    </row>
    <row r="14471" spans="1:1" x14ac:dyDescent="0.25">
      <c r="A14471">
        <v>14470</v>
      </c>
    </row>
    <row r="14472" spans="1:1" x14ac:dyDescent="0.25">
      <c r="A14472">
        <v>14471</v>
      </c>
    </row>
    <row r="14473" spans="1:1" x14ac:dyDescent="0.25">
      <c r="A14473">
        <v>14472</v>
      </c>
    </row>
    <row r="14474" spans="1:1" x14ac:dyDescent="0.25">
      <c r="A14474">
        <v>14473</v>
      </c>
    </row>
    <row r="14475" spans="1:1" x14ac:dyDescent="0.25">
      <c r="A14475">
        <v>14474</v>
      </c>
    </row>
    <row r="14476" spans="1:1" x14ac:dyDescent="0.25">
      <c r="A14476">
        <v>14475</v>
      </c>
    </row>
    <row r="14477" spans="1:1" x14ac:dyDescent="0.25">
      <c r="A14477">
        <v>14476</v>
      </c>
    </row>
    <row r="14478" spans="1:1" x14ac:dyDescent="0.25">
      <c r="A14478">
        <v>14477</v>
      </c>
    </row>
    <row r="14479" spans="1:1" x14ac:dyDescent="0.25">
      <c r="A14479">
        <v>14478</v>
      </c>
    </row>
    <row r="14480" spans="1:1" x14ac:dyDescent="0.25">
      <c r="A14480">
        <v>14479</v>
      </c>
    </row>
    <row r="14481" spans="1:1" x14ac:dyDescent="0.25">
      <c r="A14481">
        <v>14480</v>
      </c>
    </row>
    <row r="14482" spans="1:1" x14ac:dyDescent="0.25">
      <c r="A14482">
        <v>14481</v>
      </c>
    </row>
    <row r="14483" spans="1:1" x14ac:dyDescent="0.25">
      <c r="A14483">
        <v>14482</v>
      </c>
    </row>
    <row r="14484" spans="1:1" x14ac:dyDescent="0.25">
      <c r="A14484">
        <v>14483</v>
      </c>
    </row>
    <row r="14485" spans="1:1" x14ac:dyDescent="0.25">
      <c r="A14485">
        <v>14484</v>
      </c>
    </row>
    <row r="14486" spans="1:1" x14ac:dyDescent="0.25">
      <c r="A14486">
        <v>14485</v>
      </c>
    </row>
    <row r="14487" spans="1:1" x14ac:dyDescent="0.25">
      <c r="A14487">
        <v>14486</v>
      </c>
    </row>
    <row r="14488" spans="1:1" x14ac:dyDescent="0.25">
      <c r="A14488">
        <v>14487</v>
      </c>
    </row>
    <row r="14489" spans="1:1" x14ac:dyDescent="0.25">
      <c r="A14489">
        <v>14488</v>
      </c>
    </row>
    <row r="14490" spans="1:1" x14ac:dyDescent="0.25">
      <c r="A14490">
        <v>14489</v>
      </c>
    </row>
    <row r="14491" spans="1:1" x14ac:dyDescent="0.25">
      <c r="A14491">
        <v>14490</v>
      </c>
    </row>
    <row r="14492" spans="1:1" x14ac:dyDescent="0.25">
      <c r="A14492">
        <v>14491</v>
      </c>
    </row>
    <row r="14493" spans="1:1" x14ac:dyDescent="0.25">
      <c r="A14493">
        <v>14492</v>
      </c>
    </row>
    <row r="14494" spans="1:1" x14ac:dyDescent="0.25">
      <c r="A14494">
        <v>14493</v>
      </c>
    </row>
    <row r="14495" spans="1:1" x14ac:dyDescent="0.25">
      <c r="A14495">
        <v>14494</v>
      </c>
    </row>
    <row r="14496" spans="1:1" x14ac:dyDescent="0.25">
      <c r="A14496">
        <v>14495</v>
      </c>
    </row>
    <row r="14497" spans="1:1" x14ac:dyDescent="0.25">
      <c r="A14497">
        <v>14496</v>
      </c>
    </row>
    <row r="14498" spans="1:1" x14ac:dyDescent="0.25">
      <c r="A14498">
        <v>14497</v>
      </c>
    </row>
    <row r="14499" spans="1:1" x14ac:dyDescent="0.25">
      <c r="A14499">
        <v>14498</v>
      </c>
    </row>
    <row r="14500" spans="1:1" x14ac:dyDescent="0.25">
      <c r="A14500">
        <v>14499</v>
      </c>
    </row>
    <row r="14501" spans="1:1" x14ac:dyDescent="0.25">
      <c r="A14501">
        <v>14500</v>
      </c>
    </row>
    <row r="14502" spans="1:1" x14ac:dyDescent="0.25">
      <c r="A14502">
        <v>14501</v>
      </c>
    </row>
    <row r="14503" spans="1:1" x14ac:dyDescent="0.25">
      <c r="A14503">
        <v>14502</v>
      </c>
    </row>
    <row r="14504" spans="1:1" x14ac:dyDescent="0.25">
      <c r="A14504">
        <v>14503</v>
      </c>
    </row>
    <row r="14505" spans="1:1" x14ac:dyDescent="0.25">
      <c r="A14505">
        <v>14504</v>
      </c>
    </row>
    <row r="14506" spans="1:1" x14ac:dyDescent="0.25">
      <c r="A14506">
        <v>14505</v>
      </c>
    </row>
    <row r="14507" spans="1:1" x14ac:dyDescent="0.25">
      <c r="A14507">
        <v>14506</v>
      </c>
    </row>
    <row r="14508" spans="1:1" x14ac:dyDescent="0.25">
      <c r="A14508">
        <v>14507</v>
      </c>
    </row>
    <row r="14509" spans="1:1" x14ac:dyDescent="0.25">
      <c r="A14509">
        <v>14508</v>
      </c>
    </row>
    <row r="14510" spans="1:1" x14ac:dyDescent="0.25">
      <c r="A14510">
        <v>14509</v>
      </c>
    </row>
    <row r="14511" spans="1:1" x14ac:dyDescent="0.25">
      <c r="A14511">
        <v>14510</v>
      </c>
    </row>
    <row r="14512" spans="1:1" x14ac:dyDescent="0.25">
      <c r="A14512">
        <v>14511</v>
      </c>
    </row>
    <row r="14513" spans="1:1" x14ac:dyDescent="0.25">
      <c r="A14513">
        <v>14512</v>
      </c>
    </row>
    <row r="14514" spans="1:1" x14ac:dyDescent="0.25">
      <c r="A14514">
        <v>14513</v>
      </c>
    </row>
    <row r="14515" spans="1:1" x14ac:dyDescent="0.25">
      <c r="A14515">
        <v>14514</v>
      </c>
    </row>
    <row r="14516" spans="1:1" x14ac:dyDescent="0.25">
      <c r="A14516">
        <v>14515</v>
      </c>
    </row>
    <row r="14517" spans="1:1" x14ac:dyDescent="0.25">
      <c r="A14517">
        <v>14516</v>
      </c>
    </row>
    <row r="14518" spans="1:1" x14ac:dyDescent="0.25">
      <c r="A14518">
        <v>14517</v>
      </c>
    </row>
    <row r="14519" spans="1:1" x14ac:dyDescent="0.25">
      <c r="A14519">
        <v>14518</v>
      </c>
    </row>
    <row r="14520" spans="1:1" x14ac:dyDescent="0.25">
      <c r="A14520">
        <v>14519</v>
      </c>
    </row>
    <row r="14521" spans="1:1" x14ac:dyDescent="0.25">
      <c r="A14521">
        <v>14520</v>
      </c>
    </row>
    <row r="14522" spans="1:1" x14ac:dyDescent="0.25">
      <c r="A14522">
        <v>14521</v>
      </c>
    </row>
    <row r="14523" spans="1:1" x14ac:dyDescent="0.25">
      <c r="A14523">
        <v>14522</v>
      </c>
    </row>
    <row r="14524" spans="1:1" x14ac:dyDescent="0.25">
      <c r="A14524">
        <v>14523</v>
      </c>
    </row>
    <row r="14525" spans="1:1" x14ac:dyDescent="0.25">
      <c r="A14525">
        <v>14524</v>
      </c>
    </row>
    <row r="14526" spans="1:1" x14ac:dyDescent="0.25">
      <c r="A14526">
        <v>14525</v>
      </c>
    </row>
    <row r="14527" spans="1:1" x14ac:dyDescent="0.25">
      <c r="A14527">
        <v>14526</v>
      </c>
    </row>
    <row r="14528" spans="1:1" x14ac:dyDescent="0.25">
      <c r="A14528">
        <v>14527</v>
      </c>
    </row>
    <row r="14529" spans="1:1" x14ac:dyDescent="0.25">
      <c r="A14529">
        <v>14528</v>
      </c>
    </row>
    <row r="14530" spans="1:1" x14ac:dyDescent="0.25">
      <c r="A14530">
        <v>14529</v>
      </c>
    </row>
    <row r="14531" spans="1:1" x14ac:dyDescent="0.25">
      <c r="A14531">
        <v>14530</v>
      </c>
    </row>
    <row r="14532" spans="1:1" x14ac:dyDescent="0.25">
      <c r="A14532">
        <v>14531</v>
      </c>
    </row>
    <row r="14533" spans="1:1" x14ac:dyDescent="0.25">
      <c r="A14533">
        <v>14532</v>
      </c>
    </row>
    <row r="14534" spans="1:1" x14ac:dyDescent="0.25">
      <c r="A14534">
        <v>14533</v>
      </c>
    </row>
    <row r="14535" spans="1:1" x14ac:dyDescent="0.25">
      <c r="A14535">
        <v>14534</v>
      </c>
    </row>
    <row r="14536" spans="1:1" x14ac:dyDescent="0.25">
      <c r="A14536">
        <v>14535</v>
      </c>
    </row>
    <row r="14537" spans="1:1" x14ac:dyDescent="0.25">
      <c r="A14537">
        <v>14536</v>
      </c>
    </row>
    <row r="14538" spans="1:1" x14ac:dyDescent="0.25">
      <c r="A14538">
        <v>14537</v>
      </c>
    </row>
    <row r="14539" spans="1:1" x14ac:dyDescent="0.25">
      <c r="A14539">
        <v>14538</v>
      </c>
    </row>
    <row r="14540" spans="1:1" x14ac:dyDescent="0.25">
      <c r="A14540">
        <v>14539</v>
      </c>
    </row>
    <row r="14541" spans="1:1" x14ac:dyDescent="0.25">
      <c r="A14541">
        <v>14540</v>
      </c>
    </row>
    <row r="14542" spans="1:1" x14ac:dyDescent="0.25">
      <c r="A14542">
        <v>14541</v>
      </c>
    </row>
    <row r="14543" spans="1:1" x14ac:dyDescent="0.25">
      <c r="A14543">
        <v>14542</v>
      </c>
    </row>
    <row r="14544" spans="1:1" x14ac:dyDescent="0.25">
      <c r="A14544">
        <v>14543</v>
      </c>
    </row>
    <row r="14545" spans="1:1" x14ac:dyDescent="0.25">
      <c r="A14545">
        <v>14544</v>
      </c>
    </row>
    <row r="14546" spans="1:1" x14ac:dyDescent="0.25">
      <c r="A14546">
        <v>14545</v>
      </c>
    </row>
    <row r="14547" spans="1:1" x14ac:dyDescent="0.25">
      <c r="A14547">
        <v>14546</v>
      </c>
    </row>
    <row r="14548" spans="1:1" x14ac:dyDescent="0.25">
      <c r="A14548">
        <v>14547</v>
      </c>
    </row>
    <row r="14549" spans="1:1" x14ac:dyDescent="0.25">
      <c r="A14549">
        <v>14548</v>
      </c>
    </row>
    <row r="14550" spans="1:1" x14ac:dyDescent="0.25">
      <c r="A14550">
        <v>14549</v>
      </c>
    </row>
    <row r="14551" spans="1:1" x14ac:dyDescent="0.25">
      <c r="A14551">
        <v>14550</v>
      </c>
    </row>
    <row r="14552" spans="1:1" x14ac:dyDescent="0.25">
      <c r="A14552">
        <v>14551</v>
      </c>
    </row>
    <row r="14553" spans="1:1" x14ac:dyDescent="0.25">
      <c r="A14553">
        <v>14552</v>
      </c>
    </row>
    <row r="14554" spans="1:1" x14ac:dyDescent="0.25">
      <c r="A14554">
        <v>14553</v>
      </c>
    </row>
    <row r="14555" spans="1:1" x14ac:dyDescent="0.25">
      <c r="A14555">
        <v>14554</v>
      </c>
    </row>
    <row r="14556" spans="1:1" x14ac:dyDescent="0.25">
      <c r="A14556">
        <v>14555</v>
      </c>
    </row>
    <row r="14557" spans="1:1" x14ac:dyDescent="0.25">
      <c r="A14557">
        <v>14556</v>
      </c>
    </row>
    <row r="14558" spans="1:1" x14ac:dyDescent="0.25">
      <c r="A14558">
        <v>14557</v>
      </c>
    </row>
    <row r="14559" spans="1:1" x14ac:dyDescent="0.25">
      <c r="A14559">
        <v>14558</v>
      </c>
    </row>
    <row r="14560" spans="1:1" x14ac:dyDescent="0.25">
      <c r="A14560">
        <v>14559</v>
      </c>
    </row>
    <row r="14561" spans="1:1" x14ac:dyDescent="0.25">
      <c r="A14561">
        <v>14560</v>
      </c>
    </row>
    <row r="14562" spans="1:1" x14ac:dyDescent="0.25">
      <c r="A14562">
        <v>14561</v>
      </c>
    </row>
    <row r="14563" spans="1:1" x14ac:dyDescent="0.25">
      <c r="A14563">
        <v>14562</v>
      </c>
    </row>
    <row r="14564" spans="1:1" x14ac:dyDescent="0.25">
      <c r="A14564">
        <v>14563</v>
      </c>
    </row>
    <row r="14565" spans="1:1" x14ac:dyDescent="0.25">
      <c r="A14565">
        <v>14564</v>
      </c>
    </row>
    <row r="14566" spans="1:1" x14ac:dyDescent="0.25">
      <c r="A14566">
        <v>14565</v>
      </c>
    </row>
    <row r="14567" spans="1:1" x14ac:dyDescent="0.25">
      <c r="A14567">
        <v>14566</v>
      </c>
    </row>
    <row r="14568" spans="1:1" x14ac:dyDescent="0.25">
      <c r="A14568">
        <v>14567</v>
      </c>
    </row>
    <row r="14569" spans="1:1" x14ac:dyDescent="0.25">
      <c r="A14569">
        <v>14568</v>
      </c>
    </row>
    <row r="14570" spans="1:1" x14ac:dyDescent="0.25">
      <c r="A14570">
        <v>14569</v>
      </c>
    </row>
    <row r="14571" spans="1:1" x14ac:dyDescent="0.25">
      <c r="A14571">
        <v>14570</v>
      </c>
    </row>
    <row r="14572" spans="1:1" x14ac:dyDescent="0.25">
      <c r="A14572">
        <v>14571</v>
      </c>
    </row>
    <row r="14573" spans="1:1" x14ac:dyDescent="0.25">
      <c r="A14573">
        <v>14572</v>
      </c>
    </row>
    <row r="14574" spans="1:1" x14ac:dyDescent="0.25">
      <c r="A14574">
        <v>14573</v>
      </c>
    </row>
    <row r="14575" spans="1:1" x14ac:dyDescent="0.25">
      <c r="A14575">
        <v>14574</v>
      </c>
    </row>
    <row r="14576" spans="1:1" x14ac:dyDescent="0.25">
      <c r="A14576">
        <v>14575</v>
      </c>
    </row>
    <row r="14577" spans="1:1" x14ac:dyDescent="0.25">
      <c r="A14577">
        <v>14576</v>
      </c>
    </row>
    <row r="14578" spans="1:1" x14ac:dyDescent="0.25">
      <c r="A14578">
        <v>14577</v>
      </c>
    </row>
    <row r="14579" spans="1:1" x14ac:dyDescent="0.25">
      <c r="A14579">
        <v>14578</v>
      </c>
    </row>
    <row r="14580" spans="1:1" x14ac:dyDescent="0.25">
      <c r="A14580">
        <v>14579</v>
      </c>
    </row>
    <row r="14581" spans="1:1" x14ac:dyDescent="0.25">
      <c r="A14581">
        <v>14580</v>
      </c>
    </row>
    <row r="14582" spans="1:1" x14ac:dyDescent="0.25">
      <c r="A14582">
        <v>14581</v>
      </c>
    </row>
    <row r="14583" spans="1:1" x14ac:dyDescent="0.25">
      <c r="A14583">
        <v>14582</v>
      </c>
    </row>
    <row r="14584" spans="1:1" x14ac:dyDescent="0.25">
      <c r="A14584">
        <v>14583</v>
      </c>
    </row>
    <row r="14585" spans="1:1" x14ac:dyDescent="0.25">
      <c r="A14585">
        <v>14584</v>
      </c>
    </row>
    <row r="14586" spans="1:1" x14ac:dyDescent="0.25">
      <c r="A14586">
        <v>14585</v>
      </c>
    </row>
    <row r="14587" spans="1:1" x14ac:dyDescent="0.25">
      <c r="A14587">
        <v>14586</v>
      </c>
    </row>
    <row r="14588" spans="1:1" x14ac:dyDescent="0.25">
      <c r="A14588">
        <v>14587</v>
      </c>
    </row>
    <row r="14589" spans="1:1" x14ac:dyDescent="0.25">
      <c r="A14589">
        <v>14588</v>
      </c>
    </row>
    <row r="14590" spans="1:1" x14ac:dyDescent="0.25">
      <c r="A14590">
        <v>14589</v>
      </c>
    </row>
    <row r="14591" spans="1:1" x14ac:dyDescent="0.25">
      <c r="A14591">
        <v>14590</v>
      </c>
    </row>
    <row r="14592" spans="1:1" x14ac:dyDescent="0.25">
      <c r="A14592">
        <v>14591</v>
      </c>
    </row>
    <row r="14593" spans="1:1" x14ac:dyDescent="0.25">
      <c r="A14593">
        <v>14592</v>
      </c>
    </row>
    <row r="14594" spans="1:1" x14ac:dyDescent="0.25">
      <c r="A14594">
        <v>14593</v>
      </c>
    </row>
    <row r="14595" spans="1:1" x14ac:dyDescent="0.25">
      <c r="A14595">
        <v>14594</v>
      </c>
    </row>
    <row r="14596" spans="1:1" x14ac:dyDescent="0.25">
      <c r="A14596">
        <v>14595</v>
      </c>
    </row>
    <row r="14597" spans="1:1" x14ac:dyDescent="0.25">
      <c r="A14597">
        <v>14596</v>
      </c>
    </row>
    <row r="14598" spans="1:1" x14ac:dyDescent="0.25">
      <c r="A14598">
        <v>14597</v>
      </c>
    </row>
    <row r="14599" spans="1:1" x14ac:dyDescent="0.25">
      <c r="A14599">
        <v>14598</v>
      </c>
    </row>
    <row r="14600" spans="1:1" x14ac:dyDescent="0.25">
      <c r="A14600">
        <v>14599</v>
      </c>
    </row>
    <row r="14601" spans="1:1" x14ac:dyDescent="0.25">
      <c r="A14601">
        <v>14600</v>
      </c>
    </row>
    <row r="14602" spans="1:1" x14ac:dyDescent="0.25">
      <c r="A14602">
        <v>14601</v>
      </c>
    </row>
    <row r="14603" spans="1:1" x14ac:dyDescent="0.25">
      <c r="A14603">
        <v>14602</v>
      </c>
    </row>
    <row r="14604" spans="1:1" x14ac:dyDescent="0.25">
      <c r="A14604">
        <v>14603</v>
      </c>
    </row>
    <row r="14605" spans="1:1" x14ac:dyDescent="0.25">
      <c r="A14605">
        <v>14604</v>
      </c>
    </row>
    <row r="14606" spans="1:1" x14ac:dyDescent="0.25">
      <c r="A14606">
        <v>14605</v>
      </c>
    </row>
    <row r="14607" spans="1:1" x14ac:dyDescent="0.25">
      <c r="A14607">
        <v>14606</v>
      </c>
    </row>
    <row r="14608" spans="1:1" x14ac:dyDescent="0.25">
      <c r="A14608">
        <v>14607</v>
      </c>
    </row>
    <row r="14609" spans="1:1" x14ac:dyDescent="0.25">
      <c r="A14609">
        <v>14608</v>
      </c>
    </row>
    <row r="14610" spans="1:1" x14ac:dyDescent="0.25">
      <c r="A14610">
        <v>14609</v>
      </c>
    </row>
    <row r="14611" spans="1:1" x14ac:dyDescent="0.25">
      <c r="A14611">
        <v>14610</v>
      </c>
    </row>
    <row r="14612" spans="1:1" x14ac:dyDescent="0.25">
      <c r="A14612">
        <v>14611</v>
      </c>
    </row>
    <row r="14613" spans="1:1" x14ac:dyDescent="0.25">
      <c r="A14613">
        <v>14612</v>
      </c>
    </row>
    <row r="14614" spans="1:1" x14ac:dyDescent="0.25">
      <c r="A14614">
        <v>14613</v>
      </c>
    </row>
    <row r="14615" spans="1:1" x14ac:dyDescent="0.25">
      <c r="A14615">
        <v>14614</v>
      </c>
    </row>
    <row r="14616" spans="1:1" x14ac:dyDescent="0.25">
      <c r="A14616">
        <v>14615</v>
      </c>
    </row>
    <row r="14617" spans="1:1" x14ac:dyDescent="0.25">
      <c r="A14617">
        <v>14616</v>
      </c>
    </row>
    <row r="14618" spans="1:1" x14ac:dyDescent="0.25">
      <c r="A14618">
        <v>14617</v>
      </c>
    </row>
    <row r="14619" spans="1:1" x14ac:dyDescent="0.25">
      <c r="A14619">
        <v>14618</v>
      </c>
    </row>
    <row r="14620" spans="1:1" x14ac:dyDescent="0.25">
      <c r="A14620">
        <v>14619</v>
      </c>
    </row>
    <row r="14621" spans="1:1" x14ac:dyDescent="0.25">
      <c r="A14621">
        <v>14620</v>
      </c>
    </row>
    <row r="14622" spans="1:1" x14ac:dyDescent="0.25">
      <c r="A14622">
        <v>14621</v>
      </c>
    </row>
    <row r="14623" spans="1:1" x14ac:dyDescent="0.25">
      <c r="A14623">
        <v>14622</v>
      </c>
    </row>
    <row r="14624" spans="1:1" x14ac:dyDescent="0.25">
      <c r="A14624">
        <v>14623</v>
      </c>
    </row>
    <row r="14625" spans="1:1" x14ac:dyDescent="0.25">
      <c r="A14625">
        <v>14624</v>
      </c>
    </row>
    <row r="14626" spans="1:1" x14ac:dyDescent="0.25">
      <c r="A14626">
        <v>14625</v>
      </c>
    </row>
    <row r="14627" spans="1:1" x14ac:dyDescent="0.25">
      <c r="A14627">
        <v>14626</v>
      </c>
    </row>
    <row r="14628" spans="1:1" x14ac:dyDescent="0.25">
      <c r="A14628">
        <v>14627</v>
      </c>
    </row>
    <row r="14629" spans="1:1" x14ac:dyDescent="0.25">
      <c r="A14629">
        <v>14628</v>
      </c>
    </row>
    <row r="14630" spans="1:1" x14ac:dyDescent="0.25">
      <c r="A14630">
        <v>14629</v>
      </c>
    </row>
    <row r="14631" spans="1:1" x14ac:dyDescent="0.25">
      <c r="A14631">
        <v>14630</v>
      </c>
    </row>
    <row r="14632" spans="1:1" x14ac:dyDescent="0.25">
      <c r="A14632">
        <v>14631</v>
      </c>
    </row>
    <row r="14633" spans="1:1" x14ac:dyDescent="0.25">
      <c r="A14633">
        <v>14632</v>
      </c>
    </row>
    <row r="14634" spans="1:1" x14ac:dyDescent="0.25">
      <c r="A14634">
        <v>14633</v>
      </c>
    </row>
    <row r="14635" spans="1:1" x14ac:dyDescent="0.25">
      <c r="A14635">
        <v>14634</v>
      </c>
    </row>
    <row r="14636" spans="1:1" x14ac:dyDescent="0.25">
      <c r="A14636">
        <v>14635</v>
      </c>
    </row>
    <row r="14637" spans="1:1" x14ac:dyDescent="0.25">
      <c r="A14637">
        <v>14636</v>
      </c>
    </row>
    <row r="14638" spans="1:1" x14ac:dyDescent="0.25">
      <c r="A14638">
        <v>14637</v>
      </c>
    </row>
    <row r="14639" spans="1:1" x14ac:dyDescent="0.25">
      <c r="A14639">
        <v>14638</v>
      </c>
    </row>
    <row r="14640" spans="1:1" x14ac:dyDescent="0.25">
      <c r="A14640">
        <v>14639</v>
      </c>
    </row>
    <row r="14641" spans="1:1" x14ac:dyDescent="0.25">
      <c r="A14641">
        <v>14640</v>
      </c>
    </row>
    <row r="14642" spans="1:1" x14ac:dyDescent="0.25">
      <c r="A14642">
        <v>14641</v>
      </c>
    </row>
    <row r="14643" spans="1:1" x14ac:dyDescent="0.25">
      <c r="A14643">
        <v>14642</v>
      </c>
    </row>
    <row r="14644" spans="1:1" x14ac:dyDescent="0.25">
      <c r="A14644">
        <v>14643</v>
      </c>
    </row>
    <row r="14645" spans="1:1" x14ac:dyDescent="0.25">
      <c r="A14645">
        <v>14644</v>
      </c>
    </row>
    <row r="14646" spans="1:1" x14ac:dyDescent="0.25">
      <c r="A14646">
        <v>14645</v>
      </c>
    </row>
    <row r="14647" spans="1:1" x14ac:dyDescent="0.25">
      <c r="A14647">
        <v>14646</v>
      </c>
    </row>
    <row r="14648" spans="1:1" x14ac:dyDescent="0.25">
      <c r="A14648">
        <v>14647</v>
      </c>
    </row>
    <row r="14649" spans="1:1" x14ac:dyDescent="0.25">
      <c r="A14649">
        <v>14648</v>
      </c>
    </row>
    <row r="14650" spans="1:1" x14ac:dyDescent="0.25">
      <c r="A14650">
        <v>14649</v>
      </c>
    </row>
    <row r="14651" spans="1:1" x14ac:dyDescent="0.25">
      <c r="A14651">
        <v>14650</v>
      </c>
    </row>
    <row r="14652" spans="1:1" x14ac:dyDescent="0.25">
      <c r="A14652">
        <v>14651</v>
      </c>
    </row>
    <row r="14653" spans="1:1" x14ac:dyDescent="0.25">
      <c r="A14653">
        <v>14652</v>
      </c>
    </row>
    <row r="14654" spans="1:1" x14ac:dyDescent="0.25">
      <c r="A14654">
        <v>14653</v>
      </c>
    </row>
    <row r="14655" spans="1:1" x14ac:dyDescent="0.25">
      <c r="A14655">
        <v>14654</v>
      </c>
    </row>
    <row r="14656" spans="1:1" x14ac:dyDescent="0.25">
      <c r="A14656">
        <v>14655</v>
      </c>
    </row>
    <row r="14657" spans="1:1" x14ac:dyDescent="0.25">
      <c r="A14657">
        <v>14656</v>
      </c>
    </row>
    <row r="14658" spans="1:1" x14ac:dyDescent="0.25">
      <c r="A14658">
        <v>14657</v>
      </c>
    </row>
    <row r="14659" spans="1:1" x14ac:dyDescent="0.25">
      <c r="A14659">
        <v>14658</v>
      </c>
    </row>
    <row r="14660" spans="1:1" x14ac:dyDescent="0.25">
      <c r="A14660">
        <v>14659</v>
      </c>
    </row>
    <row r="14661" spans="1:1" x14ac:dyDescent="0.25">
      <c r="A14661">
        <v>14660</v>
      </c>
    </row>
    <row r="14662" spans="1:1" x14ac:dyDescent="0.25">
      <c r="A14662">
        <v>14661</v>
      </c>
    </row>
    <row r="14663" spans="1:1" x14ac:dyDescent="0.25">
      <c r="A14663">
        <v>14662</v>
      </c>
    </row>
    <row r="14664" spans="1:1" x14ac:dyDescent="0.25">
      <c r="A14664">
        <v>14663</v>
      </c>
    </row>
    <row r="14665" spans="1:1" x14ac:dyDescent="0.25">
      <c r="A14665">
        <v>14664</v>
      </c>
    </row>
    <row r="14666" spans="1:1" x14ac:dyDescent="0.25">
      <c r="A14666">
        <v>14665</v>
      </c>
    </row>
    <row r="14667" spans="1:1" x14ac:dyDescent="0.25">
      <c r="A14667">
        <v>14666</v>
      </c>
    </row>
    <row r="14668" spans="1:1" x14ac:dyDescent="0.25">
      <c r="A14668">
        <v>14667</v>
      </c>
    </row>
    <row r="14669" spans="1:1" x14ac:dyDescent="0.25">
      <c r="A14669">
        <v>14668</v>
      </c>
    </row>
    <row r="14670" spans="1:1" x14ac:dyDescent="0.25">
      <c r="A14670">
        <v>14669</v>
      </c>
    </row>
    <row r="14671" spans="1:1" x14ac:dyDescent="0.25">
      <c r="A14671">
        <v>14670</v>
      </c>
    </row>
    <row r="14672" spans="1:1" x14ac:dyDescent="0.25">
      <c r="A14672">
        <v>14671</v>
      </c>
    </row>
    <row r="14673" spans="1:1" x14ac:dyDescent="0.25">
      <c r="A14673">
        <v>14672</v>
      </c>
    </row>
    <row r="14674" spans="1:1" x14ac:dyDescent="0.25">
      <c r="A14674">
        <v>14673</v>
      </c>
    </row>
    <row r="14675" spans="1:1" x14ac:dyDescent="0.25">
      <c r="A14675">
        <v>14674</v>
      </c>
    </row>
    <row r="14676" spans="1:1" x14ac:dyDescent="0.25">
      <c r="A14676">
        <v>14675</v>
      </c>
    </row>
    <row r="14677" spans="1:1" x14ac:dyDescent="0.25">
      <c r="A14677">
        <v>14676</v>
      </c>
    </row>
    <row r="14678" spans="1:1" x14ac:dyDescent="0.25">
      <c r="A14678">
        <v>14677</v>
      </c>
    </row>
    <row r="14679" spans="1:1" x14ac:dyDescent="0.25">
      <c r="A14679">
        <v>14678</v>
      </c>
    </row>
    <row r="14680" spans="1:1" x14ac:dyDescent="0.25">
      <c r="A14680">
        <v>14679</v>
      </c>
    </row>
    <row r="14681" spans="1:1" x14ac:dyDescent="0.25">
      <c r="A14681">
        <v>14680</v>
      </c>
    </row>
    <row r="14682" spans="1:1" x14ac:dyDescent="0.25">
      <c r="A14682">
        <v>14681</v>
      </c>
    </row>
    <row r="14683" spans="1:1" x14ac:dyDescent="0.25">
      <c r="A14683">
        <v>14682</v>
      </c>
    </row>
    <row r="14684" spans="1:1" x14ac:dyDescent="0.25">
      <c r="A14684">
        <v>14683</v>
      </c>
    </row>
    <row r="14685" spans="1:1" x14ac:dyDescent="0.25">
      <c r="A14685">
        <v>14684</v>
      </c>
    </row>
    <row r="14686" spans="1:1" x14ac:dyDescent="0.25">
      <c r="A14686">
        <v>14685</v>
      </c>
    </row>
    <row r="14687" spans="1:1" x14ac:dyDescent="0.25">
      <c r="A14687">
        <v>14686</v>
      </c>
    </row>
    <row r="14688" spans="1:1" x14ac:dyDescent="0.25">
      <c r="A14688">
        <v>14687</v>
      </c>
    </row>
    <row r="14689" spans="1:1" x14ac:dyDescent="0.25">
      <c r="A14689">
        <v>14688</v>
      </c>
    </row>
    <row r="14690" spans="1:1" x14ac:dyDescent="0.25">
      <c r="A14690">
        <v>14689</v>
      </c>
    </row>
    <row r="14691" spans="1:1" x14ac:dyDescent="0.25">
      <c r="A14691">
        <v>14690</v>
      </c>
    </row>
    <row r="14692" spans="1:1" x14ac:dyDescent="0.25">
      <c r="A14692">
        <v>14691</v>
      </c>
    </row>
    <row r="14693" spans="1:1" x14ac:dyDescent="0.25">
      <c r="A14693">
        <v>14692</v>
      </c>
    </row>
    <row r="14694" spans="1:1" x14ac:dyDescent="0.25">
      <c r="A14694">
        <v>14693</v>
      </c>
    </row>
    <row r="14695" spans="1:1" x14ac:dyDescent="0.25">
      <c r="A14695">
        <v>14694</v>
      </c>
    </row>
    <row r="14696" spans="1:1" x14ac:dyDescent="0.25">
      <c r="A14696">
        <v>14695</v>
      </c>
    </row>
    <row r="14697" spans="1:1" x14ac:dyDescent="0.25">
      <c r="A14697">
        <v>14696</v>
      </c>
    </row>
    <row r="14698" spans="1:1" x14ac:dyDescent="0.25">
      <c r="A14698">
        <v>14697</v>
      </c>
    </row>
    <row r="14699" spans="1:1" x14ac:dyDescent="0.25">
      <c r="A14699">
        <v>14698</v>
      </c>
    </row>
    <row r="14700" spans="1:1" x14ac:dyDescent="0.25">
      <c r="A14700">
        <v>14699</v>
      </c>
    </row>
    <row r="14701" spans="1:1" x14ac:dyDescent="0.25">
      <c r="A14701">
        <v>14700</v>
      </c>
    </row>
    <row r="14702" spans="1:1" x14ac:dyDescent="0.25">
      <c r="A14702">
        <v>14701</v>
      </c>
    </row>
    <row r="14703" spans="1:1" x14ac:dyDescent="0.25">
      <c r="A14703">
        <v>14702</v>
      </c>
    </row>
    <row r="14704" spans="1:1" x14ac:dyDescent="0.25">
      <c r="A14704">
        <v>14703</v>
      </c>
    </row>
    <row r="14705" spans="1:1" x14ac:dyDescent="0.25">
      <c r="A14705">
        <v>14704</v>
      </c>
    </row>
    <row r="14706" spans="1:1" x14ac:dyDescent="0.25">
      <c r="A14706">
        <v>14705</v>
      </c>
    </row>
    <row r="14707" spans="1:1" x14ac:dyDescent="0.25">
      <c r="A14707">
        <v>14706</v>
      </c>
    </row>
    <row r="14708" spans="1:1" x14ac:dyDescent="0.25">
      <c r="A14708">
        <v>14707</v>
      </c>
    </row>
    <row r="14709" spans="1:1" x14ac:dyDescent="0.25">
      <c r="A14709">
        <v>14708</v>
      </c>
    </row>
    <row r="14710" spans="1:1" x14ac:dyDescent="0.25">
      <c r="A14710">
        <v>14709</v>
      </c>
    </row>
    <row r="14711" spans="1:1" x14ac:dyDescent="0.25">
      <c r="A14711">
        <v>14710</v>
      </c>
    </row>
    <row r="14712" spans="1:1" x14ac:dyDescent="0.25">
      <c r="A14712">
        <v>14711</v>
      </c>
    </row>
    <row r="14713" spans="1:1" x14ac:dyDescent="0.25">
      <c r="A14713">
        <v>14712</v>
      </c>
    </row>
    <row r="14714" spans="1:1" x14ac:dyDescent="0.25">
      <c r="A14714">
        <v>14713</v>
      </c>
    </row>
    <row r="14715" spans="1:1" x14ac:dyDescent="0.25">
      <c r="A14715">
        <v>14714</v>
      </c>
    </row>
    <row r="14716" spans="1:1" x14ac:dyDescent="0.25">
      <c r="A14716">
        <v>14715</v>
      </c>
    </row>
    <row r="14717" spans="1:1" x14ac:dyDescent="0.25">
      <c r="A14717">
        <v>14716</v>
      </c>
    </row>
    <row r="14718" spans="1:1" x14ac:dyDescent="0.25">
      <c r="A14718">
        <v>14717</v>
      </c>
    </row>
    <row r="14719" spans="1:1" x14ac:dyDescent="0.25">
      <c r="A14719">
        <v>14718</v>
      </c>
    </row>
    <row r="14720" spans="1:1" x14ac:dyDescent="0.25">
      <c r="A14720">
        <v>14719</v>
      </c>
    </row>
    <row r="14721" spans="1:1" x14ac:dyDescent="0.25">
      <c r="A14721">
        <v>14720</v>
      </c>
    </row>
    <row r="14722" spans="1:1" x14ac:dyDescent="0.25">
      <c r="A14722">
        <v>14721</v>
      </c>
    </row>
    <row r="14723" spans="1:1" x14ac:dyDescent="0.25">
      <c r="A14723">
        <v>14722</v>
      </c>
    </row>
    <row r="14724" spans="1:1" x14ac:dyDescent="0.25">
      <c r="A14724">
        <v>14723</v>
      </c>
    </row>
    <row r="14725" spans="1:1" x14ac:dyDescent="0.25">
      <c r="A14725">
        <v>14724</v>
      </c>
    </row>
    <row r="14726" spans="1:1" x14ac:dyDescent="0.25">
      <c r="A14726">
        <v>14725</v>
      </c>
    </row>
    <row r="14727" spans="1:1" x14ac:dyDescent="0.25">
      <c r="A14727">
        <v>14726</v>
      </c>
    </row>
    <row r="14728" spans="1:1" x14ac:dyDescent="0.25">
      <c r="A14728">
        <v>14727</v>
      </c>
    </row>
    <row r="14729" spans="1:1" x14ac:dyDescent="0.25">
      <c r="A14729">
        <v>14728</v>
      </c>
    </row>
    <row r="14730" spans="1:1" x14ac:dyDescent="0.25">
      <c r="A14730">
        <v>14729</v>
      </c>
    </row>
    <row r="14731" spans="1:1" x14ac:dyDescent="0.25">
      <c r="A14731">
        <v>14730</v>
      </c>
    </row>
    <row r="14732" spans="1:1" x14ac:dyDescent="0.25">
      <c r="A14732">
        <v>14731</v>
      </c>
    </row>
    <row r="14733" spans="1:1" x14ac:dyDescent="0.25">
      <c r="A14733">
        <v>14732</v>
      </c>
    </row>
    <row r="14734" spans="1:1" x14ac:dyDescent="0.25">
      <c r="A14734">
        <v>14733</v>
      </c>
    </row>
    <row r="14735" spans="1:1" x14ac:dyDescent="0.25">
      <c r="A14735">
        <v>14734</v>
      </c>
    </row>
    <row r="14736" spans="1:1" x14ac:dyDescent="0.25">
      <c r="A14736">
        <v>14735</v>
      </c>
    </row>
    <row r="14737" spans="1:1" x14ac:dyDescent="0.25">
      <c r="A14737">
        <v>14736</v>
      </c>
    </row>
    <row r="14738" spans="1:1" x14ac:dyDescent="0.25">
      <c r="A14738">
        <v>14737</v>
      </c>
    </row>
    <row r="14739" spans="1:1" x14ac:dyDescent="0.25">
      <c r="A14739">
        <v>14738</v>
      </c>
    </row>
    <row r="14740" spans="1:1" x14ac:dyDescent="0.25">
      <c r="A14740">
        <v>14739</v>
      </c>
    </row>
    <row r="14741" spans="1:1" x14ac:dyDescent="0.25">
      <c r="A14741">
        <v>14740</v>
      </c>
    </row>
    <row r="14742" spans="1:1" x14ac:dyDescent="0.25">
      <c r="A14742">
        <v>14741</v>
      </c>
    </row>
    <row r="14743" spans="1:1" x14ac:dyDescent="0.25">
      <c r="A14743">
        <v>14742</v>
      </c>
    </row>
    <row r="14744" spans="1:1" x14ac:dyDescent="0.25">
      <c r="A14744">
        <v>14743</v>
      </c>
    </row>
    <row r="14745" spans="1:1" x14ac:dyDescent="0.25">
      <c r="A14745">
        <v>14744</v>
      </c>
    </row>
    <row r="14746" spans="1:1" x14ac:dyDescent="0.25">
      <c r="A14746">
        <v>14745</v>
      </c>
    </row>
    <row r="14747" spans="1:1" x14ac:dyDescent="0.25">
      <c r="A14747">
        <v>14746</v>
      </c>
    </row>
    <row r="14748" spans="1:1" x14ac:dyDescent="0.25">
      <c r="A14748">
        <v>14747</v>
      </c>
    </row>
    <row r="14749" spans="1:1" x14ac:dyDescent="0.25">
      <c r="A14749">
        <v>14748</v>
      </c>
    </row>
    <row r="14750" spans="1:1" x14ac:dyDescent="0.25">
      <c r="A14750">
        <v>14749</v>
      </c>
    </row>
    <row r="14751" spans="1:1" x14ac:dyDescent="0.25">
      <c r="A14751">
        <v>14750</v>
      </c>
    </row>
    <row r="14752" spans="1:1" x14ac:dyDescent="0.25">
      <c r="A14752">
        <v>14751</v>
      </c>
    </row>
    <row r="14753" spans="1:1" x14ac:dyDescent="0.25">
      <c r="A14753">
        <v>14752</v>
      </c>
    </row>
    <row r="14754" spans="1:1" x14ac:dyDescent="0.25">
      <c r="A14754">
        <v>14753</v>
      </c>
    </row>
    <row r="14755" spans="1:1" x14ac:dyDescent="0.25">
      <c r="A14755">
        <v>14754</v>
      </c>
    </row>
    <row r="14756" spans="1:1" x14ac:dyDescent="0.25">
      <c r="A14756">
        <v>14755</v>
      </c>
    </row>
    <row r="14757" spans="1:1" x14ac:dyDescent="0.25">
      <c r="A14757">
        <v>14756</v>
      </c>
    </row>
    <row r="14758" spans="1:1" x14ac:dyDescent="0.25">
      <c r="A14758">
        <v>14757</v>
      </c>
    </row>
    <row r="14759" spans="1:1" x14ac:dyDescent="0.25">
      <c r="A14759">
        <v>14758</v>
      </c>
    </row>
    <row r="14760" spans="1:1" x14ac:dyDescent="0.25">
      <c r="A14760">
        <v>14759</v>
      </c>
    </row>
    <row r="14761" spans="1:1" x14ac:dyDescent="0.25">
      <c r="A14761">
        <v>14760</v>
      </c>
    </row>
    <row r="14762" spans="1:1" x14ac:dyDescent="0.25">
      <c r="A14762">
        <v>14761</v>
      </c>
    </row>
    <row r="14763" spans="1:1" x14ac:dyDescent="0.25">
      <c r="A14763">
        <v>14762</v>
      </c>
    </row>
    <row r="14764" spans="1:1" x14ac:dyDescent="0.25">
      <c r="A14764">
        <v>14763</v>
      </c>
    </row>
    <row r="14765" spans="1:1" x14ac:dyDescent="0.25">
      <c r="A14765">
        <v>14764</v>
      </c>
    </row>
    <row r="14766" spans="1:1" x14ac:dyDescent="0.25">
      <c r="A14766">
        <v>14765</v>
      </c>
    </row>
    <row r="14767" spans="1:1" x14ac:dyDescent="0.25">
      <c r="A14767">
        <v>14766</v>
      </c>
    </row>
    <row r="14768" spans="1:1" x14ac:dyDescent="0.25">
      <c r="A14768">
        <v>14767</v>
      </c>
    </row>
    <row r="14769" spans="1:1" x14ac:dyDescent="0.25">
      <c r="A14769">
        <v>14768</v>
      </c>
    </row>
    <row r="14770" spans="1:1" x14ac:dyDescent="0.25">
      <c r="A14770">
        <v>14769</v>
      </c>
    </row>
    <row r="14771" spans="1:1" x14ac:dyDescent="0.25">
      <c r="A14771">
        <v>14770</v>
      </c>
    </row>
    <row r="14772" spans="1:1" x14ac:dyDescent="0.25">
      <c r="A14772">
        <v>14771</v>
      </c>
    </row>
    <row r="14773" spans="1:1" x14ac:dyDescent="0.25">
      <c r="A14773">
        <v>14772</v>
      </c>
    </row>
    <row r="14774" spans="1:1" x14ac:dyDescent="0.25">
      <c r="A14774">
        <v>14773</v>
      </c>
    </row>
    <row r="14775" spans="1:1" x14ac:dyDescent="0.25">
      <c r="A14775">
        <v>14774</v>
      </c>
    </row>
    <row r="14776" spans="1:1" x14ac:dyDescent="0.25">
      <c r="A14776">
        <v>14775</v>
      </c>
    </row>
    <row r="14777" spans="1:1" x14ac:dyDescent="0.25">
      <c r="A14777">
        <v>14776</v>
      </c>
    </row>
    <row r="14778" spans="1:1" x14ac:dyDescent="0.25">
      <c r="A14778">
        <v>14777</v>
      </c>
    </row>
    <row r="14779" spans="1:1" x14ac:dyDescent="0.25">
      <c r="A14779">
        <v>14778</v>
      </c>
    </row>
    <row r="14780" spans="1:1" x14ac:dyDescent="0.25">
      <c r="A14780">
        <v>14779</v>
      </c>
    </row>
    <row r="14781" spans="1:1" x14ac:dyDescent="0.25">
      <c r="A14781">
        <v>14780</v>
      </c>
    </row>
    <row r="14782" spans="1:1" x14ac:dyDescent="0.25">
      <c r="A14782">
        <v>14781</v>
      </c>
    </row>
    <row r="14783" spans="1:1" x14ac:dyDescent="0.25">
      <c r="A14783">
        <v>14782</v>
      </c>
    </row>
    <row r="14784" spans="1:1" x14ac:dyDescent="0.25">
      <c r="A14784">
        <v>14783</v>
      </c>
    </row>
    <row r="14785" spans="1:1" x14ac:dyDescent="0.25">
      <c r="A14785">
        <v>14784</v>
      </c>
    </row>
    <row r="14786" spans="1:1" x14ac:dyDescent="0.25">
      <c r="A14786">
        <v>14785</v>
      </c>
    </row>
    <row r="14787" spans="1:1" x14ac:dyDescent="0.25">
      <c r="A14787">
        <v>14786</v>
      </c>
    </row>
    <row r="14788" spans="1:1" x14ac:dyDescent="0.25">
      <c r="A14788">
        <v>14787</v>
      </c>
    </row>
    <row r="14789" spans="1:1" x14ac:dyDescent="0.25">
      <c r="A14789">
        <v>14788</v>
      </c>
    </row>
    <row r="14790" spans="1:1" x14ac:dyDescent="0.25">
      <c r="A14790">
        <v>14789</v>
      </c>
    </row>
    <row r="14791" spans="1:1" x14ac:dyDescent="0.25">
      <c r="A14791">
        <v>14790</v>
      </c>
    </row>
    <row r="14792" spans="1:1" x14ac:dyDescent="0.25">
      <c r="A14792">
        <v>14791</v>
      </c>
    </row>
    <row r="14793" spans="1:1" x14ac:dyDescent="0.25">
      <c r="A14793">
        <v>14792</v>
      </c>
    </row>
    <row r="14794" spans="1:1" x14ac:dyDescent="0.25">
      <c r="A14794">
        <v>14793</v>
      </c>
    </row>
    <row r="14795" spans="1:1" x14ac:dyDescent="0.25">
      <c r="A14795">
        <v>14794</v>
      </c>
    </row>
    <row r="14796" spans="1:1" x14ac:dyDescent="0.25">
      <c r="A14796">
        <v>14795</v>
      </c>
    </row>
    <row r="14797" spans="1:1" x14ac:dyDescent="0.25">
      <c r="A14797">
        <v>14796</v>
      </c>
    </row>
    <row r="14798" spans="1:1" x14ac:dyDescent="0.25">
      <c r="A14798">
        <v>14797</v>
      </c>
    </row>
    <row r="14799" spans="1:1" x14ac:dyDescent="0.25">
      <c r="A14799">
        <v>14798</v>
      </c>
    </row>
    <row r="14800" spans="1:1" x14ac:dyDescent="0.25">
      <c r="A14800">
        <v>14799</v>
      </c>
    </row>
    <row r="14801" spans="1:1" x14ac:dyDescent="0.25">
      <c r="A14801">
        <v>14800</v>
      </c>
    </row>
    <row r="14802" spans="1:1" x14ac:dyDescent="0.25">
      <c r="A14802">
        <v>14801</v>
      </c>
    </row>
    <row r="14803" spans="1:1" x14ac:dyDescent="0.25">
      <c r="A14803">
        <v>14802</v>
      </c>
    </row>
    <row r="14804" spans="1:1" x14ac:dyDescent="0.25">
      <c r="A14804">
        <v>14803</v>
      </c>
    </row>
    <row r="14805" spans="1:1" x14ac:dyDescent="0.25">
      <c r="A14805">
        <v>14804</v>
      </c>
    </row>
    <row r="14806" spans="1:1" x14ac:dyDescent="0.25">
      <c r="A14806">
        <v>14805</v>
      </c>
    </row>
    <row r="14807" spans="1:1" x14ac:dyDescent="0.25">
      <c r="A14807">
        <v>14806</v>
      </c>
    </row>
    <row r="14808" spans="1:1" x14ac:dyDescent="0.25">
      <c r="A14808">
        <v>14807</v>
      </c>
    </row>
    <row r="14809" spans="1:1" x14ac:dyDescent="0.25">
      <c r="A14809">
        <v>14808</v>
      </c>
    </row>
    <row r="14810" spans="1:1" x14ac:dyDescent="0.25">
      <c r="A14810">
        <v>14809</v>
      </c>
    </row>
    <row r="14811" spans="1:1" x14ac:dyDescent="0.25">
      <c r="A14811">
        <v>14810</v>
      </c>
    </row>
    <row r="14812" spans="1:1" x14ac:dyDescent="0.25">
      <c r="A14812">
        <v>14811</v>
      </c>
    </row>
    <row r="14813" spans="1:1" x14ac:dyDescent="0.25">
      <c r="A14813">
        <v>14812</v>
      </c>
    </row>
    <row r="14814" spans="1:1" x14ac:dyDescent="0.25">
      <c r="A14814">
        <v>14813</v>
      </c>
    </row>
    <row r="14815" spans="1:1" x14ac:dyDescent="0.25">
      <c r="A14815">
        <v>14814</v>
      </c>
    </row>
    <row r="14816" spans="1:1" x14ac:dyDescent="0.25">
      <c r="A14816">
        <v>14815</v>
      </c>
    </row>
    <row r="14817" spans="1:1" x14ac:dyDescent="0.25">
      <c r="A14817">
        <v>14816</v>
      </c>
    </row>
    <row r="14818" spans="1:1" x14ac:dyDescent="0.25">
      <c r="A14818">
        <v>14817</v>
      </c>
    </row>
    <row r="14819" spans="1:1" x14ac:dyDescent="0.25">
      <c r="A14819">
        <v>14818</v>
      </c>
    </row>
    <row r="14820" spans="1:1" x14ac:dyDescent="0.25">
      <c r="A14820">
        <v>14819</v>
      </c>
    </row>
    <row r="14821" spans="1:1" x14ac:dyDescent="0.25">
      <c r="A14821">
        <v>14820</v>
      </c>
    </row>
    <row r="14822" spans="1:1" x14ac:dyDescent="0.25">
      <c r="A14822">
        <v>14821</v>
      </c>
    </row>
    <row r="14823" spans="1:1" x14ac:dyDescent="0.25">
      <c r="A14823">
        <v>14822</v>
      </c>
    </row>
    <row r="14824" spans="1:1" x14ac:dyDescent="0.25">
      <c r="A14824">
        <v>14823</v>
      </c>
    </row>
    <row r="14825" spans="1:1" x14ac:dyDescent="0.25">
      <c r="A14825">
        <v>14824</v>
      </c>
    </row>
    <row r="14826" spans="1:1" x14ac:dyDescent="0.25">
      <c r="A14826">
        <v>14825</v>
      </c>
    </row>
    <row r="14827" spans="1:1" x14ac:dyDescent="0.25">
      <c r="A14827">
        <v>14826</v>
      </c>
    </row>
    <row r="14828" spans="1:1" x14ac:dyDescent="0.25">
      <c r="A14828">
        <v>14827</v>
      </c>
    </row>
    <row r="14829" spans="1:1" x14ac:dyDescent="0.25">
      <c r="A14829">
        <v>14828</v>
      </c>
    </row>
    <row r="14830" spans="1:1" x14ac:dyDescent="0.25">
      <c r="A14830">
        <v>14829</v>
      </c>
    </row>
    <row r="14831" spans="1:1" x14ac:dyDescent="0.25">
      <c r="A14831">
        <v>14830</v>
      </c>
    </row>
    <row r="14832" spans="1:1" x14ac:dyDescent="0.25">
      <c r="A14832">
        <v>14831</v>
      </c>
    </row>
    <row r="14833" spans="1:1" x14ac:dyDescent="0.25">
      <c r="A14833">
        <v>14832</v>
      </c>
    </row>
    <row r="14834" spans="1:1" x14ac:dyDescent="0.25">
      <c r="A14834">
        <v>14833</v>
      </c>
    </row>
    <row r="14835" spans="1:1" x14ac:dyDescent="0.25">
      <c r="A14835">
        <v>14834</v>
      </c>
    </row>
    <row r="14836" spans="1:1" x14ac:dyDescent="0.25">
      <c r="A14836">
        <v>14835</v>
      </c>
    </row>
    <row r="14837" spans="1:1" x14ac:dyDescent="0.25">
      <c r="A14837">
        <v>14836</v>
      </c>
    </row>
    <row r="14838" spans="1:1" x14ac:dyDescent="0.25">
      <c r="A14838">
        <v>14837</v>
      </c>
    </row>
    <row r="14839" spans="1:1" x14ac:dyDescent="0.25">
      <c r="A14839">
        <v>14838</v>
      </c>
    </row>
    <row r="14840" spans="1:1" x14ac:dyDescent="0.25">
      <c r="A14840">
        <v>14839</v>
      </c>
    </row>
    <row r="14841" spans="1:1" x14ac:dyDescent="0.25">
      <c r="A14841">
        <v>14840</v>
      </c>
    </row>
    <row r="14842" spans="1:1" x14ac:dyDescent="0.25">
      <c r="A14842">
        <v>14841</v>
      </c>
    </row>
    <row r="14843" spans="1:1" x14ac:dyDescent="0.25">
      <c r="A14843">
        <v>14842</v>
      </c>
    </row>
    <row r="14844" spans="1:1" x14ac:dyDescent="0.25">
      <c r="A14844">
        <v>14843</v>
      </c>
    </row>
    <row r="14845" spans="1:1" x14ac:dyDescent="0.25">
      <c r="A14845">
        <v>14844</v>
      </c>
    </row>
    <row r="14846" spans="1:1" x14ac:dyDescent="0.25">
      <c r="A14846">
        <v>14845</v>
      </c>
    </row>
    <row r="14847" spans="1:1" x14ac:dyDescent="0.25">
      <c r="A14847">
        <v>14846</v>
      </c>
    </row>
    <row r="14848" spans="1:1" x14ac:dyDescent="0.25">
      <c r="A14848">
        <v>14847</v>
      </c>
    </row>
    <row r="14849" spans="1:1" x14ac:dyDescent="0.25">
      <c r="A14849">
        <v>14848</v>
      </c>
    </row>
    <row r="14850" spans="1:1" x14ac:dyDescent="0.25">
      <c r="A14850">
        <v>14849</v>
      </c>
    </row>
    <row r="14851" spans="1:1" x14ac:dyDescent="0.25">
      <c r="A14851">
        <v>14850</v>
      </c>
    </row>
    <row r="14852" spans="1:1" x14ac:dyDescent="0.25">
      <c r="A14852">
        <v>14851</v>
      </c>
    </row>
    <row r="14853" spans="1:1" x14ac:dyDescent="0.25">
      <c r="A14853">
        <v>14852</v>
      </c>
    </row>
    <row r="14854" spans="1:1" x14ac:dyDescent="0.25">
      <c r="A14854">
        <v>14853</v>
      </c>
    </row>
    <row r="14855" spans="1:1" x14ac:dyDescent="0.25">
      <c r="A14855">
        <v>14854</v>
      </c>
    </row>
    <row r="14856" spans="1:1" x14ac:dyDescent="0.25">
      <c r="A14856">
        <v>14855</v>
      </c>
    </row>
    <row r="14857" spans="1:1" x14ac:dyDescent="0.25">
      <c r="A14857">
        <v>14856</v>
      </c>
    </row>
    <row r="14858" spans="1:1" x14ac:dyDescent="0.25">
      <c r="A14858">
        <v>14857</v>
      </c>
    </row>
    <row r="14859" spans="1:1" x14ac:dyDescent="0.25">
      <c r="A14859">
        <v>14858</v>
      </c>
    </row>
    <row r="14860" spans="1:1" x14ac:dyDescent="0.25">
      <c r="A14860">
        <v>14859</v>
      </c>
    </row>
    <row r="14861" spans="1:1" x14ac:dyDescent="0.25">
      <c r="A14861">
        <v>14860</v>
      </c>
    </row>
    <row r="14862" spans="1:1" x14ac:dyDescent="0.25">
      <c r="A14862">
        <v>14861</v>
      </c>
    </row>
    <row r="14863" spans="1:1" x14ac:dyDescent="0.25">
      <c r="A14863">
        <v>14862</v>
      </c>
    </row>
    <row r="14864" spans="1:1" x14ac:dyDescent="0.25">
      <c r="A14864">
        <v>14863</v>
      </c>
    </row>
    <row r="14865" spans="1:1" x14ac:dyDescent="0.25">
      <c r="A14865">
        <v>14864</v>
      </c>
    </row>
    <row r="14866" spans="1:1" x14ac:dyDescent="0.25">
      <c r="A14866">
        <v>14865</v>
      </c>
    </row>
    <row r="14867" spans="1:1" x14ac:dyDescent="0.25">
      <c r="A14867">
        <v>14866</v>
      </c>
    </row>
    <row r="14868" spans="1:1" x14ac:dyDescent="0.25">
      <c r="A14868">
        <v>14867</v>
      </c>
    </row>
    <row r="14869" spans="1:1" x14ac:dyDescent="0.25">
      <c r="A14869">
        <v>14868</v>
      </c>
    </row>
    <row r="14870" spans="1:1" x14ac:dyDescent="0.25">
      <c r="A14870">
        <v>14869</v>
      </c>
    </row>
    <row r="14871" spans="1:1" x14ac:dyDescent="0.25">
      <c r="A14871">
        <v>14870</v>
      </c>
    </row>
    <row r="14872" spans="1:1" x14ac:dyDescent="0.25">
      <c r="A14872">
        <v>14871</v>
      </c>
    </row>
    <row r="14873" spans="1:1" x14ac:dyDescent="0.25">
      <c r="A14873">
        <v>14872</v>
      </c>
    </row>
    <row r="14874" spans="1:1" x14ac:dyDescent="0.25">
      <c r="A14874">
        <v>14873</v>
      </c>
    </row>
    <row r="14875" spans="1:1" x14ac:dyDescent="0.25">
      <c r="A14875">
        <v>14874</v>
      </c>
    </row>
    <row r="14876" spans="1:1" x14ac:dyDescent="0.25">
      <c r="A14876">
        <v>14875</v>
      </c>
    </row>
    <row r="14877" spans="1:1" x14ac:dyDescent="0.25">
      <c r="A14877">
        <v>14876</v>
      </c>
    </row>
    <row r="14878" spans="1:1" x14ac:dyDescent="0.25">
      <c r="A14878">
        <v>14877</v>
      </c>
    </row>
    <row r="14879" spans="1:1" x14ac:dyDescent="0.25">
      <c r="A14879">
        <v>14878</v>
      </c>
    </row>
    <row r="14880" spans="1:1" x14ac:dyDescent="0.25">
      <c r="A14880">
        <v>14879</v>
      </c>
    </row>
    <row r="14881" spans="1:1" x14ac:dyDescent="0.25">
      <c r="A14881">
        <v>14880</v>
      </c>
    </row>
    <row r="14882" spans="1:1" x14ac:dyDescent="0.25">
      <c r="A14882">
        <v>14881</v>
      </c>
    </row>
    <row r="14883" spans="1:1" x14ac:dyDescent="0.25">
      <c r="A14883">
        <v>14882</v>
      </c>
    </row>
    <row r="14884" spans="1:1" x14ac:dyDescent="0.25">
      <c r="A14884">
        <v>14883</v>
      </c>
    </row>
    <row r="14885" spans="1:1" x14ac:dyDescent="0.25">
      <c r="A14885">
        <v>14884</v>
      </c>
    </row>
    <row r="14886" spans="1:1" x14ac:dyDescent="0.25">
      <c r="A14886">
        <v>14885</v>
      </c>
    </row>
    <row r="14887" spans="1:1" x14ac:dyDescent="0.25">
      <c r="A14887">
        <v>14886</v>
      </c>
    </row>
    <row r="14888" spans="1:1" x14ac:dyDescent="0.25">
      <c r="A14888">
        <v>14887</v>
      </c>
    </row>
    <row r="14889" spans="1:1" x14ac:dyDescent="0.25">
      <c r="A14889">
        <v>14888</v>
      </c>
    </row>
    <row r="14890" spans="1:1" x14ac:dyDescent="0.25">
      <c r="A14890">
        <v>14889</v>
      </c>
    </row>
    <row r="14891" spans="1:1" x14ac:dyDescent="0.25">
      <c r="A14891">
        <v>14890</v>
      </c>
    </row>
    <row r="14892" spans="1:1" x14ac:dyDescent="0.25">
      <c r="A14892">
        <v>14891</v>
      </c>
    </row>
    <row r="14893" spans="1:1" x14ac:dyDescent="0.25">
      <c r="A14893">
        <v>14892</v>
      </c>
    </row>
    <row r="14894" spans="1:1" x14ac:dyDescent="0.25">
      <c r="A14894">
        <v>14893</v>
      </c>
    </row>
    <row r="14895" spans="1:1" x14ac:dyDescent="0.25">
      <c r="A14895">
        <v>14894</v>
      </c>
    </row>
    <row r="14896" spans="1:1" x14ac:dyDescent="0.25">
      <c r="A14896">
        <v>14895</v>
      </c>
    </row>
    <row r="14897" spans="1:1" x14ac:dyDescent="0.25">
      <c r="A14897">
        <v>14896</v>
      </c>
    </row>
    <row r="14898" spans="1:1" x14ac:dyDescent="0.25">
      <c r="A14898">
        <v>14897</v>
      </c>
    </row>
    <row r="14899" spans="1:1" x14ac:dyDescent="0.25">
      <c r="A14899">
        <v>14898</v>
      </c>
    </row>
    <row r="14900" spans="1:1" x14ac:dyDescent="0.25">
      <c r="A14900">
        <v>14899</v>
      </c>
    </row>
    <row r="14901" spans="1:1" x14ac:dyDescent="0.25">
      <c r="A14901">
        <v>14900</v>
      </c>
    </row>
    <row r="14902" spans="1:1" x14ac:dyDescent="0.25">
      <c r="A14902">
        <v>14901</v>
      </c>
    </row>
    <row r="14903" spans="1:1" x14ac:dyDescent="0.25">
      <c r="A14903">
        <v>14902</v>
      </c>
    </row>
    <row r="14904" spans="1:1" x14ac:dyDescent="0.25">
      <c r="A14904">
        <v>14903</v>
      </c>
    </row>
    <row r="14905" spans="1:1" x14ac:dyDescent="0.25">
      <c r="A14905">
        <v>14904</v>
      </c>
    </row>
    <row r="14906" spans="1:1" x14ac:dyDescent="0.25">
      <c r="A14906">
        <v>14905</v>
      </c>
    </row>
    <row r="14907" spans="1:1" x14ac:dyDescent="0.25">
      <c r="A14907">
        <v>14906</v>
      </c>
    </row>
    <row r="14908" spans="1:1" x14ac:dyDescent="0.25">
      <c r="A14908">
        <v>14907</v>
      </c>
    </row>
    <row r="14909" spans="1:1" x14ac:dyDescent="0.25">
      <c r="A14909">
        <v>14908</v>
      </c>
    </row>
    <row r="14910" spans="1:1" x14ac:dyDescent="0.25">
      <c r="A14910">
        <v>14909</v>
      </c>
    </row>
    <row r="14911" spans="1:1" x14ac:dyDescent="0.25">
      <c r="A14911">
        <v>14910</v>
      </c>
    </row>
    <row r="14912" spans="1:1" x14ac:dyDescent="0.25">
      <c r="A14912">
        <v>14911</v>
      </c>
    </row>
    <row r="14913" spans="1:1" x14ac:dyDescent="0.25">
      <c r="A14913">
        <v>14912</v>
      </c>
    </row>
    <row r="14914" spans="1:1" x14ac:dyDescent="0.25">
      <c r="A14914">
        <v>14913</v>
      </c>
    </row>
    <row r="14915" spans="1:1" x14ac:dyDescent="0.25">
      <c r="A14915">
        <v>14914</v>
      </c>
    </row>
    <row r="14916" spans="1:1" x14ac:dyDescent="0.25">
      <c r="A14916">
        <v>14915</v>
      </c>
    </row>
    <row r="14917" spans="1:1" x14ac:dyDescent="0.25">
      <c r="A14917">
        <v>14916</v>
      </c>
    </row>
    <row r="14918" spans="1:1" x14ac:dyDescent="0.25">
      <c r="A14918">
        <v>14917</v>
      </c>
    </row>
    <row r="14919" spans="1:1" x14ac:dyDescent="0.25">
      <c r="A14919">
        <v>14918</v>
      </c>
    </row>
    <row r="14920" spans="1:1" x14ac:dyDescent="0.25">
      <c r="A14920">
        <v>14919</v>
      </c>
    </row>
    <row r="14921" spans="1:1" x14ac:dyDescent="0.25">
      <c r="A14921">
        <v>14920</v>
      </c>
    </row>
    <row r="14922" spans="1:1" x14ac:dyDescent="0.25">
      <c r="A14922">
        <v>14921</v>
      </c>
    </row>
    <row r="14923" spans="1:1" x14ac:dyDescent="0.25">
      <c r="A14923">
        <v>14922</v>
      </c>
    </row>
    <row r="14924" spans="1:1" x14ac:dyDescent="0.25">
      <c r="A14924">
        <v>14923</v>
      </c>
    </row>
    <row r="14925" spans="1:1" x14ac:dyDescent="0.25">
      <c r="A14925">
        <v>14924</v>
      </c>
    </row>
    <row r="14926" spans="1:1" x14ac:dyDescent="0.25">
      <c r="A14926">
        <v>14925</v>
      </c>
    </row>
    <row r="14927" spans="1:1" x14ac:dyDescent="0.25">
      <c r="A14927">
        <v>14926</v>
      </c>
    </row>
    <row r="14928" spans="1:1" x14ac:dyDescent="0.25">
      <c r="A14928">
        <v>14927</v>
      </c>
    </row>
    <row r="14929" spans="1:1" x14ac:dyDescent="0.25">
      <c r="A14929">
        <v>14928</v>
      </c>
    </row>
    <row r="14930" spans="1:1" x14ac:dyDescent="0.25">
      <c r="A14930">
        <v>14929</v>
      </c>
    </row>
    <row r="14931" spans="1:1" x14ac:dyDescent="0.25">
      <c r="A14931">
        <v>14930</v>
      </c>
    </row>
    <row r="14932" spans="1:1" x14ac:dyDescent="0.25">
      <c r="A14932">
        <v>14931</v>
      </c>
    </row>
    <row r="14933" spans="1:1" x14ac:dyDescent="0.25">
      <c r="A14933">
        <v>14932</v>
      </c>
    </row>
    <row r="14934" spans="1:1" x14ac:dyDescent="0.25">
      <c r="A14934">
        <v>14933</v>
      </c>
    </row>
    <row r="14935" spans="1:1" x14ac:dyDescent="0.25">
      <c r="A14935">
        <v>14934</v>
      </c>
    </row>
    <row r="14936" spans="1:1" x14ac:dyDescent="0.25">
      <c r="A14936">
        <v>14935</v>
      </c>
    </row>
    <row r="14937" spans="1:1" x14ac:dyDescent="0.25">
      <c r="A14937">
        <v>14936</v>
      </c>
    </row>
    <row r="14938" spans="1:1" x14ac:dyDescent="0.25">
      <c r="A14938">
        <v>14937</v>
      </c>
    </row>
    <row r="14939" spans="1:1" x14ac:dyDescent="0.25">
      <c r="A14939">
        <v>14938</v>
      </c>
    </row>
    <row r="14940" spans="1:1" x14ac:dyDescent="0.25">
      <c r="A14940">
        <v>14939</v>
      </c>
    </row>
    <row r="14941" spans="1:1" x14ac:dyDescent="0.25">
      <c r="A14941">
        <v>14940</v>
      </c>
    </row>
    <row r="14942" spans="1:1" x14ac:dyDescent="0.25">
      <c r="A14942">
        <v>14941</v>
      </c>
    </row>
    <row r="14943" spans="1:1" x14ac:dyDescent="0.25">
      <c r="A14943">
        <v>14942</v>
      </c>
    </row>
    <row r="14944" spans="1:1" x14ac:dyDescent="0.25">
      <c r="A14944">
        <v>14943</v>
      </c>
    </row>
    <row r="14945" spans="1:1" x14ac:dyDescent="0.25">
      <c r="A14945">
        <v>14944</v>
      </c>
    </row>
    <row r="14946" spans="1:1" x14ac:dyDescent="0.25">
      <c r="A14946">
        <v>14945</v>
      </c>
    </row>
    <row r="14947" spans="1:1" x14ac:dyDescent="0.25">
      <c r="A14947">
        <v>14946</v>
      </c>
    </row>
    <row r="14948" spans="1:1" x14ac:dyDescent="0.25">
      <c r="A14948">
        <v>14947</v>
      </c>
    </row>
    <row r="14949" spans="1:1" x14ac:dyDescent="0.25">
      <c r="A14949">
        <v>14948</v>
      </c>
    </row>
    <row r="14950" spans="1:1" x14ac:dyDescent="0.25">
      <c r="A14950">
        <v>14949</v>
      </c>
    </row>
    <row r="14951" spans="1:1" x14ac:dyDescent="0.25">
      <c r="A14951">
        <v>14950</v>
      </c>
    </row>
    <row r="14952" spans="1:1" x14ac:dyDescent="0.25">
      <c r="A14952">
        <v>14951</v>
      </c>
    </row>
    <row r="14953" spans="1:1" x14ac:dyDescent="0.25">
      <c r="A14953">
        <v>14952</v>
      </c>
    </row>
    <row r="14954" spans="1:1" x14ac:dyDescent="0.25">
      <c r="A14954">
        <v>14953</v>
      </c>
    </row>
    <row r="14955" spans="1:1" x14ac:dyDescent="0.25">
      <c r="A14955">
        <v>14954</v>
      </c>
    </row>
    <row r="14956" spans="1:1" x14ac:dyDescent="0.25">
      <c r="A14956">
        <v>14955</v>
      </c>
    </row>
    <row r="14957" spans="1:1" x14ac:dyDescent="0.25">
      <c r="A14957">
        <v>14956</v>
      </c>
    </row>
    <row r="14958" spans="1:1" x14ac:dyDescent="0.25">
      <c r="A14958">
        <v>14957</v>
      </c>
    </row>
    <row r="14959" spans="1:1" x14ac:dyDescent="0.25">
      <c r="A14959">
        <v>14958</v>
      </c>
    </row>
    <row r="14960" spans="1:1" x14ac:dyDescent="0.25">
      <c r="A14960">
        <v>14959</v>
      </c>
    </row>
    <row r="14961" spans="1:1" x14ac:dyDescent="0.25">
      <c r="A14961">
        <v>14960</v>
      </c>
    </row>
    <row r="14962" spans="1:1" x14ac:dyDescent="0.25">
      <c r="A14962">
        <v>14961</v>
      </c>
    </row>
    <row r="14963" spans="1:1" x14ac:dyDescent="0.25">
      <c r="A14963">
        <v>14962</v>
      </c>
    </row>
    <row r="14964" spans="1:1" x14ac:dyDescent="0.25">
      <c r="A14964">
        <v>14963</v>
      </c>
    </row>
    <row r="14965" spans="1:1" x14ac:dyDescent="0.25">
      <c r="A14965">
        <v>14964</v>
      </c>
    </row>
    <row r="14966" spans="1:1" x14ac:dyDescent="0.25">
      <c r="A14966">
        <v>14965</v>
      </c>
    </row>
    <row r="14967" spans="1:1" x14ac:dyDescent="0.25">
      <c r="A14967">
        <v>14966</v>
      </c>
    </row>
    <row r="14968" spans="1:1" x14ac:dyDescent="0.25">
      <c r="A14968">
        <v>14967</v>
      </c>
    </row>
    <row r="14969" spans="1:1" x14ac:dyDescent="0.25">
      <c r="A14969">
        <v>14968</v>
      </c>
    </row>
    <row r="14970" spans="1:1" x14ac:dyDescent="0.25">
      <c r="A14970">
        <v>14969</v>
      </c>
    </row>
    <row r="14971" spans="1:1" x14ac:dyDescent="0.25">
      <c r="A14971">
        <v>14970</v>
      </c>
    </row>
    <row r="14972" spans="1:1" x14ac:dyDescent="0.25">
      <c r="A14972">
        <v>14971</v>
      </c>
    </row>
    <row r="14973" spans="1:1" x14ac:dyDescent="0.25">
      <c r="A14973">
        <v>14972</v>
      </c>
    </row>
    <row r="14974" spans="1:1" x14ac:dyDescent="0.25">
      <c r="A14974">
        <v>14973</v>
      </c>
    </row>
    <row r="14975" spans="1:1" x14ac:dyDescent="0.25">
      <c r="A14975">
        <v>14974</v>
      </c>
    </row>
    <row r="14976" spans="1:1" x14ac:dyDescent="0.25">
      <c r="A14976">
        <v>14975</v>
      </c>
    </row>
    <row r="14977" spans="1:1" x14ac:dyDescent="0.25">
      <c r="A14977">
        <v>14976</v>
      </c>
    </row>
    <row r="14978" spans="1:1" x14ac:dyDescent="0.25">
      <c r="A14978">
        <v>14977</v>
      </c>
    </row>
    <row r="14979" spans="1:1" x14ac:dyDescent="0.25">
      <c r="A14979">
        <v>14978</v>
      </c>
    </row>
    <row r="14980" spans="1:1" x14ac:dyDescent="0.25">
      <c r="A14980">
        <v>14979</v>
      </c>
    </row>
    <row r="14981" spans="1:1" x14ac:dyDescent="0.25">
      <c r="A14981">
        <v>14980</v>
      </c>
    </row>
    <row r="14982" spans="1:1" x14ac:dyDescent="0.25">
      <c r="A14982">
        <v>14981</v>
      </c>
    </row>
    <row r="14983" spans="1:1" x14ac:dyDescent="0.25">
      <c r="A14983">
        <v>14982</v>
      </c>
    </row>
    <row r="14984" spans="1:1" x14ac:dyDescent="0.25">
      <c r="A14984">
        <v>14983</v>
      </c>
    </row>
    <row r="14985" spans="1:1" x14ac:dyDescent="0.25">
      <c r="A14985">
        <v>14984</v>
      </c>
    </row>
    <row r="14986" spans="1:1" x14ac:dyDescent="0.25">
      <c r="A14986">
        <v>14985</v>
      </c>
    </row>
    <row r="14987" spans="1:1" x14ac:dyDescent="0.25">
      <c r="A14987">
        <v>14986</v>
      </c>
    </row>
    <row r="14988" spans="1:1" x14ac:dyDescent="0.25">
      <c r="A14988">
        <v>14987</v>
      </c>
    </row>
    <row r="14989" spans="1:1" x14ac:dyDescent="0.25">
      <c r="A14989">
        <v>14988</v>
      </c>
    </row>
    <row r="14990" spans="1:1" x14ac:dyDescent="0.25">
      <c r="A14990">
        <v>14989</v>
      </c>
    </row>
    <row r="14991" spans="1:1" x14ac:dyDescent="0.25">
      <c r="A14991">
        <v>14990</v>
      </c>
    </row>
    <row r="14992" spans="1:1" x14ac:dyDescent="0.25">
      <c r="A14992">
        <v>14991</v>
      </c>
    </row>
    <row r="14993" spans="1:1" x14ac:dyDescent="0.25">
      <c r="A14993">
        <v>14992</v>
      </c>
    </row>
    <row r="14994" spans="1:1" x14ac:dyDescent="0.25">
      <c r="A14994">
        <v>14993</v>
      </c>
    </row>
    <row r="14995" spans="1:1" x14ac:dyDescent="0.25">
      <c r="A14995">
        <v>14994</v>
      </c>
    </row>
    <row r="14996" spans="1:1" x14ac:dyDescent="0.25">
      <c r="A14996">
        <v>14995</v>
      </c>
    </row>
    <row r="14997" spans="1:1" x14ac:dyDescent="0.25">
      <c r="A14997">
        <v>14996</v>
      </c>
    </row>
    <row r="14998" spans="1:1" x14ac:dyDescent="0.25">
      <c r="A14998">
        <v>14997</v>
      </c>
    </row>
    <row r="14999" spans="1:1" x14ac:dyDescent="0.25">
      <c r="A14999">
        <v>14998</v>
      </c>
    </row>
    <row r="15000" spans="1:1" x14ac:dyDescent="0.25">
      <c r="A15000">
        <v>14999</v>
      </c>
    </row>
    <row r="15001" spans="1:1" x14ac:dyDescent="0.25">
      <c r="A15001">
        <v>15000</v>
      </c>
    </row>
    <row r="15002" spans="1:1" x14ac:dyDescent="0.25">
      <c r="A15002">
        <v>15001</v>
      </c>
    </row>
    <row r="15003" spans="1:1" x14ac:dyDescent="0.25">
      <c r="A15003">
        <v>15002</v>
      </c>
    </row>
    <row r="15004" spans="1:1" x14ac:dyDescent="0.25">
      <c r="A15004">
        <v>15003</v>
      </c>
    </row>
    <row r="15005" spans="1:1" x14ac:dyDescent="0.25">
      <c r="A15005">
        <v>15004</v>
      </c>
    </row>
    <row r="15006" spans="1:1" x14ac:dyDescent="0.25">
      <c r="A15006">
        <v>15005</v>
      </c>
    </row>
    <row r="15007" spans="1:1" x14ac:dyDescent="0.25">
      <c r="A15007">
        <v>15006</v>
      </c>
    </row>
    <row r="15008" spans="1:1" x14ac:dyDescent="0.25">
      <c r="A15008">
        <v>15007</v>
      </c>
    </row>
    <row r="15009" spans="1:1" x14ac:dyDescent="0.25">
      <c r="A15009">
        <v>15008</v>
      </c>
    </row>
    <row r="15010" spans="1:1" x14ac:dyDescent="0.25">
      <c r="A15010">
        <v>15009</v>
      </c>
    </row>
    <row r="15011" spans="1:1" x14ac:dyDescent="0.25">
      <c r="A15011">
        <v>15010</v>
      </c>
    </row>
    <row r="15012" spans="1:1" x14ac:dyDescent="0.25">
      <c r="A15012">
        <v>15011</v>
      </c>
    </row>
    <row r="15013" spans="1:1" x14ac:dyDescent="0.25">
      <c r="A15013">
        <v>15012</v>
      </c>
    </row>
    <row r="15014" spans="1:1" x14ac:dyDescent="0.25">
      <c r="A15014">
        <v>15013</v>
      </c>
    </row>
    <row r="15015" spans="1:1" x14ac:dyDescent="0.25">
      <c r="A15015">
        <v>15014</v>
      </c>
    </row>
    <row r="15016" spans="1:1" x14ac:dyDescent="0.25">
      <c r="A15016">
        <v>15015</v>
      </c>
    </row>
    <row r="15017" spans="1:1" x14ac:dyDescent="0.25">
      <c r="A15017">
        <v>15016</v>
      </c>
    </row>
    <row r="15018" spans="1:1" x14ac:dyDescent="0.25">
      <c r="A15018">
        <v>15017</v>
      </c>
    </row>
    <row r="15019" spans="1:1" x14ac:dyDescent="0.25">
      <c r="A15019">
        <v>15018</v>
      </c>
    </row>
    <row r="15020" spans="1:1" x14ac:dyDescent="0.25">
      <c r="A15020">
        <v>15019</v>
      </c>
    </row>
    <row r="15021" spans="1:1" x14ac:dyDescent="0.25">
      <c r="A15021">
        <v>15020</v>
      </c>
    </row>
    <row r="15022" spans="1:1" x14ac:dyDescent="0.25">
      <c r="A15022">
        <v>15021</v>
      </c>
    </row>
    <row r="15023" spans="1:1" x14ac:dyDescent="0.25">
      <c r="A15023">
        <v>15022</v>
      </c>
    </row>
    <row r="15024" spans="1:1" x14ac:dyDescent="0.25">
      <c r="A15024">
        <v>15023</v>
      </c>
    </row>
    <row r="15025" spans="1:1" x14ac:dyDescent="0.25">
      <c r="A15025">
        <v>15024</v>
      </c>
    </row>
    <row r="15026" spans="1:1" x14ac:dyDescent="0.25">
      <c r="A15026">
        <v>15025</v>
      </c>
    </row>
    <row r="15027" spans="1:1" x14ac:dyDescent="0.25">
      <c r="A15027">
        <v>15026</v>
      </c>
    </row>
    <row r="15028" spans="1:1" x14ac:dyDescent="0.25">
      <c r="A15028">
        <v>15027</v>
      </c>
    </row>
    <row r="15029" spans="1:1" x14ac:dyDescent="0.25">
      <c r="A15029">
        <v>15028</v>
      </c>
    </row>
    <row r="15030" spans="1:1" x14ac:dyDescent="0.25">
      <c r="A15030">
        <v>15029</v>
      </c>
    </row>
    <row r="15031" spans="1:1" x14ac:dyDescent="0.25">
      <c r="A15031">
        <v>15030</v>
      </c>
    </row>
    <row r="15032" spans="1:1" x14ac:dyDescent="0.25">
      <c r="A15032">
        <v>15031</v>
      </c>
    </row>
    <row r="15033" spans="1:1" x14ac:dyDescent="0.25">
      <c r="A15033">
        <v>15032</v>
      </c>
    </row>
    <row r="15034" spans="1:1" x14ac:dyDescent="0.25">
      <c r="A15034">
        <v>15033</v>
      </c>
    </row>
    <row r="15035" spans="1:1" x14ac:dyDescent="0.25">
      <c r="A15035">
        <v>15034</v>
      </c>
    </row>
    <row r="15036" spans="1:1" x14ac:dyDescent="0.25">
      <c r="A15036">
        <v>15035</v>
      </c>
    </row>
    <row r="15037" spans="1:1" x14ac:dyDescent="0.25">
      <c r="A15037">
        <v>15036</v>
      </c>
    </row>
    <row r="15038" spans="1:1" x14ac:dyDescent="0.25">
      <c r="A15038">
        <v>15037</v>
      </c>
    </row>
    <row r="15039" spans="1:1" x14ac:dyDescent="0.25">
      <c r="A15039">
        <v>15038</v>
      </c>
    </row>
    <row r="15040" spans="1:1" x14ac:dyDescent="0.25">
      <c r="A15040">
        <v>15039</v>
      </c>
    </row>
    <row r="15041" spans="1:1" x14ac:dyDescent="0.25">
      <c r="A15041">
        <v>15040</v>
      </c>
    </row>
    <row r="15042" spans="1:1" x14ac:dyDescent="0.25">
      <c r="A15042">
        <v>15041</v>
      </c>
    </row>
    <row r="15043" spans="1:1" x14ac:dyDescent="0.25">
      <c r="A15043">
        <v>15042</v>
      </c>
    </row>
    <row r="15044" spans="1:1" x14ac:dyDescent="0.25">
      <c r="A15044">
        <v>15043</v>
      </c>
    </row>
    <row r="15045" spans="1:1" x14ac:dyDescent="0.25">
      <c r="A15045">
        <v>15044</v>
      </c>
    </row>
    <row r="15046" spans="1:1" x14ac:dyDescent="0.25">
      <c r="A15046">
        <v>15045</v>
      </c>
    </row>
    <row r="15047" spans="1:1" x14ac:dyDescent="0.25">
      <c r="A15047">
        <v>15046</v>
      </c>
    </row>
    <row r="15048" spans="1:1" x14ac:dyDescent="0.25">
      <c r="A15048">
        <v>15047</v>
      </c>
    </row>
    <row r="15049" spans="1:1" x14ac:dyDescent="0.25">
      <c r="A15049">
        <v>15048</v>
      </c>
    </row>
    <row r="15050" spans="1:1" x14ac:dyDescent="0.25">
      <c r="A15050">
        <v>15049</v>
      </c>
    </row>
    <row r="15051" spans="1:1" x14ac:dyDescent="0.25">
      <c r="A15051">
        <v>15050</v>
      </c>
    </row>
    <row r="15052" spans="1:1" x14ac:dyDescent="0.25">
      <c r="A15052">
        <v>15051</v>
      </c>
    </row>
    <row r="15053" spans="1:1" x14ac:dyDescent="0.25">
      <c r="A15053">
        <v>15052</v>
      </c>
    </row>
    <row r="15054" spans="1:1" x14ac:dyDescent="0.25">
      <c r="A15054">
        <v>15053</v>
      </c>
    </row>
    <row r="15055" spans="1:1" x14ac:dyDescent="0.25">
      <c r="A15055">
        <v>15054</v>
      </c>
    </row>
    <row r="15056" spans="1:1" x14ac:dyDescent="0.25">
      <c r="A15056">
        <v>15055</v>
      </c>
    </row>
    <row r="15057" spans="1:1" x14ac:dyDescent="0.25">
      <c r="A15057">
        <v>15056</v>
      </c>
    </row>
    <row r="15058" spans="1:1" x14ac:dyDescent="0.25">
      <c r="A15058">
        <v>15057</v>
      </c>
    </row>
    <row r="15059" spans="1:1" x14ac:dyDescent="0.25">
      <c r="A15059">
        <v>15058</v>
      </c>
    </row>
    <row r="15060" spans="1:1" x14ac:dyDescent="0.25">
      <c r="A15060">
        <v>15059</v>
      </c>
    </row>
    <row r="15061" spans="1:1" x14ac:dyDescent="0.25">
      <c r="A15061">
        <v>15060</v>
      </c>
    </row>
    <row r="15062" spans="1:1" x14ac:dyDescent="0.25">
      <c r="A15062">
        <v>15061</v>
      </c>
    </row>
    <row r="15063" spans="1:1" x14ac:dyDescent="0.25">
      <c r="A15063">
        <v>15062</v>
      </c>
    </row>
    <row r="15064" spans="1:1" x14ac:dyDescent="0.25">
      <c r="A15064">
        <v>15063</v>
      </c>
    </row>
    <row r="15065" spans="1:1" x14ac:dyDescent="0.25">
      <c r="A15065">
        <v>15064</v>
      </c>
    </row>
    <row r="15066" spans="1:1" x14ac:dyDescent="0.25">
      <c r="A15066">
        <v>15065</v>
      </c>
    </row>
    <row r="15067" spans="1:1" x14ac:dyDescent="0.25">
      <c r="A15067">
        <v>15066</v>
      </c>
    </row>
    <row r="15068" spans="1:1" x14ac:dyDescent="0.25">
      <c r="A15068">
        <v>15067</v>
      </c>
    </row>
    <row r="15069" spans="1:1" x14ac:dyDescent="0.25">
      <c r="A15069">
        <v>15068</v>
      </c>
    </row>
    <row r="15070" spans="1:1" x14ac:dyDescent="0.25">
      <c r="A15070">
        <v>15069</v>
      </c>
    </row>
    <row r="15071" spans="1:1" x14ac:dyDescent="0.25">
      <c r="A15071">
        <v>15070</v>
      </c>
    </row>
    <row r="15072" spans="1:1" x14ac:dyDescent="0.25">
      <c r="A15072">
        <v>15071</v>
      </c>
    </row>
    <row r="15073" spans="1:1" x14ac:dyDescent="0.25">
      <c r="A15073">
        <v>15072</v>
      </c>
    </row>
    <row r="15074" spans="1:1" x14ac:dyDescent="0.25">
      <c r="A15074">
        <v>15073</v>
      </c>
    </row>
    <row r="15075" spans="1:1" x14ac:dyDescent="0.25">
      <c r="A15075">
        <v>15074</v>
      </c>
    </row>
    <row r="15076" spans="1:1" x14ac:dyDescent="0.25">
      <c r="A15076">
        <v>15075</v>
      </c>
    </row>
    <row r="15077" spans="1:1" x14ac:dyDescent="0.25">
      <c r="A15077">
        <v>15076</v>
      </c>
    </row>
    <row r="15078" spans="1:1" x14ac:dyDescent="0.25">
      <c r="A15078">
        <v>15077</v>
      </c>
    </row>
    <row r="15079" spans="1:1" x14ac:dyDescent="0.25">
      <c r="A15079">
        <v>15078</v>
      </c>
    </row>
    <row r="15080" spans="1:1" x14ac:dyDescent="0.25">
      <c r="A15080">
        <v>15079</v>
      </c>
    </row>
    <row r="15081" spans="1:1" x14ac:dyDescent="0.25">
      <c r="A15081">
        <v>15080</v>
      </c>
    </row>
    <row r="15082" spans="1:1" x14ac:dyDescent="0.25">
      <c r="A15082">
        <v>15081</v>
      </c>
    </row>
    <row r="15083" spans="1:1" x14ac:dyDescent="0.25">
      <c r="A15083">
        <v>15082</v>
      </c>
    </row>
    <row r="15084" spans="1:1" x14ac:dyDescent="0.25">
      <c r="A15084">
        <v>15083</v>
      </c>
    </row>
    <row r="15085" spans="1:1" x14ac:dyDescent="0.25">
      <c r="A15085">
        <v>15084</v>
      </c>
    </row>
    <row r="15086" spans="1:1" x14ac:dyDescent="0.25">
      <c r="A15086">
        <v>15085</v>
      </c>
    </row>
    <row r="15087" spans="1:1" x14ac:dyDescent="0.25">
      <c r="A15087">
        <v>15086</v>
      </c>
    </row>
    <row r="15088" spans="1:1" x14ac:dyDescent="0.25">
      <c r="A15088">
        <v>15087</v>
      </c>
    </row>
    <row r="15089" spans="1:1" x14ac:dyDescent="0.25">
      <c r="A15089">
        <v>15088</v>
      </c>
    </row>
    <row r="15090" spans="1:1" x14ac:dyDescent="0.25">
      <c r="A15090">
        <v>15089</v>
      </c>
    </row>
    <row r="15091" spans="1:1" x14ac:dyDescent="0.25">
      <c r="A15091">
        <v>15090</v>
      </c>
    </row>
    <row r="15092" spans="1:1" x14ac:dyDescent="0.25">
      <c r="A15092">
        <v>15091</v>
      </c>
    </row>
    <row r="15093" spans="1:1" x14ac:dyDescent="0.25">
      <c r="A15093">
        <v>15092</v>
      </c>
    </row>
    <row r="15094" spans="1:1" x14ac:dyDescent="0.25">
      <c r="A15094">
        <v>15093</v>
      </c>
    </row>
    <row r="15095" spans="1:1" x14ac:dyDescent="0.25">
      <c r="A15095">
        <v>15094</v>
      </c>
    </row>
    <row r="15096" spans="1:1" x14ac:dyDescent="0.25">
      <c r="A15096">
        <v>15095</v>
      </c>
    </row>
    <row r="15097" spans="1:1" x14ac:dyDescent="0.25">
      <c r="A15097">
        <v>15096</v>
      </c>
    </row>
    <row r="15098" spans="1:1" x14ac:dyDescent="0.25">
      <c r="A15098">
        <v>15097</v>
      </c>
    </row>
    <row r="15099" spans="1:1" x14ac:dyDescent="0.25">
      <c r="A15099">
        <v>15098</v>
      </c>
    </row>
    <row r="15100" spans="1:1" x14ac:dyDescent="0.25">
      <c r="A15100">
        <v>15099</v>
      </c>
    </row>
    <row r="15101" spans="1:1" x14ac:dyDescent="0.25">
      <c r="A15101">
        <v>15100</v>
      </c>
    </row>
    <row r="15102" spans="1:1" x14ac:dyDescent="0.25">
      <c r="A15102">
        <v>15101</v>
      </c>
    </row>
    <row r="15103" spans="1:1" x14ac:dyDescent="0.25">
      <c r="A15103">
        <v>15102</v>
      </c>
    </row>
    <row r="15104" spans="1:1" x14ac:dyDescent="0.25">
      <c r="A15104">
        <v>15103</v>
      </c>
    </row>
    <row r="15105" spans="1:1" x14ac:dyDescent="0.25">
      <c r="A15105">
        <v>15104</v>
      </c>
    </row>
    <row r="15106" spans="1:1" x14ac:dyDescent="0.25">
      <c r="A15106">
        <v>15105</v>
      </c>
    </row>
    <row r="15107" spans="1:1" x14ac:dyDescent="0.25">
      <c r="A15107">
        <v>15106</v>
      </c>
    </row>
    <row r="15108" spans="1:1" x14ac:dyDescent="0.25">
      <c r="A15108">
        <v>15107</v>
      </c>
    </row>
    <row r="15109" spans="1:1" x14ac:dyDescent="0.25">
      <c r="A15109">
        <v>15108</v>
      </c>
    </row>
    <row r="15110" spans="1:1" x14ac:dyDescent="0.25">
      <c r="A15110">
        <v>15109</v>
      </c>
    </row>
    <row r="15111" spans="1:1" x14ac:dyDescent="0.25">
      <c r="A15111">
        <v>15110</v>
      </c>
    </row>
    <row r="15112" spans="1:1" x14ac:dyDescent="0.25">
      <c r="A15112">
        <v>15111</v>
      </c>
    </row>
    <row r="15113" spans="1:1" x14ac:dyDescent="0.25">
      <c r="A15113">
        <v>15112</v>
      </c>
    </row>
    <row r="15114" spans="1:1" x14ac:dyDescent="0.25">
      <c r="A15114">
        <v>15113</v>
      </c>
    </row>
    <row r="15115" spans="1:1" x14ac:dyDescent="0.25">
      <c r="A15115">
        <v>15114</v>
      </c>
    </row>
    <row r="15116" spans="1:1" x14ac:dyDescent="0.25">
      <c r="A15116">
        <v>15115</v>
      </c>
    </row>
    <row r="15117" spans="1:1" x14ac:dyDescent="0.25">
      <c r="A15117">
        <v>15116</v>
      </c>
    </row>
    <row r="15118" spans="1:1" x14ac:dyDescent="0.25">
      <c r="A15118">
        <v>15117</v>
      </c>
    </row>
    <row r="15119" spans="1:1" x14ac:dyDescent="0.25">
      <c r="A15119">
        <v>15118</v>
      </c>
    </row>
    <row r="15120" spans="1:1" x14ac:dyDescent="0.25">
      <c r="A15120">
        <v>15119</v>
      </c>
    </row>
    <row r="15121" spans="1:1" x14ac:dyDescent="0.25">
      <c r="A15121">
        <v>15120</v>
      </c>
    </row>
    <row r="15122" spans="1:1" x14ac:dyDescent="0.25">
      <c r="A15122">
        <v>15121</v>
      </c>
    </row>
    <row r="15123" spans="1:1" x14ac:dyDescent="0.25">
      <c r="A15123">
        <v>15122</v>
      </c>
    </row>
    <row r="15124" spans="1:1" x14ac:dyDescent="0.25">
      <c r="A15124">
        <v>15123</v>
      </c>
    </row>
    <row r="15125" spans="1:1" x14ac:dyDescent="0.25">
      <c r="A15125">
        <v>15124</v>
      </c>
    </row>
    <row r="15126" spans="1:1" x14ac:dyDescent="0.25">
      <c r="A15126">
        <v>15125</v>
      </c>
    </row>
    <row r="15127" spans="1:1" x14ac:dyDescent="0.25">
      <c r="A15127">
        <v>15126</v>
      </c>
    </row>
    <row r="15128" spans="1:1" x14ac:dyDescent="0.25">
      <c r="A15128">
        <v>15127</v>
      </c>
    </row>
    <row r="15129" spans="1:1" x14ac:dyDescent="0.25">
      <c r="A15129">
        <v>15128</v>
      </c>
    </row>
    <row r="15130" spans="1:1" x14ac:dyDescent="0.25">
      <c r="A15130">
        <v>15129</v>
      </c>
    </row>
    <row r="15131" spans="1:1" x14ac:dyDescent="0.25">
      <c r="A15131">
        <v>15130</v>
      </c>
    </row>
    <row r="15132" spans="1:1" x14ac:dyDescent="0.25">
      <c r="A15132">
        <v>15131</v>
      </c>
    </row>
    <row r="15133" spans="1:1" x14ac:dyDescent="0.25">
      <c r="A15133">
        <v>15132</v>
      </c>
    </row>
    <row r="15134" spans="1:1" x14ac:dyDescent="0.25">
      <c r="A15134">
        <v>15133</v>
      </c>
    </row>
    <row r="15135" spans="1:1" x14ac:dyDescent="0.25">
      <c r="A15135">
        <v>15134</v>
      </c>
    </row>
    <row r="15136" spans="1:1" x14ac:dyDescent="0.25">
      <c r="A15136">
        <v>15135</v>
      </c>
    </row>
    <row r="15137" spans="1:1" x14ac:dyDescent="0.25">
      <c r="A15137">
        <v>15136</v>
      </c>
    </row>
    <row r="15138" spans="1:1" x14ac:dyDescent="0.25">
      <c r="A15138">
        <v>15137</v>
      </c>
    </row>
    <row r="15139" spans="1:1" x14ac:dyDescent="0.25">
      <c r="A15139">
        <v>15138</v>
      </c>
    </row>
    <row r="15140" spans="1:1" x14ac:dyDescent="0.25">
      <c r="A15140">
        <v>15139</v>
      </c>
    </row>
    <row r="15141" spans="1:1" x14ac:dyDescent="0.25">
      <c r="A15141">
        <v>15140</v>
      </c>
    </row>
    <row r="15142" spans="1:1" x14ac:dyDescent="0.25">
      <c r="A15142">
        <v>15141</v>
      </c>
    </row>
    <row r="15143" spans="1:1" x14ac:dyDescent="0.25">
      <c r="A15143">
        <v>15142</v>
      </c>
    </row>
    <row r="15144" spans="1:1" x14ac:dyDescent="0.25">
      <c r="A15144">
        <v>15143</v>
      </c>
    </row>
    <row r="15145" spans="1:1" x14ac:dyDescent="0.25">
      <c r="A15145">
        <v>15144</v>
      </c>
    </row>
    <row r="15146" spans="1:1" x14ac:dyDescent="0.25">
      <c r="A15146">
        <v>15145</v>
      </c>
    </row>
    <row r="15147" spans="1:1" x14ac:dyDescent="0.25">
      <c r="A15147">
        <v>15146</v>
      </c>
    </row>
    <row r="15148" spans="1:1" x14ac:dyDescent="0.25">
      <c r="A15148">
        <v>15147</v>
      </c>
    </row>
    <row r="15149" spans="1:1" x14ac:dyDescent="0.25">
      <c r="A15149">
        <v>15148</v>
      </c>
    </row>
    <row r="15150" spans="1:1" x14ac:dyDescent="0.25">
      <c r="A15150">
        <v>15149</v>
      </c>
    </row>
    <row r="15151" spans="1:1" x14ac:dyDescent="0.25">
      <c r="A15151">
        <v>15150</v>
      </c>
    </row>
    <row r="15152" spans="1:1" x14ac:dyDescent="0.25">
      <c r="A15152">
        <v>15151</v>
      </c>
    </row>
    <row r="15153" spans="1:1" x14ac:dyDescent="0.25">
      <c r="A15153">
        <v>15152</v>
      </c>
    </row>
    <row r="15154" spans="1:1" x14ac:dyDescent="0.25">
      <c r="A15154">
        <v>15153</v>
      </c>
    </row>
    <row r="15155" spans="1:1" x14ac:dyDescent="0.25">
      <c r="A15155">
        <v>15154</v>
      </c>
    </row>
    <row r="15156" spans="1:1" x14ac:dyDescent="0.25">
      <c r="A15156">
        <v>15155</v>
      </c>
    </row>
    <row r="15157" spans="1:1" x14ac:dyDescent="0.25">
      <c r="A15157">
        <v>15156</v>
      </c>
    </row>
    <row r="15158" spans="1:1" x14ac:dyDescent="0.25">
      <c r="A15158">
        <v>15157</v>
      </c>
    </row>
    <row r="15159" spans="1:1" x14ac:dyDescent="0.25">
      <c r="A15159">
        <v>15158</v>
      </c>
    </row>
    <row r="15160" spans="1:1" x14ac:dyDescent="0.25">
      <c r="A15160">
        <v>15159</v>
      </c>
    </row>
    <row r="15161" spans="1:1" x14ac:dyDescent="0.25">
      <c r="A15161">
        <v>15160</v>
      </c>
    </row>
    <row r="15162" spans="1:1" x14ac:dyDescent="0.25">
      <c r="A15162">
        <v>15161</v>
      </c>
    </row>
    <row r="15163" spans="1:1" x14ac:dyDescent="0.25">
      <c r="A15163">
        <v>15162</v>
      </c>
    </row>
    <row r="15164" spans="1:1" x14ac:dyDescent="0.25">
      <c r="A15164">
        <v>15163</v>
      </c>
    </row>
    <row r="15165" spans="1:1" x14ac:dyDescent="0.25">
      <c r="A15165">
        <v>15164</v>
      </c>
    </row>
    <row r="15166" spans="1:1" x14ac:dyDescent="0.25">
      <c r="A15166">
        <v>15165</v>
      </c>
    </row>
    <row r="15167" spans="1:1" x14ac:dyDescent="0.25">
      <c r="A15167">
        <v>15166</v>
      </c>
    </row>
    <row r="15168" spans="1:1" x14ac:dyDescent="0.25">
      <c r="A15168">
        <v>15167</v>
      </c>
    </row>
    <row r="15169" spans="1:1" x14ac:dyDescent="0.25">
      <c r="A15169">
        <v>15168</v>
      </c>
    </row>
    <row r="15170" spans="1:1" x14ac:dyDescent="0.25">
      <c r="A15170">
        <v>15169</v>
      </c>
    </row>
    <row r="15171" spans="1:1" x14ac:dyDescent="0.25">
      <c r="A15171">
        <v>15170</v>
      </c>
    </row>
    <row r="15172" spans="1:1" x14ac:dyDescent="0.25">
      <c r="A15172">
        <v>15171</v>
      </c>
    </row>
    <row r="15173" spans="1:1" x14ac:dyDescent="0.25">
      <c r="A15173">
        <v>15172</v>
      </c>
    </row>
    <row r="15174" spans="1:1" x14ac:dyDescent="0.25">
      <c r="A15174">
        <v>15173</v>
      </c>
    </row>
    <row r="15175" spans="1:1" x14ac:dyDescent="0.25">
      <c r="A15175">
        <v>15174</v>
      </c>
    </row>
    <row r="15176" spans="1:1" x14ac:dyDescent="0.25">
      <c r="A15176">
        <v>15175</v>
      </c>
    </row>
    <row r="15177" spans="1:1" x14ac:dyDescent="0.25">
      <c r="A15177">
        <v>15176</v>
      </c>
    </row>
    <row r="15178" spans="1:1" x14ac:dyDescent="0.25">
      <c r="A15178">
        <v>15177</v>
      </c>
    </row>
    <row r="15179" spans="1:1" x14ac:dyDescent="0.25">
      <c r="A15179">
        <v>15178</v>
      </c>
    </row>
    <row r="15180" spans="1:1" x14ac:dyDescent="0.25">
      <c r="A15180">
        <v>15179</v>
      </c>
    </row>
    <row r="15181" spans="1:1" x14ac:dyDescent="0.25">
      <c r="A15181">
        <v>15180</v>
      </c>
    </row>
    <row r="15182" spans="1:1" x14ac:dyDescent="0.25">
      <c r="A15182">
        <v>15181</v>
      </c>
    </row>
    <row r="15183" spans="1:1" x14ac:dyDescent="0.25">
      <c r="A15183">
        <v>15182</v>
      </c>
    </row>
    <row r="15184" spans="1:1" x14ac:dyDescent="0.25">
      <c r="A15184">
        <v>15183</v>
      </c>
    </row>
    <row r="15185" spans="1:1" x14ac:dyDescent="0.25">
      <c r="A15185">
        <v>15184</v>
      </c>
    </row>
    <row r="15186" spans="1:1" x14ac:dyDescent="0.25">
      <c r="A15186">
        <v>15185</v>
      </c>
    </row>
    <row r="15187" spans="1:1" x14ac:dyDescent="0.25">
      <c r="A15187">
        <v>15186</v>
      </c>
    </row>
    <row r="15188" spans="1:1" x14ac:dyDescent="0.25">
      <c r="A15188">
        <v>15187</v>
      </c>
    </row>
    <row r="15189" spans="1:1" x14ac:dyDescent="0.25">
      <c r="A15189">
        <v>15188</v>
      </c>
    </row>
    <row r="15190" spans="1:1" x14ac:dyDescent="0.25">
      <c r="A15190">
        <v>15189</v>
      </c>
    </row>
    <row r="15191" spans="1:1" x14ac:dyDescent="0.25">
      <c r="A15191">
        <v>15190</v>
      </c>
    </row>
    <row r="15192" spans="1:1" x14ac:dyDescent="0.25">
      <c r="A15192">
        <v>15191</v>
      </c>
    </row>
    <row r="15193" spans="1:1" x14ac:dyDescent="0.25">
      <c r="A15193">
        <v>15192</v>
      </c>
    </row>
    <row r="15194" spans="1:1" x14ac:dyDescent="0.25">
      <c r="A15194">
        <v>15193</v>
      </c>
    </row>
    <row r="15195" spans="1:1" x14ac:dyDescent="0.25">
      <c r="A15195">
        <v>15194</v>
      </c>
    </row>
    <row r="15196" spans="1:1" x14ac:dyDescent="0.25">
      <c r="A15196">
        <v>15195</v>
      </c>
    </row>
    <row r="15197" spans="1:1" x14ac:dyDescent="0.25">
      <c r="A15197">
        <v>15196</v>
      </c>
    </row>
    <row r="15198" spans="1:1" x14ac:dyDescent="0.25">
      <c r="A15198">
        <v>15197</v>
      </c>
    </row>
    <row r="15199" spans="1:1" x14ac:dyDescent="0.25">
      <c r="A15199">
        <v>15198</v>
      </c>
    </row>
    <row r="15200" spans="1:1" x14ac:dyDescent="0.25">
      <c r="A15200">
        <v>15199</v>
      </c>
    </row>
    <row r="15201" spans="1:1" x14ac:dyDescent="0.25">
      <c r="A15201">
        <v>15200</v>
      </c>
    </row>
    <row r="15202" spans="1:1" x14ac:dyDescent="0.25">
      <c r="A15202">
        <v>15201</v>
      </c>
    </row>
    <row r="15203" spans="1:1" x14ac:dyDescent="0.25">
      <c r="A15203">
        <v>15202</v>
      </c>
    </row>
    <row r="15204" spans="1:1" x14ac:dyDescent="0.25">
      <c r="A15204">
        <v>15203</v>
      </c>
    </row>
    <row r="15205" spans="1:1" x14ac:dyDescent="0.25">
      <c r="A15205">
        <v>15204</v>
      </c>
    </row>
    <row r="15206" spans="1:1" x14ac:dyDescent="0.25">
      <c r="A15206">
        <v>15205</v>
      </c>
    </row>
    <row r="15207" spans="1:1" x14ac:dyDescent="0.25">
      <c r="A15207">
        <v>15206</v>
      </c>
    </row>
    <row r="15208" spans="1:1" x14ac:dyDescent="0.25">
      <c r="A15208">
        <v>15207</v>
      </c>
    </row>
    <row r="15209" spans="1:1" x14ac:dyDescent="0.25">
      <c r="A15209">
        <v>15208</v>
      </c>
    </row>
    <row r="15210" spans="1:1" x14ac:dyDescent="0.25">
      <c r="A15210">
        <v>15209</v>
      </c>
    </row>
    <row r="15211" spans="1:1" x14ac:dyDescent="0.25">
      <c r="A15211">
        <v>15210</v>
      </c>
    </row>
    <row r="15212" spans="1:1" x14ac:dyDescent="0.25">
      <c r="A15212">
        <v>15211</v>
      </c>
    </row>
    <row r="15213" spans="1:1" x14ac:dyDescent="0.25">
      <c r="A15213">
        <v>15212</v>
      </c>
    </row>
    <row r="15214" spans="1:1" x14ac:dyDescent="0.25">
      <c r="A15214">
        <v>15213</v>
      </c>
    </row>
    <row r="15215" spans="1:1" x14ac:dyDescent="0.25">
      <c r="A15215">
        <v>15214</v>
      </c>
    </row>
    <row r="15216" spans="1:1" x14ac:dyDescent="0.25">
      <c r="A15216">
        <v>15215</v>
      </c>
    </row>
    <row r="15217" spans="1:1" x14ac:dyDescent="0.25">
      <c r="A15217">
        <v>15216</v>
      </c>
    </row>
    <row r="15218" spans="1:1" x14ac:dyDescent="0.25">
      <c r="A15218">
        <v>15217</v>
      </c>
    </row>
    <row r="15219" spans="1:1" x14ac:dyDescent="0.25">
      <c r="A15219">
        <v>15218</v>
      </c>
    </row>
    <row r="15220" spans="1:1" x14ac:dyDescent="0.25">
      <c r="A15220">
        <v>15219</v>
      </c>
    </row>
    <row r="15221" spans="1:1" x14ac:dyDescent="0.25">
      <c r="A15221">
        <v>15220</v>
      </c>
    </row>
    <row r="15222" spans="1:1" x14ac:dyDescent="0.25">
      <c r="A15222">
        <v>15221</v>
      </c>
    </row>
    <row r="15223" spans="1:1" x14ac:dyDescent="0.25">
      <c r="A15223">
        <v>15222</v>
      </c>
    </row>
    <row r="15224" spans="1:1" x14ac:dyDescent="0.25">
      <c r="A15224">
        <v>15223</v>
      </c>
    </row>
    <row r="15225" spans="1:1" x14ac:dyDescent="0.25">
      <c r="A15225">
        <v>15224</v>
      </c>
    </row>
    <row r="15226" spans="1:1" x14ac:dyDescent="0.25">
      <c r="A15226">
        <v>15225</v>
      </c>
    </row>
    <row r="15227" spans="1:1" x14ac:dyDescent="0.25">
      <c r="A15227">
        <v>15226</v>
      </c>
    </row>
    <row r="15228" spans="1:1" x14ac:dyDescent="0.25">
      <c r="A15228">
        <v>15227</v>
      </c>
    </row>
    <row r="15229" spans="1:1" x14ac:dyDescent="0.25">
      <c r="A15229">
        <v>15228</v>
      </c>
    </row>
    <row r="15230" spans="1:1" x14ac:dyDescent="0.25">
      <c r="A15230">
        <v>15229</v>
      </c>
    </row>
    <row r="15231" spans="1:1" x14ac:dyDescent="0.25">
      <c r="A15231">
        <v>15230</v>
      </c>
    </row>
    <row r="15232" spans="1:1" x14ac:dyDescent="0.25">
      <c r="A15232">
        <v>15231</v>
      </c>
    </row>
    <row r="15233" spans="1:1" x14ac:dyDescent="0.25">
      <c r="A15233">
        <v>15232</v>
      </c>
    </row>
    <row r="15234" spans="1:1" x14ac:dyDescent="0.25">
      <c r="A15234">
        <v>15233</v>
      </c>
    </row>
    <row r="15235" spans="1:1" x14ac:dyDescent="0.25">
      <c r="A15235">
        <v>15234</v>
      </c>
    </row>
    <row r="15236" spans="1:1" x14ac:dyDescent="0.25">
      <c r="A15236">
        <v>15235</v>
      </c>
    </row>
    <row r="15237" spans="1:1" x14ac:dyDescent="0.25">
      <c r="A15237">
        <v>15236</v>
      </c>
    </row>
    <row r="15238" spans="1:1" x14ac:dyDescent="0.25">
      <c r="A15238">
        <v>15237</v>
      </c>
    </row>
    <row r="15239" spans="1:1" x14ac:dyDescent="0.25">
      <c r="A15239">
        <v>15238</v>
      </c>
    </row>
    <row r="15240" spans="1:1" x14ac:dyDescent="0.25">
      <c r="A15240">
        <v>15239</v>
      </c>
    </row>
    <row r="15241" spans="1:1" x14ac:dyDescent="0.25">
      <c r="A15241">
        <v>15240</v>
      </c>
    </row>
    <row r="15242" spans="1:1" x14ac:dyDescent="0.25">
      <c r="A15242">
        <v>15241</v>
      </c>
    </row>
    <row r="15243" spans="1:1" x14ac:dyDescent="0.25">
      <c r="A15243">
        <v>15242</v>
      </c>
    </row>
    <row r="15244" spans="1:1" x14ac:dyDescent="0.25">
      <c r="A15244">
        <v>15243</v>
      </c>
    </row>
    <row r="15245" spans="1:1" x14ac:dyDescent="0.25">
      <c r="A15245">
        <v>15244</v>
      </c>
    </row>
    <row r="15246" spans="1:1" x14ac:dyDescent="0.25">
      <c r="A15246">
        <v>15245</v>
      </c>
    </row>
    <row r="15247" spans="1:1" x14ac:dyDescent="0.25">
      <c r="A15247">
        <v>15246</v>
      </c>
    </row>
    <row r="15248" spans="1:1" x14ac:dyDescent="0.25">
      <c r="A15248">
        <v>15247</v>
      </c>
    </row>
    <row r="15249" spans="1:1" x14ac:dyDescent="0.25">
      <c r="A15249">
        <v>15248</v>
      </c>
    </row>
    <row r="15250" spans="1:1" x14ac:dyDescent="0.25">
      <c r="A15250">
        <v>15249</v>
      </c>
    </row>
    <row r="15251" spans="1:1" x14ac:dyDescent="0.25">
      <c r="A15251">
        <v>15250</v>
      </c>
    </row>
    <row r="15252" spans="1:1" x14ac:dyDescent="0.25">
      <c r="A15252">
        <v>15251</v>
      </c>
    </row>
    <row r="15253" spans="1:1" x14ac:dyDescent="0.25">
      <c r="A15253">
        <v>15252</v>
      </c>
    </row>
    <row r="15254" spans="1:1" x14ac:dyDescent="0.25">
      <c r="A15254">
        <v>15253</v>
      </c>
    </row>
    <row r="15255" spans="1:1" x14ac:dyDescent="0.25">
      <c r="A15255">
        <v>15254</v>
      </c>
    </row>
    <row r="15256" spans="1:1" x14ac:dyDescent="0.25">
      <c r="A15256">
        <v>15255</v>
      </c>
    </row>
    <row r="15257" spans="1:1" x14ac:dyDescent="0.25">
      <c r="A15257">
        <v>15256</v>
      </c>
    </row>
    <row r="15258" spans="1:1" x14ac:dyDescent="0.25">
      <c r="A15258">
        <v>15257</v>
      </c>
    </row>
    <row r="15259" spans="1:1" x14ac:dyDescent="0.25">
      <c r="A15259">
        <v>15258</v>
      </c>
    </row>
    <row r="15260" spans="1:1" x14ac:dyDescent="0.25">
      <c r="A15260">
        <v>15259</v>
      </c>
    </row>
    <row r="15261" spans="1:1" x14ac:dyDescent="0.25">
      <c r="A15261">
        <v>15260</v>
      </c>
    </row>
    <row r="15262" spans="1:1" x14ac:dyDescent="0.25">
      <c r="A15262">
        <v>15261</v>
      </c>
    </row>
    <row r="15263" spans="1:1" x14ac:dyDescent="0.25">
      <c r="A15263">
        <v>15262</v>
      </c>
    </row>
    <row r="15264" spans="1:1" x14ac:dyDescent="0.25">
      <c r="A15264">
        <v>15263</v>
      </c>
    </row>
    <row r="15265" spans="1:1" x14ac:dyDescent="0.25">
      <c r="A15265">
        <v>15264</v>
      </c>
    </row>
    <row r="15266" spans="1:1" x14ac:dyDescent="0.25">
      <c r="A15266">
        <v>15265</v>
      </c>
    </row>
    <row r="15267" spans="1:1" x14ac:dyDescent="0.25">
      <c r="A15267">
        <v>15266</v>
      </c>
    </row>
    <row r="15268" spans="1:1" x14ac:dyDescent="0.25">
      <c r="A15268">
        <v>15267</v>
      </c>
    </row>
    <row r="15269" spans="1:1" x14ac:dyDescent="0.25">
      <c r="A15269">
        <v>15268</v>
      </c>
    </row>
    <row r="15270" spans="1:1" x14ac:dyDescent="0.25">
      <c r="A15270">
        <v>15269</v>
      </c>
    </row>
    <row r="15271" spans="1:1" x14ac:dyDescent="0.25">
      <c r="A15271">
        <v>15270</v>
      </c>
    </row>
    <row r="15272" spans="1:1" x14ac:dyDescent="0.25">
      <c r="A15272">
        <v>15271</v>
      </c>
    </row>
    <row r="15273" spans="1:1" x14ac:dyDescent="0.25">
      <c r="A15273">
        <v>15272</v>
      </c>
    </row>
    <row r="15274" spans="1:1" x14ac:dyDescent="0.25">
      <c r="A15274">
        <v>15273</v>
      </c>
    </row>
    <row r="15275" spans="1:1" x14ac:dyDescent="0.25">
      <c r="A15275">
        <v>15274</v>
      </c>
    </row>
    <row r="15276" spans="1:1" x14ac:dyDescent="0.25">
      <c r="A15276">
        <v>15275</v>
      </c>
    </row>
    <row r="15277" spans="1:1" x14ac:dyDescent="0.25">
      <c r="A15277">
        <v>15276</v>
      </c>
    </row>
    <row r="15278" spans="1:1" x14ac:dyDescent="0.25">
      <c r="A15278">
        <v>15277</v>
      </c>
    </row>
    <row r="15279" spans="1:1" x14ac:dyDescent="0.25">
      <c r="A15279">
        <v>15278</v>
      </c>
    </row>
    <row r="15280" spans="1:1" x14ac:dyDescent="0.25">
      <c r="A15280">
        <v>15279</v>
      </c>
    </row>
    <row r="15281" spans="1:1" x14ac:dyDescent="0.25">
      <c r="A15281">
        <v>15280</v>
      </c>
    </row>
    <row r="15282" spans="1:1" x14ac:dyDescent="0.25">
      <c r="A15282">
        <v>15281</v>
      </c>
    </row>
    <row r="15283" spans="1:1" x14ac:dyDescent="0.25">
      <c r="A15283">
        <v>15282</v>
      </c>
    </row>
    <row r="15284" spans="1:1" x14ac:dyDescent="0.25">
      <c r="A15284">
        <v>15283</v>
      </c>
    </row>
    <row r="15285" spans="1:1" x14ac:dyDescent="0.25">
      <c r="A15285">
        <v>15284</v>
      </c>
    </row>
    <row r="15286" spans="1:1" x14ac:dyDescent="0.25">
      <c r="A15286">
        <v>15285</v>
      </c>
    </row>
    <row r="15287" spans="1:1" x14ac:dyDescent="0.25">
      <c r="A15287">
        <v>15286</v>
      </c>
    </row>
    <row r="15288" spans="1:1" x14ac:dyDescent="0.25">
      <c r="A15288">
        <v>15287</v>
      </c>
    </row>
    <row r="15289" spans="1:1" x14ac:dyDescent="0.25">
      <c r="A15289">
        <v>15288</v>
      </c>
    </row>
    <row r="15290" spans="1:1" x14ac:dyDescent="0.25">
      <c r="A15290">
        <v>15289</v>
      </c>
    </row>
    <row r="15291" spans="1:1" x14ac:dyDescent="0.25">
      <c r="A15291">
        <v>15290</v>
      </c>
    </row>
    <row r="15292" spans="1:1" x14ac:dyDescent="0.25">
      <c r="A15292">
        <v>15291</v>
      </c>
    </row>
    <row r="15293" spans="1:1" x14ac:dyDescent="0.25">
      <c r="A15293">
        <v>15292</v>
      </c>
    </row>
    <row r="15294" spans="1:1" x14ac:dyDescent="0.25">
      <c r="A15294">
        <v>15293</v>
      </c>
    </row>
    <row r="15295" spans="1:1" x14ac:dyDescent="0.25">
      <c r="A15295">
        <v>15294</v>
      </c>
    </row>
    <row r="15296" spans="1:1" x14ac:dyDescent="0.25">
      <c r="A15296">
        <v>15295</v>
      </c>
    </row>
    <row r="15297" spans="1:1" x14ac:dyDescent="0.25">
      <c r="A15297">
        <v>15296</v>
      </c>
    </row>
    <row r="15298" spans="1:1" x14ac:dyDescent="0.25">
      <c r="A15298">
        <v>15297</v>
      </c>
    </row>
    <row r="15299" spans="1:1" x14ac:dyDescent="0.25">
      <c r="A15299">
        <v>15298</v>
      </c>
    </row>
    <row r="15300" spans="1:1" x14ac:dyDescent="0.25">
      <c r="A15300">
        <v>15299</v>
      </c>
    </row>
    <row r="15301" spans="1:1" x14ac:dyDescent="0.25">
      <c r="A15301">
        <v>15300</v>
      </c>
    </row>
    <row r="15302" spans="1:1" x14ac:dyDescent="0.25">
      <c r="A15302">
        <v>15301</v>
      </c>
    </row>
    <row r="15303" spans="1:1" x14ac:dyDescent="0.25">
      <c r="A15303">
        <v>15302</v>
      </c>
    </row>
    <row r="15304" spans="1:1" x14ac:dyDescent="0.25">
      <c r="A15304">
        <v>15303</v>
      </c>
    </row>
    <row r="15305" spans="1:1" x14ac:dyDescent="0.25">
      <c r="A15305">
        <v>15304</v>
      </c>
    </row>
    <row r="15306" spans="1:1" x14ac:dyDescent="0.25">
      <c r="A15306">
        <v>15305</v>
      </c>
    </row>
    <row r="15307" spans="1:1" x14ac:dyDescent="0.25">
      <c r="A15307">
        <v>15306</v>
      </c>
    </row>
    <row r="15308" spans="1:1" x14ac:dyDescent="0.25">
      <c r="A15308">
        <v>15307</v>
      </c>
    </row>
    <row r="15309" spans="1:1" x14ac:dyDescent="0.25">
      <c r="A15309">
        <v>15308</v>
      </c>
    </row>
    <row r="15310" spans="1:1" x14ac:dyDescent="0.25">
      <c r="A15310">
        <v>15309</v>
      </c>
    </row>
    <row r="15311" spans="1:1" x14ac:dyDescent="0.25">
      <c r="A15311">
        <v>15310</v>
      </c>
    </row>
    <row r="15312" spans="1:1" x14ac:dyDescent="0.25">
      <c r="A15312">
        <v>15311</v>
      </c>
    </row>
    <row r="15313" spans="1:1" x14ac:dyDescent="0.25">
      <c r="A15313">
        <v>15312</v>
      </c>
    </row>
    <row r="15314" spans="1:1" x14ac:dyDescent="0.25">
      <c r="A15314">
        <v>15313</v>
      </c>
    </row>
    <row r="15315" spans="1:1" x14ac:dyDescent="0.25">
      <c r="A15315">
        <v>15314</v>
      </c>
    </row>
    <row r="15316" spans="1:1" x14ac:dyDescent="0.25">
      <c r="A15316">
        <v>15315</v>
      </c>
    </row>
    <row r="15317" spans="1:1" x14ac:dyDescent="0.25">
      <c r="A15317">
        <v>15316</v>
      </c>
    </row>
    <row r="15318" spans="1:1" x14ac:dyDescent="0.25">
      <c r="A15318">
        <v>15317</v>
      </c>
    </row>
    <row r="15319" spans="1:1" x14ac:dyDescent="0.25">
      <c r="A15319">
        <v>15318</v>
      </c>
    </row>
    <row r="15320" spans="1:1" x14ac:dyDescent="0.25">
      <c r="A15320">
        <v>15319</v>
      </c>
    </row>
    <row r="15321" spans="1:1" x14ac:dyDescent="0.25">
      <c r="A15321">
        <v>15320</v>
      </c>
    </row>
    <row r="15322" spans="1:1" x14ac:dyDescent="0.25">
      <c r="A15322">
        <v>15321</v>
      </c>
    </row>
    <row r="15323" spans="1:1" x14ac:dyDescent="0.25">
      <c r="A15323">
        <v>15322</v>
      </c>
    </row>
    <row r="15324" spans="1:1" x14ac:dyDescent="0.25">
      <c r="A15324">
        <v>15323</v>
      </c>
    </row>
    <row r="15325" spans="1:1" x14ac:dyDescent="0.25">
      <c r="A15325">
        <v>15324</v>
      </c>
    </row>
    <row r="15326" spans="1:1" x14ac:dyDescent="0.25">
      <c r="A15326">
        <v>15325</v>
      </c>
    </row>
    <row r="15327" spans="1:1" x14ac:dyDescent="0.25">
      <c r="A15327">
        <v>15326</v>
      </c>
    </row>
    <row r="15328" spans="1:1" x14ac:dyDescent="0.25">
      <c r="A15328">
        <v>15327</v>
      </c>
    </row>
    <row r="15329" spans="1:1" x14ac:dyDescent="0.25">
      <c r="A15329">
        <v>15328</v>
      </c>
    </row>
    <row r="15330" spans="1:1" x14ac:dyDescent="0.25">
      <c r="A15330">
        <v>15329</v>
      </c>
    </row>
    <row r="15331" spans="1:1" x14ac:dyDescent="0.25">
      <c r="A15331">
        <v>15330</v>
      </c>
    </row>
    <row r="15332" spans="1:1" x14ac:dyDescent="0.25">
      <c r="A15332">
        <v>15331</v>
      </c>
    </row>
    <row r="15333" spans="1:1" x14ac:dyDescent="0.25">
      <c r="A15333">
        <v>15332</v>
      </c>
    </row>
    <row r="15334" spans="1:1" x14ac:dyDescent="0.25">
      <c r="A15334">
        <v>15333</v>
      </c>
    </row>
    <row r="15335" spans="1:1" x14ac:dyDescent="0.25">
      <c r="A15335">
        <v>15334</v>
      </c>
    </row>
    <row r="15336" spans="1:1" x14ac:dyDescent="0.25">
      <c r="A15336">
        <v>15335</v>
      </c>
    </row>
    <row r="15337" spans="1:1" x14ac:dyDescent="0.25">
      <c r="A15337">
        <v>15336</v>
      </c>
    </row>
    <row r="15338" spans="1:1" x14ac:dyDescent="0.25">
      <c r="A15338">
        <v>15337</v>
      </c>
    </row>
    <row r="15339" spans="1:1" x14ac:dyDescent="0.25">
      <c r="A15339">
        <v>15338</v>
      </c>
    </row>
    <row r="15340" spans="1:1" x14ac:dyDescent="0.25">
      <c r="A15340">
        <v>15339</v>
      </c>
    </row>
    <row r="15341" spans="1:1" x14ac:dyDescent="0.25">
      <c r="A15341">
        <v>15340</v>
      </c>
    </row>
    <row r="15342" spans="1:1" x14ac:dyDescent="0.25">
      <c r="A15342">
        <v>15341</v>
      </c>
    </row>
    <row r="15343" spans="1:1" x14ac:dyDescent="0.25">
      <c r="A15343">
        <v>15342</v>
      </c>
    </row>
    <row r="15344" spans="1:1" x14ac:dyDescent="0.25">
      <c r="A15344">
        <v>15343</v>
      </c>
    </row>
    <row r="15345" spans="1:1" x14ac:dyDescent="0.25">
      <c r="A15345">
        <v>15344</v>
      </c>
    </row>
    <row r="15346" spans="1:1" x14ac:dyDescent="0.25">
      <c r="A15346">
        <v>15345</v>
      </c>
    </row>
    <row r="15347" spans="1:1" x14ac:dyDescent="0.25">
      <c r="A15347">
        <v>15346</v>
      </c>
    </row>
    <row r="15348" spans="1:1" x14ac:dyDescent="0.25">
      <c r="A15348">
        <v>15347</v>
      </c>
    </row>
    <row r="15349" spans="1:1" x14ac:dyDescent="0.25">
      <c r="A15349">
        <v>15348</v>
      </c>
    </row>
    <row r="15350" spans="1:1" x14ac:dyDescent="0.25">
      <c r="A15350">
        <v>15349</v>
      </c>
    </row>
    <row r="15351" spans="1:1" x14ac:dyDescent="0.25">
      <c r="A15351">
        <v>15350</v>
      </c>
    </row>
    <row r="15352" spans="1:1" x14ac:dyDescent="0.25">
      <c r="A15352">
        <v>15351</v>
      </c>
    </row>
    <row r="15353" spans="1:1" x14ac:dyDescent="0.25">
      <c r="A15353">
        <v>15352</v>
      </c>
    </row>
    <row r="15354" spans="1:1" x14ac:dyDescent="0.25">
      <c r="A15354">
        <v>15353</v>
      </c>
    </row>
    <row r="15355" spans="1:1" x14ac:dyDescent="0.25">
      <c r="A15355">
        <v>15354</v>
      </c>
    </row>
    <row r="15356" spans="1:1" x14ac:dyDescent="0.25">
      <c r="A15356">
        <v>15355</v>
      </c>
    </row>
    <row r="15357" spans="1:1" x14ac:dyDescent="0.25">
      <c r="A15357">
        <v>15356</v>
      </c>
    </row>
    <row r="15358" spans="1:1" x14ac:dyDescent="0.25">
      <c r="A15358">
        <v>15357</v>
      </c>
    </row>
    <row r="15359" spans="1:1" x14ac:dyDescent="0.25">
      <c r="A15359">
        <v>15358</v>
      </c>
    </row>
    <row r="15360" spans="1:1" x14ac:dyDescent="0.25">
      <c r="A15360">
        <v>15359</v>
      </c>
    </row>
    <row r="15361" spans="1:1" x14ac:dyDescent="0.25">
      <c r="A15361">
        <v>15360</v>
      </c>
    </row>
    <row r="15362" spans="1:1" x14ac:dyDescent="0.25">
      <c r="A15362">
        <v>15361</v>
      </c>
    </row>
    <row r="15363" spans="1:1" x14ac:dyDescent="0.25">
      <c r="A15363">
        <v>15362</v>
      </c>
    </row>
    <row r="15364" spans="1:1" x14ac:dyDescent="0.25">
      <c r="A15364">
        <v>15363</v>
      </c>
    </row>
    <row r="15365" spans="1:1" x14ac:dyDescent="0.25">
      <c r="A15365">
        <v>15364</v>
      </c>
    </row>
    <row r="15366" spans="1:1" x14ac:dyDescent="0.25">
      <c r="A15366">
        <v>15365</v>
      </c>
    </row>
    <row r="15367" spans="1:1" x14ac:dyDescent="0.25">
      <c r="A15367">
        <v>15366</v>
      </c>
    </row>
    <row r="15368" spans="1:1" x14ac:dyDescent="0.25">
      <c r="A15368">
        <v>15367</v>
      </c>
    </row>
    <row r="15369" spans="1:1" x14ac:dyDescent="0.25">
      <c r="A15369">
        <v>15368</v>
      </c>
    </row>
    <row r="15370" spans="1:1" x14ac:dyDescent="0.25">
      <c r="A15370">
        <v>15369</v>
      </c>
    </row>
    <row r="15371" spans="1:1" x14ac:dyDescent="0.25">
      <c r="A15371">
        <v>15370</v>
      </c>
    </row>
    <row r="15372" spans="1:1" x14ac:dyDescent="0.25">
      <c r="A15372">
        <v>15371</v>
      </c>
    </row>
    <row r="15373" spans="1:1" x14ac:dyDescent="0.25">
      <c r="A15373">
        <v>15372</v>
      </c>
    </row>
    <row r="15374" spans="1:1" x14ac:dyDescent="0.25">
      <c r="A15374">
        <v>15373</v>
      </c>
    </row>
    <row r="15375" spans="1:1" x14ac:dyDescent="0.25">
      <c r="A15375">
        <v>15374</v>
      </c>
    </row>
    <row r="15376" spans="1:1" x14ac:dyDescent="0.25">
      <c r="A15376">
        <v>15375</v>
      </c>
    </row>
    <row r="15377" spans="1:1" x14ac:dyDescent="0.25">
      <c r="A15377">
        <v>15376</v>
      </c>
    </row>
    <row r="15378" spans="1:1" x14ac:dyDescent="0.25">
      <c r="A15378">
        <v>15377</v>
      </c>
    </row>
    <row r="15379" spans="1:1" x14ac:dyDescent="0.25">
      <c r="A15379">
        <v>15378</v>
      </c>
    </row>
    <row r="15380" spans="1:1" x14ac:dyDescent="0.25">
      <c r="A15380">
        <v>15379</v>
      </c>
    </row>
    <row r="15381" spans="1:1" x14ac:dyDescent="0.25">
      <c r="A15381">
        <v>15380</v>
      </c>
    </row>
    <row r="15382" spans="1:1" x14ac:dyDescent="0.25">
      <c r="A15382">
        <v>15381</v>
      </c>
    </row>
    <row r="15383" spans="1:1" x14ac:dyDescent="0.25">
      <c r="A15383">
        <v>15382</v>
      </c>
    </row>
    <row r="15384" spans="1:1" x14ac:dyDescent="0.25">
      <c r="A15384">
        <v>15383</v>
      </c>
    </row>
    <row r="15385" spans="1:1" x14ac:dyDescent="0.25">
      <c r="A15385">
        <v>15384</v>
      </c>
    </row>
    <row r="15386" spans="1:1" x14ac:dyDescent="0.25">
      <c r="A15386">
        <v>15385</v>
      </c>
    </row>
    <row r="15387" spans="1:1" x14ac:dyDescent="0.25">
      <c r="A15387">
        <v>15386</v>
      </c>
    </row>
    <row r="15388" spans="1:1" x14ac:dyDescent="0.25">
      <c r="A15388">
        <v>15387</v>
      </c>
    </row>
    <row r="15389" spans="1:1" x14ac:dyDescent="0.25">
      <c r="A15389">
        <v>15388</v>
      </c>
    </row>
    <row r="15390" spans="1:1" x14ac:dyDescent="0.25">
      <c r="A15390">
        <v>15389</v>
      </c>
    </row>
    <row r="15391" spans="1:1" x14ac:dyDescent="0.25">
      <c r="A15391">
        <v>15390</v>
      </c>
    </row>
    <row r="15392" spans="1:1" x14ac:dyDescent="0.25">
      <c r="A15392">
        <v>15391</v>
      </c>
    </row>
    <row r="15393" spans="1:1" x14ac:dyDescent="0.25">
      <c r="A15393">
        <v>15392</v>
      </c>
    </row>
    <row r="15394" spans="1:1" x14ac:dyDescent="0.25">
      <c r="A15394">
        <v>15393</v>
      </c>
    </row>
    <row r="15395" spans="1:1" x14ac:dyDescent="0.25">
      <c r="A15395">
        <v>15394</v>
      </c>
    </row>
    <row r="15396" spans="1:1" x14ac:dyDescent="0.25">
      <c r="A15396">
        <v>15395</v>
      </c>
    </row>
    <row r="15397" spans="1:1" x14ac:dyDescent="0.25">
      <c r="A15397">
        <v>15396</v>
      </c>
    </row>
    <row r="15398" spans="1:1" x14ac:dyDescent="0.25">
      <c r="A15398">
        <v>15397</v>
      </c>
    </row>
    <row r="15399" spans="1:1" x14ac:dyDescent="0.25">
      <c r="A15399">
        <v>15398</v>
      </c>
    </row>
    <row r="15400" spans="1:1" x14ac:dyDescent="0.25">
      <c r="A15400">
        <v>15399</v>
      </c>
    </row>
    <row r="15401" spans="1:1" x14ac:dyDescent="0.25">
      <c r="A15401">
        <v>15400</v>
      </c>
    </row>
    <row r="15402" spans="1:1" x14ac:dyDescent="0.25">
      <c r="A15402">
        <v>15401</v>
      </c>
    </row>
    <row r="15403" spans="1:1" x14ac:dyDescent="0.25">
      <c r="A15403">
        <v>15402</v>
      </c>
    </row>
    <row r="15404" spans="1:1" x14ac:dyDescent="0.25">
      <c r="A15404">
        <v>15403</v>
      </c>
    </row>
    <row r="15405" spans="1:1" x14ac:dyDescent="0.25">
      <c r="A15405">
        <v>15404</v>
      </c>
    </row>
    <row r="15406" spans="1:1" x14ac:dyDescent="0.25">
      <c r="A15406">
        <v>15405</v>
      </c>
    </row>
    <row r="15407" spans="1:1" x14ac:dyDescent="0.25">
      <c r="A15407">
        <v>15406</v>
      </c>
    </row>
    <row r="15408" spans="1:1" x14ac:dyDescent="0.25">
      <c r="A15408">
        <v>15407</v>
      </c>
    </row>
    <row r="15409" spans="1:1" x14ac:dyDescent="0.25">
      <c r="A15409">
        <v>15408</v>
      </c>
    </row>
    <row r="15410" spans="1:1" x14ac:dyDescent="0.25">
      <c r="A15410">
        <v>15409</v>
      </c>
    </row>
    <row r="15411" spans="1:1" x14ac:dyDescent="0.25">
      <c r="A15411">
        <v>15410</v>
      </c>
    </row>
    <row r="15412" spans="1:1" x14ac:dyDescent="0.25">
      <c r="A15412">
        <v>15411</v>
      </c>
    </row>
    <row r="15413" spans="1:1" x14ac:dyDescent="0.25">
      <c r="A15413">
        <v>15412</v>
      </c>
    </row>
    <row r="15414" spans="1:1" x14ac:dyDescent="0.25">
      <c r="A15414">
        <v>15413</v>
      </c>
    </row>
    <row r="15415" spans="1:1" x14ac:dyDescent="0.25">
      <c r="A15415">
        <v>15414</v>
      </c>
    </row>
    <row r="15416" spans="1:1" x14ac:dyDescent="0.25">
      <c r="A15416">
        <v>15415</v>
      </c>
    </row>
    <row r="15417" spans="1:1" x14ac:dyDescent="0.25">
      <c r="A15417">
        <v>15416</v>
      </c>
    </row>
    <row r="15418" spans="1:1" x14ac:dyDescent="0.25">
      <c r="A15418">
        <v>15417</v>
      </c>
    </row>
    <row r="15419" spans="1:1" x14ac:dyDescent="0.25">
      <c r="A15419">
        <v>15418</v>
      </c>
    </row>
    <row r="15420" spans="1:1" x14ac:dyDescent="0.25">
      <c r="A15420">
        <v>15419</v>
      </c>
    </row>
    <row r="15421" spans="1:1" x14ac:dyDescent="0.25">
      <c r="A15421">
        <v>15420</v>
      </c>
    </row>
    <row r="15422" spans="1:1" x14ac:dyDescent="0.25">
      <c r="A15422">
        <v>15421</v>
      </c>
    </row>
    <row r="15423" spans="1:1" x14ac:dyDescent="0.25">
      <c r="A15423">
        <v>15422</v>
      </c>
    </row>
    <row r="15424" spans="1:1" x14ac:dyDescent="0.25">
      <c r="A15424">
        <v>15423</v>
      </c>
    </row>
    <row r="15425" spans="1:1" x14ac:dyDescent="0.25">
      <c r="A15425">
        <v>15424</v>
      </c>
    </row>
    <row r="15426" spans="1:1" x14ac:dyDescent="0.25">
      <c r="A15426">
        <v>15425</v>
      </c>
    </row>
    <row r="15427" spans="1:1" x14ac:dyDescent="0.25">
      <c r="A15427">
        <v>15426</v>
      </c>
    </row>
    <row r="15428" spans="1:1" x14ac:dyDescent="0.25">
      <c r="A15428">
        <v>15427</v>
      </c>
    </row>
    <row r="15429" spans="1:1" x14ac:dyDescent="0.25">
      <c r="A15429">
        <v>15428</v>
      </c>
    </row>
    <row r="15430" spans="1:1" x14ac:dyDescent="0.25">
      <c r="A15430">
        <v>15429</v>
      </c>
    </row>
    <row r="15431" spans="1:1" x14ac:dyDescent="0.25">
      <c r="A15431">
        <v>15430</v>
      </c>
    </row>
    <row r="15432" spans="1:1" x14ac:dyDescent="0.25">
      <c r="A15432">
        <v>15431</v>
      </c>
    </row>
    <row r="15433" spans="1:1" x14ac:dyDescent="0.25">
      <c r="A15433">
        <v>15432</v>
      </c>
    </row>
    <row r="15434" spans="1:1" x14ac:dyDescent="0.25">
      <c r="A15434">
        <v>15433</v>
      </c>
    </row>
    <row r="15435" spans="1:1" x14ac:dyDescent="0.25">
      <c r="A15435">
        <v>15434</v>
      </c>
    </row>
    <row r="15436" spans="1:1" x14ac:dyDescent="0.25">
      <c r="A15436">
        <v>15435</v>
      </c>
    </row>
    <row r="15437" spans="1:1" x14ac:dyDescent="0.25">
      <c r="A15437">
        <v>15436</v>
      </c>
    </row>
    <row r="15438" spans="1:1" x14ac:dyDescent="0.25">
      <c r="A15438">
        <v>15437</v>
      </c>
    </row>
    <row r="15439" spans="1:1" x14ac:dyDescent="0.25">
      <c r="A15439">
        <v>15438</v>
      </c>
    </row>
    <row r="15440" spans="1:1" x14ac:dyDescent="0.25">
      <c r="A15440">
        <v>15439</v>
      </c>
    </row>
    <row r="15441" spans="1:1" x14ac:dyDescent="0.25">
      <c r="A15441">
        <v>15440</v>
      </c>
    </row>
    <row r="15442" spans="1:1" x14ac:dyDescent="0.25">
      <c r="A15442">
        <v>15441</v>
      </c>
    </row>
    <row r="15443" spans="1:1" x14ac:dyDescent="0.25">
      <c r="A15443">
        <v>15442</v>
      </c>
    </row>
    <row r="15444" spans="1:1" x14ac:dyDescent="0.25">
      <c r="A15444">
        <v>15443</v>
      </c>
    </row>
    <row r="15445" spans="1:1" x14ac:dyDescent="0.25">
      <c r="A15445">
        <v>15444</v>
      </c>
    </row>
    <row r="15446" spans="1:1" x14ac:dyDescent="0.25">
      <c r="A15446">
        <v>15445</v>
      </c>
    </row>
    <row r="15447" spans="1:1" x14ac:dyDescent="0.25">
      <c r="A15447">
        <v>15446</v>
      </c>
    </row>
    <row r="15448" spans="1:1" x14ac:dyDescent="0.25">
      <c r="A15448">
        <v>15447</v>
      </c>
    </row>
    <row r="15449" spans="1:1" x14ac:dyDescent="0.25">
      <c r="A15449">
        <v>15448</v>
      </c>
    </row>
    <row r="15450" spans="1:1" x14ac:dyDescent="0.25">
      <c r="A15450">
        <v>15449</v>
      </c>
    </row>
    <row r="15451" spans="1:1" x14ac:dyDescent="0.25">
      <c r="A15451">
        <v>15450</v>
      </c>
    </row>
    <row r="15452" spans="1:1" x14ac:dyDescent="0.25">
      <c r="A15452">
        <v>15451</v>
      </c>
    </row>
    <row r="15453" spans="1:1" x14ac:dyDescent="0.25">
      <c r="A15453">
        <v>15452</v>
      </c>
    </row>
    <row r="15454" spans="1:1" x14ac:dyDescent="0.25">
      <c r="A15454">
        <v>15453</v>
      </c>
    </row>
    <row r="15455" spans="1:1" x14ac:dyDescent="0.25">
      <c r="A15455">
        <v>15454</v>
      </c>
    </row>
    <row r="15456" spans="1:1" x14ac:dyDescent="0.25">
      <c r="A15456">
        <v>15455</v>
      </c>
    </row>
    <row r="15457" spans="1:1" x14ac:dyDescent="0.25">
      <c r="A15457">
        <v>15456</v>
      </c>
    </row>
    <row r="15458" spans="1:1" x14ac:dyDescent="0.25">
      <c r="A15458">
        <v>15457</v>
      </c>
    </row>
    <row r="15459" spans="1:1" x14ac:dyDescent="0.25">
      <c r="A15459">
        <v>15458</v>
      </c>
    </row>
    <row r="15460" spans="1:1" x14ac:dyDescent="0.25">
      <c r="A15460">
        <v>15459</v>
      </c>
    </row>
    <row r="15461" spans="1:1" x14ac:dyDescent="0.25">
      <c r="A15461">
        <v>15460</v>
      </c>
    </row>
    <row r="15462" spans="1:1" x14ac:dyDescent="0.25">
      <c r="A15462">
        <v>15461</v>
      </c>
    </row>
    <row r="15463" spans="1:1" x14ac:dyDescent="0.25">
      <c r="A15463">
        <v>15462</v>
      </c>
    </row>
    <row r="15464" spans="1:1" x14ac:dyDescent="0.25">
      <c r="A15464">
        <v>15463</v>
      </c>
    </row>
    <row r="15465" spans="1:1" x14ac:dyDescent="0.25">
      <c r="A15465">
        <v>15464</v>
      </c>
    </row>
    <row r="15466" spans="1:1" x14ac:dyDescent="0.25">
      <c r="A15466">
        <v>15465</v>
      </c>
    </row>
    <row r="15467" spans="1:1" x14ac:dyDescent="0.25">
      <c r="A15467">
        <v>15466</v>
      </c>
    </row>
    <row r="15468" spans="1:1" x14ac:dyDescent="0.25">
      <c r="A15468">
        <v>15467</v>
      </c>
    </row>
    <row r="15469" spans="1:1" x14ac:dyDescent="0.25">
      <c r="A15469">
        <v>15468</v>
      </c>
    </row>
    <row r="15470" spans="1:1" x14ac:dyDescent="0.25">
      <c r="A15470">
        <v>15469</v>
      </c>
    </row>
    <row r="15471" spans="1:1" x14ac:dyDescent="0.25">
      <c r="A15471">
        <v>15470</v>
      </c>
    </row>
    <row r="15472" spans="1:1" x14ac:dyDescent="0.25">
      <c r="A15472">
        <v>15471</v>
      </c>
    </row>
    <row r="15473" spans="1:1" x14ac:dyDescent="0.25">
      <c r="A15473">
        <v>15472</v>
      </c>
    </row>
    <row r="15474" spans="1:1" x14ac:dyDescent="0.25">
      <c r="A15474">
        <v>15473</v>
      </c>
    </row>
    <row r="15475" spans="1:1" x14ac:dyDescent="0.25">
      <c r="A15475">
        <v>15474</v>
      </c>
    </row>
    <row r="15476" spans="1:1" x14ac:dyDescent="0.25">
      <c r="A15476">
        <v>15475</v>
      </c>
    </row>
    <row r="15477" spans="1:1" x14ac:dyDescent="0.25">
      <c r="A15477">
        <v>15476</v>
      </c>
    </row>
    <row r="15478" spans="1:1" x14ac:dyDescent="0.25">
      <c r="A15478">
        <v>15477</v>
      </c>
    </row>
    <row r="15479" spans="1:1" x14ac:dyDescent="0.25">
      <c r="A15479">
        <v>15478</v>
      </c>
    </row>
    <row r="15480" spans="1:1" x14ac:dyDescent="0.25">
      <c r="A15480">
        <v>15479</v>
      </c>
    </row>
    <row r="15481" spans="1:1" x14ac:dyDescent="0.25">
      <c r="A15481">
        <v>15480</v>
      </c>
    </row>
    <row r="15482" spans="1:1" x14ac:dyDescent="0.25">
      <c r="A15482">
        <v>15481</v>
      </c>
    </row>
    <row r="15483" spans="1:1" x14ac:dyDescent="0.25">
      <c r="A15483">
        <v>15482</v>
      </c>
    </row>
    <row r="15484" spans="1:1" x14ac:dyDescent="0.25">
      <c r="A15484">
        <v>15483</v>
      </c>
    </row>
    <row r="15485" spans="1:1" x14ac:dyDescent="0.25">
      <c r="A15485">
        <v>15484</v>
      </c>
    </row>
    <row r="15486" spans="1:1" x14ac:dyDescent="0.25">
      <c r="A15486">
        <v>15485</v>
      </c>
    </row>
    <row r="15487" spans="1:1" x14ac:dyDescent="0.25">
      <c r="A15487">
        <v>15486</v>
      </c>
    </row>
    <row r="15488" spans="1:1" x14ac:dyDescent="0.25">
      <c r="A15488">
        <v>15487</v>
      </c>
    </row>
    <row r="15489" spans="1:1" x14ac:dyDescent="0.25">
      <c r="A15489">
        <v>15488</v>
      </c>
    </row>
    <row r="15490" spans="1:1" x14ac:dyDescent="0.25">
      <c r="A15490">
        <v>15489</v>
      </c>
    </row>
    <row r="15491" spans="1:1" x14ac:dyDescent="0.25">
      <c r="A15491">
        <v>15490</v>
      </c>
    </row>
    <row r="15492" spans="1:1" x14ac:dyDescent="0.25">
      <c r="A15492">
        <v>15491</v>
      </c>
    </row>
    <row r="15493" spans="1:1" x14ac:dyDescent="0.25">
      <c r="A15493">
        <v>15492</v>
      </c>
    </row>
    <row r="15494" spans="1:1" x14ac:dyDescent="0.25">
      <c r="A15494">
        <v>15493</v>
      </c>
    </row>
    <row r="15495" spans="1:1" x14ac:dyDescent="0.25">
      <c r="A15495">
        <v>15494</v>
      </c>
    </row>
    <row r="15496" spans="1:1" x14ac:dyDescent="0.25">
      <c r="A15496">
        <v>15495</v>
      </c>
    </row>
    <row r="15497" spans="1:1" x14ac:dyDescent="0.25">
      <c r="A15497">
        <v>15496</v>
      </c>
    </row>
    <row r="15498" spans="1:1" x14ac:dyDescent="0.25">
      <c r="A15498">
        <v>15497</v>
      </c>
    </row>
    <row r="15499" spans="1:1" x14ac:dyDescent="0.25">
      <c r="A15499">
        <v>15498</v>
      </c>
    </row>
    <row r="15500" spans="1:1" x14ac:dyDescent="0.25">
      <c r="A15500">
        <v>15499</v>
      </c>
    </row>
    <row r="15501" spans="1:1" x14ac:dyDescent="0.25">
      <c r="A15501">
        <v>15500</v>
      </c>
    </row>
    <row r="15502" spans="1:1" x14ac:dyDescent="0.25">
      <c r="A15502">
        <v>15501</v>
      </c>
    </row>
    <row r="15503" spans="1:1" x14ac:dyDescent="0.25">
      <c r="A15503">
        <v>15502</v>
      </c>
    </row>
    <row r="15504" spans="1:1" x14ac:dyDescent="0.25">
      <c r="A15504">
        <v>15503</v>
      </c>
    </row>
    <row r="15505" spans="1:1" x14ac:dyDescent="0.25">
      <c r="A15505">
        <v>15504</v>
      </c>
    </row>
    <row r="15506" spans="1:1" x14ac:dyDescent="0.25">
      <c r="A15506">
        <v>15505</v>
      </c>
    </row>
    <row r="15507" spans="1:1" x14ac:dyDescent="0.25">
      <c r="A15507">
        <v>15506</v>
      </c>
    </row>
    <row r="15508" spans="1:1" x14ac:dyDescent="0.25">
      <c r="A15508">
        <v>15507</v>
      </c>
    </row>
    <row r="15509" spans="1:1" x14ac:dyDescent="0.25">
      <c r="A15509">
        <v>15508</v>
      </c>
    </row>
    <row r="15510" spans="1:1" x14ac:dyDescent="0.25">
      <c r="A15510">
        <v>15509</v>
      </c>
    </row>
    <row r="15511" spans="1:1" x14ac:dyDescent="0.25">
      <c r="A15511">
        <v>15510</v>
      </c>
    </row>
    <row r="15512" spans="1:1" x14ac:dyDescent="0.25">
      <c r="A15512">
        <v>15511</v>
      </c>
    </row>
    <row r="15513" spans="1:1" x14ac:dyDescent="0.25">
      <c r="A15513">
        <v>15512</v>
      </c>
    </row>
    <row r="15514" spans="1:1" x14ac:dyDescent="0.25">
      <c r="A15514">
        <v>15513</v>
      </c>
    </row>
    <row r="15515" spans="1:1" x14ac:dyDescent="0.25">
      <c r="A15515">
        <v>15514</v>
      </c>
    </row>
    <row r="15516" spans="1:1" x14ac:dyDescent="0.25">
      <c r="A15516">
        <v>15515</v>
      </c>
    </row>
    <row r="15517" spans="1:1" x14ac:dyDescent="0.25">
      <c r="A15517">
        <v>15516</v>
      </c>
    </row>
    <row r="15518" spans="1:1" x14ac:dyDescent="0.25">
      <c r="A15518">
        <v>15517</v>
      </c>
    </row>
    <row r="15519" spans="1:1" x14ac:dyDescent="0.25">
      <c r="A15519">
        <v>15518</v>
      </c>
    </row>
    <row r="15520" spans="1:1" x14ac:dyDescent="0.25">
      <c r="A15520">
        <v>15519</v>
      </c>
    </row>
    <row r="15521" spans="1:1" x14ac:dyDescent="0.25">
      <c r="A15521">
        <v>15520</v>
      </c>
    </row>
    <row r="15522" spans="1:1" x14ac:dyDescent="0.25">
      <c r="A15522">
        <v>15521</v>
      </c>
    </row>
    <row r="15523" spans="1:1" x14ac:dyDescent="0.25">
      <c r="A15523">
        <v>15522</v>
      </c>
    </row>
    <row r="15524" spans="1:1" x14ac:dyDescent="0.25">
      <c r="A15524">
        <v>15523</v>
      </c>
    </row>
    <row r="15525" spans="1:1" x14ac:dyDescent="0.25">
      <c r="A15525">
        <v>15524</v>
      </c>
    </row>
    <row r="15526" spans="1:1" x14ac:dyDescent="0.25">
      <c r="A15526">
        <v>15525</v>
      </c>
    </row>
    <row r="15527" spans="1:1" x14ac:dyDescent="0.25">
      <c r="A15527">
        <v>15526</v>
      </c>
    </row>
    <row r="15528" spans="1:1" x14ac:dyDescent="0.25">
      <c r="A15528">
        <v>15527</v>
      </c>
    </row>
    <row r="15529" spans="1:1" x14ac:dyDescent="0.25">
      <c r="A15529">
        <v>15528</v>
      </c>
    </row>
    <row r="15530" spans="1:1" x14ac:dyDescent="0.25">
      <c r="A15530">
        <v>15529</v>
      </c>
    </row>
    <row r="15531" spans="1:1" x14ac:dyDescent="0.25">
      <c r="A15531">
        <v>15530</v>
      </c>
    </row>
    <row r="15532" spans="1:1" x14ac:dyDescent="0.25">
      <c r="A15532">
        <v>15531</v>
      </c>
    </row>
    <row r="15533" spans="1:1" x14ac:dyDescent="0.25">
      <c r="A15533">
        <v>15532</v>
      </c>
    </row>
    <row r="15534" spans="1:1" x14ac:dyDescent="0.25">
      <c r="A15534">
        <v>15533</v>
      </c>
    </row>
    <row r="15535" spans="1:1" x14ac:dyDescent="0.25">
      <c r="A15535">
        <v>15534</v>
      </c>
    </row>
    <row r="15536" spans="1:1" x14ac:dyDescent="0.25">
      <c r="A15536">
        <v>15535</v>
      </c>
    </row>
    <row r="15537" spans="1:1" x14ac:dyDescent="0.25">
      <c r="A15537">
        <v>15536</v>
      </c>
    </row>
    <row r="15538" spans="1:1" x14ac:dyDescent="0.25">
      <c r="A15538">
        <v>15537</v>
      </c>
    </row>
    <row r="15539" spans="1:1" x14ac:dyDescent="0.25">
      <c r="A15539">
        <v>15538</v>
      </c>
    </row>
    <row r="15540" spans="1:1" x14ac:dyDescent="0.25">
      <c r="A15540">
        <v>15539</v>
      </c>
    </row>
    <row r="15541" spans="1:1" x14ac:dyDescent="0.25">
      <c r="A15541">
        <v>15540</v>
      </c>
    </row>
    <row r="15542" spans="1:1" x14ac:dyDescent="0.25">
      <c r="A15542">
        <v>15541</v>
      </c>
    </row>
    <row r="15543" spans="1:1" x14ac:dyDescent="0.25">
      <c r="A15543">
        <v>15542</v>
      </c>
    </row>
    <row r="15544" spans="1:1" x14ac:dyDescent="0.25">
      <c r="A15544">
        <v>15543</v>
      </c>
    </row>
    <row r="15545" spans="1:1" x14ac:dyDescent="0.25">
      <c r="A15545">
        <v>15544</v>
      </c>
    </row>
    <row r="15546" spans="1:1" x14ac:dyDescent="0.25">
      <c r="A15546">
        <v>15545</v>
      </c>
    </row>
    <row r="15547" spans="1:1" x14ac:dyDescent="0.25">
      <c r="A15547">
        <v>15546</v>
      </c>
    </row>
    <row r="15548" spans="1:1" x14ac:dyDescent="0.25">
      <c r="A15548">
        <v>15547</v>
      </c>
    </row>
    <row r="15549" spans="1:1" x14ac:dyDescent="0.25">
      <c r="A15549">
        <v>15548</v>
      </c>
    </row>
    <row r="15550" spans="1:1" x14ac:dyDescent="0.25">
      <c r="A15550">
        <v>15549</v>
      </c>
    </row>
    <row r="15551" spans="1:1" x14ac:dyDescent="0.25">
      <c r="A15551">
        <v>15550</v>
      </c>
    </row>
    <row r="15552" spans="1:1" x14ac:dyDescent="0.25">
      <c r="A15552">
        <v>15551</v>
      </c>
    </row>
    <row r="15553" spans="1:1" x14ac:dyDescent="0.25">
      <c r="A15553">
        <v>15552</v>
      </c>
    </row>
    <row r="15554" spans="1:1" x14ac:dyDescent="0.25">
      <c r="A15554">
        <v>15553</v>
      </c>
    </row>
    <row r="15555" spans="1:1" x14ac:dyDescent="0.25">
      <c r="A15555">
        <v>15554</v>
      </c>
    </row>
    <row r="15556" spans="1:1" x14ac:dyDescent="0.25">
      <c r="A15556">
        <v>15555</v>
      </c>
    </row>
    <row r="15557" spans="1:1" x14ac:dyDescent="0.25">
      <c r="A15557">
        <v>15556</v>
      </c>
    </row>
    <row r="15558" spans="1:1" x14ac:dyDescent="0.25">
      <c r="A15558">
        <v>15557</v>
      </c>
    </row>
    <row r="15559" spans="1:1" x14ac:dyDescent="0.25">
      <c r="A15559">
        <v>15558</v>
      </c>
    </row>
    <row r="15560" spans="1:1" x14ac:dyDescent="0.25">
      <c r="A15560">
        <v>15559</v>
      </c>
    </row>
    <row r="15561" spans="1:1" x14ac:dyDescent="0.25">
      <c r="A15561">
        <v>15560</v>
      </c>
    </row>
    <row r="15562" spans="1:1" x14ac:dyDescent="0.25">
      <c r="A15562">
        <v>15561</v>
      </c>
    </row>
    <row r="15563" spans="1:1" x14ac:dyDescent="0.25">
      <c r="A15563">
        <v>15562</v>
      </c>
    </row>
    <row r="15564" spans="1:1" x14ac:dyDescent="0.25">
      <c r="A15564">
        <v>15563</v>
      </c>
    </row>
    <row r="15565" spans="1:1" x14ac:dyDescent="0.25">
      <c r="A15565">
        <v>15564</v>
      </c>
    </row>
    <row r="15566" spans="1:1" x14ac:dyDescent="0.25">
      <c r="A15566">
        <v>15565</v>
      </c>
    </row>
    <row r="15567" spans="1:1" x14ac:dyDescent="0.25">
      <c r="A15567">
        <v>15566</v>
      </c>
    </row>
    <row r="15568" spans="1:1" x14ac:dyDescent="0.25">
      <c r="A15568">
        <v>15567</v>
      </c>
    </row>
    <row r="15569" spans="1:1" x14ac:dyDescent="0.25">
      <c r="A15569">
        <v>15568</v>
      </c>
    </row>
    <row r="15570" spans="1:1" x14ac:dyDescent="0.25">
      <c r="A15570">
        <v>15569</v>
      </c>
    </row>
    <row r="15571" spans="1:1" x14ac:dyDescent="0.25">
      <c r="A15571">
        <v>15570</v>
      </c>
    </row>
    <row r="15572" spans="1:1" x14ac:dyDescent="0.25">
      <c r="A15572">
        <v>15571</v>
      </c>
    </row>
    <row r="15573" spans="1:1" x14ac:dyDescent="0.25">
      <c r="A15573">
        <v>15572</v>
      </c>
    </row>
    <row r="15574" spans="1:1" x14ac:dyDescent="0.25">
      <c r="A15574">
        <v>15573</v>
      </c>
    </row>
    <row r="15575" spans="1:1" x14ac:dyDescent="0.25">
      <c r="A15575">
        <v>15574</v>
      </c>
    </row>
    <row r="15576" spans="1:1" x14ac:dyDescent="0.25">
      <c r="A15576">
        <v>15575</v>
      </c>
    </row>
    <row r="15577" spans="1:1" x14ac:dyDescent="0.25">
      <c r="A15577">
        <v>15576</v>
      </c>
    </row>
    <row r="15578" spans="1:1" x14ac:dyDescent="0.25">
      <c r="A15578">
        <v>15577</v>
      </c>
    </row>
    <row r="15579" spans="1:1" x14ac:dyDescent="0.25">
      <c r="A15579">
        <v>15578</v>
      </c>
    </row>
    <row r="15580" spans="1:1" x14ac:dyDescent="0.25">
      <c r="A15580">
        <v>15579</v>
      </c>
    </row>
    <row r="15581" spans="1:1" x14ac:dyDescent="0.25">
      <c r="A15581">
        <v>15580</v>
      </c>
    </row>
    <row r="15582" spans="1:1" x14ac:dyDescent="0.25">
      <c r="A15582">
        <v>15581</v>
      </c>
    </row>
    <row r="15583" spans="1:1" x14ac:dyDescent="0.25">
      <c r="A15583">
        <v>15582</v>
      </c>
    </row>
    <row r="15584" spans="1:1" x14ac:dyDescent="0.25">
      <c r="A15584">
        <v>15583</v>
      </c>
    </row>
    <row r="15585" spans="1:1" x14ac:dyDescent="0.25">
      <c r="A15585">
        <v>15584</v>
      </c>
    </row>
    <row r="15586" spans="1:1" x14ac:dyDescent="0.25">
      <c r="A15586">
        <v>15585</v>
      </c>
    </row>
    <row r="15587" spans="1:1" x14ac:dyDescent="0.25">
      <c r="A15587">
        <v>15586</v>
      </c>
    </row>
    <row r="15588" spans="1:1" x14ac:dyDescent="0.25">
      <c r="A15588">
        <v>15587</v>
      </c>
    </row>
    <row r="15589" spans="1:1" x14ac:dyDescent="0.25">
      <c r="A15589">
        <v>15588</v>
      </c>
    </row>
    <row r="15590" spans="1:1" x14ac:dyDescent="0.25">
      <c r="A15590">
        <v>15589</v>
      </c>
    </row>
    <row r="15591" spans="1:1" x14ac:dyDescent="0.25">
      <c r="A15591">
        <v>15590</v>
      </c>
    </row>
    <row r="15592" spans="1:1" x14ac:dyDescent="0.25">
      <c r="A15592">
        <v>15591</v>
      </c>
    </row>
    <row r="15593" spans="1:1" x14ac:dyDescent="0.25">
      <c r="A15593">
        <v>15592</v>
      </c>
    </row>
    <row r="15594" spans="1:1" x14ac:dyDescent="0.25">
      <c r="A15594">
        <v>15593</v>
      </c>
    </row>
    <row r="15595" spans="1:1" x14ac:dyDescent="0.25">
      <c r="A15595">
        <v>15594</v>
      </c>
    </row>
    <row r="15596" spans="1:1" x14ac:dyDescent="0.25">
      <c r="A15596">
        <v>15595</v>
      </c>
    </row>
    <row r="15597" spans="1:1" x14ac:dyDescent="0.25">
      <c r="A15597">
        <v>15596</v>
      </c>
    </row>
    <row r="15598" spans="1:1" x14ac:dyDescent="0.25">
      <c r="A15598">
        <v>15597</v>
      </c>
    </row>
    <row r="15599" spans="1:1" x14ac:dyDescent="0.25">
      <c r="A15599">
        <v>15598</v>
      </c>
    </row>
    <row r="15600" spans="1:1" x14ac:dyDescent="0.25">
      <c r="A15600">
        <v>15599</v>
      </c>
    </row>
    <row r="15601" spans="1:1" x14ac:dyDescent="0.25">
      <c r="A15601">
        <v>15600</v>
      </c>
    </row>
    <row r="15602" spans="1:1" x14ac:dyDescent="0.25">
      <c r="A15602">
        <v>15601</v>
      </c>
    </row>
    <row r="15603" spans="1:1" x14ac:dyDescent="0.25">
      <c r="A15603">
        <v>15602</v>
      </c>
    </row>
    <row r="15604" spans="1:1" x14ac:dyDescent="0.25">
      <c r="A15604">
        <v>15603</v>
      </c>
    </row>
    <row r="15605" spans="1:1" x14ac:dyDescent="0.25">
      <c r="A15605">
        <v>15604</v>
      </c>
    </row>
    <row r="15606" spans="1:1" x14ac:dyDescent="0.25">
      <c r="A15606">
        <v>15605</v>
      </c>
    </row>
    <row r="15607" spans="1:1" x14ac:dyDescent="0.25">
      <c r="A15607">
        <v>15606</v>
      </c>
    </row>
    <row r="15608" spans="1:1" x14ac:dyDescent="0.25">
      <c r="A15608">
        <v>15607</v>
      </c>
    </row>
    <row r="15609" spans="1:1" x14ac:dyDescent="0.25">
      <c r="A15609">
        <v>15608</v>
      </c>
    </row>
    <row r="15610" spans="1:1" x14ac:dyDescent="0.25">
      <c r="A15610">
        <v>15609</v>
      </c>
    </row>
    <row r="15611" spans="1:1" x14ac:dyDescent="0.25">
      <c r="A15611">
        <v>15610</v>
      </c>
    </row>
    <row r="15612" spans="1:1" x14ac:dyDescent="0.25">
      <c r="A15612">
        <v>15611</v>
      </c>
    </row>
    <row r="15613" spans="1:1" x14ac:dyDescent="0.25">
      <c r="A15613">
        <v>15612</v>
      </c>
    </row>
    <row r="15614" spans="1:1" x14ac:dyDescent="0.25">
      <c r="A15614">
        <v>15613</v>
      </c>
    </row>
    <row r="15615" spans="1:1" x14ac:dyDescent="0.25">
      <c r="A15615">
        <v>15614</v>
      </c>
    </row>
    <row r="15616" spans="1:1" x14ac:dyDescent="0.25">
      <c r="A15616">
        <v>15615</v>
      </c>
    </row>
    <row r="15617" spans="1:1" x14ac:dyDescent="0.25">
      <c r="A15617">
        <v>15616</v>
      </c>
    </row>
    <row r="15618" spans="1:1" x14ac:dyDescent="0.25">
      <c r="A15618">
        <v>15617</v>
      </c>
    </row>
    <row r="15619" spans="1:1" x14ac:dyDescent="0.25">
      <c r="A15619">
        <v>15618</v>
      </c>
    </row>
    <row r="15620" spans="1:1" x14ac:dyDescent="0.25">
      <c r="A15620">
        <v>15619</v>
      </c>
    </row>
    <row r="15621" spans="1:1" x14ac:dyDescent="0.25">
      <c r="A15621">
        <v>15620</v>
      </c>
    </row>
    <row r="15622" spans="1:1" x14ac:dyDescent="0.25">
      <c r="A15622">
        <v>15621</v>
      </c>
    </row>
    <row r="15623" spans="1:1" x14ac:dyDescent="0.25">
      <c r="A15623">
        <v>15622</v>
      </c>
    </row>
    <row r="15624" spans="1:1" x14ac:dyDescent="0.25">
      <c r="A15624">
        <v>15623</v>
      </c>
    </row>
    <row r="15625" spans="1:1" x14ac:dyDescent="0.25">
      <c r="A15625">
        <v>15624</v>
      </c>
    </row>
    <row r="15626" spans="1:1" x14ac:dyDescent="0.25">
      <c r="A15626">
        <v>15625</v>
      </c>
    </row>
    <row r="15627" spans="1:1" x14ac:dyDescent="0.25">
      <c r="A15627">
        <v>15626</v>
      </c>
    </row>
    <row r="15628" spans="1:1" x14ac:dyDescent="0.25">
      <c r="A15628">
        <v>15627</v>
      </c>
    </row>
    <row r="15629" spans="1:1" x14ac:dyDescent="0.25">
      <c r="A15629">
        <v>15628</v>
      </c>
    </row>
    <row r="15630" spans="1:1" x14ac:dyDescent="0.25">
      <c r="A15630">
        <v>15629</v>
      </c>
    </row>
    <row r="15631" spans="1:1" x14ac:dyDescent="0.25">
      <c r="A15631">
        <v>15630</v>
      </c>
    </row>
    <row r="15632" spans="1:1" x14ac:dyDescent="0.25">
      <c r="A15632">
        <v>15631</v>
      </c>
    </row>
    <row r="15633" spans="1:1" x14ac:dyDescent="0.25">
      <c r="A15633">
        <v>15632</v>
      </c>
    </row>
    <row r="15634" spans="1:1" x14ac:dyDescent="0.25">
      <c r="A15634">
        <v>15633</v>
      </c>
    </row>
    <row r="15635" spans="1:1" x14ac:dyDescent="0.25">
      <c r="A15635">
        <v>15634</v>
      </c>
    </row>
    <row r="15636" spans="1:1" x14ac:dyDescent="0.25">
      <c r="A15636">
        <v>15635</v>
      </c>
    </row>
    <row r="15637" spans="1:1" x14ac:dyDescent="0.25">
      <c r="A15637">
        <v>15636</v>
      </c>
    </row>
    <row r="15638" spans="1:1" x14ac:dyDescent="0.25">
      <c r="A15638">
        <v>15637</v>
      </c>
    </row>
    <row r="15639" spans="1:1" x14ac:dyDescent="0.25">
      <c r="A15639">
        <v>15638</v>
      </c>
    </row>
    <row r="15640" spans="1:1" x14ac:dyDescent="0.25">
      <c r="A15640">
        <v>15639</v>
      </c>
    </row>
    <row r="15641" spans="1:1" x14ac:dyDescent="0.25">
      <c r="A15641">
        <v>15640</v>
      </c>
    </row>
    <row r="15642" spans="1:1" x14ac:dyDescent="0.25">
      <c r="A15642">
        <v>15641</v>
      </c>
    </row>
    <row r="15643" spans="1:1" x14ac:dyDescent="0.25">
      <c r="A15643">
        <v>15642</v>
      </c>
    </row>
    <row r="15644" spans="1:1" x14ac:dyDescent="0.25">
      <c r="A15644">
        <v>15643</v>
      </c>
    </row>
    <row r="15645" spans="1:1" x14ac:dyDescent="0.25">
      <c r="A15645">
        <v>15644</v>
      </c>
    </row>
    <row r="15646" spans="1:1" x14ac:dyDescent="0.25">
      <c r="A15646">
        <v>15645</v>
      </c>
    </row>
    <row r="15647" spans="1:1" x14ac:dyDescent="0.25">
      <c r="A15647">
        <v>15646</v>
      </c>
    </row>
    <row r="15648" spans="1:1" x14ac:dyDescent="0.25">
      <c r="A15648">
        <v>15647</v>
      </c>
    </row>
    <row r="15649" spans="1:1" x14ac:dyDescent="0.25">
      <c r="A15649">
        <v>15648</v>
      </c>
    </row>
    <row r="15650" spans="1:1" x14ac:dyDescent="0.25">
      <c r="A15650">
        <v>15649</v>
      </c>
    </row>
    <row r="15651" spans="1:1" x14ac:dyDescent="0.25">
      <c r="A15651">
        <v>15650</v>
      </c>
    </row>
    <row r="15652" spans="1:1" x14ac:dyDescent="0.25">
      <c r="A15652">
        <v>15651</v>
      </c>
    </row>
    <row r="15653" spans="1:1" x14ac:dyDescent="0.25">
      <c r="A15653">
        <v>15652</v>
      </c>
    </row>
    <row r="15654" spans="1:1" x14ac:dyDescent="0.25">
      <c r="A15654">
        <v>15653</v>
      </c>
    </row>
    <row r="15655" spans="1:1" x14ac:dyDescent="0.25">
      <c r="A15655">
        <v>15654</v>
      </c>
    </row>
    <row r="15656" spans="1:1" x14ac:dyDescent="0.25">
      <c r="A15656">
        <v>15655</v>
      </c>
    </row>
    <row r="15657" spans="1:1" x14ac:dyDescent="0.25">
      <c r="A15657">
        <v>15656</v>
      </c>
    </row>
    <row r="15658" spans="1:1" x14ac:dyDescent="0.25">
      <c r="A15658">
        <v>15657</v>
      </c>
    </row>
    <row r="15659" spans="1:1" x14ac:dyDescent="0.25">
      <c r="A15659">
        <v>15658</v>
      </c>
    </row>
    <row r="15660" spans="1:1" x14ac:dyDescent="0.25">
      <c r="A15660">
        <v>15659</v>
      </c>
    </row>
    <row r="15661" spans="1:1" x14ac:dyDescent="0.25">
      <c r="A15661">
        <v>15660</v>
      </c>
    </row>
    <row r="15662" spans="1:1" x14ac:dyDescent="0.25">
      <c r="A15662">
        <v>15661</v>
      </c>
    </row>
    <row r="15663" spans="1:1" x14ac:dyDescent="0.25">
      <c r="A15663">
        <v>15662</v>
      </c>
    </row>
    <row r="15664" spans="1:1" x14ac:dyDescent="0.25">
      <c r="A15664">
        <v>15663</v>
      </c>
    </row>
    <row r="15665" spans="1:1" x14ac:dyDescent="0.25">
      <c r="A15665">
        <v>15664</v>
      </c>
    </row>
    <row r="15666" spans="1:1" x14ac:dyDescent="0.25">
      <c r="A15666">
        <v>15665</v>
      </c>
    </row>
    <row r="15667" spans="1:1" x14ac:dyDescent="0.25">
      <c r="A15667">
        <v>15666</v>
      </c>
    </row>
    <row r="15668" spans="1:1" x14ac:dyDescent="0.25">
      <c r="A15668">
        <v>15667</v>
      </c>
    </row>
    <row r="15669" spans="1:1" x14ac:dyDescent="0.25">
      <c r="A15669">
        <v>15668</v>
      </c>
    </row>
    <row r="15670" spans="1:1" x14ac:dyDescent="0.25">
      <c r="A15670">
        <v>15669</v>
      </c>
    </row>
    <row r="15671" spans="1:1" x14ac:dyDescent="0.25">
      <c r="A15671">
        <v>15670</v>
      </c>
    </row>
    <row r="15672" spans="1:1" x14ac:dyDescent="0.25">
      <c r="A15672">
        <v>15671</v>
      </c>
    </row>
    <row r="15673" spans="1:1" x14ac:dyDescent="0.25">
      <c r="A15673">
        <v>15672</v>
      </c>
    </row>
    <row r="15674" spans="1:1" x14ac:dyDescent="0.25">
      <c r="A15674">
        <v>15673</v>
      </c>
    </row>
    <row r="15675" spans="1:1" x14ac:dyDescent="0.25">
      <c r="A15675">
        <v>15674</v>
      </c>
    </row>
    <row r="15676" spans="1:1" x14ac:dyDescent="0.25">
      <c r="A15676">
        <v>15675</v>
      </c>
    </row>
    <row r="15677" spans="1:1" x14ac:dyDescent="0.25">
      <c r="A15677">
        <v>15676</v>
      </c>
    </row>
    <row r="15678" spans="1:1" x14ac:dyDescent="0.25">
      <c r="A15678">
        <v>15677</v>
      </c>
    </row>
    <row r="15679" spans="1:1" x14ac:dyDescent="0.25">
      <c r="A15679">
        <v>15678</v>
      </c>
    </row>
    <row r="15680" spans="1:1" x14ac:dyDescent="0.25">
      <c r="A15680">
        <v>15679</v>
      </c>
    </row>
    <row r="15681" spans="1:1" x14ac:dyDescent="0.25">
      <c r="A15681">
        <v>15680</v>
      </c>
    </row>
    <row r="15682" spans="1:1" x14ac:dyDescent="0.25">
      <c r="A15682">
        <v>15681</v>
      </c>
    </row>
    <row r="15683" spans="1:1" x14ac:dyDescent="0.25">
      <c r="A15683">
        <v>15682</v>
      </c>
    </row>
    <row r="15684" spans="1:1" x14ac:dyDescent="0.25">
      <c r="A15684">
        <v>15683</v>
      </c>
    </row>
    <row r="15685" spans="1:1" x14ac:dyDescent="0.25">
      <c r="A15685">
        <v>15684</v>
      </c>
    </row>
    <row r="15686" spans="1:1" x14ac:dyDescent="0.25">
      <c r="A15686">
        <v>15685</v>
      </c>
    </row>
    <row r="15687" spans="1:1" x14ac:dyDescent="0.25">
      <c r="A15687">
        <v>15686</v>
      </c>
    </row>
    <row r="15688" spans="1:1" x14ac:dyDescent="0.25">
      <c r="A15688">
        <v>15687</v>
      </c>
    </row>
    <row r="15689" spans="1:1" x14ac:dyDescent="0.25">
      <c r="A15689">
        <v>15688</v>
      </c>
    </row>
    <row r="15690" spans="1:1" x14ac:dyDescent="0.25">
      <c r="A15690">
        <v>15689</v>
      </c>
    </row>
    <row r="15691" spans="1:1" x14ac:dyDescent="0.25">
      <c r="A15691">
        <v>15690</v>
      </c>
    </row>
    <row r="15692" spans="1:1" x14ac:dyDescent="0.25">
      <c r="A15692">
        <v>15691</v>
      </c>
    </row>
    <row r="15693" spans="1:1" x14ac:dyDescent="0.25">
      <c r="A15693">
        <v>15692</v>
      </c>
    </row>
    <row r="15694" spans="1:1" x14ac:dyDescent="0.25">
      <c r="A15694">
        <v>15693</v>
      </c>
    </row>
    <row r="15695" spans="1:1" x14ac:dyDescent="0.25">
      <c r="A15695">
        <v>15694</v>
      </c>
    </row>
    <row r="15696" spans="1:1" x14ac:dyDescent="0.25">
      <c r="A15696">
        <v>15695</v>
      </c>
    </row>
    <row r="15697" spans="1:1" x14ac:dyDescent="0.25">
      <c r="A15697">
        <v>15696</v>
      </c>
    </row>
    <row r="15698" spans="1:1" x14ac:dyDescent="0.25">
      <c r="A15698">
        <v>15697</v>
      </c>
    </row>
    <row r="15699" spans="1:1" x14ac:dyDescent="0.25">
      <c r="A15699">
        <v>15698</v>
      </c>
    </row>
    <row r="15700" spans="1:1" x14ac:dyDescent="0.25">
      <c r="A15700">
        <v>15699</v>
      </c>
    </row>
    <row r="15701" spans="1:1" x14ac:dyDescent="0.25">
      <c r="A15701">
        <v>15700</v>
      </c>
    </row>
    <row r="15702" spans="1:1" x14ac:dyDescent="0.25">
      <c r="A15702">
        <v>15701</v>
      </c>
    </row>
    <row r="15703" spans="1:1" x14ac:dyDescent="0.25">
      <c r="A15703">
        <v>15702</v>
      </c>
    </row>
    <row r="15704" spans="1:1" x14ac:dyDescent="0.25">
      <c r="A15704">
        <v>15703</v>
      </c>
    </row>
    <row r="15705" spans="1:1" x14ac:dyDescent="0.25">
      <c r="A15705">
        <v>15704</v>
      </c>
    </row>
    <row r="15706" spans="1:1" x14ac:dyDescent="0.25">
      <c r="A15706">
        <v>15705</v>
      </c>
    </row>
    <row r="15707" spans="1:1" x14ac:dyDescent="0.25">
      <c r="A15707">
        <v>15706</v>
      </c>
    </row>
    <row r="15708" spans="1:1" x14ac:dyDescent="0.25">
      <c r="A15708">
        <v>15707</v>
      </c>
    </row>
    <row r="15709" spans="1:1" x14ac:dyDescent="0.25">
      <c r="A15709">
        <v>15708</v>
      </c>
    </row>
    <row r="15710" spans="1:1" x14ac:dyDescent="0.25">
      <c r="A15710">
        <v>15709</v>
      </c>
    </row>
    <row r="15711" spans="1:1" x14ac:dyDescent="0.25">
      <c r="A15711">
        <v>15710</v>
      </c>
    </row>
    <row r="15712" spans="1:1" x14ac:dyDescent="0.25">
      <c r="A15712">
        <v>15711</v>
      </c>
    </row>
    <row r="15713" spans="1:1" x14ac:dyDescent="0.25">
      <c r="A15713">
        <v>15712</v>
      </c>
    </row>
    <row r="15714" spans="1:1" x14ac:dyDescent="0.25">
      <c r="A15714">
        <v>15713</v>
      </c>
    </row>
    <row r="15715" spans="1:1" x14ac:dyDescent="0.25">
      <c r="A15715">
        <v>15714</v>
      </c>
    </row>
    <row r="15716" spans="1:1" x14ac:dyDescent="0.25">
      <c r="A15716">
        <v>15715</v>
      </c>
    </row>
    <row r="15717" spans="1:1" x14ac:dyDescent="0.25">
      <c r="A15717">
        <v>15716</v>
      </c>
    </row>
    <row r="15718" spans="1:1" x14ac:dyDescent="0.25">
      <c r="A15718">
        <v>15717</v>
      </c>
    </row>
    <row r="15719" spans="1:1" x14ac:dyDescent="0.25">
      <c r="A15719">
        <v>15718</v>
      </c>
    </row>
    <row r="15720" spans="1:1" x14ac:dyDescent="0.25">
      <c r="A15720">
        <v>15719</v>
      </c>
    </row>
    <row r="15721" spans="1:1" x14ac:dyDescent="0.25">
      <c r="A15721">
        <v>15720</v>
      </c>
    </row>
    <row r="15722" spans="1:1" x14ac:dyDescent="0.25">
      <c r="A15722">
        <v>15721</v>
      </c>
    </row>
    <row r="15723" spans="1:1" x14ac:dyDescent="0.25">
      <c r="A15723">
        <v>15722</v>
      </c>
    </row>
    <row r="15724" spans="1:1" x14ac:dyDescent="0.25">
      <c r="A15724">
        <v>15723</v>
      </c>
    </row>
    <row r="15725" spans="1:1" x14ac:dyDescent="0.25">
      <c r="A15725">
        <v>15724</v>
      </c>
    </row>
    <row r="15726" spans="1:1" x14ac:dyDescent="0.25">
      <c r="A15726">
        <v>15725</v>
      </c>
    </row>
    <row r="15727" spans="1:1" x14ac:dyDescent="0.25">
      <c r="A15727">
        <v>15726</v>
      </c>
    </row>
    <row r="15728" spans="1:1" x14ac:dyDescent="0.25">
      <c r="A15728">
        <v>15727</v>
      </c>
    </row>
    <row r="15729" spans="1:1" x14ac:dyDescent="0.25">
      <c r="A15729">
        <v>15728</v>
      </c>
    </row>
    <row r="15730" spans="1:1" x14ac:dyDescent="0.25">
      <c r="A15730">
        <v>15729</v>
      </c>
    </row>
    <row r="15731" spans="1:1" x14ac:dyDescent="0.25">
      <c r="A15731">
        <v>15730</v>
      </c>
    </row>
    <row r="15732" spans="1:1" x14ac:dyDescent="0.25">
      <c r="A15732">
        <v>15731</v>
      </c>
    </row>
    <row r="15733" spans="1:1" x14ac:dyDescent="0.25">
      <c r="A15733">
        <v>15732</v>
      </c>
    </row>
    <row r="15734" spans="1:1" x14ac:dyDescent="0.25">
      <c r="A15734">
        <v>15733</v>
      </c>
    </row>
    <row r="15735" spans="1:1" x14ac:dyDescent="0.25">
      <c r="A15735">
        <v>15734</v>
      </c>
    </row>
    <row r="15736" spans="1:1" x14ac:dyDescent="0.25">
      <c r="A15736">
        <v>15735</v>
      </c>
    </row>
    <row r="15737" spans="1:1" x14ac:dyDescent="0.25">
      <c r="A15737">
        <v>15736</v>
      </c>
    </row>
    <row r="15738" spans="1:1" x14ac:dyDescent="0.25">
      <c r="A15738">
        <v>15737</v>
      </c>
    </row>
    <row r="15739" spans="1:1" x14ac:dyDescent="0.25">
      <c r="A15739">
        <v>15738</v>
      </c>
    </row>
    <row r="15740" spans="1:1" x14ac:dyDescent="0.25">
      <c r="A15740">
        <v>15739</v>
      </c>
    </row>
    <row r="15741" spans="1:1" x14ac:dyDescent="0.25">
      <c r="A15741">
        <v>15740</v>
      </c>
    </row>
    <row r="15742" spans="1:1" x14ac:dyDescent="0.25">
      <c r="A15742">
        <v>15741</v>
      </c>
    </row>
    <row r="15743" spans="1:1" x14ac:dyDescent="0.25">
      <c r="A15743">
        <v>15742</v>
      </c>
    </row>
    <row r="15744" spans="1:1" x14ac:dyDescent="0.25">
      <c r="A15744">
        <v>15743</v>
      </c>
    </row>
    <row r="15745" spans="1:1" x14ac:dyDescent="0.25">
      <c r="A15745">
        <v>15744</v>
      </c>
    </row>
    <row r="15746" spans="1:1" x14ac:dyDescent="0.25">
      <c r="A15746">
        <v>15745</v>
      </c>
    </row>
    <row r="15747" spans="1:1" x14ac:dyDescent="0.25">
      <c r="A15747">
        <v>15746</v>
      </c>
    </row>
    <row r="15748" spans="1:1" x14ac:dyDescent="0.25">
      <c r="A15748">
        <v>15747</v>
      </c>
    </row>
    <row r="15749" spans="1:1" x14ac:dyDescent="0.25">
      <c r="A15749">
        <v>15748</v>
      </c>
    </row>
    <row r="15750" spans="1:1" x14ac:dyDescent="0.25">
      <c r="A15750">
        <v>15749</v>
      </c>
    </row>
    <row r="15751" spans="1:1" x14ac:dyDescent="0.25">
      <c r="A15751">
        <v>15750</v>
      </c>
    </row>
    <row r="15752" spans="1:1" x14ac:dyDescent="0.25">
      <c r="A15752">
        <v>15751</v>
      </c>
    </row>
    <row r="15753" spans="1:1" x14ac:dyDescent="0.25">
      <c r="A15753">
        <v>15752</v>
      </c>
    </row>
    <row r="15754" spans="1:1" x14ac:dyDescent="0.25">
      <c r="A15754">
        <v>15753</v>
      </c>
    </row>
    <row r="15755" spans="1:1" x14ac:dyDescent="0.25">
      <c r="A15755">
        <v>15754</v>
      </c>
    </row>
    <row r="15756" spans="1:1" x14ac:dyDescent="0.25">
      <c r="A15756">
        <v>15755</v>
      </c>
    </row>
    <row r="15757" spans="1:1" x14ac:dyDescent="0.25">
      <c r="A15757">
        <v>15756</v>
      </c>
    </row>
    <row r="15758" spans="1:1" x14ac:dyDescent="0.25">
      <c r="A15758">
        <v>15757</v>
      </c>
    </row>
    <row r="15759" spans="1:1" x14ac:dyDescent="0.25">
      <c r="A15759">
        <v>15758</v>
      </c>
    </row>
    <row r="15760" spans="1:1" x14ac:dyDescent="0.25">
      <c r="A15760">
        <v>15759</v>
      </c>
    </row>
    <row r="15761" spans="1:1" x14ac:dyDescent="0.25">
      <c r="A15761">
        <v>15760</v>
      </c>
    </row>
    <row r="15762" spans="1:1" x14ac:dyDescent="0.25">
      <c r="A15762">
        <v>15761</v>
      </c>
    </row>
    <row r="15763" spans="1:1" x14ac:dyDescent="0.25">
      <c r="A15763">
        <v>15762</v>
      </c>
    </row>
    <row r="15764" spans="1:1" x14ac:dyDescent="0.25">
      <c r="A15764">
        <v>15763</v>
      </c>
    </row>
    <row r="15765" spans="1:1" x14ac:dyDescent="0.25">
      <c r="A15765">
        <v>15764</v>
      </c>
    </row>
    <row r="15766" spans="1:1" x14ac:dyDescent="0.25">
      <c r="A15766">
        <v>15765</v>
      </c>
    </row>
    <row r="15767" spans="1:1" x14ac:dyDescent="0.25">
      <c r="A15767">
        <v>15766</v>
      </c>
    </row>
    <row r="15768" spans="1:1" x14ac:dyDescent="0.25">
      <c r="A15768">
        <v>15767</v>
      </c>
    </row>
    <row r="15769" spans="1:1" x14ac:dyDescent="0.25">
      <c r="A15769">
        <v>15768</v>
      </c>
    </row>
    <row r="15770" spans="1:1" x14ac:dyDescent="0.25">
      <c r="A15770">
        <v>15769</v>
      </c>
    </row>
    <row r="15771" spans="1:1" x14ac:dyDescent="0.25">
      <c r="A15771">
        <v>15770</v>
      </c>
    </row>
    <row r="15772" spans="1:1" x14ac:dyDescent="0.25">
      <c r="A15772">
        <v>15771</v>
      </c>
    </row>
    <row r="15773" spans="1:1" x14ac:dyDescent="0.25">
      <c r="A15773">
        <v>15772</v>
      </c>
    </row>
    <row r="15774" spans="1:1" x14ac:dyDescent="0.25">
      <c r="A15774">
        <v>15773</v>
      </c>
    </row>
    <row r="15775" spans="1:1" x14ac:dyDescent="0.25">
      <c r="A15775">
        <v>15774</v>
      </c>
    </row>
    <row r="15776" spans="1:1" x14ac:dyDescent="0.25">
      <c r="A15776">
        <v>15775</v>
      </c>
    </row>
    <row r="15777" spans="1:1" x14ac:dyDescent="0.25">
      <c r="A15777">
        <v>15776</v>
      </c>
    </row>
    <row r="15778" spans="1:1" x14ac:dyDescent="0.25">
      <c r="A15778">
        <v>15777</v>
      </c>
    </row>
    <row r="15779" spans="1:1" x14ac:dyDescent="0.25">
      <c r="A15779">
        <v>15778</v>
      </c>
    </row>
    <row r="15780" spans="1:1" x14ac:dyDescent="0.25">
      <c r="A15780">
        <v>15779</v>
      </c>
    </row>
    <row r="15781" spans="1:1" x14ac:dyDescent="0.25">
      <c r="A15781">
        <v>15780</v>
      </c>
    </row>
    <row r="15782" spans="1:1" x14ac:dyDescent="0.25">
      <c r="A15782">
        <v>15781</v>
      </c>
    </row>
    <row r="15783" spans="1:1" x14ac:dyDescent="0.25">
      <c r="A15783">
        <v>15782</v>
      </c>
    </row>
    <row r="15784" spans="1:1" x14ac:dyDescent="0.25">
      <c r="A15784">
        <v>15783</v>
      </c>
    </row>
    <row r="15785" spans="1:1" x14ac:dyDescent="0.25">
      <c r="A15785">
        <v>15784</v>
      </c>
    </row>
    <row r="15786" spans="1:1" x14ac:dyDescent="0.25">
      <c r="A15786">
        <v>15785</v>
      </c>
    </row>
    <row r="15787" spans="1:1" x14ac:dyDescent="0.25">
      <c r="A15787">
        <v>15786</v>
      </c>
    </row>
    <row r="15788" spans="1:1" x14ac:dyDescent="0.25">
      <c r="A15788">
        <v>15787</v>
      </c>
    </row>
    <row r="15789" spans="1:1" x14ac:dyDescent="0.25">
      <c r="A15789">
        <v>15788</v>
      </c>
    </row>
    <row r="15790" spans="1:1" x14ac:dyDescent="0.25">
      <c r="A15790">
        <v>15789</v>
      </c>
    </row>
    <row r="15791" spans="1:1" x14ac:dyDescent="0.25">
      <c r="A15791">
        <v>15790</v>
      </c>
    </row>
    <row r="15792" spans="1:1" x14ac:dyDescent="0.25">
      <c r="A15792">
        <v>15791</v>
      </c>
    </row>
    <row r="15793" spans="1:1" x14ac:dyDescent="0.25">
      <c r="A15793">
        <v>15792</v>
      </c>
    </row>
    <row r="15794" spans="1:1" x14ac:dyDescent="0.25">
      <c r="A15794">
        <v>15793</v>
      </c>
    </row>
    <row r="15795" spans="1:1" x14ac:dyDescent="0.25">
      <c r="A15795">
        <v>15794</v>
      </c>
    </row>
    <row r="15796" spans="1:1" x14ac:dyDescent="0.25">
      <c r="A15796">
        <v>15795</v>
      </c>
    </row>
    <row r="15797" spans="1:1" x14ac:dyDescent="0.25">
      <c r="A15797">
        <v>15796</v>
      </c>
    </row>
    <row r="15798" spans="1:1" x14ac:dyDescent="0.25">
      <c r="A15798">
        <v>15797</v>
      </c>
    </row>
    <row r="15799" spans="1:1" x14ac:dyDescent="0.25">
      <c r="A15799">
        <v>15798</v>
      </c>
    </row>
    <row r="15800" spans="1:1" x14ac:dyDescent="0.25">
      <c r="A15800">
        <v>15799</v>
      </c>
    </row>
    <row r="15801" spans="1:1" x14ac:dyDescent="0.25">
      <c r="A15801">
        <v>15800</v>
      </c>
    </row>
    <row r="15802" spans="1:1" x14ac:dyDescent="0.25">
      <c r="A15802">
        <v>15801</v>
      </c>
    </row>
    <row r="15803" spans="1:1" x14ac:dyDescent="0.25">
      <c r="A15803">
        <v>15802</v>
      </c>
    </row>
    <row r="15804" spans="1:1" x14ac:dyDescent="0.25">
      <c r="A15804">
        <v>15803</v>
      </c>
    </row>
    <row r="15805" spans="1:1" x14ac:dyDescent="0.25">
      <c r="A15805">
        <v>15804</v>
      </c>
    </row>
    <row r="15806" spans="1:1" x14ac:dyDescent="0.25">
      <c r="A15806">
        <v>15805</v>
      </c>
    </row>
    <row r="15807" spans="1:1" x14ac:dyDescent="0.25">
      <c r="A15807">
        <v>15806</v>
      </c>
    </row>
    <row r="15808" spans="1:1" x14ac:dyDescent="0.25">
      <c r="A15808">
        <v>15807</v>
      </c>
    </row>
    <row r="15809" spans="1:1" x14ac:dyDescent="0.25">
      <c r="A15809">
        <v>15808</v>
      </c>
    </row>
    <row r="15810" spans="1:1" x14ac:dyDescent="0.25">
      <c r="A15810">
        <v>15809</v>
      </c>
    </row>
    <row r="15811" spans="1:1" x14ac:dyDescent="0.25">
      <c r="A15811">
        <v>15810</v>
      </c>
    </row>
    <row r="15812" spans="1:1" x14ac:dyDescent="0.25">
      <c r="A15812">
        <v>15811</v>
      </c>
    </row>
    <row r="15813" spans="1:1" x14ac:dyDescent="0.25">
      <c r="A15813">
        <v>15812</v>
      </c>
    </row>
    <row r="15814" spans="1:1" x14ac:dyDescent="0.25">
      <c r="A15814">
        <v>15813</v>
      </c>
    </row>
    <row r="15815" spans="1:1" x14ac:dyDescent="0.25">
      <c r="A15815">
        <v>15814</v>
      </c>
    </row>
    <row r="15816" spans="1:1" x14ac:dyDescent="0.25">
      <c r="A15816">
        <v>15815</v>
      </c>
    </row>
    <row r="15817" spans="1:1" x14ac:dyDescent="0.25">
      <c r="A15817">
        <v>15816</v>
      </c>
    </row>
    <row r="15818" spans="1:1" x14ac:dyDescent="0.25">
      <c r="A15818">
        <v>15817</v>
      </c>
    </row>
    <row r="15819" spans="1:1" x14ac:dyDescent="0.25">
      <c r="A15819">
        <v>15818</v>
      </c>
    </row>
    <row r="15820" spans="1:1" x14ac:dyDescent="0.25">
      <c r="A15820">
        <v>15819</v>
      </c>
    </row>
    <row r="15821" spans="1:1" x14ac:dyDescent="0.25">
      <c r="A15821">
        <v>15820</v>
      </c>
    </row>
    <row r="15822" spans="1:1" x14ac:dyDescent="0.25">
      <c r="A15822">
        <v>15821</v>
      </c>
    </row>
    <row r="15823" spans="1:1" x14ac:dyDescent="0.25">
      <c r="A15823">
        <v>15822</v>
      </c>
    </row>
    <row r="15824" spans="1:1" x14ac:dyDescent="0.25">
      <c r="A15824">
        <v>15823</v>
      </c>
    </row>
    <row r="15825" spans="1:1" x14ac:dyDescent="0.25">
      <c r="A15825">
        <v>15824</v>
      </c>
    </row>
    <row r="15826" spans="1:1" x14ac:dyDescent="0.25">
      <c r="A15826">
        <v>15825</v>
      </c>
    </row>
    <row r="15827" spans="1:1" x14ac:dyDescent="0.25">
      <c r="A15827">
        <v>15826</v>
      </c>
    </row>
    <row r="15828" spans="1:1" x14ac:dyDescent="0.25">
      <c r="A15828">
        <v>15827</v>
      </c>
    </row>
    <row r="15829" spans="1:1" x14ac:dyDescent="0.25">
      <c r="A15829">
        <v>15828</v>
      </c>
    </row>
    <row r="15830" spans="1:1" x14ac:dyDescent="0.25">
      <c r="A15830">
        <v>15829</v>
      </c>
    </row>
    <row r="15831" spans="1:1" x14ac:dyDescent="0.25">
      <c r="A15831">
        <v>15830</v>
      </c>
    </row>
    <row r="15832" spans="1:1" x14ac:dyDescent="0.25">
      <c r="A15832">
        <v>15831</v>
      </c>
    </row>
    <row r="15833" spans="1:1" x14ac:dyDescent="0.25">
      <c r="A15833">
        <v>15832</v>
      </c>
    </row>
    <row r="15834" spans="1:1" x14ac:dyDescent="0.25">
      <c r="A15834">
        <v>15833</v>
      </c>
    </row>
    <row r="15835" spans="1:1" x14ac:dyDescent="0.25">
      <c r="A15835">
        <v>15834</v>
      </c>
    </row>
    <row r="15836" spans="1:1" x14ac:dyDescent="0.25">
      <c r="A15836">
        <v>15835</v>
      </c>
    </row>
    <row r="15837" spans="1:1" x14ac:dyDescent="0.25">
      <c r="A15837">
        <v>15836</v>
      </c>
    </row>
    <row r="15838" spans="1:1" x14ac:dyDescent="0.25">
      <c r="A15838">
        <v>15837</v>
      </c>
    </row>
    <row r="15839" spans="1:1" x14ac:dyDescent="0.25">
      <c r="A15839">
        <v>15838</v>
      </c>
    </row>
    <row r="15840" spans="1:1" x14ac:dyDescent="0.25">
      <c r="A15840">
        <v>15839</v>
      </c>
    </row>
    <row r="15841" spans="1:1" x14ac:dyDescent="0.25">
      <c r="A15841">
        <v>15840</v>
      </c>
    </row>
    <row r="15842" spans="1:1" x14ac:dyDescent="0.25">
      <c r="A15842">
        <v>15841</v>
      </c>
    </row>
    <row r="15843" spans="1:1" x14ac:dyDescent="0.25">
      <c r="A15843">
        <v>15842</v>
      </c>
    </row>
    <row r="15844" spans="1:1" x14ac:dyDescent="0.25">
      <c r="A15844">
        <v>15843</v>
      </c>
    </row>
    <row r="15845" spans="1:1" x14ac:dyDescent="0.25">
      <c r="A15845">
        <v>15844</v>
      </c>
    </row>
    <row r="15846" spans="1:1" x14ac:dyDescent="0.25">
      <c r="A15846">
        <v>15845</v>
      </c>
    </row>
    <row r="15847" spans="1:1" x14ac:dyDescent="0.25">
      <c r="A15847">
        <v>15846</v>
      </c>
    </row>
    <row r="15848" spans="1:1" x14ac:dyDescent="0.25">
      <c r="A15848">
        <v>15847</v>
      </c>
    </row>
    <row r="15849" spans="1:1" x14ac:dyDescent="0.25">
      <c r="A15849">
        <v>15848</v>
      </c>
    </row>
    <row r="15850" spans="1:1" x14ac:dyDescent="0.25">
      <c r="A15850">
        <v>15849</v>
      </c>
    </row>
    <row r="15851" spans="1:1" x14ac:dyDescent="0.25">
      <c r="A15851">
        <v>15850</v>
      </c>
    </row>
    <row r="15852" spans="1:1" x14ac:dyDescent="0.25">
      <c r="A15852">
        <v>15851</v>
      </c>
    </row>
    <row r="15853" spans="1:1" x14ac:dyDescent="0.25">
      <c r="A15853">
        <v>15852</v>
      </c>
    </row>
    <row r="15854" spans="1:1" x14ac:dyDescent="0.25">
      <c r="A15854">
        <v>15853</v>
      </c>
    </row>
    <row r="15855" spans="1:1" x14ac:dyDescent="0.25">
      <c r="A15855">
        <v>15854</v>
      </c>
    </row>
    <row r="15856" spans="1:1" x14ac:dyDescent="0.25">
      <c r="A15856">
        <v>15855</v>
      </c>
    </row>
    <row r="15857" spans="1:1" x14ac:dyDescent="0.25">
      <c r="A15857">
        <v>15856</v>
      </c>
    </row>
    <row r="15858" spans="1:1" x14ac:dyDescent="0.25">
      <c r="A15858">
        <v>15857</v>
      </c>
    </row>
    <row r="15859" spans="1:1" x14ac:dyDescent="0.25">
      <c r="A15859">
        <v>15858</v>
      </c>
    </row>
    <row r="15860" spans="1:1" x14ac:dyDescent="0.25">
      <c r="A15860">
        <v>15859</v>
      </c>
    </row>
    <row r="15861" spans="1:1" x14ac:dyDescent="0.25">
      <c r="A15861">
        <v>15860</v>
      </c>
    </row>
    <row r="15862" spans="1:1" x14ac:dyDescent="0.25">
      <c r="A15862">
        <v>15861</v>
      </c>
    </row>
    <row r="15863" spans="1:1" x14ac:dyDescent="0.25">
      <c r="A15863">
        <v>15862</v>
      </c>
    </row>
    <row r="15864" spans="1:1" x14ac:dyDescent="0.25">
      <c r="A15864">
        <v>15863</v>
      </c>
    </row>
    <row r="15865" spans="1:1" x14ac:dyDescent="0.25">
      <c r="A15865">
        <v>15864</v>
      </c>
    </row>
    <row r="15866" spans="1:1" x14ac:dyDescent="0.25">
      <c r="A15866">
        <v>15865</v>
      </c>
    </row>
    <row r="15867" spans="1:1" x14ac:dyDescent="0.25">
      <c r="A15867">
        <v>15866</v>
      </c>
    </row>
    <row r="15868" spans="1:1" x14ac:dyDescent="0.25">
      <c r="A15868">
        <v>15867</v>
      </c>
    </row>
    <row r="15869" spans="1:1" x14ac:dyDescent="0.25">
      <c r="A15869">
        <v>15868</v>
      </c>
    </row>
    <row r="15870" spans="1:1" x14ac:dyDescent="0.25">
      <c r="A15870">
        <v>15869</v>
      </c>
    </row>
    <row r="15871" spans="1:1" x14ac:dyDescent="0.25">
      <c r="A15871">
        <v>15870</v>
      </c>
    </row>
    <row r="15872" spans="1:1" x14ac:dyDescent="0.25">
      <c r="A15872">
        <v>15871</v>
      </c>
    </row>
    <row r="15873" spans="1:1" x14ac:dyDescent="0.25">
      <c r="A15873">
        <v>15872</v>
      </c>
    </row>
    <row r="15874" spans="1:1" x14ac:dyDescent="0.25">
      <c r="A15874">
        <v>15873</v>
      </c>
    </row>
    <row r="15875" spans="1:1" x14ac:dyDescent="0.25">
      <c r="A15875">
        <v>15874</v>
      </c>
    </row>
    <row r="15876" spans="1:1" x14ac:dyDescent="0.25">
      <c r="A15876">
        <v>15875</v>
      </c>
    </row>
    <row r="15877" spans="1:1" x14ac:dyDescent="0.25">
      <c r="A15877">
        <v>15876</v>
      </c>
    </row>
    <row r="15878" spans="1:1" x14ac:dyDescent="0.25">
      <c r="A15878">
        <v>15877</v>
      </c>
    </row>
    <row r="15879" spans="1:1" x14ac:dyDescent="0.25">
      <c r="A15879">
        <v>15878</v>
      </c>
    </row>
    <row r="15880" spans="1:1" x14ac:dyDescent="0.25">
      <c r="A15880">
        <v>15879</v>
      </c>
    </row>
    <row r="15881" spans="1:1" x14ac:dyDescent="0.25">
      <c r="A15881">
        <v>15880</v>
      </c>
    </row>
    <row r="15882" spans="1:1" x14ac:dyDescent="0.25">
      <c r="A15882">
        <v>15881</v>
      </c>
    </row>
    <row r="15883" spans="1:1" x14ac:dyDescent="0.25">
      <c r="A15883">
        <v>15882</v>
      </c>
    </row>
    <row r="15884" spans="1:1" x14ac:dyDescent="0.25">
      <c r="A15884">
        <v>15883</v>
      </c>
    </row>
    <row r="15885" spans="1:1" x14ac:dyDescent="0.25">
      <c r="A15885">
        <v>15884</v>
      </c>
    </row>
    <row r="15886" spans="1:1" x14ac:dyDescent="0.25">
      <c r="A15886">
        <v>15885</v>
      </c>
    </row>
    <row r="15887" spans="1:1" x14ac:dyDescent="0.25">
      <c r="A15887">
        <v>15886</v>
      </c>
    </row>
    <row r="15888" spans="1:1" x14ac:dyDescent="0.25">
      <c r="A15888">
        <v>15887</v>
      </c>
    </row>
    <row r="15889" spans="1:1" x14ac:dyDescent="0.25">
      <c r="A15889">
        <v>15888</v>
      </c>
    </row>
    <row r="15890" spans="1:1" x14ac:dyDescent="0.25">
      <c r="A15890">
        <v>15889</v>
      </c>
    </row>
    <row r="15891" spans="1:1" x14ac:dyDescent="0.25">
      <c r="A15891">
        <v>15890</v>
      </c>
    </row>
    <row r="15892" spans="1:1" x14ac:dyDescent="0.25">
      <c r="A15892">
        <v>15891</v>
      </c>
    </row>
    <row r="15893" spans="1:1" x14ac:dyDescent="0.25">
      <c r="A15893">
        <v>15892</v>
      </c>
    </row>
    <row r="15894" spans="1:1" x14ac:dyDescent="0.25">
      <c r="A15894">
        <v>15893</v>
      </c>
    </row>
    <row r="15895" spans="1:1" x14ac:dyDescent="0.25">
      <c r="A15895">
        <v>15894</v>
      </c>
    </row>
    <row r="15896" spans="1:1" x14ac:dyDescent="0.25">
      <c r="A15896">
        <v>15895</v>
      </c>
    </row>
    <row r="15897" spans="1:1" x14ac:dyDescent="0.25">
      <c r="A15897">
        <v>15896</v>
      </c>
    </row>
    <row r="15898" spans="1:1" x14ac:dyDescent="0.25">
      <c r="A15898">
        <v>15897</v>
      </c>
    </row>
    <row r="15899" spans="1:1" x14ac:dyDescent="0.25">
      <c r="A15899">
        <v>15898</v>
      </c>
    </row>
    <row r="15900" spans="1:1" x14ac:dyDescent="0.25">
      <c r="A15900">
        <v>15899</v>
      </c>
    </row>
    <row r="15901" spans="1:1" x14ac:dyDescent="0.25">
      <c r="A15901">
        <v>15900</v>
      </c>
    </row>
    <row r="15902" spans="1:1" x14ac:dyDescent="0.25">
      <c r="A15902">
        <v>15901</v>
      </c>
    </row>
    <row r="15903" spans="1:1" x14ac:dyDescent="0.25">
      <c r="A15903">
        <v>15902</v>
      </c>
    </row>
    <row r="15904" spans="1:1" x14ac:dyDescent="0.25">
      <c r="A15904">
        <v>15903</v>
      </c>
    </row>
    <row r="15905" spans="1:1" x14ac:dyDescent="0.25">
      <c r="A15905">
        <v>15904</v>
      </c>
    </row>
    <row r="15906" spans="1:1" x14ac:dyDescent="0.25">
      <c r="A15906">
        <v>15905</v>
      </c>
    </row>
    <row r="15907" spans="1:1" x14ac:dyDescent="0.25">
      <c r="A15907">
        <v>15906</v>
      </c>
    </row>
    <row r="15908" spans="1:1" x14ac:dyDescent="0.25">
      <c r="A15908">
        <v>15907</v>
      </c>
    </row>
    <row r="15909" spans="1:1" x14ac:dyDescent="0.25">
      <c r="A15909">
        <v>15908</v>
      </c>
    </row>
    <row r="15910" spans="1:1" x14ac:dyDescent="0.25">
      <c r="A15910">
        <v>15909</v>
      </c>
    </row>
    <row r="15911" spans="1:1" x14ac:dyDescent="0.25">
      <c r="A15911">
        <v>15910</v>
      </c>
    </row>
    <row r="15912" spans="1:1" x14ac:dyDescent="0.25">
      <c r="A15912">
        <v>15911</v>
      </c>
    </row>
    <row r="15913" spans="1:1" x14ac:dyDescent="0.25">
      <c r="A15913">
        <v>15912</v>
      </c>
    </row>
    <row r="15914" spans="1:1" x14ac:dyDescent="0.25">
      <c r="A15914">
        <v>15913</v>
      </c>
    </row>
    <row r="15915" spans="1:1" x14ac:dyDescent="0.25">
      <c r="A15915">
        <v>15914</v>
      </c>
    </row>
    <row r="15916" spans="1:1" x14ac:dyDescent="0.25">
      <c r="A15916">
        <v>15915</v>
      </c>
    </row>
    <row r="15917" spans="1:1" x14ac:dyDescent="0.25">
      <c r="A15917">
        <v>15916</v>
      </c>
    </row>
    <row r="15918" spans="1:1" x14ac:dyDescent="0.25">
      <c r="A15918">
        <v>15917</v>
      </c>
    </row>
    <row r="15919" spans="1:1" x14ac:dyDescent="0.25">
      <c r="A15919">
        <v>15918</v>
      </c>
    </row>
    <row r="15920" spans="1:1" x14ac:dyDescent="0.25">
      <c r="A15920">
        <v>15919</v>
      </c>
    </row>
    <row r="15921" spans="1:1" x14ac:dyDescent="0.25">
      <c r="A15921">
        <v>15920</v>
      </c>
    </row>
    <row r="15922" spans="1:1" x14ac:dyDescent="0.25">
      <c r="A15922">
        <v>15921</v>
      </c>
    </row>
    <row r="15923" spans="1:1" x14ac:dyDescent="0.25">
      <c r="A15923">
        <v>15922</v>
      </c>
    </row>
    <row r="15924" spans="1:1" x14ac:dyDescent="0.25">
      <c r="A15924">
        <v>15923</v>
      </c>
    </row>
    <row r="15925" spans="1:1" x14ac:dyDescent="0.25">
      <c r="A15925">
        <v>15924</v>
      </c>
    </row>
    <row r="15926" spans="1:1" x14ac:dyDescent="0.25">
      <c r="A15926">
        <v>15925</v>
      </c>
    </row>
    <row r="15927" spans="1:1" x14ac:dyDescent="0.25">
      <c r="A15927">
        <v>15926</v>
      </c>
    </row>
    <row r="15928" spans="1:1" x14ac:dyDescent="0.25">
      <c r="A15928">
        <v>15927</v>
      </c>
    </row>
    <row r="15929" spans="1:1" x14ac:dyDescent="0.25">
      <c r="A15929">
        <v>15928</v>
      </c>
    </row>
    <row r="15930" spans="1:1" x14ac:dyDescent="0.25">
      <c r="A15930">
        <v>15929</v>
      </c>
    </row>
    <row r="15931" spans="1:1" x14ac:dyDescent="0.25">
      <c r="A15931">
        <v>15930</v>
      </c>
    </row>
    <row r="15932" spans="1:1" x14ac:dyDescent="0.25">
      <c r="A15932">
        <v>15931</v>
      </c>
    </row>
    <row r="15933" spans="1:1" x14ac:dyDescent="0.25">
      <c r="A15933">
        <v>15932</v>
      </c>
    </row>
    <row r="15934" spans="1:1" x14ac:dyDescent="0.25">
      <c r="A15934">
        <v>15933</v>
      </c>
    </row>
    <row r="15935" spans="1:1" x14ac:dyDescent="0.25">
      <c r="A15935">
        <v>15934</v>
      </c>
    </row>
    <row r="15936" spans="1:1" x14ac:dyDescent="0.25">
      <c r="A15936">
        <v>15935</v>
      </c>
    </row>
    <row r="15937" spans="1:1" x14ac:dyDescent="0.25">
      <c r="A15937">
        <v>15936</v>
      </c>
    </row>
    <row r="15938" spans="1:1" x14ac:dyDescent="0.25">
      <c r="A15938">
        <v>15937</v>
      </c>
    </row>
    <row r="15939" spans="1:1" x14ac:dyDescent="0.25">
      <c r="A15939">
        <v>15938</v>
      </c>
    </row>
    <row r="15940" spans="1:1" x14ac:dyDescent="0.25">
      <c r="A15940">
        <v>15939</v>
      </c>
    </row>
    <row r="15941" spans="1:1" x14ac:dyDescent="0.25">
      <c r="A15941">
        <v>15940</v>
      </c>
    </row>
    <row r="15942" spans="1:1" x14ac:dyDescent="0.25">
      <c r="A15942">
        <v>15941</v>
      </c>
    </row>
    <row r="15943" spans="1:1" x14ac:dyDescent="0.25">
      <c r="A15943">
        <v>15942</v>
      </c>
    </row>
    <row r="15944" spans="1:1" x14ac:dyDescent="0.25">
      <c r="A15944">
        <v>15943</v>
      </c>
    </row>
    <row r="15945" spans="1:1" x14ac:dyDescent="0.25">
      <c r="A15945">
        <v>15944</v>
      </c>
    </row>
    <row r="15946" spans="1:1" x14ac:dyDescent="0.25">
      <c r="A15946">
        <v>15945</v>
      </c>
    </row>
    <row r="15947" spans="1:1" x14ac:dyDescent="0.25">
      <c r="A15947">
        <v>15946</v>
      </c>
    </row>
    <row r="15948" spans="1:1" x14ac:dyDescent="0.25">
      <c r="A15948">
        <v>15947</v>
      </c>
    </row>
    <row r="15949" spans="1:1" x14ac:dyDescent="0.25">
      <c r="A15949">
        <v>15948</v>
      </c>
    </row>
    <row r="15950" spans="1:1" x14ac:dyDescent="0.25">
      <c r="A15950">
        <v>15949</v>
      </c>
    </row>
    <row r="15951" spans="1:1" x14ac:dyDescent="0.25">
      <c r="A15951">
        <v>15950</v>
      </c>
    </row>
    <row r="15952" spans="1:1" x14ac:dyDescent="0.25">
      <c r="A15952">
        <v>15951</v>
      </c>
    </row>
    <row r="15953" spans="1:1" x14ac:dyDescent="0.25">
      <c r="A15953">
        <v>15952</v>
      </c>
    </row>
    <row r="15954" spans="1:1" x14ac:dyDescent="0.25">
      <c r="A15954">
        <v>15953</v>
      </c>
    </row>
    <row r="15955" spans="1:1" x14ac:dyDescent="0.25">
      <c r="A15955">
        <v>15954</v>
      </c>
    </row>
    <row r="15956" spans="1:1" x14ac:dyDescent="0.25">
      <c r="A15956">
        <v>15955</v>
      </c>
    </row>
    <row r="15957" spans="1:1" x14ac:dyDescent="0.25">
      <c r="A15957">
        <v>15956</v>
      </c>
    </row>
    <row r="15958" spans="1:1" x14ac:dyDescent="0.25">
      <c r="A15958">
        <v>15957</v>
      </c>
    </row>
    <row r="15959" spans="1:1" x14ac:dyDescent="0.25">
      <c r="A15959">
        <v>15958</v>
      </c>
    </row>
    <row r="15960" spans="1:1" x14ac:dyDescent="0.25">
      <c r="A15960">
        <v>15959</v>
      </c>
    </row>
    <row r="15961" spans="1:1" x14ac:dyDescent="0.25">
      <c r="A15961">
        <v>15960</v>
      </c>
    </row>
    <row r="15962" spans="1:1" x14ac:dyDescent="0.25">
      <c r="A15962">
        <v>15961</v>
      </c>
    </row>
    <row r="15963" spans="1:1" x14ac:dyDescent="0.25">
      <c r="A15963">
        <v>15962</v>
      </c>
    </row>
    <row r="15964" spans="1:1" x14ac:dyDescent="0.25">
      <c r="A15964">
        <v>15963</v>
      </c>
    </row>
    <row r="15965" spans="1:1" x14ac:dyDescent="0.25">
      <c r="A15965">
        <v>15964</v>
      </c>
    </row>
    <row r="15966" spans="1:1" x14ac:dyDescent="0.25">
      <c r="A15966">
        <v>15965</v>
      </c>
    </row>
    <row r="15967" spans="1:1" x14ac:dyDescent="0.25">
      <c r="A15967">
        <v>15966</v>
      </c>
    </row>
    <row r="15968" spans="1:1" x14ac:dyDescent="0.25">
      <c r="A15968">
        <v>15967</v>
      </c>
    </row>
    <row r="15969" spans="1:1" x14ac:dyDescent="0.25">
      <c r="A15969">
        <v>15968</v>
      </c>
    </row>
    <row r="15970" spans="1:1" x14ac:dyDescent="0.25">
      <c r="A15970">
        <v>15969</v>
      </c>
    </row>
    <row r="15971" spans="1:1" x14ac:dyDescent="0.25">
      <c r="A15971">
        <v>15970</v>
      </c>
    </row>
    <row r="15972" spans="1:1" x14ac:dyDescent="0.25">
      <c r="A15972">
        <v>15971</v>
      </c>
    </row>
    <row r="15973" spans="1:1" x14ac:dyDescent="0.25">
      <c r="A15973">
        <v>15972</v>
      </c>
    </row>
    <row r="15974" spans="1:1" x14ac:dyDescent="0.25">
      <c r="A15974">
        <v>15973</v>
      </c>
    </row>
    <row r="15975" spans="1:1" x14ac:dyDescent="0.25">
      <c r="A15975">
        <v>15974</v>
      </c>
    </row>
    <row r="15976" spans="1:1" x14ac:dyDescent="0.25">
      <c r="A15976">
        <v>15975</v>
      </c>
    </row>
    <row r="15977" spans="1:1" x14ac:dyDescent="0.25">
      <c r="A15977">
        <v>15976</v>
      </c>
    </row>
    <row r="15978" spans="1:1" x14ac:dyDescent="0.25">
      <c r="A15978">
        <v>15977</v>
      </c>
    </row>
    <row r="15979" spans="1:1" x14ac:dyDescent="0.25">
      <c r="A15979">
        <v>15978</v>
      </c>
    </row>
    <row r="15980" spans="1:1" x14ac:dyDescent="0.25">
      <c r="A15980">
        <v>15979</v>
      </c>
    </row>
    <row r="15981" spans="1:1" x14ac:dyDescent="0.25">
      <c r="A15981">
        <v>15980</v>
      </c>
    </row>
    <row r="15982" spans="1:1" x14ac:dyDescent="0.25">
      <c r="A15982">
        <v>15981</v>
      </c>
    </row>
    <row r="15983" spans="1:1" x14ac:dyDescent="0.25">
      <c r="A15983">
        <v>15982</v>
      </c>
    </row>
    <row r="15984" spans="1:1" x14ac:dyDescent="0.25">
      <c r="A15984">
        <v>15983</v>
      </c>
    </row>
    <row r="15985" spans="1:1" x14ac:dyDescent="0.25">
      <c r="A15985">
        <v>15984</v>
      </c>
    </row>
    <row r="15986" spans="1:1" x14ac:dyDescent="0.25">
      <c r="A15986">
        <v>15985</v>
      </c>
    </row>
    <row r="15987" spans="1:1" x14ac:dyDescent="0.25">
      <c r="A15987">
        <v>15986</v>
      </c>
    </row>
    <row r="15988" spans="1:1" x14ac:dyDescent="0.25">
      <c r="A15988">
        <v>15987</v>
      </c>
    </row>
    <row r="15989" spans="1:1" x14ac:dyDescent="0.25">
      <c r="A15989">
        <v>15988</v>
      </c>
    </row>
    <row r="15990" spans="1:1" x14ac:dyDescent="0.25">
      <c r="A15990">
        <v>15989</v>
      </c>
    </row>
    <row r="15991" spans="1:1" x14ac:dyDescent="0.25">
      <c r="A15991">
        <v>15990</v>
      </c>
    </row>
    <row r="15992" spans="1:1" x14ac:dyDescent="0.25">
      <c r="A15992">
        <v>15991</v>
      </c>
    </row>
    <row r="15993" spans="1:1" x14ac:dyDescent="0.25">
      <c r="A15993">
        <v>15992</v>
      </c>
    </row>
    <row r="15994" spans="1:1" x14ac:dyDescent="0.25">
      <c r="A15994">
        <v>15993</v>
      </c>
    </row>
    <row r="15995" spans="1:1" x14ac:dyDescent="0.25">
      <c r="A15995">
        <v>15994</v>
      </c>
    </row>
    <row r="15996" spans="1:1" x14ac:dyDescent="0.25">
      <c r="A15996">
        <v>15995</v>
      </c>
    </row>
    <row r="15997" spans="1:1" x14ac:dyDescent="0.25">
      <c r="A15997">
        <v>15996</v>
      </c>
    </row>
    <row r="15998" spans="1:1" x14ac:dyDescent="0.25">
      <c r="A15998">
        <v>15997</v>
      </c>
    </row>
    <row r="15999" spans="1:1" x14ac:dyDescent="0.25">
      <c r="A15999">
        <v>15998</v>
      </c>
    </row>
    <row r="16000" spans="1:1" x14ac:dyDescent="0.25">
      <c r="A16000">
        <v>15999</v>
      </c>
    </row>
    <row r="16001" spans="1:1" x14ac:dyDescent="0.25">
      <c r="A16001">
        <v>16000</v>
      </c>
    </row>
    <row r="16002" spans="1:1" x14ac:dyDescent="0.25">
      <c r="A16002">
        <v>16001</v>
      </c>
    </row>
    <row r="16003" spans="1:1" x14ac:dyDescent="0.25">
      <c r="A16003">
        <v>16002</v>
      </c>
    </row>
    <row r="16004" spans="1:1" x14ac:dyDescent="0.25">
      <c r="A16004">
        <v>16003</v>
      </c>
    </row>
    <row r="16005" spans="1:1" x14ac:dyDescent="0.25">
      <c r="A16005">
        <v>16004</v>
      </c>
    </row>
    <row r="16006" spans="1:1" x14ac:dyDescent="0.25">
      <c r="A16006">
        <v>16005</v>
      </c>
    </row>
    <row r="16007" spans="1:1" x14ac:dyDescent="0.25">
      <c r="A16007">
        <v>16006</v>
      </c>
    </row>
    <row r="16008" spans="1:1" x14ac:dyDescent="0.25">
      <c r="A16008">
        <v>16007</v>
      </c>
    </row>
    <row r="16009" spans="1:1" x14ac:dyDescent="0.25">
      <c r="A16009">
        <v>16008</v>
      </c>
    </row>
    <row r="16010" spans="1:1" x14ac:dyDescent="0.25">
      <c r="A16010">
        <v>16009</v>
      </c>
    </row>
    <row r="16011" spans="1:1" x14ac:dyDescent="0.25">
      <c r="A16011">
        <v>16010</v>
      </c>
    </row>
    <row r="16012" spans="1:1" x14ac:dyDescent="0.25">
      <c r="A16012">
        <v>16011</v>
      </c>
    </row>
    <row r="16013" spans="1:1" x14ac:dyDescent="0.25">
      <c r="A16013">
        <v>16012</v>
      </c>
    </row>
    <row r="16014" spans="1:1" x14ac:dyDescent="0.25">
      <c r="A16014">
        <v>16013</v>
      </c>
    </row>
    <row r="16015" spans="1:1" x14ac:dyDescent="0.25">
      <c r="A16015">
        <v>16014</v>
      </c>
    </row>
    <row r="16016" spans="1:1" x14ac:dyDescent="0.25">
      <c r="A16016">
        <v>16015</v>
      </c>
    </row>
    <row r="16017" spans="1:1" x14ac:dyDescent="0.25">
      <c r="A16017">
        <v>16016</v>
      </c>
    </row>
    <row r="16018" spans="1:1" x14ac:dyDescent="0.25">
      <c r="A16018">
        <v>16017</v>
      </c>
    </row>
    <row r="16019" spans="1:1" x14ac:dyDescent="0.25">
      <c r="A16019">
        <v>16018</v>
      </c>
    </row>
    <row r="16020" spans="1:1" x14ac:dyDescent="0.25">
      <c r="A16020">
        <v>16019</v>
      </c>
    </row>
    <row r="16021" spans="1:1" x14ac:dyDescent="0.25">
      <c r="A16021">
        <v>16020</v>
      </c>
    </row>
    <row r="16022" spans="1:1" x14ac:dyDescent="0.25">
      <c r="A16022">
        <v>16021</v>
      </c>
    </row>
    <row r="16023" spans="1:1" x14ac:dyDescent="0.25">
      <c r="A16023">
        <v>16022</v>
      </c>
    </row>
    <row r="16024" spans="1:1" x14ac:dyDescent="0.25">
      <c r="A16024">
        <v>16023</v>
      </c>
    </row>
    <row r="16025" spans="1:1" x14ac:dyDescent="0.25">
      <c r="A16025">
        <v>16024</v>
      </c>
    </row>
    <row r="16026" spans="1:1" x14ac:dyDescent="0.25">
      <c r="A16026">
        <v>16025</v>
      </c>
    </row>
    <row r="16027" spans="1:1" x14ac:dyDescent="0.25">
      <c r="A16027">
        <v>16026</v>
      </c>
    </row>
    <row r="16028" spans="1:1" x14ac:dyDescent="0.25">
      <c r="A16028">
        <v>16027</v>
      </c>
    </row>
    <row r="16029" spans="1:1" x14ac:dyDescent="0.25">
      <c r="A16029">
        <v>16028</v>
      </c>
    </row>
    <row r="16030" spans="1:1" x14ac:dyDescent="0.25">
      <c r="A16030">
        <v>16029</v>
      </c>
    </row>
    <row r="16031" spans="1:1" x14ac:dyDescent="0.25">
      <c r="A16031">
        <v>16030</v>
      </c>
    </row>
    <row r="16032" spans="1:1" x14ac:dyDescent="0.25">
      <c r="A16032">
        <v>16031</v>
      </c>
    </row>
    <row r="16033" spans="1:1" x14ac:dyDescent="0.25">
      <c r="A16033">
        <v>16032</v>
      </c>
    </row>
    <row r="16034" spans="1:1" x14ac:dyDescent="0.25">
      <c r="A16034">
        <v>16033</v>
      </c>
    </row>
    <row r="16035" spans="1:1" x14ac:dyDescent="0.25">
      <c r="A16035">
        <v>16034</v>
      </c>
    </row>
    <row r="16036" spans="1:1" x14ac:dyDescent="0.25">
      <c r="A16036">
        <v>16035</v>
      </c>
    </row>
    <row r="16037" spans="1:1" x14ac:dyDescent="0.25">
      <c r="A16037">
        <v>16036</v>
      </c>
    </row>
    <row r="16038" spans="1:1" x14ac:dyDescent="0.25">
      <c r="A16038">
        <v>16037</v>
      </c>
    </row>
    <row r="16039" spans="1:1" x14ac:dyDescent="0.25">
      <c r="A16039">
        <v>16038</v>
      </c>
    </row>
    <row r="16040" spans="1:1" x14ac:dyDescent="0.25">
      <c r="A16040">
        <v>16039</v>
      </c>
    </row>
    <row r="16041" spans="1:1" x14ac:dyDescent="0.25">
      <c r="A16041">
        <v>16040</v>
      </c>
    </row>
    <row r="16042" spans="1:1" x14ac:dyDescent="0.25">
      <c r="A16042">
        <v>16041</v>
      </c>
    </row>
    <row r="16043" spans="1:1" x14ac:dyDescent="0.25">
      <c r="A16043">
        <v>16042</v>
      </c>
    </row>
    <row r="16044" spans="1:1" x14ac:dyDescent="0.25">
      <c r="A16044">
        <v>16043</v>
      </c>
    </row>
    <row r="16045" spans="1:1" x14ac:dyDescent="0.25">
      <c r="A16045">
        <v>16044</v>
      </c>
    </row>
    <row r="16046" spans="1:1" x14ac:dyDescent="0.25">
      <c r="A16046">
        <v>16045</v>
      </c>
    </row>
    <row r="16047" spans="1:1" x14ac:dyDescent="0.25">
      <c r="A16047">
        <v>16046</v>
      </c>
    </row>
    <row r="16048" spans="1:1" x14ac:dyDescent="0.25">
      <c r="A16048">
        <v>16047</v>
      </c>
    </row>
    <row r="16049" spans="1:1" x14ac:dyDescent="0.25">
      <c r="A16049">
        <v>16048</v>
      </c>
    </row>
    <row r="16050" spans="1:1" x14ac:dyDescent="0.25">
      <c r="A16050">
        <v>16049</v>
      </c>
    </row>
    <row r="16051" spans="1:1" x14ac:dyDescent="0.25">
      <c r="A16051">
        <v>16050</v>
      </c>
    </row>
    <row r="16052" spans="1:1" x14ac:dyDescent="0.25">
      <c r="A16052">
        <v>16051</v>
      </c>
    </row>
    <row r="16053" spans="1:1" x14ac:dyDescent="0.25">
      <c r="A16053">
        <v>16052</v>
      </c>
    </row>
    <row r="16054" spans="1:1" x14ac:dyDescent="0.25">
      <c r="A16054">
        <v>16053</v>
      </c>
    </row>
    <row r="16055" spans="1:1" x14ac:dyDescent="0.25">
      <c r="A16055">
        <v>16054</v>
      </c>
    </row>
    <row r="16056" spans="1:1" x14ac:dyDescent="0.25">
      <c r="A16056">
        <v>16055</v>
      </c>
    </row>
    <row r="16057" spans="1:1" x14ac:dyDescent="0.25">
      <c r="A16057">
        <v>16056</v>
      </c>
    </row>
    <row r="16058" spans="1:1" x14ac:dyDescent="0.25">
      <c r="A16058">
        <v>16057</v>
      </c>
    </row>
    <row r="16059" spans="1:1" x14ac:dyDescent="0.25">
      <c r="A16059">
        <v>16058</v>
      </c>
    </row>
    <row r="16060" spans="1:1" x14ac:dyDescent="0.25">
      <c r="A16060">
        <v>16059</v>
      </c>
    </row>
    <row r="16061" spans="1:1" x14ac:dyDescent="0.25">
      <c r="A16061">
        <v>16060</v>
      </c>
    </row>
    <row r="16062" spans="1:1" x14ac:dyDescent="0.25">
      <c r="A16062">
        <v>16061</v>
      </c>
    </row>
    <row r="16063" spans="1:1" x14ac:dyDescent="0.25">
      <c r="A16063">
        <v>16062</v>
      </c>
    </row>
    <row r="16064" spans="1:1" x14ac:dyDescent="0.25">
      <c r="A16064">
        <v>16063</v>
      </c>
    </row>
    <row r="16065" spans="1:1" x14ac:dyDescent="0.25">
      <c r="A16065">
        <v>16064</v>
      </c>
    </row>
    <row r="16066" spans="1:1" x14ac:dyDescent="0.25">
      <c r="A16066">
        <v>16065</v>
      </c>
    </row>
    <row r="16067" spans="1:1" x14ac:dyDescent="0.25">
      <c r="A16067">
        <v>16066</v>
      </c>
    </row>
    <row r="16068" spans="1:1" x14ac:dyDescent="0.25">
      <c r="A16068">
        <v>16067</v>
      </c>
    </row>
    <row r="16069" spans="1:1" x14ac:dyDescent="0.25">
      <c r="A16069">
        <v>16068</v>
      </c>
    </row>
    <row r="16070" spans="1:1" x14ac:dyDescent="0.25">
      <c r="A16070">
        <v>16069</v>
      </c>
    </row>
    <row r="16071" spans="1:1" x14ac:dyDescent="0.25">
      <c r="A16071">
        <v>16070</v>
      </c>
    </row>
    <row r="16072" spans="1:1" x14ac:dyDescent="0.25">
      <c r="A16072">
        <v>16071</v>
      </c>
    </row>
    <row r="16073" spans="1:1" x14ac:dyDescent="0.25">
      <c r="A16073">
        <v>16072</v>
      </c>
    </row>
    <row r="16074" spans="1:1" x14ac:dyDescent="0.25">
      <c r="A16074">
        <v>16073</v>
      </c>
    </row>
    <row r="16075" spans="1:1" x14ac:dyDescent="0.25">
      <c r="A16075">
        <v>16074</v>
      </c>
    </row>
    <row r="16076" spans="1:1" x14ac:dyDescent="0.25">
      <c r="A16076">
        <v>16075</v>
      </c>
    </row>
    <row r="16077" spans="1:1" x14ac:dyDescent="0.25">
      <c r="A16077">
        <v>16076</v>
      </c>
    </row>
    <row r="16078" spans="1:1" x14ac:dyDescent="0.25">
      <c r="A16078">
        <v>16077</v>
      </c>
    </row>
    <row r="16079" spans="1:1" x14ac:dyDescent="0.25">
      <c r="A16079">
        <v>16078</v>
      </c>
    </row>
    <row r="16080" spans="1:1" x14ac:dyDescent="0.25">
      <c r="A16080">
        <v>16079</v>
      </c>
    </row>
    <row r="16081" spans="1:1" x14ac:dyDescent="0.25">
      <c r="A16081">
        <v>16080</v>
      </c>
    </row>
    <row r="16082" spans="1:1" x14ac:dyDescent="0.25">
      <c r="A16082">
        <v>16081</v>
      </c>
    </row>
    <row r="16083" spans="1:1" x14ac:dyDescent="0.25">
      <c r="A16083">
        <v>16082</v>
      </c>
    </row>
    <row r="16084" spans="1:1" x14ac:dyDescent="0.25">
      <c r="A16084">
        <v>16083</v>
      </c>
    </row>
    <row r="16085" spans="1:1" x14ac:dyDescent="0.25">
      <c r="A16085">
        <v>16084</v>
      </c>
    </row>
    <row r="16086" spans="1:1" x14ac:dyDescent="0.25">
      <c r="A16086">
        <v>16085</v>
      </c>
    </row>
    <row r="16087" spans="1:1" x14ac:dyDescent="0.25">
      <c r="A16087">
        <v>16086</v>
      </c>
    </row>
    <row r="16088" spans="1:1" x14ac:dyDescent="0.25">
      <c r="A16088">
        <v>16087</v>
      </c>
    </row>
    <row r="16089" spans="1:1" x14ac:dyDescent="0.25">
      <c r="A16089">
        <v>16088</v>
      </c>
    </row>
    <row r="16090" spans="1:1" x14ac:dyDescent="0.25">
      <c r="A16090">
        <v>16089</v>
      </c>
    </row>
    <row r="16091" spans="1:1" x14ac:dyDescent="0.25">
      <c r="A16091">
        <v>16090</v>
      </c>
    </row>
    <row r="16092" spans="1:1" x14ac:dyDescent="0.25">
      <c r="A16092">
        <v>16091</v>
      </c>
    </row>
    <row r="16093" spans="1:1" x14ac:dyDescent="0.25">
      <c r="A16093">
        <v>16092</v>
      </c>
    </row>
    <row r="16094" spans="1:1" x14ac:dyDescent="0.25">
      <c r="A16094">
        <v>16093</v>
      </c>
    </row>
    <row r="16095" spans="1:1" x14ac:dyDescent="0.25">
      <c r="A16095">
        <v>16094</v>
      </c>
    </row>
    <row r="16096" spans="1:1" x14ac:dyDescent="0.25">
      <c r="A16096">
        <v>16095</v>
      </c>
    </row>
    <row r="16097" spans="1:1" x14ac:dyDescent="0.25">
      <c r="A16097">
        <v>16096</v>
      </c>
    </row>
    <row r="16098" spans="1:1" x14ac:dyDescent="0.25">
      <c r="A16098">
        <v>16097</v>
      </c>
    </row>
    <row r="16099" spans="1:1" x14ac:dyDescent="0.25">
      <c r="A16099">
        <v>16098</v>
      </c>
    </row>
    <row r="16100" spans="1:1" x14ac:dyDescent="0.25">
      <c r="A16100">
        <v>16099</v>
      </c>
    </row>
    <row r="16101" spans="1:1" x14ac:dyDescent="0.25">
      <c r="A16101">
        <v>16100</v>
      </c>
    </row>
    <row r="16102" spans="1:1" x14ac:dyDescent="0.25">
      <c r="A16102">
        <v>16101</v>
      </c>
    </row>
    <row r="16103" spans="1:1" x14ac:dyDescent="0.25">
      <c r="A16103">
        <v>16102</v>
      </c>
    </row>
    <row r="16104" spans="1:1" x14ac:dyDescent="0.25">
      <c r="A16104">
        <v>16103</v>
      </c>
    </row>
    <row r="16105" spans="1:1" x14ac:dyDescent="0.25">
      <c r="A16105">
        <v>16104</v>
      </c>
    </row>
    <row r="16106" spans="1:1" x14ac:dyDescent="0.25">
      <c r="A16106">
        <v>16105</v>
      </c>
    </row>
    <row r="16107" spans="1:1" x14ac:dyDescent="0.25">
      <c r="A16107">
        <v>16106</v>
      </c>
    </row>
    <row r="16108" spans="1:1" x14ac:dyDescent="0.25">
      <c r="A16108">
        <v>16107</v>
      </c>
    </row>
    <row r="16109" spans="1:1" x14ac:dyDescent="0.25">
      <c r="A16109">
        <v>16108</v>
      </c>
    </row>
    <row r="16110" spans="1:1" x14ac:dyDescent="0.25">
      <c r="A16110">
        <v>16109</v>
      </c>
    </row>
    <row r="16111" spans="1:1" x14ac:dyDescent="0.25">
      <c r="A16111">
        <v>16110</v>
      </c>
    </row>
    <row r="16112" spans="1:1" x14ac:dyDescent="0.25">
      <c r="A16112">
        <v>16111</v>
      </c>
    </row>
    <row r="16113" spans="1:1" x14ac:dyDescent="0.25">
      <c r="A16113">
        <v>16112</v>
      </c>
    </row>
    <row r="16114" spans="1:1" x14ac:dyDescent="0.25">
      <c r="A16114">
        <v>16113</v>
      </c>
    </row>
    <row r="16115" spans="1:1" x14ac:dyDescent="0.25">
      <c r="A16115">
        <v>16114</v>
      </c>
    </row>
    <row r="16116" spans="1:1" x14ac:dyDescent="0.25">
      <c r="A16116">
        <v>16115</v>
      </c>
    </row>
    <row r="16117" spans="1:1" x14ac:dyDescent="0.25">
      <c r="A16117">
        <v>16116</v>
      </c>
    </row>
    <row r="16118" spans="1:1" x14ac:dyDescent="0.25">
      <c r="A16118">
        <v>16117</v>
      </c>
    </row>
    <row r="16119" spans="1:1" x14ac:dyDescent="0.25">
      <c r="A16119">
        <v>16118</v>
      </c>
    </row>
    <row r="16120" spans="1:1" x14ac:dyDescent="0.25">
      <c r="A16120">
        <v>16119</v>
      </c>
    </row>
    <row r="16121" spans="1:1" x14ac:dyDescent="0.25">
      <c r="A16121">
        <v>16120</v>
      </c>
    </row>
    <row r="16122" spans="1:1" x14ac:dyDescent="0.25">
      <c r="A16122">
        <v>16121</v>
      </c>
    </row>
    <row r="16123" spans="1:1" x14ac:dyDescent="0.25">
      <c r="A16123">
        <v>16122</v>
      </c>
    </row>
    <row r="16124" spans="1:1" x14ac:dyDescent="0.25">
      <c r="A16124">
        <v>16123</v>
      </c>
    </row>
    <row r="16125" spans="1:1" x14ac:dyDescent="0.25">
      <c r="A16125">
        <v>16124</v>
      </c>
    </row>
    <row r="16126" spans="1:1" x14ac:dyDescent="0.25">
      <c r="A16126">
        <v>16125</v>
      </c>
    </row>
    <row r="16127" spans="1:1" x14ac:dyDescent="0.25">
      <c r="A16127">
        <v>16126</v>
      </c>
    </row>
    <row r="16128" spans="1:1" x14ac:dyDescent="0.25">
      <c r="A16128">
        <v>16127</v>
      </c>
    </row>
    <row r="16129" spans="1:1" x14ac:dyDescent="0.25">
      <c r="A16129">
        <v>16128</v>
      </c>
    </row>
    <row r="16130" spans="1:1" x14ac:dyDescent="0.25">
      <c r="A16130">
        <v>16129</v>
      </c>
    </row>
    <row r="16131" spans="1:1" x14ac:dyDescent="0.25">
      <c r="A16131">
        <v>16130</v>
      </c>
    </row>
    <row r="16132" spans="1:1" x14ac:dyDescent="0.25">
      <c r="A16132">
        <v>16131</v>
      </c>
    </row>
    <row r="16133" spans="1:1" x14ac:dyDescent="0.25">
      <c r="A16133">
        <v>16132</v>
      </c>
    </row>
    <row r="16134" spans="1:1" x14ac:dyDescent="0.25">
      <c r="A16134">
        <v>16133</v>
      </c>
    </row>
    <row r="16135" spans="1:1" x14ac:dyDescent="0.25">
      <c r="A16135">
        <v>16134</v>
      </c>
    </row>
    <row r="16136" spans="1:1" x14ac:dyDescent="0.25">
      <c r="A16136">
        <v>16135</v>
      </c>
    </row>
    <row r="16137" spans="1:1" x14ac:dyDescent="0.25">
      <c r="A16137">
        <v>16136</v>
      </c>
    </row>
    <row r="16138" spans="1:1" x14ac:dyDescent="0.25">
      <c r="A16138">
        <v>16137</v>
      </c>
    </row>
    <row r="16139" spans="1:1" x14ac:dyDescent="0.25">
      <c r="A16139">
        <v>16138</v>
      </c>
    </row>
    <row r="16140" spans="1:1" x14ac:dyDescent="0.25">
      <c r="A16140">
        <v>16139</v>
      </c>
    </row>
    <row r="16141" spans="1:1" x14ac:dyDescent="0.25">
      <c r="A16141">
        <v>16140</v>
      </c>
    </row>
    <row r="16142" spans="1:1" x14ac:dyDescent="0.25">
      <c r="A16142">
        <v>16141</v>
      </c>
    </row>
    <row r="16143" spans="1:1" x14ac:dyDescent="0.25">
      <c r="A16143">
        <v>16142</v>
      </c>
    </row>
    <row r="16144" spans="1:1" x14ac:dyDescent="0.25">
      <c r="A16144">
        <v>16143</v>
      </c>
    </row>
    <row r="16145" spans="1:1" x14ac:dyDescent="0.25">
      <c r="A16145">
        <v>16144</v>
      </c>
    </row>
    <row r="16146" spans="1:1" x14ac:dyDescent="0.25">
      <c r="A16146">
        <v>16145</v>
      </c>
    </row>
    <row r="16147" spans="1:1" x14ac:dyDescent="0.25">
      <c r="A16147">
        <v>16146</v>
      </c>
    </row>
    <row r="16148" spans="1:1" x14ac:dyDescent="0.25">
      <c r="A16148">
        <v>16147</v>
      </c>
    </row>
    <row r="16149" spans="1:1" x14ac:dyDescent="0.25">
      <c r="A16149">
        <v>16148</v>
      </c>
    </row>
    <row r="16150" spans="1:1" x14ac:dyDescent="0.25">
      <c r="A16150">
        <v>16149</v>
      </c>
    </row>
    <row r="16151" spans="1:1" x14ac:dyDescent="0.25">
      <c r="A16151">
        <v>16150</v>
      </c>
    </row>
    <row r="16152" spans="1:1" x14ac:dyDescent="0.25">
      <c r="A16152">
        <v>16151</v>
      </c>
    </row>
    <row r="16153" spans="1:1" x14ac:dyDescent="0.25">
      <c r="A16153">
        <v>16152</v>
      </c>
    </row>
    <row r="16154" spans="1:1" x14ac:dyDescent="0.25">
      <c r="A16154">
        <v>16153</v>
      </c>
    </row>
    <row r="16155" spans="1:1" x14ac:dyDescent="0.25">
      <c r="A16155">
        <v>16154</v>
      </c>
    </row>
    <row r="16156" spans="1:1" x14ac:dyDescent="0.25">
      <c r="A16156">
        <v>16155</v>
      </c>
    </row>
    <row r="16157" spans="1:1" x14ac:dyDescent="0.25">
      <c r="A16157">
        <v>16156</v>
      </c>
    </row>
    <row r="16158" spans="1:1" x14ac:dyDescent="0.25">
      <c r="A16158">
        <v>16157</v>
      </c>
    </row>
    <row r="16159" spans="1:1" x14ac:dyDescent="0.25">
      <c r="A16159">
        <v>16158</v>
      </c>
    </row>
    <row r="16160" spans="1:1" x14ac:dyDescent="0.25">
      <c r="A16160">
        <v>16159</v>
      </c>
    </row>
    <row r="16161" spans="1:1" x14ac:dyDescent="0.25">
      <c r="A16161">
        <v>16160</v>
      </c>
    </row>
    <row r="16162" spans="1:1" x14ac:dyDescent="0.25">
      <c r="A16162">
        <v>16161</v>
      </c>
    </row>
    <row r="16163" spans="1:1" x14ac:dyDescent="0.25">
      <c r="A16163">
        <v>16162</v>
      </c>
    </row>
    <row r="16164" spans="1:1" x14ac:dyDescent="0.25">
      <c r="A16164">
        <v>16163</v>
      </c>
    </row>
    <row r="16165" spans="1:1" x14ac:dyDescent="0.25">
      <c r="A16165">
        <v>16164</v>
      </c>
    </row>
    <row r="16166" spans="1:1" x14ac:dyDescent="0.25">
      <c r="A16166">
        <v>16165</v>
      </c>
    </row>
    <row r="16167" spans="1:1" x14ac:dyDescent="0.25">
      <c r="A16167">
        <v>16166</v>
      </c>
    </row>
    <row r="16168" spans="1:1" x14ac:dyDescent="0.25">
      <c r="A16168">
        <v>16167</v>
      </c>
    </row>
    <row r="16169" spans="1:1" x14ac:dyDescent="0.25">
      <c r="A16169">
        <v>16168</v>
      </c>
    </row>
    <row r="16170" spans="1:1" x14ac:dyDescent="0.25">
      <c r="A16170">
        <v>16169</v>
      </c>
    </row>
    <row r="16171" spans="1:1" x14ac:dyDescent="0.25">
      <c r="A16171">
        <v>16170</v>
      </c>
    </row>
    <row r="16172" spans="1:1" x14ac:dyDescent="0.25">
      <c r="A16172">
        <v>16171</v>
      </c>
    </row>
    <row r="16173" spans="1:1" x14ac:dyDescent="0.25">
      <c r="A16173">
        <v>16172</v>
      </c>
    </row>
    <row r="16174" spans="1:1" x14ac:dyDescent="0.25">
      <c r="A16174">
        <v>16173</v>
      </c>
    </row>
    <row r="16175" spans="1:1" x14ac:dyDescent="0.25">
      <c r="A16175">
        <v>16174</v>
      </c>
    </row>
    <row r="16176" spans="1:1" x14ac:dyDescent="0.25">
      <c r="A16176">
        <v>16175</v>
      </c>
    </row>
    <row r="16177" spans="1:1" x14ac:dyDescent="0.25">
      <c r="A16177">
        <v>16176</v>
      </c>
    </row>
    <row r="16178" spans="1:1" x14ac:dyDescent="0.25">
      <c r="A16178">
        <v>16177</v>
      </c>
    </row>
    <row r="16179" spans="1:1" x14ac:dyDescent="0.25">
      <c r="A16179">
        <v>16178</v>
      </c>
    </row>
    <row r="16180" spans="1:1" x14ac:dyDescent="0.25">
      <c r="A16180">
        <v>16179</v>
      </c>
    </row>
    <row r="16181" spans="1:1" x14ac:dyDescent="0.25">
      <c r="A16181">
        <v>16180</v>
      </c>
    </row>
    <row r="16182" spans="1:1" x14ac:dyDescent="0.25">
      <c r="A16182">
        <v>16181</v>
      </c>
    </row>
    <row r="16183" spans="1:1" x14ac:dyDescent="0.25">
      <c r="A16183">
        <v>16182</v>
      </c>
    </row>
    <row r="16184" spans="1:1" x14ac:dyDescent="0.25">
      <c r="A16184">
        <v>16183</v>
      </c>
    </row>
    <row r="16185" spans="1:1" x14ac:dyDescent="0.25">
      <c r="A16185">
        <v>16184</v>
      </c>
    </row>
    <row r="16186" spans="1:1" x14ac:dyDescent="0.25">
      <c r="A16186">
        <v>16185</v>
      </c>
    </row>
    <row r="16187" spans="1:1" x14ac:dyDescent="0.25">
      <c r="A16187">
        <v>16186</v>
      </c>
    </row>
    <row r="16188" spans="1:1" x14ac:dyDescent="0.25">
      <c r="A16188">
        <v>16187</v>
      </c>
    </row>
    <row r="16189" spans="1:1" x14ac:dyDescent="0.25">
      <c r="A16189">
        <v>16188</v>
      </c>
    </row>
    <row r="16190" spans="1:1" x14ac:dyDescent="0.25">
      <c r="A16190">
        <v>16189</v>
      </c>
    </row>
    <row r="16191" spans="1:1" x14ac:dyDescent="0.25">
      <c r="A16191">
        <v>16190</v>
      </c>
    </row>
    <row r="16192" spans="1:1" x14ac:dyDescent="0.25">
      <c r="A16192">
        <v>16191</v>
      </c>
    </row>
    <row r="16193" spans="1:1" x14ac:dyDescent="0.25">
      <c r="A16193">
        <v>16192</v>
      </c>
    </row>
    <row r="16194" spans="1:1" x14ac:dyDescent="0.25">
      <c r="A16194">
        <v>16193</v>
      </c>
    </row>
    <row r="16195" spans="1:1" x14ac:dyDescent="0.25">
      <c r="A16195">
        <v>16194</v>
      </c>
    </row>
    <row r="16196" spans="1:1" x14ac:dyDescent="0.25">
      <c r="A16196">
        <v>16195</v>
      </c>
    </row>
    <row r="16197" spans="1:1" x14ac:dyDescent="0.25">
      <c r="A16197">
        <v>16196</v>
      </c>
    </row>
    <row r="16198" spans="1:1" x14ac:dyDescent="0.25">
      <c r="A16198">
        <v>16197</v>
      </c>
    </row>
    <row r="16199" spans="1:1" x14ac:dyDescent="0.25">
      <c r="A16199">
        <v>16198</v>
      </c>
    </row>
    <row r="16200" spans="1:1" x14ac:dyDescent="0.25">
      <c r="A16200">
        <v>16199</v>
      </c>
    </row>
    <row r="16201" spans="1:1" x14ac:dyDescent="0.25">
      <c r="A16201">
        <v>16200</v>
      </c>
    </row>
    <row r="16202" spans="1:1" x14ac:dyDescent="0.25">
      <c r="A16202">
        <v>16201</v>
      </c>
    </row>
    <row r="16203" spans="1:1" x14ac:dyDescent="0.25">
      <c r="A16203">
        <v>16202</v>
      </c>
    </row>
    <row r="16204" spans="1:1" x14ac:dyDescent="0.25">
      <c r="A16204">
        <v>16203</v>
      </c>
    </row>
    <row r="16205" spans="1:1" x14ac:dyDescent="0.25">
      <c r="A16205">
        <v>16204</v>
      </c>
    </row>
    <row r="16206" spans="1:1" x14ac:dyDescent="0.25">
      <c r="A16206">
        <v>16205</v>
      </c>
    </row>
    <row r="16207" spans="1:1" x14ac:dyDescent="0.25">
      <c r="A16207">
        <v>16206</v>
      </c>
    </row>
    <row r="16208" spans="1:1" x14ac:dyDescent="0.25">
      <c r="A16208">
        <v>16207</v>
      </c>
    </row>
    <row r="16209" spans="1:1" x14ac:dyDescent="0.25">
      <c r="A16209">
        <v>16208</v>
      </c>
    </row>
    <row r="16210" spans="1:1" x14ac:dyDescent="0.25">
      <c r="A16210">
        <v>16209</v>
      </c>
    </row>
    <row r="16211" spans="1:1" x14ac:dyDescent="0.25">
      <c r="A16211">
        <v>16210</v>
      </c>
    </row>
    <row r="16212" spans="1:1" x14ac:dyDescent="0.25">
      <c r="A16212">
        <v>16211</v>
      </c>
    </row>
    <row r="16213" spans="1:1" x14ac:dyDescent="0.25">
      <c r="A16213">
        <v>16212</v>
      </c>
    </row>
    <row r="16214" spans="1:1" x14ac:dyDescent="0.25">
      <c r="A16214">
        <v>16213</v>
      </c>
    </row>
    <row r="16215" spans="1:1" x14ac:dyDescent="0.25">
      <c r="A16215">
        <v>16214</v>
      </c>
    </row>
    <row r="16216" spans="1:1" x14ac:dyDescent="0.25">
      <c r="A16216">
        <v>16215</v>
      </c>
    </row>
    <row r="16217" spans="1:1" x14ac:dyDescent="0.25">
      <c r="A16217">
        <v>16216</v>
      </c>
    </row>
    <row r="16218" spans="1:1" x14ac:dyDescent="0.25">
      <c r="A16218">
        <v>16217</v>
      </c>
    </row>
    <row r="16219" spans="1:1" x14ac:dyDescent="0.25">
      <c r="A16219">
        <v>16218</v>
      </c>
    </row>
    <row r="16220" spans="1:1" x14ac:dyDescent="0.25">
      <c r="A16220">
        <v>16219</v>
      </c>
    </row>
    <row r="16221" spans="1:1" x14ac:dyDescent="0.25">
      <c r="A16221">
        <v>16220</v>
      </c>
    </row>
    <row r="16222" spans="1:1" x14ac:dyDescent="0.25">
      <c r="A16222">
        <v>16221</v>
      </c>
    </row>
    <row r="16223" spans="1:1" x14ac:dyDescent="0.25">
      <c r="A16223">
        <v>16222</v>
      </c>
    </row>
    <row r="16224" spans="1:1" x14ac:dyDescent="0.25">
      <c r="A16224">
        <v>16223</v>
      </c>
    </row>
    <row r="16225" spans="1:1" x14ac:dyDescent="0.25">
      <c r="A16225">
        <v>16224</v>
      </c>
    </row>
    <row r="16226" spans="1:1" x14ac:dyDescent="0.25">
      <c r="A16226">
        <v>16225</v>
      </c>
    </row>
    <row r="16227" spans="1:1" x14ac:dyDescent="0.25">
      <c r="A16227">
        <v>16226</v>
      </c>
    </row>
    <row r="16228" spans="1:1" x14ac:dyDescent="0.25">
      <c r="A16228">
        <v>16227</v>
      </c>
    </row>
    <row r="16229" spans="1:1" x14ac:dyDescent="0.25">
      <c r="A16229">
        <v>16228</v>
      </c>
    </row>
    <row r="16230" spans="1:1" x14ac:dyDescent="0.25">
      <c r="A16230">
        <v>16229</v>
      </c>
    </row>
    <row r="16231" spans="1:1" x14ac:dyDescent="0.25">
      <c r="A16231">
        <v>16230</v>
      </c>
    </row>
    <row r="16232" spans="1:1" x14ac:dyDescent="0.25">
      <c r="A16232">
        <v>16231</v>
      </c>
    </row>
    <row r="16233" spans="1:1" x14ac:dyDescent="0.25">
      <c r="A16233">
        <v>16232</v>
      </c>
    </row>
    <row r="16234" spans="1:1" x14ac:dyDescent="0.25">
      <c r="A16234">
        <v>16233</v>
      </c>
    </row>
    <row r="16235" spans="1:1" x14ac:dyDescent="0.25">
      <c r="A16235">
        <v>16234</v>
      </c>
    </row>
    <row r="16236" spans="1:1" x14ac:dyDescent="0.25">
      <c r="A16236">
        <v>16235</v>
      </c>
    </row>
    <row r="16237" spans="1:1" x14ac:dyDescent="0.25">
      <c r="A16237">
        <v>16236</v>
      </c>
    </row>
    <row r="16238" spans="1:1" x14ac:dyDescent="0.25">
      <c r="A16238">
        <v>16237</v>
      </c>
    </row>
    <row r="16239" spans="1:1" x14ac:dyDescent="0.25">
      <c r="A16239">
        <v>16238</v>
      </c>
    </row>
    <row r="16240" spans="1:1" x14ac:dyDescent="0.25">
      <c r="A16240">
        <v>16239</v>
      </c>
    </row>
    <row r="16241" spans="1:1" x14ac:dyDescent="0.25">
      <c r="A16241">
        <v>16240</v>
      </c>
    </row>
    <row r="16242" spans="1:1" x14ac:dyDescent="0.25">
      <c r="A16242">
        <v>16241</v>
      </c>
    </row>
    <row r="16243" spans="1:1" x14ac:dyDescent="0.25">
      <c r="A16243">
        <v>16242</v>
      </c>
    </row>
    <row r="16244" spans="1:1" x14ac:dyDescent="0.25">
      <c r="A16244">
        <v>16243</v>
      </c>
    </row>
    <row r="16245" spans="1:1" x14ac:dyDescent="0.25">
      <c r="A16245">
        <v>16244</v>
      </c>
    </row>
    <row r="16246" spans="1:1" x14ac:dyDescent="0.25">
      <c r="A16246">
        <v>16245</v>
      </c>
    </row>
    <row r="16247" spans="1:1" x14ac:dyDescent="0.25">
      <c r="A16247">
        <v>16246</v>
      </c>
    </row>
    <row r="16248" spans="1:1" x14ac:dyDescent="0.25">
      <c r="A16248">
        <v>16247</v>
      </c>
    </row>
    <row r="16249" spans="1:1" x14ac:dyDescent="0.25">
      <c r="A16249">
        <v>16248</v>
      </c>
    </row>
    <row r="16250" spans="1:1" x14ac:dyDescent="0.25">
      <c r="A16250">
        <v>16249</v>
      </c>
    </row>
    <row r="16251" spans="1:1" x14ac:dyDescent="0.25">
      <c r="A16251">
        <v>16250</v>
      </c>
    </row>
    <row r="16252" spans="1:1" x14ac:dyDescent="0.25">
      <c r="A16252">
        <v>16251</v>
      </c>
    </row>
    <row r="16253" spans="1:1" x14ac:dyDescent="0.25">
      <c r="A16253">
        <v>16252</v>
      </c>
    </row>
    <row r="16254" spans="1:1" x14ac:dyDescent="0.25">
      <c r="A16254">
        <v>16253</v>
      </c>
    </row>
    <row r="16255" spans="1:1" x14ac:dyDescent="0.25">
      <c r="A16255">
        <v>16254</v>
      </c>
    </row>
    <row r="16256" spans="1:1" x14ac:dyDescent="0.25">
      <c r="A16256">
        <v>16255</v>
      </c>
    </row>
    <row r="16257" spans="1:1" x14ac:dyDescent="0.25">
      <c r="A16257">
        <v>16256</v>
      </c>
    </row>
    <row r="16258" spans="1:1" x14ac:dyDescent="0.25">
      <c r="A16258">
        <v>16257</v>
      </c>
    </row>
    <row r="16259" spans="1:1" x14ac:dyDescent="0.25">
      <c r="A16259">
        <v>16258</v>
      </c>
    </row>
    <row r="16260" spans="1:1" x14ac:dyDescent="0.25">
      <c r="A16260">
        <v>16259</v>
      </c>
    </row>
    <row r="16261" spans="1:1" x14ac:dyDescent="0.25">
      <c r="A16261">
        <v>16260</v>
      </c>
    </row>
    <row r="16262" spans="1:1" x14ac:dyDescent="0.25">
      <c r="A16262">
        <v>16261</v>
      </c>
    </row>
    <row r="16263" spans="1:1" x14ac:dyDescent="0.25">
      <c r="A16263">
        <v>16262</v>
      </c>
    </row>
    <row r="16264" spans="1:1" x14ac:dyDescent="0.25">
      <c r="A16264">
        <v>16263</v>
      </c>
    </row>
    <row r="16265" spans="1:1" x14ac:dyDescent="0.25">
      <c r="A16265">
        <v>16264</v>
      </c>
    </row>
    <row r="16266" spans="1:1" x14ac:dyDescent="0.25">
      <c r="A16266">
        <v>16265</v>
      </c>
    </row>
    <row r="16267" spans="1:1" x14ac:dyDescent="0.25">
      <c r="A16267">
        <v>16266</v>
      </c>
    </row>
    <row r="16268" spans="1:1" x14ac:dyDescent="0.25">
      <c r="A16268">
        <v>16267</v>
      </c>
    </row>
    <row r="16269" spans="1:1" x14ac:dyDescent="0.25">
      <c r="A16269">
        <v>16268</v>
      </c>
    </row>
    <row r="16270" spans="1:1" x14ac:dyDescent="0.25">
      <c r="A16270">
        <v>16269</v>
      </c>
    </row>
    <row r="16271" spans="1:1" x14ac:dyDescent="0.25">
      <c r="A16271">
        <v>16270</v>
      </c>
    </row>
    <row r="16272" spans="1:1" x14ac:dyDescent="0.25">
      <c r="A16272">
        <v>16271</v>
      </c>
    </row>
    <row r="16273" spans="1:1" x14ac:dyDescent="0.25">
      <c r="A16273">
        <v>16272</v>
      </c>
    </row>
    <row r="16274" spans="1:1" x14ac:dyDescent="0.25">
      <c r="A16274">
        <v>16273</v>
      </c>
    </row>
    <row r="16275" spans="1:1" x14ac:dyDescent="0.25">
      <c r="A16275">
        <v>16274</v>
      </c>
    </row>
    <row r="16276" spans="1:1" x14ac:dyDescent="0.25">
      <c r="A16276">
        <v>16275</v>
      </c>
    </row>
    <row r="16277" spans="1:1" x14ac:dyDescent="0.25">
      <c r="A16277">
        <v>16276</v>
      </c>
    </row>
    <row r="16278" spans="1:1" x14ac:dyDescent="0.25">
      <c r="A16278">
        <v>16277</v>
      </c>
    </row>
    <row r="16279" spans="1:1" x14ac:dyDescent="0.25">
      <c r="A16279">
        <v>16278</v>
      </c>
    </row>
    <row r="16280" spans="1:1" x14ac:dyDescent="0.25">
      <c r="A16280">
        <v>16279</v>
      </c>
    </row>
    <row r="16281" spans="1:1" x14ac:dyDescent="0.25">
      <c r="A16281">
        <v>16280</v>
      </c>
    </row>
    <row r="16282" spans="1:1" x14ac:dyDescent="0.25">
      <c r="A16282">
        <v>16281</v>
      </c>
    </row>
    <row r="16283" spans="1:1" x14ac:dyDescent="0.25">
      <c r="A16283">
        <v>16282</v>
      </c>
    </row>
    <row r="16284" spans="1:1" x14ac:dyDescent="0.25">
      <c r="A16284">
        <v>16283</v>
      </c>
    </row>
    <row r="16285" spans="1:1" x14ac:dyDescent="0.25">
      <c r="A16285">
        <v>16284</v>
      </c>
    </row>
    <row r="16286" spans="1:1" x14ac:dyDescent="0.25">
      <c r="A16286">
        <v>16285</v>
      </c>
    </row>
    <row r="16287" spans="1:1" x14ac:dyDescent="0.25">
      <c r="A16287">
        <v>16286</v>
      </c>
    </row>
    <row r="16288" spans="1:1" x14ac:dyDescent="0.25">
      <c r="A16288">
        <v>16287</v>
      </c>
    </row>
    <row r="16289" spans="1:1" x14ac:dyDescent="0.25">
      <c r="A16289">
        <v>16288</v>
      </c>
    </row>
    <row r="16290" spans="1:1" x14ac:dyDescent="0.25">
      <c r="A16290">
        <v>16289</v>
      </c>
    </row>
    <row r="16291" spans="1:1" x14ac:dyDescent="0.25">
      <c r="A16291">
        <v>16290</v>
      </c>
    </row>
    <row r="16292" spans="1:1" x14ac:dyDescent="0.25">
      <c r="A16292">
        <v>16291</v>
      </c>
    </row>
    <row r="16293" spans="1:1" x14ac:dyDescent="0.25">
      <c r="A16293">
        <v>16292</v>
      </c>
    </row>
    <row r="16294" spans="1:1" x14ac:dyDescent="0.25">
      <c r="A16294">
        <v>16293</v>
      </c>
    </row>
    <row r="16295" spans="1:1" x14ac:dyDescent="0.25">
      <c r="A16295">
        <v>16294</v>
      </c>
    </row>
    <row r="16296" spans="1:1" x14ac:dyDescent="0.25">
      <c r="A16296">
        <v>16295</v>
      </c>
    </row>
    <row r="16297" spans="1:1" x14ac:dyDescent="0.25">
      <c r="A16297">
        <v>16296</v>
      </c>
    </row>
    <row r="16298" spans="1:1" x14ac:dyDescent="0.25">
      <c r="A16298">
        <v>16297</v>
      </c>
    </row>
    <row r="16299" spans="1:1" x14ac:dyDescent="0.25">
      <c r="A16299">
        <v>16298</v>
      </c>
    </row>
    <row r="16300" spans="1:1" x14ac:dyDescent="0.25">
      <c r="A16300">
        <v>16299</v>
      </c>
    </row>
    <row r="16301" spans="1:1" x14ac:dyDescent="0.25">
      <c r="A16301">
        <v>16300</v>
      </c>
    </row>
    <row r="16302" spans="1:1" x14ac:dyDescent="0.25">
      <c r="A16302">
        <v>16301</v>
      </c>
    </row>
    <row r="16303" spans="1:1" x14ac:dyDescent="0.25">
      <c r="A16303">
        <v>16302</v>
      </c>
    </row>
    <row r="16304" spans="1:1" x14ac:dyDescent="0.25">
      <c r="A16304">
        <v>16303</v>
      </c>
    </row>
    <row r="16305" spans="1:1" x14ac:dyDescent="0.25">
      <c r="A16305">
        <v>16304</v>
      </c>
    </row>
    <row r="16306" spans="1:1" x14ac:dyDescent="0.25">
      <c r="A16306">
        <v>16305</v>
      </c>
    </row>
    <row r="16307" spans="1:1" x14ac:dyDescent="0.25">
      <c r="A16307">
        <v>16306</v>
      </c>
    </row>
    <row r="16308" spans="1:1" x14ac:dyDescent="0.25">
      <c r="A16308">
        <v>16307</v>
      </c>
    </row>
    <row r="16309" spans="1:1" x14ac:dyDescent="0.25">
      <c r="A16309">
        <v>16308</v>
      </c>
    </row>
    <row r="16310" spans="1:1" x14ac:dyDescent="0.25">
      <c r="A16310">
        <v>16309</v>
      </c>
    </row>
    <row r="16311" spans="1:1" x14ac:dyDescent="0.25">
      <c r="A16311">
        <v>16310</v>
      </c>
    </row>
    <row r="16312" spans="1:1" x14ac:dyDescent="0.25">
      <c r="A16312">
        <v>16311</v>
      </c>
    </row>
    <row r="16313" spans="1:1" x14ac:dyDescent="0.25">
      <c r="A16313">
        <v>16312</v>
      </c>
    </row>
    <row r="16314" spans="1:1" x14ac:dyDescent="0.25">
      <c r="A16314">
        <v>16313</v>
      </c>
    </row>
    <row r="16315" spans="1:1" x14ac:dyDescent="0.25">
      <c r="A16315">
        <v>16314</v>
      </c>
    </row>
    <row r="16316" spans="1:1" x14ac:dyDescent="0.25">
      <c r="A16316">
        <v>16315</v>
      </c>
    </row>
    <row r="16317" spans="1:1" x14ac:dyDescent="0.25">
      <c r="A16317">
        <v>16316</v>
      </c>
    </row>
    <row r="16318" spans="1:1" x14ac:dyDescent="0.25">
      <c r="A16318">
        <v>16317</v>
      </c>
    </row>
    <row r="16319" spans="1:1" x14ac:dyDescent="0.25">
      <c r="A16319">
        <v>16318</v>
      </c>
    </row>
    <row r="16320" spans="1:1" x14ac:dyDescent="0.25">
      <c r="A16320">
        <v>16319</v>
      </c>
    </row>
    <row r="16321" spans="1:1" x14ac:dyDescent="0.25">
      <c r="A16321">
        <v>16320</v>
      </c>
    </row>
    <row r="16322" spans="1:1" x14ac:dyDescent="0.25">
      <c r="A16322">
        <v>16321</v>
      </c>
    </row>
    <row r="16323" spans="1:1" x14ac:dyDescent="0.25">
      <c r="A16323">
        <v>16322</v>
      </c>
    </row>
    <row r="16324" spans="1:1" x14ac:dyDescent="0.25">
      <c r="A16324">
        <v>16323</v>
      </c>
    </row>
    <row r="16325" spans="1:1" x14ac:dyDescent="0.25">
      <c r="A16325">
        <v>16324</v>
      </c>
    </row>
    <row r="16326" spans="1:1" x14ac:dyDescent="0.25">
      <c r="A16326">
        <v>16325</v>
      </c>
    </row>
    <row r="16327" spans="1:1" x14ac:dyDescent="0.25">
      <c r="A16327">
        <v>16326</v>
      </c>
    </row>
    <row r="16328" spans="1:1" x14ac:dyDescent="0.25">
      <c r="A16328">
        <v>16327</v>
      </c>
    </row>
    <row r="16329" spans="1:1" x14ac:dyDescent="0.25">
      <c r="A16329">
        <v>16328</v>
      </c>
    </row>
    <row r="16330" spans="1:1" x14ac:dyDescent="0.25">
      <c r="A16330">
        <v>16329</v>
      </c>
    </row>
    <row r="16331" spans="1:1" x14ac:dyDescent="0.25">
      <c r="A16331">
        <v>16330</v>
      </c>
    </row>
    <row r="16332" spans="1:1" x14ac:dyDescent="0.25">
      <c r="A16332">
        <v>16331</v>
      </c>
    </row>
    <row r="16333" spans="1:1" x14ac:dyDescent="0.25">
      <c r="A16333">
        <v>16332</v>
      </c>
    </row>
    <row r="16334" spans="1:1" x14ac:dyDescent="0.25">
      <c r="A16334">
        <v>16333</v>
      </c>
    </row>
    <row r="16335" spans="1:1" x14ac:dyDescent="0.25">
      <c r="A16335">
        <v>16334</v>
      </c>
    </row>
    <row r="16336" spans="1:1" x14ac:dyDescent="0.25">
      <c r="A16336">
        <v>16335</v>
      </c>
    </row>
    <row r="16337" spans="1:1" x14ac:dyDescent="0.25">
      <c r="A16337">
        <v>16336</v>
      </c>
    </row>
    <row r="16338" spans="1:1" x14ac:dyDescent="0.25">
      <c r="A16338">
        <v>16337</v>
      </c>
    </row>
    <row r="16339" spans="1:1" x14ac:dyDescent="0.25">
      <c r="A16339">
        <v>16338</v>
      </c>
    </row>
    <row r="16340" spans="1:1" x14ac:dyDescent="0.25">
      <c r="A16340">
        <v>16339</v>
      </c>
    </row>
    <row r="16341" spans="1:1" x14ac:dyDescent="0.25">
      <c r="A16341">
        <v>16340</v>
      </c>
    </row>
    <row r="16342" spans="1:1" x14ac:dyDescent="0.25">
      <c r="A16342">
        <v>16341</v>
      </c>
    </row>
    <row r="16343" spans="1:1" x14ac:dyDescent="0.25">
      <c r="A16343">
        <v>16342</v>
      </c>
    </row>
    <row r="16344" spans="1:1" x14ac:dyDescent="0.25">
      <c r="A16344">
        <v>16343</v>
      </c>
    </row>
    <row r="16345" spans="1:1" x14ac:dyDescent="0.25">
      <c r="A16345">
        <v>16344</v>
      </c>
    </row>
    <row r="16346" spans="1:1" x14ac:dyDescent="0.25">
      <c r="A16346">
        <v>16345</v>
      </c>
    </row>
    <row r="16347" spans="1:1" x14ac:dyDescent="0.25">
      <c r="A16347">
        <v>16346</v>
      </c>
    </row>
    <row r="16348" spans="1:1" x14ac:dyDescent="0.25">
      <c r="A16348">
        <v>16347</v>
      </c>
    </row>
    <row r="16349" spans="1:1" x14ac:dyDescent="0.25">
      <c r="A16349">
        <v>16348</v>
      </c>
    </row>
    <row r="16350" spans="1:1" x14ac:dyDescent="0.25">
      <c r="A16350">
        <v>16349</v>
      </c>
    </row>
    <row r="16351" spans="1:1" x14ac:dyDescent="0.25">
      <c r="A16351">
        <v>16350</v>
      </c>
    </row>
    <row r="16352" spans="1:1" x14ac:dyDescent="0.25">
      <c r="A16352">
        <v>16351</v>
      </c>
    </row>
    <row r="16353" spans="1:1" x14ac:dyDescent="0.25">
      <c r="A16353">
        <v>16352</v>
      </c>
    </row>
    <row r="16354" spans="1:1" x14ac:dyDescent="0.25">
      <c r="A16354">
        <v>16353</v>
      </c>
    </row>
    <row r="16355" spans="1:1" x14ac:dyDescent="0.25">
      <c r="A16355">
        <v>16354</v>
      </c>
    </row>
    <row r="16356" spans="1:1" x14ac:dyDescent="0.25">
      <c r="A16356">
        <v>16355</v>
      </c>
    </row>
    <row r="16357" spans="1:1" x14ac:dyDescent="0.25">
      <c r="A16357">
        <v>16356</v>
      </c>
    </row>
    <row r="16358" spans="1:1" x14ac:dyDescent="0.25">
      <c r="A16358">
        <v>16357</v>
      </c>
    </row>
    <row r="16359" spans="1:1" x14ac:dyDescent="0.25">
      <c r="A16359">
        <v>16358</v>
      </c>
    </row>
    <row r="16360" spans="1:1" x14ac:dyDescent="0.25">
      <c r="A16360">
        <v>16359</v>
      </c>
    </row>
    <row r="16361" spans="1:1" x14ac:dyDescent="0.25">
      <c r="A16361">
        <v>16360</v>
      </c>
    </row>
    <row r="16362" spans="1:1" x14ac:dyDescent="0.25">
      <c r="A16362">
        <v>16361</v>
      </c>
    </row>
    <row r="16363" spans="1:1" x14ac:dyDescent="0.25">
      <c r="A16363">
        <v>16362</v>
      </c>
    </row>
    <row r="16364" spans="1:1" x14ac:dyDescent="0.25">
      <c r="A16364">
        <v>16363</v>
      </c>
    </row>
    <row r="16365" spans="1:1" x14ac:dyDescent="0.25">
      <c r="A16365">
        <v>16364</v>
      </c>
    </row>
    <row r="16366" spans="1:1" x14ac:dyDescent="0.25">
      <c r="A16366">
        <v>16365</v>
      </c>
    </row>
    <row r="16367" spans="1:1" x14ac:dyDescent="0.25">
      <c r="A16367">
        <v>16366</v>
      </c>
    </row>
    <row r="16368" spans="1:1" x14ac:dyDescent="0.25">
      <c r="A16368">
        <v>16367</v>
      </c>
    </row>
    <row r="16369" spans="1:1" x14ac:dyDescent="0.25">
      <c r="A16369">
        <v>16368</v>
      </c>
    </row>
    <row r="16370" spans="1:1" x14ac:dyDescent="0.25">
      <c r="A16370">
        <v>16369</v>
      </c>
    </row>
    <row r="16371" spans="1:1" x14ac:dyDescent="0.25">
      <c r="A16371">
        <v>16370</v>
      </c>
    </row>
    <row r="16372" spans="1:1" x14ac:dyDescent="0.25">
      <c r="A16372">
        <v>16371</v>
      </c>
    </row>
    <row r="16373" spans="1:1" x14ac:dyDescent="0.25">
      <c r="A16373">
        <v>16372</v>
      </c>
    </row>
    <row r="16374" spans="1:1" x14ac:dyDescent="0.25">
      <c r="A16374">
        <v>16373</v>
      </c>
    </row>
    <row r="16375" spans="1:1" x14ac:dyDescent="0.25">
      <c r="A16375">
        <v>16374</v>
      </c>
    </row>
    <row r="16376" spans="1:1" x14ac:dyDescent="0.25">
      <c r="A16376">
        <v>16375</v>
      </c>
    </row>
    <row r="16377" spans="1:1" x14ac:dyDescent="0.25">
      <c r="A16377">
        <v>16376</v>
      </c>
    </row>
    <row r="16378" spans="1:1" x14ac:dyDescent="0.25">
      <c r="A16378">
        <v>16377</v>
      </c>
    </row>
    <row r="16379" spans="1:1" x14ac:dyDescent="0.25">
      <c r="A16379">
        <v>16378</v>
      </c>
    </row>
    <row r="16380" spans="1:1" x14ac:dyDescent="0.25">
      <c r="A16380">
        <v>16379</v>
      </c>
    </row>
    <row r="16381" spans="1:1" x14ac:dyDescent="0.25">
      <c r="A16381">
        <v>16380</v>
      </c>
    </row>
    <row r="16382" spans="1:1" x14ac:dyDescent="0.25">
      <c r="A16382">
        <v>16381</v>
      </c>
    </row>
    <row r="16383" spans="1:1" x14ac:dyDescent="0.25">
      <c r="A16383">
        <v>16382</v>
      </c>
    </row>
    <row r="16384" spans="1:1" x14ac:dyDescent="0.25">
      <c r="A16384">
        <v>16383</v>
      </c>
    </row>
    <row r="16385" spans="1:1" x14ac:dyDescent="0.25">
      <c r="A16385">
        <v>16384</v>
      </c>
    </row>
    <row r="16386" spans="1:1" x14ac:dyDescent="0.25">
      <c r="A16386">
        <v>16385</v>
      </c>
    </row>
    <row r="16387" spans="1:1" x14ac:dyDescent="0.25">
      <c r="A16387">
        <v>16386</v>
      </c>
    </row>
    <row r="16388" spans="1:1" x14ac:dyDescent="0.25">
      <c r="A16388">
        <v>16387</v>
      </c>
    </row>
    <row r="16389" spans="1:1" x14ac:dyDescent="0.25">
      <c r="A16389">
        <v>16388</v>
      </c>
    </row>
    <row r="16390" spans="1:1" x14ac:dyDescent="0.25">
      <c r="A16390">
        <v>16389</v>
      </c>
    </row>
    <row r="16391" spans="1:1" x14ac:dyDescent="0.25">
      <c r="A16391">
        <v>16390</v>
      </c>
    </row>
    <row r="16392" spans="1:1" x14ac:dyDescent="0.25">
      <c r="A16392">
        <v>16391</v>
      </c>
    </row>
    <row r="16393" spans="1:1" x14ac:dyDescent="0.25">
      <c r="A16393">
        <v>16392</v>
      </c>
    </row>
    <row r="16394" spans="1:1" x14ac:dyDescent="0.25">
      <c r="A16394">
        <v>16393</v>
      </c>
    </row>
    <row r="16395" spans="1:1" x14ac:dyDescent="0.25">
      <c r="A16395">
        <v>16394</v>
      </c>
    </row>
    <row r="16396" spans="1:1" x14ac:dyDescent="0.25">
      <c r="A16396">
        <v>16395</v>
      </c>
    </row>
    <row r="16397" spans="1:1" x14ac:dyDescent="0.25">
      <c r="A16397">
        <v>16396</v>
      </c>
    </row>
    <row r="16398" spans="1:1" x14ac:dyDescent="0.25">
      <c r="A16398">
        <v>16397</v>
      </c>
    </row>
    <row r="16399" spans="1:1" x14ac:dyDescent="0.25">
      <c r="A16399">
        <v>16398</v>
      </c>
    </row>
    <row r="16400" spans="1:1" x14ac:dyDescent="0.25">
      <c r="A16400">
        <v>16399</v>
      </c>
    </row>
    <row r="16401" spans="1:1" x14ac:dyDescent="0.25">
      <c r="A16401">
        <v>16400</v>
      </c>
    </row>
    <row r="16402" spans="1:1" x14ac:dyDescent="0.25">
      <c r="A16402">
        <v>16401</v>
      </c>
    </row>
    <row r="16403" spans="1:1" x14ac:dyDescent="0.25">
      <c r="A16403">
        <v>16402</v>
      </c>
    </row>
    <row r="16404" spans="1:1" x14ac:dyDescent="0.25">
      <c r="A16404">
        <v>16403</v>
      </c>
    </row>
    <row r="16405" spans="1:1" x14ac:dyDescent="0.25">
      <c r="A16405">
        <v>16404</v>
      </c>
    </row>
    <row r="16406" spans="1:1" x14ac:dyDescent="0.25">
      <c r="A16406">
        <v>16405</v>
      </c>
    </row>
    <row r="16407" spans="1:1" x14ac:dyDescent="0.25">
      <c r="A16407">
        <v>16406</v>
      </c>
    </row>
    <row r="16408" spans="1:1" x14ac:dyDescent="0.25">
      <c r="A16408">
        <v>16407</v>
      </c>
    </row>
    <row r="16409" spans="1:1" x14ac:dyDescent="0.25">
      <c r="A16409">
        <v>16408</v>
      </c>
    </row>
    <row r="16410" spans="1:1" x14ac:dyDescent="0.25">
      <c r="A16410">
        <v>16409</v>
      </c>
    </row>
    <row r="16411" spans="1:1" x14ac:dyDescent="0.25">
      <c r="A16411">
        <v>16410</v>
      </c>
    </row>
    <row r="16412" spans="1:1" x14ac:dyDescent="0.25">
      <c r="A16412">
        <v>16411</v>
      </c>
    </row>
    <row r="16413" spans="1:1" x14ac:dyDescent="0.25">
      <c r="A16413">
        <v>16412</v>
      </c>
    </row>
    <row r="16414" spans="1:1" x14ac:dyDescent="0.25">
      <c r="A16414">
        <v>16413</v>
      </c>
    </row>
    <row r="16415" spans="1:1" x14ac:dyDescent="0.25">
      <c r="A16415">
        <v>16414</v>
      </c>
    </row>
    <row r="16416" spans="1:1" x14ac:dyDescent="0.25">
      <c r="A16416">
        <v>16415</v>
      </c>
    </row>
    <row r="16417" spans="1:1" x14ac:dyDescent="0.25">
      <c r="A16417">
        <v>16416</v>
      </c>
    </row>
    <row r="16418" spans="1:1" x14ac:dyDescent="0.25">
      <c r="A16418">
        <v>16417</v>
      </c>
    </row>
    <row r="16419" spans="1:1" x14ac:dyDescent="0.25">
      <c r="A16419">
        <v>16418</v>
      </c>
    </row>
    <row r="16420" spans="1:1" x14ac:dyDescent="0.25">
      <c r="A16420">
        <v>16419</v>
      </c>
    </row>
    <row r="16421" spans="1:1" x14ac:dyDescent="0.25">
      <c r="A16421">
        <v>16420</v>
      </c>
    </row>
    <row r="16422" spans="1:1" x14ac:dyDescent="0.25">
      <c r="A16422">
        <v>16421</v>
      </c>
    </row>
    <row r="16423" spans="1:1" x14ac:dyDescent="0.25">
      <c r="A16423">
        <v>16422</v>
      </c>
    </row>
    <row r="16424" spans="1:1" x14ac:dyDescent="0.25">
      <c r="A16424">
        <v>16423</v>
      </c>
    </row>
    <row r="16425" spans="1:1" x14ac:dyDescent="0.25">
      <c r="A16425">
        <v>16424</v>
      </c>
    </row>
    <row r="16426" spans="1:1" x14ac:dyDescent="0.25">
      <c r="A16426">
        <v>16425</v>
      </c>
    </row>
    <row r="16427" spans="1:1" x14ac:dyDescent="0.25">
      <c r="A16427">
        <v>16426</v>
      </c>
    </row>
    <row r="16428" spans="1:1" x14ac:dyDescent="0.25">
      <c r="A16428">
        <v>16427</v>
      </c>
    </row>
    <row r="16429" spans="1:1" x14ac:dyDescent="0.25">
      <c r="A16429">
        <v>16428</v>
      </c>
    </row>
    <row r="16430" spans="1:1" x14ac:dyDescent="0.25">
      <c r="A16430">
        <v>16429</v>
      </c>
    </row>
    <row r="16431" spans="1:1" x14ac:dyDescent="0.25">
      <c r="A16431">
        <v>16430</v>
      </c>
    </row>
    <row r="16432" spans="1:1" x14ac:dyDescent="0.25">
      <c r="A16432">
        <v>16431</v>
      </c>
    </row>
    <row r="16433" spans="1:1" x14ac:dyDescent="0.25">
      <c r="A16433">
        <v>16432</v>
      </c>
    </row>
    <row r="16434" spans="1:1" x14ac:dyDescent="0.25">
      <c r="A16434">
        <v>16433</v>
      </c>
    </row>
    <row r="16435" spans="1:1" x14ac:dyDescent="0.25">
      <c r="A16435">
        <v>16434</v>
      </c>
    </row>
    <row r="16436" spans="1:1" x14ac:dyDescent="0.25">
      <c r="A16436">
        <v>16435</v>
      </c>
    </row>
    <row r="16437" spans="1:1" x14ac:dyDescent="0.25">
      <c r="A16437">
        <v>16436</v>
      </c>
    </row>
    <row r="16438" spans="1:1" x14ac:dyDescent="0.25">
      <c r="A16438">
        <v>16437</v>
      </c>
    </row>
    <row r="16439" spans="1:1" x14ac:dyDescent="0.25">
      <c r="A16439">
        <v>16438</v>
      </c>
    </row>
    <row r="16440" spans="1:1" x14ac:dyDescent="0.25">
      <c r="A16440">
        <v>16439</v>
      </c>
    </row>
    <row r="16441" spans="1:1" x14ac:dyDescent="0.25">
      <c r="A16441">
        <v>16440</v>
      </c>
    </row>
    <row r="16442" spans="1:1" x14ac:dyDescent="0.25">
      <c r="A16442">
        <v>16441</v>
      </c>
    </row>
    <row r="16443" spans="1:1" x14ac:dyDescent="0.25">
      <c r="A16443">
        <v>16442</v>
      </c>
    </row>
    <row r="16444" spans="1:1" x14ac:dyDescent="0.25">
      <c r="A16444">
        <v>16443</v>
      </c>
    </row>
    <row r="16445" spans="1:1" x14ac:dyDescent="0.25">
      <c r="A16445">
        <v>16444</v>
      </c>
    </row>
    <row r="16446" spans="1:1" x14ac:dyDescent="0.25">
      <c r="A16446">
        <v>16445</v>
      </c>
    </row>
    <row r="16447" spans="1:1" x14ac:dyDescent="0.25">
      <c r="A16447">
        <v>16446</v>
      </c>
    </row>
    <row r="16448" spans="1:1" x14ac:dyDescent="0.25">
      <c r="A16448">
        <v>16447</v>
      </c>
    </row>
    <row r="16449" spans="1:1" x14ac:dyDescent="0.25">
      <c r="A16449">
        <v>16448</v>
      </c>
    </row>
    <row r="16450" spans="1:1" x14ac:dyDescent="0.25">
      <c r="A16450">
        <v>16449</v>
      </c>
    </row>
    <row r="16451" spans="1:1" x14ac:dyDescent="0.25">
      <c r="A16451">
        <v>16450</v>
      </c>
    </row>
    <row r="16452" spans="1:1" x14ac:dyDescent="0.25">
      <c r="A16452">
        <v>16451</v>
      </c>
    </row>
    <row r="16453" spans="1:1" x14ac:dyDescent="0.25">
      <c r="A16453">
        <v>16452</v>
      </c>
    </row>
    <row r="16454" spans="1:1" x14ac:dyDescent="0.25">
      <c r="A16454">
        <v>16453</v>
      </c>
    </row>
    <row r="16455" spans="1:1" x14ac:dyDescent="0.25">
      <c r="A16455">
        <v>16454</v>
      </c>
    </row>
    <row r="16456" spans="1:1" x14ac:dyDescent="0.25">
      <c r="A16456">
        <v>16455</v>
      </c>
    </row>
    <row r="16457" spans="1:1" x14ac:dyDescent="0.25">
      <c r="A16457">
        <v>16456</v>
      </c>
    </row>
    <row r="16458" spans="1:1" x14ac:dyDescent="0.25">
      <c r="A16458">
        <v>16457</v>
      </c>
    </row>
    <row r="16459" spans="1:1" x14ac:dyDescent="0.25">
      <c r="A16459">
        <v>16458</v>
      </c>
    </row>
    <row r="16460" spans="1:1" x14ac:dyDescent="0.25">
      <c r="A16460">
        <v>16459</v>
      </c>
    </row>
    <row r="16461" spans="1:1" x14ac:dyDescent="0.25">
      <c r="A16461">
        <v>16460</v>
      </c>
    </row>
    <row r="16462" spans="1:1" x14ac:dyDescent="0.25">
      <c r="A16462">
        <v>16461</v>
      </c>
    </row>
    <row r="16463" spans="1:1" x14ac:dyDescent="0.25">
      <c r="A16463">
        <v>16462</v>
      </c>
    </row>
    <row r="16464" spans="1:1" x14ac:dyDescent="0.25">
      <c r="A16464">
        <v>16463</v>
      </c>
    </row>
    <row r="16465" spans="1:1" x14ac:dyDescent="0.25">
      <c r="A16465">
        <v>16464</v>
      </c>
    </row>
    <row r="16466" spans="1:1" x14ac:dyDescent="0.25">
      <c r="A16466">
        <v>16465</v>
      </c>
    </row>
    <row r="16467" spans="1:1" x14ac:dyDescent="0.25">
      <c r="A16467">
        <v>16466</v>
      </c>
    </row>
    <row r="16468" spans="1:1" x14ac:dyDescent="0.25">
      <c r="A16468">
        <v>16467</v>
      </c>
    </row>
    <row r="16469" spans="1:1" x14ac:dyDescent="0.25">
      <c r="A16469">
        <v>16468</v>
      </c>
    </row>
    <row r="16470" spans="1:1" x14ac:dyDescent="0.25">
      <c r="A16470">
        <v>16469</v>
      </c>
    </row>
    <row r="16471" spans="1:1" x14ac:dyDescent="0.25">
      <c r="A16471">
        <v>16470</v>
      </c>
    </row>
    <row r="16472" spans="1:1" x14ac:dyDescent="0.25">
      <c r="A16472">
        <v>16471</v>
      </c>
    </row>
    <row r="16473" spans="1:1" x14ac:dyDescent="0.25">
      <c r="A16473">
        <v>16472</v>
      </c>
    </row>
    <row r="16474" spans="1:1" x14ac:dyDescent="0.25">
      <c r="A16474">
        <v>16473</v>
      </c>
    </row>
    <row r="16475" spans="1:1" x14ac:dyDescent="0.25">
      <c r="A16475">
        <v>16474</v>
      </c>
    </row>
    <row r="16476" spans="1:1" x14ac:dyDescent="0.25">
      <c r="A16476">
        <v>16475</v>
      </c>
    </row>
    <row r="16477" spans="1:1" x14ac:dyDescent="0.25">
      <c r="A16477">
        <v>16476</v>
      </c>
    </row>
    <row r="16478" spans="1:1" x14ac:dyDescent="0.25">
      <c r="A16478">
        <v>16477</v>
      </c>
    </row>
    <row r="16479" spans="1:1" x14ac:dyDescent="0.25">
      <c r="A16479">
        <v>16478</v>
      </c>
    </row>
    <row r="16480" spans="1:1" x14ac:dyDescent="0.25">
      <c r="A16480">
        <v>16479</v>
      </c>
    </row>
    <row r="16481" spans="1:1" x14ac:dyDescent="0.25">
      <c r="A16481">
        <v>16480</v>
      </c>
    </row>
    <row r="16482" spans="1:1" x14ac:dyDescent="0.25">
      <c r="A16482">
        <v>16481</v>
      </c>
    </row>
    <row r="16483" spans="1:1" x14ac:dyDescent="0.25">
      <c r="A16483">
        <v>16482</v>
      </c>
    </row>
    <row r="16484" spans="1:1" x14ac:dyDescent="0.25">
      <c r="A16484">
        <v>16483</v>
      </c>
    </row>
    <row r="16485" spans="1:1" x14ac:dyDescent="0.25">
      <c r="A16485">
        <v>16484</v>
      </c>
    </row>
    <row r="16486" spans="1:1" x14ac:dyDescent="0.25">
      <c r="A16486">
        <v>16485</v>
      </c>
    </row>
    <row r="16487" spans="1:1" x14ac:dyDescent="0.25">
      <c r="A16487">
        <v>16486</v>
      </c>
    </row>
    <row r="16488" spans="1:1" x14ac:dyDescent="0.25">
      <c r="A16488">
        <v>16487</v>
      </c>
    </row>
    <row r="16489" spans="1:1" x14ac:dyDescent="0.25">
      <c r="A16489">
        <v>16488</v>
      </c>
    </row>
    <row r="16490" spans="1:1" x14ac:dyDescent="0.25">
      <c r="A16490">
        <v>16489</v>
      </c>
    </row>
    <row r="16491" spans="1:1" x14ac:dyDescent="0.25">
      <c r="A16491">
        <v>16490</v>
      </c>
    </row>
    <row r="16492" spans="1:1" x14ac:dyDescent="0.25">
      <c r="A16492">
        <v>16491</v>
      </c>
    </row>
    <row r="16493" spans="1:1" x14ac:dyDescent="0.25">
      <c r="A16493">
        <v>16492</v>
      </c>
    </row>
    <row r="16494" spans="1:1" x14ac:dyDescent="0.25">
      <c r="A16494">
        <v>16493</v>
      </c>
    </row>
    <row r="16495" spans="1:1" x14ac:dyDescent="0.25">
      <c r="A16495">
        <v>16494</v>
      </c>
    </row>
    <row r="16496" spans="1:1" x14ac:dyDescent="0.25">
      <c r="A16496">
        <v>16495</v>
      </c>
    </row>
    <row r="16497" spans="1:1" x14ac:dyDescent="0.25">
      <c r="A16497">
        <v>16496</v>
      </c>
    </row>
    <row r="16498" spans="1:1" x14ac:dyDescent="0.25">
      <c r="A16498">
        <v>16497</v>
      </c>
    </row>
    <row r="16499" spans="1:1" x14ac:dyDescent="0.25">
      <c r="A16499">
        <v>16498</v>
      </c>
    </row>
    <row r="16500" spans="1:1" x14ac:dyDescent="0.25">
      <c r="A16500">
        <v>16499</v>
      </c>
    </row>
    <row r="16501" spans="1:1" x14ac:dyDescent="0.25">
      <c r="A16501">
        <v>16500</v>
      </c>
    </row>
    <row r="16502" spans="1:1" x14ac:dyDescent="0.25">
      <c r="A16502">
        <v>16501</v>
      </c>
    </row>
    <row r="16503" spans="1:1" x14ac:dyDescent="0.25">
      <c r="A16503">
        <v>16502</v>
      </c>
    </row>
    <row r="16504" spans="1:1" x14ac:dyDescent="0.25">
      <c r="A16504">
        <v>16503</v>
      </c>
    </row>
    <row r="16505" spans="1:1" x14ac:dyDescent="0.25">
      <c r="A16505">
        <v>16504</v>
      </c>
    </row>
    <row r="16506" spans="1:1" x14ac:dyDescent="0.25">
      <c r="A16506">
        <v>16505</v>
      </c>
    </row>
    <row r="16507" spans="1:1" x14ac:dyDescent="0.25">
      <c r="A16507">
        <v>16506</v>
      </c>
    </row>
    <row r="16508" spans="1:1" x14ac:dyDescent="0.25">
      <c r="A16508">
        <v>16507</v>
      </c>
    </row>
    <row r="16509" spans="1:1" x14ac:dyDescent="0.25">
      <c r="A16509">
        <v>16508</v>
      </c>
    </row>
    <row r="16510" spans="1:1" x14ac:dyDescent="0.25">
      <c r="A16510">
        <v>16509</v>
      </c>
    </row>
    <row r="16511" spans="1:1" x14ac:dyDescent="0.25">
      <c r="A16511">
        <v>16510</v>
      </c>
    </row>
    <row r="16512" spans="1:1" x14ac:dyDescent="0.25">
      <c r="A16512">
        <v>16511</v>
      </c>
    </row>
    <row r="16513" spans="1:1" x14ac:dyDescent="0.25">
      <c r="A16513">
        <v>16512</v>
      </c>
    </row>
    <row r="16514" spans="1:1" x14ac:dyDescent="0.25">
      <c r="A16514">
        <v>16513</v>
      </c>
    </row>
    <row r="16515" spans="1:1" x14ac:dyDescent="0.25">
      <c r="A16515">
        <v>16514</v>
      </c>
    </row>
    <row r="16516" spans="1:1" x14ac:dyDescent="0.25">
      <c r="A16516">
        <v>16515</v>
      </c>
    </row>
    <row r="16517" spans="1:1" x14ac:dyDescent="0.25">
      <c r="A16517">
        <v>16516</v>
      </c>
    </row>
    <row r="16518" spans="1:1" x14ac:dyDescent="0.25">
      <c r="A16518">
        <v>16517</v>
      </c>
    </row>
    <row r="16519" spans="1:1" x14ac:dyDescent="0.25">
      <c r="A16519">
        <v>16518</v>
      </c>
    </row>
    <row r="16520" spans="1:1" x14ac:dyDescent="0.25">
      <c r="A16520">
        <v>16519</v>
      </c>
    </row>
    <row r="16521" spans="1:1" x14ac:dyDescent="0.25">
      <c r="A16521">
        <v>16520</v>
      </c>
    </row>
    <row r="16522" spans="1:1" x14ac:dyDescent="0.25">
      <c r="A16522">
        <v>16521</v>
      </c>
    </row>
    <row r="16523" spans="1:1" x14ac:dyDescent="0.25">
      <c r="A16523">
        <v>16522</v>
      </c>
    </row>
    <row r="16524" spans="1:1" x14ac:dyDescent="0.25">
      <c r="A16524">
        <v>16523</v>
      </c>
    </row>
    <row r="16525" spans="1:1" x14ac:dyDescent="0.25">
      <c r="A16525">
        <v>16524</v>
      </c>
    </row>
    <row r="16526" spans="1:1" x14ac:dyDescent="0.25">
      <c r="A16526">
        <v>16525</v>
      </c>
    </row>
    <row r="16527" spans="1:1" x14ac:dyDescent="0.25">
      <c r="A16527">
        <v>16526</v>
      </c>
    </row>
    <row r="16528" spans="1:1" x14ac:dyDescent="0.25">
      <c r="A16528">
        <v>16527</v>
      </c>
    </row>
    <row r="16529" spans="1:1" x14ac:dyDescent="0.25">
      <c r="A16529">
        <v>16528</v>
      </c>
    </row>
    <row r="16530" spans="1:1" x14ac:dyDescent="0.25">
      <c r="A16530">
        <v>16529</v>
      </c>
    </row>
    <row r="16531" spans="1:1" x14ac:dyDescent="0.25">
      <c r="A16531">
        <v>16530</v>
      </c>
    </row>
    <row r="16532" spans="1:1" x14ac:dyDescent="0.25">
      <c r="A16532">
        <v>16531</v>
      </c>
    </row>
    <row r="16533" spans="1:1" x14ac:dyDescent="0.25">
      <c r="A16533">
        <v>16532</v>
      </c>
    </row>
    <row r="16534" spans="1:1" x14ac:dyDescent="0.25">
      <c r="A16534">
        <v>16533</v>
      </c>
    </row>
    <row r="16535" spans="1:1" x14ac:dyDescent="0.25">
      <c r="A16535">
        <v>16534</v>
      </c>
    </row>
    <row r="16536" spans="1:1" x14ac:dyDescent="0.25">
      <c r="A16536">
        <v>16535</v>
      </c>
    </row>
    <row r="16537" spans="1:1" x14ac:dyDescent="0.25">
      <c r="A16537">
        <v>16536</v>
      </c>
    </row>
    <row r="16538" spans="1:1" x14ac:dyDescent="0.25">
      <c r="A16538">
        <v>16537</v>
      </c>
    </row>
    <row r="16539" spans="1:1" x14ac:dyDescent="0.25">
      <c r="A16539">
        <v>16538</v>
      </c>
    </row>
    <row r="16540" spans="1:1" x14ac:dyDescent="0.25">
      <c r="A16540">
        <v>16539</v>
      </c>
    </row>
    <row r="16541" spans="1:1" x14ac:dyDescent="0.25">
      <c r="A16541">
        <v>16540</v>
      </c>
    </row>
    <row r="16542" spans="1:1" x14ac:dyDescent="0.25">
      <c r="A16542">
        <v>16541</v>
      </c>
    </row>
    <row r="16543" spans="1:1" x14ac:dyDescent="0.25">
      <c r="A16543">
        <v>16542</v>
      </c>
    </row>
    <row r="16544" spans="1:1" x14ac:dyDescent="0.25">
      <c r="A16544">
        <v>16543</v>
      </c>
    </row>
    <row r="16545" spans="1:1" x14ac:dyDescent="0.25">
      <c r="A16545">
        <v>16544</v>
      </c>
    </row>
    <row r="16546" spans="1:1" x14ac:dyDescent="0.25">
      <c r="A16546">
        <v>16545</v>
      </c>
    </row>
    <row r="16547" spans="1:1" x14ac:dyDescent="0.25">
      <c r="A16547">
        <v>16546</v>
      </c>
    </row>
    <row r="16548" spans="1:1" x14ac:dyDescent="0.25">
      <c r="A16548">
        <v>16547</v>
      </c>
    </row>
    <row r="16549" spans="1:1" x14ac:dyDescent="0.25">
      <c r="A16549">
        <v>16548</v>
      </c>
    </row>
    <row r="16550" spans="1:1" x14ac:dyDescent="0.25">
      <c r="A16550">
        <v>16549</v>
      </c>
    </row>
    <row r="16551" spans="1:1" x14ac:dyDescent="0.25">
      <c r="A16551">
        <v>16550</v>
      </c>
    </row>
    <row r="16552" spans="1:1" x14ac:dyDescent="0.25">
      <c r="A16552">
        <v>16551</v>
      </c>
    </row>
    <row r="16553" spans="1:1" x14ac:dyDescent="0.25">
      <c r="A16553">
        <v>16552</v>
      </c>
    </row>
    <row r="16554" spans="1:1" x14ac:dyDescent="0.25">
      <c r="A16554">
        <v>16553</v>
      </c>
    </row>
    <row r="16555" spans="1:1" x14ac:dyDescent="0.25">
      <c r="A16555">
        <v>16554</v>
      </c>
    </row>
    <row r="16556" spans="1:1" x14ac:dyDescent="0.25">
      <c r="A16556">
        <v>16555</v>
      </c>
    </row>
    <row r="16557" spans="1:1" x14ac:dyDescent="0.25">
      <c r="A16557">
        <v>16556</v>
      </c>
    </row>
    <row r="16558" spans="1:1" x14ac:dyDescent="0.25">
      <c r="A16558">
        <v>16557</v>
      </c>
    </row>
    <row r="16559" spans="1:1" x14ac:dyDescent="0.25">
      <c r="A16559">
        <v>16558</v>
      </c>
    </row>
    <row r="16560" spans="1:1" x14ac:dyDescent="0.25">
      <c r="A16560">
        <v>16559</v>
      </c>
    </row>
    <row r="16561" spans="1:1" x14ac:dyDescent="0.25">
      <c r="A16561">
        <v>16560</v>
      </c>
    </row>
    <row r="16562" spans="1:1" x14ac:dyDescent="0.25">
      <c r="A16562">
        <v>16561</v>
      </c>
    </row>
    <row r="16563" spans="1:1" x14ac:dyDescent="0.25">
      <c r="A16563">
        <v>16562</v>
      </c>
    </row>
    <row r="16564" spans="1:1" x14ac:dyDescent="0.25">
      <c r="A16564">
        <v>16563</v>
      </c>
    </row>
    <row r="16565" spans="1:1" x14ac:dyDescent="0.25">
      <c r="A16565">
        <v>16564</v>
      </c>
    </row>
    <row r="16566" spans="1:1" x14ac:dyDescent="0.25">
      <c r="A16566">
        <v>16565</v>
      </c>
    </row>
    <row r="16567" spans="1:1" x14ac:dyDescent="0.25">
      <c r="A16567">
        <v>16566</v>
      </c>
    </row>
    <row r="16568" spans="1:1" x14ac:dyDescent="0.25">
      <c r="A16568">
        <v>16567</v>
      </c>
    </row>
    <row r="16569" spans="1:1" x14ac:dyDescent="0.25">
      <c r="A16569">
        <v>16568</v>
      </c>
    </row>
    <row r="16570" spans="1:1" x14ac:dyDescent="0.25">
      <c r="A16570">
        <v>16569</v>
      </c>
    </row>
    <row r="16571" spans="1:1" x14ac:dyDescent="0.25">
      <c r="A16571">
        <v>16570</v>
      </c>
    </row>
    <row r="16572" spans="1:1" x14ac:dyDescent="0.25">
      <c r="A16572">
        <v>16571</v>
      </c>
    </row>
    <row r="16573" spans="1:1" x14ac:dyDescent="0.25">
      <c r="A16573">
        <v>16572</v>
      </c>
    </row>
    <row r="16574" spans="1:1" x14ac:dyDescent="0.25">
      <c r="A16574">
        <v>16573</v>
      </c>
    </row>
    <row r="16575" spans="1:1" x14ac:dyDescent="0.25">
      <c r="A16575">
        <v>16574</v>
      </c>
    </row>
    <row r="16576" spans="1:1" x14ac:dyDescent="0.25">
      <c r="A16576">
        <v>16575</v>
      </c>
    </row>
    <row r="16577" spans="1:1" x14ac:dyDescent="0.25">
      <c r="A16577">
        <v>16576</v>
      </c>
    </row>
    <row r="16578" spans="1:1" x14ac:dyDescent="0.25">
      <c r="A16578">
        <v>16577</v>
      </c>
    </row>
    <row r="16579" spans="1:1" x14ac:dyDescent="0.25">
      <c r="A16579">
        <v>16578</v>
      </c>
    </row>
    <row r="16580" spans="1:1" x14ac:dyDescent="0.25">
      <c r="A16580">
        <v>16579</v>
      </c>
    </row>
    <row r="16581" spans="1:1" x14ac:dyDescent="0.25">
      <c r="A16581">
        <v>16580</v>
      </c>
    </row>
    <row r="16582" spans="1:1" x14ac:dyDescent="0.25">
      <c r="A16582">
        <v>16581</v>
      </c>
    </row>
    <row r="16583" spans="1:1" x14ac:dyDescent="0.25">
      <c r="A16583">
        <v>16582</v>
      </c>
    </row>
    <row r="16584" spans="1:1" x14ac:dyDescent="0.25">
      <c r="A16584">
        <v>16583</v>
      </c>
    </row>
    <row r="16585" spans="1:1" x14ac:dyDescent="0.25">
      <c r="A16585">
        <v>16584</v>
      </c>
    </row>
    <row r="16586" spans="1:1" x14ac:dyDescent="0.25">
      <c r="A16586">
        <v>16585</v>
      </c>
    </row>
    <row r="16587" spans="1:1" x14ac:dyDescent="0.25">
      <c r="A16587">
        <v>16586</v>
      </c>
    </row>
    <row r="16588" spans="1:1" x14ac:dyDescent="0.25">
      <c r="A16588">
        <v>16587</v>
      </c>
    </row>
    <row r="16589" spans="1:1" x14ac:dyDescent="0.25">
      <c r="A16589">
        <v>16588</v>
      </c>
    </row>
    <row r="16590" spans="1:1" x14ac:dyDescent="0.25">
      <c r="A16590">
        <v>16589</v>
      </c>
    </row>
    <row r="16591" spans="1:1" x14ac:dyDescent="0.25">
      <c r="A16591">
        <v>16590</v>
      </c>
    </row>
    <row r="16592" spans="1:1" x14ac:dyDescent="0.25">
      <c r="A16592">
        <v>16591</v>
      </c>
    </row>
    <row r="16593" spans="1:1" x14ac:dyDescent="0.25">
      <c r="A16593">
        <v>16592</v>
      </c>
    </row>
    <row r="16594" spans="1:1" x14ac:dyDescent="0.25">
      <c r="A16594">
        <v>16593</v>
      </c>
    </row>
    <row r="16595" spans="1:1" x14ac:dyDescent="0.25">
      <c r="A16595">
        <v>16594</v>
      </c>
    </row>
    <row r="16596" spans="1:1" x14ac:dyDescent="0.25">
      <c r="A16596">
        <v>16595</v>
      </c>
    </row>
    <row r="16597" spans="1:1" x14ac:dyDescent="0.25">
      <c r="A16597">
        <v>16596</v>
      </c>
    </row>
    <row r="16598" spans="1:1" x14ac:dyDescent="0.25">
      <c r="A16598">
        <v>16597</v>
      </c>
    </row>
    <row r="16599" spans="1:1" x14ac:dyDescent="0.25">
      <c r="A16599">
        <v>16598</v>
      </c>
    </row>
    <row r="16600" spans="1:1" x14ac:dyDescent="0.25">
      <c r="A16600">
        <v>16599</v>
      </c>
    </row>
    <row r="16601" spans="1:1" x14ac:dyDescent="0.25">
      <c r="A16601">
        <v>16600</v>
      </c>
    </row>
    <row r="16602" spans="1:1" x14ac:dyDescent="0.25">
      <c r="A16602">
        <v>16601</v>
      </c>
    </row>
    <row r="16603" spans="1:1" x14ac:dyDescent="0.25">
      <c r="A16603">
        <v>16602</v>
      </c>
    </row>
    <row r="16604" spans="1:1" x14ac:dyDescent="0.25">
      <c r="A16604">
        <v>16603</v>
      </c>
    </row>
    <row r="16605" spans="1:1" x14ac:dyDescent="0.25">
      <c r="A16605">
        <v>16604</v>
      </c>
    </row>
    <row r="16606" spans="1:1" x14ac:dyDescent="0.25">
      <c r="A16606">
        <v>16605</v>
      </c>
    </row>
    <row r="16607" spans="1:1" x14ac:dyDescent="0.25">
      <c r="A16607">
        <v>16606</v>
      </c>
    </row>
    <row r="16608" spans="1:1" x14ac:dyDescent="0.25">
      <c r="A16608">
        <v>16607</v>
      </c>
    </row>
    <row r="16609" spans="1:1" x14ac:dyDescent="0.25">
      <c r="A16609">
        <v>16608</v>
      </c>
    </row>
    <row r="16610" spans="1:1" x14ac:dyDescent="0.25">
      <c r="A16610">
        <v>16609</v>
      </c>
    </row>
    <row r="16611" spans="1:1" x14ac:dyDescent="0.25">
      <c r="A16611">
        <v>16610</v>
      </c>
    </row>
    <row r="16612" spans="1:1" x14ac:dyDescent="0.25">
      <c r="A16612">
        <v>16611</v>
      </c>
    </row>
    <row r="16613" spans="1:1" x14ac:dyDescent="0.25">
      <c r="A16613">
        <v>16612</v>
      </c>
    </row>
    <row r="16614" spans="1:1" x14ac:dyDescent="0.25">
      <c r="A16614">
        <v>16613</v>
      </c>
    </row>
    <row r="16615" spans="1:1" x14ac:dyDescent="0.25">
      <c r="A16615">
        <v>16614</v>
      </c>
    </row>
    <row r="16616" spans="1:1" x14ac:dyDescent="0.25">
      <c r="A16616">
        <v>16615</v>
      </c>
    </row>
    <row r="16617" spans="1:1" x14ac:dyDescent="0.25">
      <c r="A16617">
        <v>16616</v>
      </c>
    </row>
    <row r="16618" spans="1:1" x14ac:dyDescent="0.25">
      <c r="A16618">
        <v>16617</v>
      </c>
    </row>
    <row r="16619" spans="1:1" x14ac:dyDescent="0.25">
      <c r="A16619">
        <v>16618</v>
      </c>
    </row>
    <row r="16620" spans="1:1" x14ac:dyDescent="0.25">
      <c r="A16620">
        <v>16619</v>
      </c>
    </row>
    <row r="16621" spans="1:1" x14ac:dyDescent="0.25">
      <c r="A16621">
        <v>16620</v>
      </c>
    </row>
    <row r="16622" spans="1:1" x14ac:dyDescent="0.25">
      <c r="A16622">
        <v>16621</v>
      </c>
    </row>
    <row r="16623" spans="1:1" x14ac:dyDescent="0.25">
      <c r="A16623">
        <v>16622</v>
      </c>
    </row>
    <row r="16624" spans="1:1" x14ac:dyDescent="0.25">
      <c r="A16624">
        <v>16623</v>
      </c>
    </row>
    <row r="16625" spans="1:1" x14ac:dyDescent="0.25">
      <c r="A16625">
        <v>16624</v>
      </c>
    </row>
    <row r="16626" spans="1:1" x14ac:dyDescent="0.25">
      <c r="A16626">
        <v>16625</v>
      </c>
    </row>
    <row r="16627" spans="1:1" x14ac:dyDescent="0.25">
      <c r="A16627">
        <v>16626</v>
      </c>
    </row>
    <row r="16628" spans="1:1" x14ac:dyDescent="0.25">
      <c r="A16628">
        <v>16627</v>
      </c>
    </row>
    <row r="16629" spans="1:1" x14ac:dyDescent="0.25">
      <c r="A16629">
        <v>16628</v>
      </c>
    </row>
    <row r="16630" spans="1:1" x14ac:dyDescent="0.25">
      <c r="A16630">
        <v>16629</v>
      </c>
    </row>
    <row r="16631" spans="1:1" x14ac:dyDescent="0.25">
      <c r="A16631">
        <v>16630</v>
      </c>
    </row>
    <row r="16632" spans="1:1" x14ac:dyDescent="0.25">
      <c r="A16632">
        <v>16631</v>
      </c>
    </row>
    <row r="16633" spans="1:1" x14ac:dyDescent="0.25">
      <c r="A16633">
        <v>16632</v>
      </c>
    </row>
    <row r="16634" spans="1:1" x14ac:dyDescent="0.25">
      <c r="A16634">
        <v>16633</v>
      </c>
    </row>
    <row r="16635" spans="1:1" x14ac:dyDescent="0.25">
      <c r="A16635">
        <v>16634</v>
      </c>
    </row>
    <row r="16636" spans="1:1" x14ac:dyDescent="0.25">
      <c r="A16636">
        <v>16635</v>
      </c>
    </row>
    <row r="16637" spans="1:1" x14ac:dyDescent="0.25">
      <c r="A16637">
        <v>16636</v>
      </c>
    </row>
    <row r="16638" spans="1:1" x14ac:dyDescent="0.25">
      <c r="A16638">
        <v>16637</v>
      </c>
    </row>
    <row r="16639" spans="1:1" x14ac:dyDescent="0.25">
      <c r="A16639">
        <v>16638</v>
      </c>
    </row>
    <row r="16640" spans="1:1" x14ac:dyDescent="0.25">
      <c r="A16640">
        <v>16639</v>
      </c>
    </row>
    <row r="16641" spans="1:1" x14ac:dyDescent="0.25">
      <c r="A16641">
        <v>16640</v>
      </c>
    </row>
    <row r="16642" spans="1:1" x14ac:dyDescent="0.25">
      <c r="A16642">
        <v>16641</v>
      </c>
    </row>
    <row r="16643" spans="1:1" x14ac:dyDescent="0.25">
      <c r="A16643">
        <v>16642</v>
      </c>
    </row>
    <row r="16644" spans="1:1" x14ac:dyDescent="0.25">
      <c r="A16644">
        <v>16643</v>
      </c>
    </row>
    <row r="16645" spans="1:1" x14ac:dyDescent="0.25">
      <c r="A16645">
        <v>16644</v>
      </c>
    </row>
    <row r="16646" spans="1:1" x14ac:dyDescent="0.25">
      <c r="A16646">
        <v>16645</v>
      </c>
    </row>
    <row r="16647" spans="1:1" x14ac:dyDescent="0.25">
      <c r="A16647">
        <v>16646</v>
      </c>
    </row>
    <row r="16648" spans="1:1" x14ac:dyDescent="0.25">
      <c r="A16648">
        <v>16647</v>
      </c>
    </row>
    <row r="16649" spans="1:1" x14ac:dyDescent="0.25">
      <c r="A16649">
        <v>16648</v>
      </c>
    </row>
    <row r="16650" spans="1:1" x14ac:dyDescent="0.25">
      <c r="A16650">
        <v>16649</v>
      </c>
    </row>
    <row r="16651" spans="1:1" x14ac:dyDescent="0.25">
      <c r="A16651">
        <v>16650</v>
      </c>
    </row>
    <row r="16652" spans="1:1" x14ac:dyDescent="0.25">
      <c r="A16652">
        <v>16651</v>
      </c>
    </row>
    <row r="16653" spans="1:1" x14ac:dyDescent="0.25">
      <c r="A16653">
        <v>16652</v>
      </c>
    </row>
    <row r="16654" spans="1:1" x14ac:dyDescent="0.25">
      <c r="A16654">
        <v>16653</v>
      </c>
    </row>
    <row r="16655" spans="1:1" x14ac:dyDescent="0.25">
      <c r="A16655">
        <v>16654</v>
      </c>
    </row>
    <row r="16656" spans="1:1" x14ac:dyDescent="0.25">
      <c r="A16656">
        <v>16655</v>
      </c>
    </row>
    <row r="16657" spans="1:1" x14ac:dyDescent="0.25">
      <c r="A16657">
        <v>16656</v>
      </c>
    </row>
    <row r="16658" spans="1:1" x14ac:dyDescent="0.25">
      <c r="A16658">
        <v>16657</v>
      </c>
    </row>
    <row r="16659" spans="1:1" x14ac:dyDescent="0.25">
      <c r="A16659">
        <v>16658</v>
      </c>
    </row>
    <row r="16660" spans="1:1" x14ac:dyDescent="0.25">
      <c r="A16660">
        <v>16659</v>
      </c>
    </row>
    <row r="16661" spans="1:1" x14ac:dyDescent="0.25">
      <c r="A16661">
        <v>16660</v>
      </c>
    </row>
    <row r="16662" spans="1:1" x14ac:dyDescent="0.25">
      <c r="A16662">
        <v>16661</v>
      </c>
    </row>
    <row r="16663" spans="1:1" x14ac:dyDescent="0.25">
      <c r="A16663">
        <v>16662</v>
      </c>
    </row>
    <row r="16664" spans="1:1" x14ac:dyDescent="0.25">
      <c r="A16664">
        <v>16663</v>
      </c>
    </row>
    <row r="16665" spans="1:1" x14ac:dyDescent="0.25">
      <c r="A16665">
        <v>16664</v>
      </c>
    </row>
    <row r="16666" spans="1:1" x14ac:dyDescent="0.25">
      <c r="A16666">
        <v>16665</v>
      </c>
    </row>
    <row r="16667" spans="1:1" x14ac:dyDescent="0.25">
      <c r="A16667">
        <v>16666</v>
      </c>
    </row>
    <row r="16668" spans="1:1" x14ac:dyDescent="0.25">
      <c r="A16668">
        <v>16667</v>
      </c>
    </row>
    <row r="16669" spans="1:1" x14ac:dyDescent="0.25">
      <c r="A16669">
        <v>16668</v>
      </c>
    </row>
    <row r="16670" spans="1:1" x14ac:dyDescent="0.25">
      <c r="A16670">
        <v>16669</v>
      </c>
    </row>
    <row r="16671" spans="1:1" x14ac:dyDescent="0.25">
      <c r="A16671">
        <v>16670</v>
      </c>
    </row>
    <row r="16672" spans="1:1" x14ac:dyDescent="0.25">
      <c r="A16672">
        <v>16671</v>
      </c>
    </row>
    <row r="16673" spans="1:1" x14ac:dyDescent="0.25">
      <c r="A16673">
        <v>16672</v>
      </c>
    </row>
    <row r="16674" spans="1:1" x14ac:dyDescent="0.25">
      <c r="A16674">
        <v>16673</v>
      </c>
    </row>
    <row r="16675" spans="1:1" x14ac:dyDescent="0.25">
      <c r="A16675">
        <v>16674</v>
      </c>
    </row>
    <row r="16676" spans="1:1" x14ac:dyDescent="0.25">
      <c r="A16676">
        <v>16675</v>
      </c>
    </row>
    <row r="16677" spans="1:1" x14ac:dyDescent="0.25">
      <c r="A16677">
        <v>16676</v>
      </c>
    </row>
    <row r="16678" spans="1:1" x14ac:dyDescent="0.25">
      <c r="A16678">
        <v>16677</v>
      </c>
    </row>
    <row r="16679" spans="1:1" x14ac:dyDescent="0.25">
      <c r="A16679">
        <v>16678</v>
      </c>
    </row>
    <row r="16680" spans="1:1" x14ac:dyDescent="0.25">
      <c r="A16680">
        <v>16679</v>
      </c>
    </row>
    <row r="16681" spans="1:1" x14ac:dyDescent="0.25">
      <c r="A16681">
        <v>16680</v>
      </c>
    </row>
    <row r="16682" spans="1:1" x14ac:dyDescent="0.25">
      <c r="A16682">
        <v>16681</v>
      </c>
    </row>
    <row r="16683" spans="1:1" x14ac:dyDescent="0.25">
      <c r="A16683">
        <v>16682</v>
      </c>
    </row>
    <row r="16684" spans="1:1" x14ac:dyDescent="0.25">
      <c r="A16684">
        <v>16683</v>
      </c>
    </row>
    <row r="16685" spans="1:1" x14ac:dyDescent="0.25">
      <c r="A16685">
        <v>16684</v>
      </c>
    </row>
    <row r="16686" spans="1:1" x14ac:dyDescent="0.25">
      <c r="A16686">
        <v>16685</v>
      </c>
    </row>
    <row r="16687" spans="1:1" x14ac:dyDescent="0.25">
      <c r="A16687">
        <v>16686</v>
      </c>
    </row>
    <row r="16688" spans="1:1" x14ac:dyDescent="0.25">
      <c r="A16688">
        <v>16687</v>
      </c>
    </row>
    <row r="16689" spans="1:1" x14ac:dyDescent="0.25">
      <c r="A16689">
        <v>16688</v>
      </c>
    </row>
    <row r="16690" spans="1:1" x14ac:dyDescent="0.25">
      <c r="A16690">
        <v>16689</v>
      </c>
    </row>
    <row r="16691" spans="1:1" x14ac:dyDescent="0.25">
      <c r="A16691">
        <v>16690</v>
      </c>
    </row>
    <row r="16692" spans="1:1" x14ac:dyDescent="0.25">
      <c r="A16692">
        <v>16691</v>
      </c>
    </row>
    <row r="16693" spans="1:1" x14ac:dyDescent="0.25">
      <c r="A16693">
        <v>16692</v>
      </c>
    </row>
    <row r="16694" spans="1:1" x14ac:dyDescent="0.25">
      <c r="A16694">
        <v>16693</v>
      </c>
    </row>
    <row r="16695" spans="1:1" x14ac:dyDescent="0.25">
      <c r="A16695">
        <v>16694</v>
      </c>
    </row>
    <row r="16696" spans="1:1" x14ac:dyDescent="0.25">
      <c r="A16696">
        <v>16695</v>
      </c>
    </row>
    <row r="16697" spans="1:1" x14ac:dyDescent="0.25">
      <c r="A16697">
        <v>16696</v>
      </c>
    </row>
    <row r="16698" spans="1:1" x14ac:dyDescent="0.25">
      <c r="A16698">
        <v>16697</v>
      </c>
    </row>
    <row r="16699" spans="1:1" x14ac:dyDescent="0.25">
      <c r="A16699">
        <v>16698</v>
      </c>
    </row>
    <row r="16700" spans="1:1" x14ac:dyDescent="0.25">
      <c r="A16700">
        <v>16699</v>
      </c>
    </row>
    <row r="16701" spans="1:1" x14ac:dyDescent="0.25">
      <c r="A16701">
        <v>16700</v>
      </c>
    </row>
    <row r="16702" spans="1:1" x14ac:dyDescent="0.25">
      <c r="A16702">
        <v>16701</v>
      </c>
    </row>
    <row r="16703" spans="1:1" x14ac:dyDescent="0.25">
      <c r="A16703">
        <v>16702</v>
      </c>
    </row>
    <row r="16704" spans="1:1" x14ac:dyDescent="0.25">
      <c r="A16704">
        <v>16703</v>
      </c>
    </row>
    <row r="16705" spans="1:1" x14ac:dyDescent="0.25">
      <c r="A16705">
        <v>16704</v>
      </c>
    </row>
    <row r="16706" spans="1:1" x14ac:dyDescent="0.25">
      <c r="A16706">
        <v>16705</v>
      </c>
    </row>
    <row r="16707" spans="1:1" x14ac:dyDescent="0.25">
      <c r="A16707">
        <v>16706</v>
      </c>
    </row>
    <row r="16708" spans="1:1" x14ac:dyDescent="0.25">
      <c r="A16708">
        <v>16707</v>
      </c>
    </row>
    <row r="16709" spans="1:1" x14ac:dyDescent="0.25">
      <c r="A16709">
        <v>16708</v>
      </c>
    </row>
    <row r="16710" spans="1:1" x14ac:dyDescent="0.25">
      <c r="A16710">
        <v>16709</v>
      </c>
    </row>
    <row r="16711" spans="1:1" x14ac:dyDescent="0.25">
      <c r="A16711">
        <v>16710</v>
      </c>
    </row>
    <row r="16712" spans="1:1" x14ac:dyDescent="0.25">
      <c r="A16712">
        <v>16711</v>
      </c>
    </row>
    <row r="16713" spans="1:1" x14ac:dyDescent="0.25">
      <c r="A16713">
        <v>16712</v>
      </c>
    </row>
    <row r="16714" spans="1:1" x14ac:dyDescent="0.25">
      <c r="A16714">
        <v>16713</v>
      </c>
    </row>
    <row r="16715" spans="1:1" x14ac:dyDescent="0.25">
      <c r="A16715">
        <v>16714</v>
      </c>
    </row>
    <row r="16716" spans="1:1" x14ac:dyDescent="0.25">
      <c r="A16716">
        <v>16715</v>
      </c>
    </row>
    <row r="16717" spans="1:1" x14ac:dyDescent="0.25">
      <c r="A16717">
        <v>16716</v>
      </c>
    </row>
    <row r="16718" spans="1:1" x14ac:dyDescent="0.25">
      <c r="A16718">
        <v>16717</v>
      </c>
    </row>
    <row r="16719" spans="1:1" x14ac:dyDescent="0.25">
      <c r="A16719">
        <v>16718</v>
      </c>
    </row>
    <row r="16720" spans="1:1" x14ac:dyDescent="0.25">
      <c r="A16720">
        <v>16719</v>
      </c>
    </row>
    <row r="16721" spans="1:1" x14ac:dyDescent="0.25">
      <c r="A16721">
        <v>16720</v>
      </c>
    </row>
    <row r="16722" spans="1:1" x14ac:dyDescent="0.25">
      <c r="A16722">
        <v>16721</v>
      </c>
    </row>
    <row r="16723" spans="1:1" x14ac:dyDescent="0.25">
      <c r="A16723">
        <v>16722</v>
      </c>
    </row>
    <row r="16724" spans="1:1" x14ac:dyDescent="0.25">
      <c r="A16724">
        <v>16723</v>
      </c>
    </row>
    <row r="16725" spans="1:1" x14ac:dyDescent="0.25">
      <c r="A16725">
        <v>16724</v>
      </c>
    </row>
    <row r="16726" spans="1:1" x14ac:dyDescent="0.25">
      <c r="A16726">
        <v>16725</v>
      </c>
    </row>
    <row r="16727" spans="1:1" x14ac:dyDescent="0.25">
      <c r="A16727">
        <v>16726</v>
      </c>
    </row>
    <row r="16728" spans="1:1" x14ac:dyDescent="0.25">
      <c r="A16728">
        <v>16727</v>
      </c>
    </row>
    <row r="16729" spans="1:1" x14ac:dyDescent="0.25">
      <c r="A16729">
        <v>16728</v>
      </c>
    </row>
    <row r="16730" spans="1:1" x14ac:dyDescent="0.25">
      <c r="A16730">
        <v>16729</v>
      </c>
    </row>
    <row r="16731" spans="1:1" x14ac:dyDescent="0.25">
      <c r="A16731">
        <v>16730</v>
      </c>
    </row>
    <row r="16732" spans="1:1" x14ac:dyDescent="0.25">
      <c r="A16732">
        <v>16731</v>
      </c>
    </row>
    <row r="16733" spans="1:1" x14ac:dyDescent="0.25">
      <c r="A16733">
        <v>16732</v>
      </c>
    </row>
    <row r="16734" spans="1:1" x14ac:dyDescent="0.25">
      <c r="A16734">
        <v>16733</v>
      </c>
    </row>
    <row r="16735" spans="1:1" x14ac:dyDescent="0.25">
      <c r="A16735">
        <v>16734</v>
      </c>
    </row>
    <row r="16736" spans="1:1" x14ac:dyDescent="0.25">
      <c r="A16736">
        <v>16735</v>
      </c>
    </row>
    <row r="16737" spans="1:1" x14ac:dyDescent="0.25">
      <c r="A16737">
        <v>16736</v>
      </c>
    </row>
    <row r="16738" spans="1:1" x14ac:dyDescent="0.25">
      <c r="A16738">
        <v>16737</v>
      </c>
    </row>
    <row r="16739" spans="1:1" x14ac:dyDescent="0.25">
      <c r="A16739">
        <v>16738</v>
      </c>
    </row>
    <row r="16740" spans="1:1" x14ac:dyDescent="0.25">
      <c r="A16740">
        <v>16739</v>
      </c>
    </row>
    <row r="16741" spans="1:1" x14ac:dyDescent="0.25">
      <c r="A16741">
        <v>16740</v>
      </c>
    </row>
    <row r="16742" spans="1:1" x14ac:dyDescent="0.25">
      <c r="A16742">
        <v>16741</v>
      </c>
    </row>
    <row r="16743" spans="1:1" x14ac:dyDescent="0.25">
      <c r="A16743">
        <v>16742</v>
      </c>
    </row>
    <row r="16744" spans="1:1" x14ac:dyDescent="0.25">
      <c r="A16744">
        <v>16743</v>
      </c>
    </row>
    <row r="16745" spans="1:1" x14ac:dyDescent="0.25">
      <c r="A16745">
        <v>16744</v>
      </c>
    </row>
    <row r="16746" spans="1:1" x14ac:dyDescent="0.25">
      <c r="A16746">
        <v>16745</v>
      </c>
    </row>
    <row r="16747" spans="1:1" x14ac:dyDescent="0.25">
      <c r="A16747">
        <v>16746</v>
      </c>
    </row>
    <row r="16748" spans="1:1" x14ac:dyDescent="0.25">
      <c r="A16748">
        <v>16747</v>
      </c>
    </row>
    <row r="16749" spans="1:1" x14ac:dyDescent="0.25">
      <c r="A16749">
        <v>16748</v>
      </c>
    </row>
    <row r="16750" spans="1:1" x14ac:dyDescent="0.25">
      <c r="A16750">
        <v>16749</v>
      </c>
    </row>
    <row r="16751" spans="1:1" x14ac:dyDescent="0.25">
      <c r="A16751">
        <v>16750</v>
      </c>
    </row>
    <row r="16752" spans="1:1" x14ac:dyDescent="0.25">
      <c r="A16752">
        <v>16751</v>
      </c>
    </row>
    <row r="16753" spans="1:1" x14ac:dyDescent="0.25">
      <c r="A16753">
        <v>16752</v>
      </c>
    </row>
    <row r="16754" spans="1:1" x14ac:dyDescent="0.25">
      <c r="A16754">
        <v>16753</v>
      </c>
    </row>
    <row r="16755" spans="1:1" x14ac:dyDescent="0.25">
      <c r="A16755">
        <v>16754</v>
      </c>
    </row>
    <row r="16756" spans="1:1" x14ac:dyDescent="0.25">
      <c r="A16756">
        <v>16755</v>
      </c>
    </row>
    <row r="16757" spans="1:1" x14ac:dyDescent="0.25">
      <c r="A16757">
        <v>16756</v>
      </c>
    </row>
    <row r="16758" spans="1:1" x14ac:dyDescent="0.25">
      <c r="A16758">
        <v>16757</v>
      </c>
    </row>
    <row r="16759" spans="1:1" x14ac:dyDescent="0.25">
      <c r="A16759">
        <v>16758</v>
      </c>
    </row>
    <row r="16760" spans="1:1" x14ac:dyDescent="0.25">
      <c r="A16760">
        <v>16759</v>
      </c>
    </row>
    <row r="16761" spans="1:1" x14ac:dyDescent="0.25">
      <c r="A16761">
        <v>16760</v>
      </c>
    </row>
    <row r="16762" spans="1:1" x14ac:dyDescent="0.25">
      <c r="A16762">
        <v>16761</v>
      </c>
    </row>
    <row r="16763" spans="1:1" x14ac:dyDescent="0.25">
      <c r="A16763">
        <v>16762</v>
      </c>
    </row>
    <row r="16764" spans="1:1" x14ac:dyDescent="0.25">
      <c r="A16764">
        <v>16763</v>
      </c>
    </row>
    <row r="16765" spans="1:1" x14ac:dyDescent="0.25">
      <c r="A16765">
        <v>16764</v>
      </c>
    </row>
    <row r="16766" spans="1:1" x14ac:dyDescent="0.25">
      <c r="A16766">
        <v>16765</v>
      </c>
    </row>
    <row r="16767" spans="1:1" x14ac:dyDescent="0.25">
      <c r="A16767">
        <v>16766</v>
      </c>
    </row>
    <row r="16768" spans="1:1" x14ac:dyDescent="0.25">
      <c r="A16768">
        <v>16767</v>
      </c>
    </row>
    <row r="16769" spans="1:1" x14ac:dyDescent="0.25">
      <c r="A16769">
        <v>16768</v>
      </c>
    </row>
    <row r="16770" spans="1:1" x14ac:dyDescent="0.25">
      <c r="A16770">
        <v>16769</v>
      </c>
    </row>
    <row r="16771" spans="1:1" x14ac:dyDescent="0.25">
      <c r="A16771">
        <v>16770</v>
      </c>
    </row>
    <row r="16772" spans="1:1" x14ac:dyDescent="0.25">
      <c r="A16772">
        <v>16771</v>
      </c>
    </row>
    <row r="16773" spans="1:1" x14ac:dyDescent="0.25">
      <c r="A16773">
        <v>16772</v>
      </c>
    </row>
    <row r="16774" spans="1:1" x14ac:dyDescent="0.25">
      <c r="A16774">
        <v>16773</v>
      </c>
    </row>
    <row r="16775" spans="1:1" x14ac:dyDescent="0.25">
      <c r="A16775">
        <v>16774</v>
      </c>
    </row>
    <row r="16776" spans="1:1" x14ac:dyDescent="0.25">
      <c r="A16776">
        <v>16775</v>
      </c>
    </row>
    <row r="16777" spans="1:1" x14ac:dyDescent="0.25">
      <c r="A16777">
        <v>16776</v>
      </c>
    </row>
    <row r="16778" spans="1:1" x14ac:dyDescent="0.25">
      <c r="A16778">
        <v>16777</v>
      </c>
    </row>
    <row r="16779" spans="1:1" x14ac:dyDescent="0.25">
      <c r="A16779">
        <v>16778</v>
      </c>
    </row>
    <row r="16780" spans="1:1" x14ac:dyDescent="0.25">
      <c r="A16780">
        <v>16779</v>
      </c>
    </row>
    <row r="16781" spans="1:1" x14ac:dyDescent="0.25">
      <c r="A16781">
        <v>16780</v>
      </c>
    </row>
    <row r="16782" spans="1:1" x14ac:dyDescent="0.25">
      <c r="A16782">
        <v>16781</v>
      </c>
    </row>
    <row r="16783" spans="1:1" x14ac:dyDescent="0.25">
      <c r="A16783">
        <v>16782</v>
      </c>
    </row>
    <row r="16784" spans="1:1" x14ac:dyDescent="0.25">
      <c r="A16784">
        <v>16783</v>
      </c>
    </row>
    <row r="16785" spans="1:1" x14ac:dyDescent="0.25">
      <c r="A16785">
        <v>16784</v>
      </c>
    </row>
    <row r="16786" spans="1:1" x14ac:dyDescent="0.25">
      <c r="A16786">
        <v>16785</v>
      </c>
    </row>
    <row r="16787" spans="1:1" x14ac:dyDescent="0.25">
      <c r="A16787">
        <v>16786</v>
      </c>
    </row>
    <row r="16788" spans="1:1" x14ac:dyDescent="0.25">
      <c r="A16788">
        <v>16787</v>
      </c>
    </row>
    <row r="16789" spans="1:1" x14ac:dyDescent="0.25">
      <c r="A16789">
        <v>16788</v>
      </c>
    </row>
    <row r="16790" spans="1:1" x14ac:dyDescent="0.25">
      <c r="A16790">
        <v>16789</v>
      </c>
    </row>
    <row r="16791" spans="1:1" x14ac:dyDescent="0.25">
      <c r="A16791">
        <v>16790</v>
      </c>
    </row>
    <row r="16792" spans="1:1" x14ac:dyDescent="0.25">
      <c r="A16792">
        <v>16791</v>
      </c>
    </row>
    <row r="16793" spans="1:1" x14ac:dyDescent="0.25">
      <c r="A16793">
        <v>16792</v>
      </c>
    </row>
    <row r="16794" spans="1:1" x14ac:dyDescent="0.25">
      <c r="A16794">
        <v>16793</v>
      </c>
    </row>
    <row r="16795" spans="1:1" x14ac:dyDescent="0.25">
      <c r="A16795">
        <v>16794</v>
      </c>
    </row>
    <row r="16796" spans="1:1" x14ac:dyDescent="0.25">
      <c r="A16796">
        <v>16795</v>
      </c>
    </row>
    <row r="16797" spans="1:1" x14ac:dyDescent="0.25">
      <c r="A16797">
        <v>16796</v>
      </c>
    </row>
    <row r="16798" spans="1:1" x14ac:dyDescent="0.25">
      <c r="A16798">
        <v>16797</v>
      </c>
    </row>
    <row r="16799" spans="1:1" x14ac:dyDescent="0.25">
      <c r="A16799">
        <v>16798</v>
      </c>
    </row>
    <row r="16800" spans="1:1" x14ac:dyDescent="0.25">
      <c r="A16800">
        <v>16799</v>
      </c>
    </row>
    <row r="16801" spans="1:1" x14ac:dyDescent="0.25">
      <c r="A16801">
        <v>16800</v>
      </c>
    </row>
    <row r="16802" spans="1:1" x14ac:dyDescent="0.25">
      <c r="A16802">
        <v>16801</v>
      </c>
    </row>
    <row r="16803" spans="1:1" x14ac:dyDescent="0.25">
      <c r="A16803">
        <v>16802</v>
      </c>
    </row>
    <row r="16804" spans="1:1" x14ac:dyDescent="0.25">
      <c r="A16804">
        <v>16803</v>
      </c>
    </row>
    <row r="16805" spans="1:1" x14ac:dyDescent="0.25">
      <c r="A16805">
        <v>16804</v>
      </c>
    </row>
    <row r="16806" spans="1:1" x14ac:dyDescent="0.25">
      <c r="A16806">
        <v>16805</v>
      </c>
    </row>
    <row r="16807" spans="1:1" x14ac:dyDescent="0.25">
      <c r="A16807">
        <v>16806</v>
      </c>
    </row>
    <row r="16808" spans="1:1" x14ac:dyDescent="0.25">
      <c r="A16808">
        <v>16807</v>
      </c>
    </row>
    <row r="16809" spans="1:1" x14ac:dyDescent="0.25">
      <c r="A16809">
        <v>16808</v>
      </c>
    </row>
    <row r="16810" spans="1:1" x14ac:dyDescent="0.25">
      <c r="A16810">
        <v>16809</v>
      </c>
    </row>
    <row r="16811" spans="1:1" x14ac:dyDescent="0.25">
      <c r="A16811">
        <v>16810</v>
      </c>
    </row>
    <row r="16812" spans="1:1" x14ac:dyDescent="0.25">
      <c r="A16812">
        <v>16811</v>
      </c>
    </row>
    <row r="16813" spans="1:1" x14ac:dyDescent="0.25">
      <c r="A16813">
        <v>16812</v>
      </c>
    </row>
    <row r="16814" spans="1:1" x14ac:dyDescent="0.25">
      <c r="A16814">
        <v>16813</v>
      </c>
    </row>
    <row r="16815" spans="1:1" x14ac:dyDescent="0.25">
      <c r="A16815">
        <v>16814</v>
      </c>
    </row>
    <row r="16816" spans="1:1" x14ac:dyDescent="0.25">
      <c r="A16816">
        <v>16815</v>
      </c>
    </row>
    <row r="16817" spans="1:1" x14ac:dyDescent="0.25">
      <c r="A16817">
        <v>16816</v>
      </c>
    </row>
    <row r="16818" spans="1:1" x14ac:dyDescent="0.25">
      <c r="A16818">
        <v>16817</v>
      </c>
    </row>
    <row r="16819" spans="1:1" x14ac:dyDescent="0.25">
      <c r="A16819">
        <v>16818</v>
      </c>
    </row>
    <row r="16820" spans="1:1" x14ac:dyDescent="0.25">
      <c r="A16820">
        <v>16819</v>
      </c>
    </row>
    <row r="16821" spans="1:1" x14ac:dyDescent="0.25">
      <c r="A16821">
        <v>16820</v>
      </c>
    </row>
    <row r="16822" spans="1:1" x14ac:dyDescent="0.25">
      <c r="A16822">
        <v>16821</v>
      </c>
    </row>
    <row r="16823" spans="1:1" x14ac:dyDescent="0.25">
      <c r="A16823">
        <v>16822</v>
      </c>
    </row>
    <row r="16824" spans="1:1" x14ac:dyDescent="0.25">
      <c r="A16824">
        <v>16823</v>
      </c>
    </row>
    <row r="16825" spans="1:1" x14ac:dyDescent="0.25">
      <c r="A16825">
        <v>16824</v>
      </c>
    </row>
    <row r="16826" spans="1:1" x14ac:dyDescent="0.25">
      <c r="A16826">
        <v>16825</v>
      </c>
    </row>
    <row r="16827" spans="1:1" x14ac:dyDescent="0.25">
      <c r="A16827">
        <v>16826</v>
      </c>
    </row>
    <row r="16828" spans="1:1" x14ac:dyDescent="0.25">
      <c r="A16828">
        <v>16827</v>
      </c>
    </row>
    <row r="16829" spans="1:1" x14ac:dyDescent="0.25">
      <c r="A16829">
        <v>16828</v>
      </c>
    </row>
    <row r="16830" spans="1:1" x14ac:dyDescent="0.25">
      <c r="A16830">
        <v>16829</v>
      </c>
    </row>
    <row r="16831" spans="1:1" x14ac:dyDescent="0.25">
      <c r="A16831">
        <v>16830</v>
      </c>
    </row>
    <row r="16832" spans="1:1" x14ac:dyDescent="0.25">
      <c r="A16832">
        <v>16831</v>
      </c>
    </row>
    <row r="16833" spans="1:1" x14ac:dyDescent="0.25">
      <c r="A16833">
        <v>16832</v>
      </c>
    </row>
    <row r="16834" spans="1:1" x14ac:dyDescent="0.25">
      <c r="A16834">
        <v>16833</v>
      </c>
    </row>
    <row r="16835" spans="1:1" x14ac:dyDescent="0.25">
      <c r="A16835">
        <v>16834</v>
      </c>
    </row>
    <row r="16836" spans="1:1" x14ac:dyDescent="0.25">
      <c r="A16836">
        <v>16835</v>
      </c>
    </row>
    <row r="16837" spans="1:1" x14ac:dyDescent="0.25">
      <c r="A16837">
        <v>16836</v>
      </c>
    </row>
    <row r="16838" spans="1:1" x14ac:dyDescent="0.25">
      <c r="A16838">
        <v>16837</v>
      </c>
    </row>
    <row r="16839" spans="1:1" x14ac:dyDescent="0.25">
      <c r="A16839">
        <v>16838</v>
      </c>
    </row>
    <row r="16840" spans="1:1" x14ac:dyDescent="0.25">
      <c r="A16840">
        <v>16839</v>
      </c>
    </row>
    <row r="16841" spans="1:1" x14ac:dyDescent="0.25">
      <c r="A16841">
        <v>16840</v>
      </c>
    </row>
    <row r="16842" spans="1:1" x14ac:dyDescent="0.25">
      <c r="A16842">
        <v>16841</v>
      </c>
    </row>
    <row r="16843" spans="1:1" x14ac:dyDescent="0.25">
      <c r="A16843">
        <v>16842</v>
      </c>
    </row>
    <row r="16844" spans="1:1" x14ac:dyDescent="0.25">
      <c r="A16844">
        <v>16843</v>
      </c>
    </row>
    <row r="16845" spans="1:1" x14ac:dyDescent="0.25">
      <c r="A16845">
        <v>16844</v>
      </c>
    </row>
    <row r="16846" spans="1:1" x14ac:dyDescent="0.25">
      <c r="A16846">
        <v>16845</v>
      </c>
    </row>
    <row r="16847" spans="1:1" x14ac:dyDescent="0.25">
      <c r="A16847">
        <v>16846</v>
      </c>
    </row>
    <row r="16848" spans="1:1" x14ac:dyDescent="0.25">
      <c r="A16848">
        <v>16847</v>
      </c>
    </row>
    <row r="16849" spans="1:1" x14ac:dyDescent="0.25">
      <c r="A16849">
        <v>16848</v>
      </c>
    </row>
    <row r="16850" spans="1:1" x14ac:dyDescent="0.25">
      <c r="A16850">
        <v>16849</v>
      </c>
    </row>
    <row r="16851" spans="1:1" x14ac:dyDescent="0.25">
      <c r="A16851">
        <v>16850</v>
      </c>
    </row>
    <row r="16852" spans="1:1" x14ac:dyDescent="0.25">
      <c r="A16852">
        <v>16851</v>
      </c>
    </row>
    <row r="16853" spans="1:1" x14ac:dyDescent="0.25">
      <c r="A16853">
        <v>16852</v>
      </c>
    </row>
    <row r="16854" spans="1:1" x14ac:dyDescent="0.25">
      <c r="A16854">
        <v>16853</v>
      </c>
    </row>
    <row r="16855" spans="1:1" x14ac:dyDescent="0.25">
      <c r="A16855">
        <v>16854</v>
      </c>
    </row>
    <row r="16856" spans="1:1" x14ac:dyDescent="0.25">
      <c r="A16856">
        <v>16855</v>
      </c>
    </row>
    <row r="16857" spans="1:1" x14ac:dyDescent="0.25">
      <c r="A16857">
        <v>16856</v>
      </c>
    </row>
    <row r="16858" spans="1:1" x14ac:dyDescent="0.25">
      <c r="A16858">
        <v>16857</v>
      </c>
    </row>
    <row r="16859" spans="1:1" x14ac:dyDescent="0.25">
      <c r="A16859">
        <v>16858</v>
      </c>
    </row>
    <row r="16860" spans="1:1" x14ac:dyDescent="0.25">
      <c r="A16860">
        <v>16859</v>
      </c>
    </row>
    <row r="16861" spans="1:1" x14ac:dyDescent="0.25">
      <c r="A16861">
        <v>16860</v>
      </c>
    </row>
    <row r="16862" spans="1:1" x14ac:dyDescent="0.25">
      <c r="A16862">
        <v>16861</v>
      </c>
    </row>
    <row r="16863" spans="1:1" x14ac:dyDescent="0.25">
      <c r="A16863">
        <v>16862</v>
      </c>
    </row>
    <row r="16864" spans="1:1" x14ac:dyDescent="0.25">
      <c r="A16864">
        <v>16863</v>
      </c>
    </row>
    <row r="16865" spans="1:1" x14ac:dyDescent="0.25">
      <c r="A16865">
        <v>16864</v>
      </c>
    </row>
    <row r="16866" spans="1:1" x14ac:dyDescent="0.25">
      <c r="A16866">
        <v>16865</v>
      </c>
    </row>
    <row r="16867" spans="1:1" x14ac:dyDescent="0.25">
      <c r="A16867">
        <v>16866</v>
      </c>
    </row>
    <row r="16868" spans="1:1" x14ac:dyDescent="0.25">
      <c r="A16868">
        <v>16867</v>
      </c>
    </row>
    <row r="16869" spans="1:1" x14ac:dyDescent="0.25">
      <c r="A16869">
        <v>16868</v>
      </c>
    </row>
    <row r="16870" spans="1:1" x14ac:dyDescent="0.25">
      <c r="A16870">
        <v>16869</v>
      </c>
    </row>
    <row r="16871" spans="1:1" x14ac:dyDescent="0.25">
      <c r="A16871">
        <v>16870</v>
      </c>
    </row>
    <row r="16872" spans="1:1" x14ac:dyDescent="0.25">
      <c r="A16872">
        <v>16871</v>
      </c>
    </row>
    <row r="16873" spans="1:1" x14ac:dyDescent="0.25">
      <c r="A16873">
        <v>16872</v>
      </c>
    </row>
    <row r="16874" spans="1:1" x14ac:dyDescent="0.25">
      <c r="A16874">
        <v>16873</v>
      </c>
    </row>
    <row r="16875" spans="1:1" x14ac:dyDescent="0.25">
      <c r="A16875">
        <v>16874</v>
      </c>
    </row>
    <row r="16876" spans="1:1" x14ac:dyDescent="0.25">
      <c r="A16876">
        <v>16875</v>
      </c>
    </row>
    <row r="16877" spans="1:1" x14ac:dyDescent="0.25">
      <c r="A16877">
        <v>16876</v>
      </c>
    </row>
    <row r="16878" spans="1:1" x14ac:dyDescent="0.25">
      <c r="A16878">
        <v>16877</v>
      </c>
    </row>
    <row r="16879" spans="1:1" x14ac:dyDescent="0.25">
      <c r="A16879">
        <v>16878</v>
      </c>
    </row>
    <row r="16880" spans="1:1" x14ac:dyDescent="0.25">
      <c r="A16880">
        <v>16879</v>
      </c>
    </row>
    <row r="16881" spans="1:1" x14ac:dyDescent="0.25">
      <c r="A16881">
        <v>16880</v>
      </c>
    </row>
    <row r="16882" spans="1:1" x14ac:dyDescent="0.25">
      <c r="A16882">
        <v>16881</v>
      </c>
    </row>
    <row r="16883" spans="1:1" x14ac:dyDescent="0.25">
      <c r="A16883">
        <v>16882</v>
      </c>
    </row>
    <row r="16884" spans="1:1" x14ac:dyDescent="0.25">
      <c r="A16884">
        <v>16883</v>
      </c>
    </row>
    <row r="16885" spans="1:1" x14ac:dyDescent="0.25">
      <c r="A16885">
        <v>16884</v>
      </c>
    </row>
    <row r="16886" spans="1:1" x14ac:dyDescent="0.25">
      <c r="A16886">
        <v>16885</v>
      </c>
    </row>
    <row r="16887" spans="1:1" x14ac:dyDescent="0.25">
      <c r="A16887">
        <v>16886</v>
      </c>
    </row>
    <row r="16888" spans="1:1" x14ac:dyDescent="0.25">
      <c r="A16888">
        <v>16887</v>
      </c>
    </row>
    <row r="16889" spans="1:1" x14ac:dyDescent="0.25">
      <c r="A16889">
        <v>16888</v>
      </c>
    </row>
    <row r="16890" spans="1:1" x14ac:dyDescent="0.25">
      <c r="A16890">
        <v>16889</v>
      </c>
    </row>
    <row r="16891" spans="1:1" x14ac:dyDescent="0.25">
      <c r="A16891">
        <v>16890</v>
      </c>
    </row>
    <row r="16892" spans="1:1" x14ac:dyDescent="0.25">
      <c r="A16892">
        <v>16891</v>
      </c>
    </row>
    <row r="16893" spans="1:1" x14ac:dyDescent="0.25">
      <c r="A16893">
        <v>16892</v>
      </c>
    </row>
    <row r="16894" spans="1:1" x14ac:dyDescent="0.25">
      <c r="A16894">
        <v>16893</v>
      </c>
    </row>
    <row r="16895" spans="1:1" x14ac:dyDescent="0.25">
      <c r="A16895">
        <v>16894</v>
      </c>
    </row>
    <row r="16896" spans="1:1" x14ac:dyDescent="0.25">
      <c r="A16896">
        <v>16895</v>
      </c>
    </row>
    <row r="16897" spans="1:1" x14ac:dyDescent="0.25">
      <c r="A16897">
        <v>16896</v>
      </c>
    </row>
    <row r="16898" spans="1:1" x14ac:dyDescent="0.25">
      <c r="A16898">
        <v>16897</v>
      </c>
    </row>
    <row r="16899" spans="1:1" x14ac:dyDescent="0.25">
      <c r="A16899">
        <v>16898</v>
      </c>
    </row>
    <row r="16900" spans="1:1" x14ac:dyDescent="0.25">
      <c r="A16900">
        <v>16899</v>
      </c>
    </row>
    <row r="16901" spans="1:1" x14ac:dyDescent="0.25">
      <c r="A16901">
        <v>16900</v>
      </c>
    </row>
    <row r="16902" spans="1:1" x14ac:dyDescent="0.25">
      <c r="A16902">
        <v>16901</v>
      </c>
    </row>
    <row r="16903" spans="1:1" x14ac:dyDescent="0.25">
      <c r="A16903">
        <v>16902</v>
      </c>
    </row>
    <row r="16904" spans="1:1" x14ac:dyDescent="0.25">
      <c r="A16904">
        <v>16903</v>
      </c>
    </row>
    <row r="16905" spans="1:1" x14ac:dyDescent="0.25">
      <c r="A16905">
        <v>16904</v>
      </c>
    </row>
    <row r="16906" spans="1:1" x14ac:dyDescent="0.25">
      <c r="A16906">
        <v>16905</v>
      </c>
    </row>
    <row r="16907" spans="1:1" x14ac:dyDescent="0.25">
      <c r="A16907">
        <v>16906</v>
      </c>
    </row>
    <row r="16908" spans="1:1" x14ac:dyDescent="0.25">
      <c r="A16908">
        <v>16907</v>
      </c>
    </row>
    <row r="16909" spans="1:1" x14ac:dyDescent="0.25">
      <c r="A16909">
        <v>16908</v>
      </c>
    </row>
    <row r="16910" spans="1:1" x14ac:dyDescent="0.25">
      <c r="A16910">
        <v>16909</v>
      </c>
    </row>
    <row r="16911" spans="1:1" x14ac:dyDescent="0.25">
      <c r="A16911">
        <v>16910</v>
      </c>
    </row>
    <row r="16912" spans="1:1" x14ac:dyDescent="0.25">
      <c r="A16912">
        <v>16911</v>
      </c>
    </row>
    <row r="16913" spans="1:1" x14ac:dyDescent="0.25">
      <c r="A16913">
        <v>16912</v>
      </c>
    </row>
    <row r="16914" spans="1:1" x14ac:dyDescent="0.25">
      <c r="A16914">
        <v>16913</v>
      </c>
    </row>
    <row r="16915" spans="1:1" x14ac:dyDescent="0.25">
      <c r="A16915">
        <v>16914</v>
      </c>
    </row>
    <row r="16916" spans="1:1" x14ac:dyDescent="0.25">
      <c r="A16916">
        <v>16915</v>
      </c>
    </row>
    <row r="16917" spans="1:1" x14ac:dyDescent="0.25">
      <c r="A16917">
        <v>16916</v>
      </c>
    </row>
    <row r="16918" spans="1:1" x14ac:dyDescent="0.25">
      <c r="A16918">
        <v>16917</v>
      </c>
    </row>
    <row r="16919" spans="1:1" x14ac:dyDescent="0.25">
      <c r="A16919">
        <v>16918</v>
      </c>
    </row>
    <row r="16920" spans="1:1" x14ac:dyDescent="0.25">
      <c r="A16920">
        <v>16919</v>
      </c>
    </row>
    <row r="16921" spans="1:1" x14ac:dyDescent="0.25">
      <c r="A16921">
        <v>16920</v>
      </c>
    </row>
    <row r="16922" spans="1:1" x14ac:dyDescent="0.25">
      <c r="A16922">
        <v>16921</v>
      </c>
    </row>
    <row r="16923" spans="1:1" x14ac:dyDescent="0.25">
      <c r="A16923">
        <v>16922</v>
      </c>
    </row>
    <row r="16924" spans="1:1" x14ac:dyDescent="0.25">
      <c r="A16924">
        <v>16923</v>
      </c>
    </row>
    <row r="16925" spans="1:1" x14ac:dyDescent="0.25">
      <c r="A16925">
        <v>16924</v>
      </c>
    </row>
    <row r="16926" spans="1:1" x14ac:dyDescent="0.25">
      <c r="A16926">
        <v>16925</v>
      </c>
    </row>
    <row r="16927" spans="1:1" x14ac:dyDescent="0.25">
      <c r="A16927">
        <v>16926</v>
      </c>
    </row>
    <row r="16928" spans="1:1" x14ac:dyDescent="0.25">
      <c r="A16928">
        <v>16927</v>
      </c>
    </row>
    <row r="16929" spans="1:1" x14ac:dyDescent="0.25">
      <c r="A16929">
        <v>16928</v>
      </c>
    </row>
    <row r="16930" spans="1:1" x14ac:dyDescent="0.25">
      <c r="A16930">
        <v>16929</v>
      </c>
    </row>
    <row r="16931" spans="1:1" x14ac:dyDescent="0.25">
      <c r="A16931">
        <v>16930</v>
      </c>
    </row>
    <row r="16932" spans="1:1" x14ac:dyDescent="0.25">
      <c r="A16932">
        <v>16931</v>
      </c>
    </row>
    <row r="16933" spans="1:1" x14ac:dyDescent="0.25">
      <c r="A16933">
        <v>16932</v>
      </c>
    </row>
    <row r="16934" spans="1:1" x14ac:dyDescent="0.25">
      <c r="A16934">
        <v>16933</v>
      </c>
    </row>
    <row r="16935" spans="1:1" x14ac:dyDescent="0.25">
      <c r="A16935">
        <v>16934</v>
      </c>
    </row>
    <row r="16936" spans="1:1" x14ac:dyDescent="0.25">
      <c r="A16936">
        <v>16935</v>
      </c>
    </row>
    <row r="16937" spans="1:1" x14ac:dyDescent="0.25">
      <c r="A16937">
        <v>16936</v>
      </c>
    </row>
    <row r="16938" spans="1:1" x14ac:dyDescent="0.25">
      <c r="A16938">
        <v>16937</v>
      </c>
    </row>
    <row r="16939" spans="1:1" x14ac:dyDescent="0.25">
      <c r="A16939">
        <v>16938</v>
      </c>
    </row>
    <row r="16940" spans="1:1" x14ac:dyDescent="0.25">
      <c r="A16940">
        <v>16939</v>
      </c>
    </row>
    <row r="16941" spans="1:1" x14ac:dyDescent="0.25">
      <c r="A16941">
        <v>16940</v>
      </c>
    </row>
    <row r="16942" spans="1:1" x14ac:dyDescent="0.25">
      <c r="A16942">
        <v>16941</v>
      </c>
    </row>
    <row r="16943" spans="1:1" x14ac:dyDescent="0.25">
      <c r="A16943">
        <v>16942</v>
      </c>
    </row>
    <row r="16944" spans="1:1" x14ac:dyDescent="0.25">
      <c r="A16944">
        <v>16943</v>
      </c>
    </row>
    <row r="16945" spans="1:1" x14ac:dyDescent="0.25">
      <c r="A16945">
        <v>16944</v>
      </c>
    </row>
    <row r="16946" spans="1:1" x14ac:dyDescent="0.25">
      <c r="A16946">
        <v>16945</v>
      </c>
    </row>
    <row r="16947" spans="1:1" x14ac:dyDescent="0.25">
      <c r="A16947">
        <v>16946</v>
      </c>
    </row>
    <row r="16948" spans="1:1" x14ac:dyDescent="0.25">
      <c r="A16948">
        <v>16947</v>
      </c>
    </row>
    <row r="16949" spans="1:1" x14ac:dyDescent="0.25">
      <c r="A16949">
        <v>16948</v>
      </c>
    </row>
    <row r="16950" spans="1:1" x14ac:dyDescent="0.25">
      <c r="A16950">
        <v>16949</v>
      </c>
    </row>
    <row r="16951" spans="1:1" x14ac:dyDescent="0.25">
      <c r="A16951">
        <v>16950</v>
      </c>
    </row>
    <row r="16952" spans="1:1" x14ac:dyDescent="0.25">
      <c r="A16952">
        <v>16951</v>
      </c>
    </row>
    <row r="16953" spans="1:1" x14ac:dyDescent="0.25">
      <c r="A16953">
        <v>16952</v>
      </c>
    </row>
    <row r="16954" spans="1:1" x14ac:dyDescent="0.25">
      <c r="A16954">
        <v>16953</v>
      </c>
    </row>
    <row r="16955" spans="1:1" x14ac:dyDescent="0.25">
      <c r="A16955">
        <v>16954</v>
      </c>
    </row>
    <row r="16956" spans="1:1" x14ac:dyDescent="0.25">
      <c r="A16956">
        <v>16955</v>
      </c>
    </row>
    <row r="16957" spans="1:1" x14ac:dyDescent="0.25">
      <c r="A16957">
        <v>16956</v>
      </c>
    </row>
    <row r="16958" spans="1:1" x14ac:dyDescent="0.25">
      <c r="A16958">
        <v>16957</v>
      </c>
    </row>
    <row r="16959" spans="1:1" x14ac:dyDescent="0.25">
      <c r="A16959">
        <v>16958</v>
      </c>
    </row>
    <row r="16960" spans="1:1" x14ac:dyDescent="0.25">
      <c r="A16960">
        <v>16959</v>
      </c>
    </row>
    <row r="16961" spans="1:1" x14ac:dyDescent="0.25">
      <c r="A16961">
        <v>16960</v>
      </c>
    </row>
    <row r="16962" spans="1:1" x14ac:dyDescent="0.25">
      <c r="A16962">
        <v>16961</v>
      </c>
    </row>
    <row r="16963" spans="1:1" x14ac:dyDescent="0.25">
      <c r="A16963">
        <v>16962</v>
      </c>
    </row>
    <row r="16964" spans="1:1" x14ac:dyDescent="0.25">
      <c r="A16964">
        <v>16963</v>
      </c>
    </row>
    <row r="16965" spans="1:1" x14ac:dyDescent="0.25">
      <c r="A16965">
        <v>16964</v>
      </c>
    </row>
    <row r="16966" spans="1:1" x14ac:dyDescent="0.25">
      <c r="A16966">
        <v>16965</v>
      </c>
    </row>
    <row r="16967" spans="1:1" x14ac:dyDescent="0.25">
      <c r="A16967">
        <v>16966</v>
      </c>
    </row>
    <row r="16968" spans="1:1" x14ac:dyDescent="0.25">
      <c r="A16968">
        <v>16967</v>
      </c>
    </row>
    <row r="16969" spans="1:1" x14ac:dyDescent="0.25">
      <c r="A16969">
        <v>16968</v>
      </c>
    </row>
    <row r="16970" spans="1:1" x14ac:dyDescent="0.25">
      <c r="A16970">
        <v>16969</v>
      </c>
    </row>
    <row r="16971" spans="1:1" x14ac:dyDescent="0.25">
      <c r="A16971">
        <v>16970</v>
      </c>
    </row>
    <row r="16972" spans="1:1" x14ac:dyDescent="0.25">
      <c r="A16972">
        <v>16971</v>
      </c>
    </row>
    <row r="16973" spans="1:1" x14ac:dyDescent="0.25">
      <c r="A16973">
        <v>16972</v>
      </c>
    </row>
    <row r="16974" spans="1:1" x14ac:dyDescent="0.25">
      <c r="A16974">
        <v>16973</v>
      </c>
    </row>
    <row r="16975" spans="1:1" x14ac:dyDescent="0.25">
      <c r="A16975">
        <v>16974</v>
      </c>
    </row>
    <row r="16976" spans="1:1" x14ac:dyDescent="0.25">
      <c r="A16976">
        <v>16975</v>
      </c>
    </row>
    <row r="16977" spans="1:1" x14ac:dyDescent="0.25">
      <c r="A16977">
        <v>16976</v>
      </c>
    </row>
    <row r="16978" spans="1:1" x14ac:dyDescent="0.25">
      <c r="A16978">
        <v>16977</v>
      </c>
    </row>
    <row r="16979" spans="1:1" x14ac:dyDescent="0.25">
      <c r="A16979">
        <v>16978</v>
      </c>
    </row>
    <row r="16980" spans="1:1" x14ac:dyDescent="0.25">
      <c r="A16980">
        <v>16979</v>
      </c>
    </row>
    <row r="16981" spans="1:1" x14ac:dyDescent="0.25">
      <c r="A16981">
        <v>16980</v>
      </c>
    </row>
    <row r="16982" spans="1:1" x14ac:dyDescent="0.25">
      <c r="A16982">
        <v>16981</v>
      </c>
    </row>
    <row r="16983" spans="1:1" x14ac:dyDescent="0.25">
      <c r="A16983">
        <v>16982</v>
      </c>
    </row>
    <row r="16984" spans="1:1" x14ac:dyDescent="0.25">
      <c r="A16984">
        <v>16983</v>
      </c>
    </row>
    <row r="16985" spans="1:1" x14ac:dyDescent="0.25">
      <c r="A16985">
        <v>16984</v>
      </c>
    </row>
    <row r="16986" spans="1:1" x14ac:dyDescent="0.25">
      <c r="A16986">
        <v>16985</v>
      </c>
    </row>
    <row r="16987" spans="1:1" x14ac:dyDescent="0.25">
      <c r="A16987">
        <v>16986</v>
      </c>
    </row>
    <row r="16988" spans="1:1" x14ac:dyDescent="0.25">
      <c r="A16988">
        <v>16987</v>
      </c>
    </row>
    <row r="16989" spans="1:1" x14ac:dyDescent="0.25">
      <c r="A16989">
        <v>16988</v>
      </c>
    </row>
    <row r="16990" spans="1:1" x14ac:dyDescent="0.25">
      <c r="A16990">
        <v>16989</v>
      </c>
    </row>
    <row r="16991" spans="1:1" x14ac:dyDescent="0.25">
      <c r="A16991">
        <v>16990</v>
      </c>
    </row>
    <row r="16992" spans="1:1" x14ac:dyDescent="0.25">
      <c r="A16992">
        <v>16991</v>
      </c>
    </row>
    <row r="16993" spans="1:1" x14ac:dyDescent="0.25">
      <c r="A16993">
        <v>16992</v>
      </c>
    </row>
    <row r="16994" spans="1:1" x14ac:dyDescent="0.25">
      <c r="A16994">
        <v>16993</v>
      </c>
    </row>
    <row r="16995" spans="1:1" x14ac:dyDescent="0.25">
      <c r="A16995">
        <v>16994</v>
      </c>
    </row>
    <row r="16996" spans="1:1" x14ac:dyDescent="0.25">
      <c r="A16996">
        <v>16995</v>
      </c>
    </row>
    <row r="16997" spans="1:1" x14ac:dyDescent="0.25">
      <c r="A16997">
        <v>16996</v>
      </c>
    </row>
    <row r="16998" spans="1:1" x14ac:dyDescent="0.25">
      <c r="A16998">
        <v>16997</v>
      </c>
    </row>
    <row r="16999" spans="1:1" x14ac:dyDescent="0.25">
      <c r="A16999">
        <v>16998</v>
      </c>
    </row>
    <row r="17000" spans="1:1" x14ac:dyDescent="0.25">
      <c r="A17000">
        <v>16999</v>
      </c>
    </row>
    <row r="17001" spans="1:1" x14ac:dyDescent="0.25">
      <c r="A17001">
        <v>17000</v>
      </c>
    </row>
    <row r="17002" spans="1:1" x14ac:dyDescent="0.25">
      <c r="A17002">
        <v>17001</v>
      </c>
    </row>
    <row r="17003" spans="1:1" x14ac:dyDescent="0.25">
      <c r="A17003">
        <v>17002</v>
      </c>
    </row>
    <row r="17004" spans="1:1" x14ac:dyDescent="0.25">
      <c r="A17004">
        <v>17003</v>
      </c>
    </row>
    <row r="17005" spans="1:1" x14ac:dyDescent="0.25">
      <c r="A17005">
        <v>17004</v>
      </c>
    </row>
    <row r="17006" spans="1:1" x14ac:dyDescent="0.25">
      <c r="A17006">
        <v>17005</v>
      </c>
    </row>
    <row r="17007" spans="1:1" x14ac:dyDescent="0.25">
      <c r="A17007">
        <v>17006</v>
      </c>
    </row>
    <row r="17008" spans="1:1" x14ac:dyDescent="0.25">
      <c r="A17008">
        <v>17007</v>
      </c>
    </row>
    <row r="17009" spans="1:1" x14ac:dyDescent="0.25">
      <c r="A17009">
        <v>17008</v>
      </c>
    </row>
    <row r="17010" spans="1:1" x14ac:dyDescent="0.25">
      <c r="A17010">
        <v>17009</v>
      </c>
    </row>
    <row r="17011" spans="1:1" x14ac:dyDescent="0.25">
      <c r="A17011">
        <v>17010</v>
      </c>
    </row>
    <row r="17012" spans="1:1" x14ac:dyDescent="0.25">
      <c r="A17012">
        <v>17011</v>
      </c>
    </row>
    <row r="17013" spans="1:1" x14ac:dyDescent="0.25">
      <c r="A17013">
        <v>17012</v>
      </c>
    </row>
    <row r="17014" spans="1:1" x14ac:dyDescent="0.25">
      <c r="A17014">
        <v>17013</v>
      </c>
    </row>
    <row r="17015" spans="1:1" x14ac:dyDescent="0.25">
      <c r="A17015">
        <v>17014</v>
      </c>
    </row>
    <row r="17016" spans="1:1" x14ac:dyDescent="0.25">
      <c r="A17016">
        <v>17015</v>
      </c>
    </row>
    <row r="17017" spans="1:1" x14ac:dyDescent="0.25">
      <c r="A17017">
        <v>17016</v>
      </c>
    </row>
    <row r="17018" spans="1:1" x14ac:dyDescent="0.25">
      <c r="A17018">
        <v>17017</v>
      </c>
    </row>
    <row r="17019" spans="1:1" x14ac:dyDescent="0.25">
      <c r="A17019">
        <v>17018</v>
      </c>
    </row>
    <row r="17020" spans="1:1" x14ac:dyDescent="0.25">
      <c r="A17020">
        <v>17019</v>
      </c>
    </row>
    <row r="17021" spans="1:1" x14ac:dyDescent="0.25">
      <c r="A17021">
        <v>17020</v>
      </c>
    </row>
    <row r="17022" spans="1:1" x14ac:dyDescent="0.25">
      <c r="A17022">
        <v>17021</v>
      </c>
    </row>
    <row r="17023" spans="1:1" x14ac:dyDescent="0.25">
      <c r="A17023">
        <v>17022</v>
      </c>
    </row>
    <row r="17024" spans="1:1" x14ac:dyDescent="0.25">
      <c r="A17024">
        <v>17023</v>
      </c>
    </row>
    <row r="17025" spans="1:1" x14ac:dyDescent="0.25">
      <c r="A17025">
        <v>17024</v>
      </c>
    </row>
    <row r="17026" spans="1:1" x14ac:dyDescent="0.25">
      <c r="A17026">
        <v>17025</v>
      </c>
    </row>
    <row r="17027" spans="1:1" x14ac:dyDescent="0.25">
      <c r="A17027">
        <v>17026</v>
      </c>
    </row>
    <row r="17028" spans="1:1" x14ac:dyDescent="0.25">
      <c r="A17028">
        <v>17027</v>
      </c>
    </row>
    <row r="17029" spans="1:1" x14ac:dyDescent="0.25">
      <c r="A17029">
        <v>17028</v>
      </c>
    </row>
    <row r="17030" spans="1:1" x14ac:dyDescent="0.25">
      <c r="A17030">
        <v>17029</v>
      </c>
    </row>
    <row r="17031" spans="1:1" x14ac:dyDescent="0.25">
      <c r="A17031">
        <v>17030</v>
      </c>
    </row>
    <row r="17032" spans="1:1" x14ac:dyDescent="0.25">
      <c r="A17032">
        <v>17031</v>
      </c>
    </row>
    <row r="17033" spans="1:1" x14ac:dyDescent="0.25">
      <c r="A17033">
        <v>17032</v>
      </c>
    </row>
    <row r="17034" spans="1:1" x14ac:dyDescent="0.25">
      <c r="A17034">
        <v>17033</v>
      </c>
    </row>
    <row r="17035" spans="1:1" x14ac:dyDescent="0.25">
      <c r="A17035">
        <v>17034</v>
      </c>
    </row>
    <row r="17036" spans="1:1" x14ac:dyDescent="0.25">
      <c r="A17036">
        <v>17035</v>
      </c>
    </row>
    <row r="17037" spans="1:1" x14ac:dyDescent="0.25">
      <c r="A17037">
        <v>17036</v>
      </c>
    </row>
    <row r="17038" spans="1:1" x14ac:dyDescent="0.25">
      <c r="A17038">
        <v>17037</v>
      </c>
    </row>
    <row r="17039" spans="1:1" x14ac:dyDescent="0.25">
      <c r="A17039">
        <v>17038</v>
      </c>
    </row>
    <row r="17040" spans="1:1" x14ac:dyDescent="0.25">
      <c r="A17040">
        <v>17039</v>
      </c>
    </row>
    <row r="17041" spans="1:1" x14ac:dyDescent="0.25">
      <c r="A17041">
        <v>17040</v>
      </c>
    </row>
    <row r="17042" spans="1:1" x14ac:dyDescent="0.25">
      <c r="A17042">
        <v>17041</v>
      </c>
    </row>
    <row r="17043" spans="1:1" x14ac:dyDescent="0.25">
      <c r="A17043">
        <v>17042</v>
      </c>
    </row>
    <row r="17044" spans="1:1" x14ac:dyDescent="0.25">
      <c r="A17044">
        <v>17043</v>
      </c>
    </row>
    <row r="17045" spans="1:1" x14ac:dyDescent="0.25">
      <c r="A17045">
        <v>17044</v>
      </c>
    </row>
    <row r="17046" spans="1:1" x14ac:dyDescent="0.25">
      <c r="A17046">
        <v>17045</v>
      </c>
    </row>
    <row r="17047" spans="1:1" x14ac:dyDescent="0.25">
      <c r="A17047">
        <v>17046</v>
      </c>
    </row>
    <row r="17048" spans="1:1" x14ac:dyDescent="0.25">
      <c r="A17048">
        <v>17047</v>
      </c>
    </row>
    <row r="17049" spans="1:1" x14ac:dyDescent="0.25">
      <c r="A17049">
        <v>17048</v>
      </c>
    </row>
    <row r="17050" spans="1:1" x14ac:dyDescent="0.25">
      <c r="A17050">
        <v>17049</v>
      </c>
    </row>
    <row r="17051" spans="1:1" x14ac:dyDescent="0.25">
      <c r="A17051">
        <v>17050</v>
      </c>
    </row>
    <row r="17052" spans="1:1" x14ac:dyDescent="0.25">
      <c r="A17052">
        <v>17051</v>
      </c>
    </row>
    <row r="17053" spans="1:1" x14ac:dyDescent="0.25">
      <c r="A17053">
        <v>17052</v>
      </c>
    </row>
    <row r="17054" spans="1:1" x14ac:dyDescent="0.25">
      <c r="A17054">
        <v>17053</v>
      </c>
    </row>
    <row r="17055" spans="1:1" x14ac:dyDescent="0.25">
      <c r="A17055">
        <v>17054</v>
      </c>
    </row>
    <row r="17056" spans="1:1" x14ac:dyDescent="0.25">
      <c r="A17056">
        <v>17055</v>
      </c>
    </row>
    <row r="17057" spans="1:1" x14ac:dyDescent="0.25">
      <c r="A17057">
        <v>17056</v>
      </c>
    </row>
    <row r="17058" spans="1:1" x14ac:dyDescent="0.25">
      <c r="A17058">
        <v>17057</v>
      </c>
    </row>
    <row r="17059" spans="1:1" x14ac:dyDescent="0.25">
      <c r="A17059">
        <v>17058</v>
      </c>
    </row>
    <row r="17060" spans="1:1" x14ac:dyDescent="0.25">
      <c r="A17060">
        <v>17059</v>
      </c>
    </row>
    <row r="17061" spans="1:1" x14ac:dyDescent="0.25">
      <c r="A17061">
        <v>17060</v>
      </c>
    </row>
    <row r="17062" spans="1:1" x14ac:dyDescent="0.25">
      <c r="A17062">
        <v>17061</v>
      </c>
    </row>
    <row r="17063" spans="1:1" x14ac:dyDescent="0.25">
      <c r="A17063">
        <v>17062</v>
      </c>
    </row>
    <row r="17064" spans="1:1" x14ac:dyDescent="0.25">
      <c r="A17064">
        <v>17063</v>
      </c>
    </row>
    <row r="17065" spans="1:1" x14ac:dyDescent="0.25">
      <c r="A17065">
        <v>17064</v>
      </c>
    </row>
    <row r="17066" spans="1:1" x14ac:dyDescent="0.25">
      <c r="A17066">
        <v>17065</v>
      </c>
    </row>
    <row r="17067" spans="1:1" x14ac:dyDescent="0.25">
      <c r="A17067">
        <v>17066</v>
      </c>
    </row>
    <row r="17068" spans="1:1" x14ac:dyDescent="0.25">
      <c r="A17068">
        <v>17067</v>
      </c>
    </row>
    <row r="17069" spans="1:1" x14ac:dyDescent="0.25">
      <c r="A17069">
        <v>17068</v>
      </c>
    </row>
    <row r="17070" spans="1:1" x14ac:dyDescent="0.25">
      <c r="A17070">
        <v>17069</v>
      </c>
    </row>
    <row r="17071" spans="1:1" x14ac:dyDescent="0.25">
      <c r="A17071">
        <v>17070</v>
      </c>
    </row>
    <row r="17072" spans="1:1" x14ac:dyDescent="0.25">
      <c r="A17072">
        <v>17071</v>
      </c>
    </row>
    <row r="17073" spans="1:1" x14ac:dyDescent="0.25">
      <c r="A17073">
        <v>17072</v>
      </c>
    </row>
    <row r="17074" spans="1:1" x14ac:dyDescent="0.25">
      <c r="A17074">
        <v>17073</v>
      </c>
    </row>
    <row r="17075" spans="1:1" x14ac:dyDescent="0.25">
      <c r="A17075">
        <v>17074</v>
      </c>
    </row>
    <row r="17076" spans="1:1" x14ac:dyDescent="0.25">
      <c r="A17076">
        <v>17075</v>
      </c>
    </row>
    <row r="17077" spans="1:1" x14ac:dyDescent="0.25">
      <c r="A17077">
        <v>17076</v>
      </c>
    </row>
    <row r="17078" spans="1:1" x14ac:dyDescent="0.25">
      <c r="A17078">
        <v>17077</v>
      </c>
    </row>
    <row r="17079" spans="1:1" x14ac:dyDescent="0.25">
      <c r="A17079">
        <v>17078</v>
      </c>
    </row>
    <row r="17080" spans="1:1" x14ac:dyDescent="0.25">
      <c r="A17080">
        <v>17079</v>
      </c>
    </row>
    <row r="17081" spans="1:1" x14ac:dyDescent="0.25">
      <c r="A17081">
        <v>17080</v>
      </c>
    </row>
    <row r="17082" spans="1:1" x14ac:dyDescent="0.25">
      <c r="A17082">
        <v>17081</v>
      </c>
    </row>
    <row r="17083" spans="1:1" x14ac:dyDescent="0.25">
      <c r="A17083">
        <v>17082</v>
      </c>
    </row>
    <row r="17084" spans="1:1" x14ac:dyDescent="0.25">
      <c r="A17084">
        <v>17083</v>
      </c>
    </row>
    <row r="17085" spans="1:1" x14ac:dyDescent="0.25">
      <c r="A17085">
        <v>17084</v>
      </c>
    </row>
    <row r="17086" spans="1:1" x14ac:dyDescent="0.25">
      <c r="A17086">
        <v>17085</v>
      </c>
    </row>
    <row r="17087" spans="1:1" x14ac:dyDescent="0.25">
      <c r="A17087">
        <v>17086</v>
      </c>
    </row>
    <row r="17088" spans="1:1" x14ac:dyDescent="0.25">
      <c r="A17088">
        <v>17087</v>
      </c>
    </row>
    <row r="17089" spans="1:1" x14ac:dyDescent="0.25">
      <c r="A17089">
        <v>17088</v>
      </c>
    </row>
    <row r="17090" spans="1:1" x14ac:dyDescent="0.25">
      <c r="A17090">
        <v>17089</v>
      </c>
    </row>
    <row r="17091" spans="1:1" x14ac:dyDescent="0.25">
      <c r="A17091">
        <v>17090</v>
      </c>
    </row>
    <row r="17092" spans="1:1" x14ac:dyDescent="0.25">
      <c r="A17092">
        <v>17091</v>
      </c>
    </row>
    <row r="17093" spans="1:1" x14ac:dyDescent="0.25">
      <c r="A17093">
        <v>17092</v>
      </c>
    </row>
    <row r="17094" spans="1:1" x14ac:dyDescent="0.25">
      <c r="A17094">
        <v>17093</v>
      </c>
    </row>
    <row r="17095" spans="1:1" x14ac:dyDescent="0.25">
      <c r="A17095">
        <v>17094</v>
      </c>
    </row>
    <row r="17096" spans="1:1" x14ac:dyDescent="0.25">
      <c r="A17096">
        <v>17095</v>
      </c>
    </row>
    <row r="17097" spans="1:1" x14ac:dyDescent="0.25">
      <c r="A17097">
        <v>17096</v>
      </c>
    </row>
    <row r="17098" spans="1:1" x14ac:dyDescent="0.25">
      <c r="A17098">
        <v>17097</v>
      </c>
    </row>
    <row r="17099" spans="1:1" x14ac:dyDescent="0.25">
      <c r="A17099">
        <v>17098</v>
      </c>
    </row>
    <row r="17100" spans="1:1" x14ac:dyDescent="0.25">
      <c r="A17100">
        <v>17099</v>
      </c>
    </row>
    <row r="17101" spans="1:1" x14ac:dyDescent="0.25">
      <c r="A17101">
        <v>17100</v>
      </c>
    </row>
    <row r="17102" spans="1:1" x14ac:dyDescent="0.25">
      <c r="A17102">
        <v>17101</v>
      </c>
    </row>
    <row r="17103" spans="1:1" x14ac:dyDescent="0.25">
      <c r="A17103">
        <v>17102</v>
      </c>
    </row>
    <row r="17104" spans="1:1" x14ac:dyDescent="0.25">
      <c r="A17104">
        <v>17103</v>
      </c>
    </row>
    <row r="17105" spans="1:1" x14ac:dyDescent="0.25">
      <c r="A17105">
        <v>17104</v>
      </c>
    </row>
    <row r="17106" spans="1:1" x14ac:dyDescent="0.25">
      <c r="A17106">
        <v>17105</v>
      </c>
    </row>
    <row r="17107" spans="1:1" x14ac:dyDescent="0.25">
      <c r="A17107">
        <v>17106</v>
      </c>
    </row>
    <row r="17108" spans="1:1" x14ac:dyDescent="0.25">
      <c r="A17108">
        <v>17107</v>
      </c>
    </row>
    <row r="17109" spans="1:1" x14ac:dyDescent="0.25">
      <c r="A17109">
        <v>17108</v>
      </c>
    </row>
    <row r="17110" spans="1:1" x14ac:dyDescent="0.25">
      <c r="A17110">
        <v>17109</v>
      </c>
    </row>
    <row r="17111" spans="1:1" x14ac:dyDescent="0.25">
      <c r="A17111">
        <v>17110</v>
      </c>
    </row>
    <row r="17112" spans="1:1" x14ac:dyDescent="0.25">
      <c r="A17112">
        <v>17111</v>
      </c>
    </row>
    <row r="17113" spans="1:1" x14ac:dyDescent="0.25">
      <c r="A17113">
        <v>17112</v>
      </c>
    </row>
    <row r="17114" spans="1:1" x14ac:dyDescent="0.25">
      <c r="A17114">
        <v>17113</v>
      </c>
    </row>
    <row r="17115" spans="1:1" x14ac:dyDescent="0.25">
      <c r="A17115">
        <v>17114</v>
      </c>
    </row>
    <row r="17116" spans="1:1" x14ac:dyDescent="0.25">
      <c r="A17116">
        <v>17115</v>
      </c>
    </row>
    <row r="17117" spans="1:1" x14ac:dyDescent="0.25">
      <c r="A17117">
        <v>17116</v>
      </c>
    </row>
    <row r="17118" spans="1:1" x14ac:dyDescent="0.25">
      <c r="A17118">
        <v>17117</v>
      </c>
    </row>
    <row r="17119" spans="1:1" x14ac:dyDescent="0.25">
      <c r="A17119">
        <v>17118</v>
      </c>
    </row>
    <row r="17120" spans="1:1" x14ac:dyDescent="0.25">
      <c r="A17120">
        <v>17119</v>
      </c>
    </row>
    <row r="17121" spans="1:1" x14ac:dyDescent="0.25">
      <c r="A17121">
        <v>17120</v>
      </c>
    </row>
    <row r="17122" spans="1:1" x14ac:dyDescent="0.25">
      <c r="A17122">
        <v>17121</v>
      </c>
    </row>
    <row r="17123" spans="1:1" x14ac:dyDescent="0.25">
      <c r="A17123">
        <v>17122</v>
      </c>
    </row>
    <row r="17124" spans="1:1" x14ac:dyDescent="0.25">
      <c r="A17124">
        <v>17123</v>
      </c>
    </row>
    <row r="17125" spans="1:1" x14ac:dyDescent="0.25">
      <c r="A17125">
        <v>17124</v>
      </c>
    </row>
    <row r="17126" spans="1:1" x14ac:dyDescent="0.25">
      <c r="A17126">
        <v>17125</v>
      </c>
    </row>
    <row r="17127" spans="1:1" x14ac:dyDescent="0.25">
      <c r="A17127">
        <v>17126</v>
      </c>
    </row>
    <row r="17128" spans="1:1" x14ac:dyDescent="0.25">
      <c r="A17128">
        <v>17127</v>
      </c>
    </row>
    <row r="17129" spans="1:1" x14ac:dyDescent="0.25">
      <c r="A17129">
        <v>17128</v>
      </c>
    </row>
    <row r="17130" spans="1:1" x14ac:dyDescent="0.25">
      <c r="A17130">
        <v>17129</v>
      </c>
    </row>
    <row r="17131" spans="1:1" x14ac:dyDescent="0.25">
      <c r="A17131">
        <v>17130</v>
      </c>
    </row>
    <row r="17132" spans="1:1" x14ac:dyDescent="0.25">
      <c r="A17132">
        <v>17131</v>
      </c>
    </row>
    <row r="17133" spans="1:1" x14ac:dyDescent="0.25">
      <c r="A17133">
        <v>17132</v>
      </c>
    </row>
    <row r="17134" spans="1:1" x14ac:dyDescent="0.25">
      <c r="A17134">
        <v>17133</v>
      </c>
    </row>
    <row r="17135" spans="1:1" x14ac:dyDescent="0.25">
      <c r="A17135">
        <v>17134</v>
      </c>
    </row>
    <row r="17136" spans="1:1" x14ac:dyDescent="0.25">
      <c r="A17136">
        <v>17135</v>
      </c>
    </row>
    <row r="17137" spans="1:1" x14ac:dyDescent="0.25">
      <c r="A17137">
        <v>17136</v>
      </c>
    </row>
    <row r="17138" spans="1:1" x14ac:dyDescent="0.25">
      <c r="A17138">
        <v>17137</v>
      </c>
    </row>
    <row r="17139" spans="1:1" x14ac:dyDescent="0.25">
      <c r="A17139">
        <v>17138</v>
      </c>
    </row>
    <row r="17140" spans="1:1" x14ac:dyDescent="0.25">
      <c r="A17140">
        <v>17139</v>
      </c>
    </row>
    <row r="17141" spans="1:1" x14ac:dyDescent="0.25">
      <c r="A17141">
        <v>17140</v>
      </c>
    </row>
    <row r="17142" spans="1:1" x14ac:dyDescent="0.25">
      <c r="A17142">
        <v>17141</v>
      </c>
    </row>
    <row r="17143" spans="1:1" x14ac:dyDescent="0.25">
      <c r="A17143">
        <v>17142</v>
      </c>
    </row>
    <row r="17144" spans="1:1" x14ac:dyDescent="0.25">
      <c r="A17144">
        <v>17143</v>
      </c>
    </row>
    <row r="17145" spans="1:1" x14ac:dyDescent="0.25">
      <c r="A17145">
        <v>17144</v>
      </c>
    </row>
    <row r="17146" spans="1:1" x14ac:dyDescent="0.25">
      <c r="A17146">
        <v>17145</v>
      </c>
    </row>
    <row r="17147" spans="1:1" x14ac:dyDescent="0.25">
      <c r="A17147">
        <v>17146</v>
      </c>
    </row>
    <row r="17148" spans="1:1" x14ac:dyDescent="0.25">
      <c r="A17148">
        <v>17147</v>
      </c>
    </row>
    <row r="17149" spans="1:1" x14ac:dyDescent="0.25">
      <c r="A17149">
        <v>17148</v>
      </c>
    </row>
    <row r="17150" spans="1:1" x14ac:dyDescent="0.25">
      <c r="A17150">
        <v>17149</v>
      </c>
    </row>
    <row r="17151" spans="1:1" x14ac:dyDescent="0.25">
      <c r="A17151">
        <v>17150</v>
      </c>
    </row>
    <row r="17152" spans="1:1" x14ac:dyDescent="0.25">
      <c r="A17152">
        <v>17151</v>
      </c>
    </row>
    <row r="17153" spans="1:1" x14ac:dyDescent="0.25">
      <c r="A17153">
        <v>17152</v>
      </c>
    </row>
    <row r="17154" spans="1:1" x14ac:dyDescent="0.25">
      <c r="A17154">
        <v>17153</v>
      </c>
    </row>
    <row r="17155" spans="1:1" x14ac:dyDescent="0.25">
      <c r="A17155">
        <v>17154</v>
      </c>
    </row>
    <row r="17156" spans="1:1" x14ac:dyDescent="0.25">
      <c r="A17156">
        <v>17155</v>
      </c>
    </row>
    <row r="17157" spans="1:1" x14ac:dyDescent="0.25">
      <c r="A17157">
        <v>17156</v>
      </c>
    </row>
    <row r="17158" spans="1:1" x14ac:dyDescent="0.25">
      <c r="A17158">
        <v>17157</v>
      </c>
    </row>
    <row r="17159" spans="1:1" x14ac:dyDescent="0.25">
      <c r="A17159">
        <v>17158</v>
      </c>
    </row>
    <row r="17160" spans="1:1" x14ac:dyDescent="0.25">
      <c r="A17160">
        <v>17159</v>
      </c>
    </row>
    <row r="17161" spans="1:1" x14ac:dyDescent="0.25">
      <c r="A17161">
        <v>17160</v>
      </c>
    </row>
    <row r="17162" spans="1:1" x14ac:dyDescent="0.25">
      <c r="A17162">
        <v>17161</v>
      </c>
    </row>
    <row r="17163" spans="1:1" x14ac:dyDescent="0.25">
      <c r="A17163">
        <v>17162</v>
      </c>
    </row>
    <row r="17164" spans="1:1" x14ac:dyDescent="0.25">
      <c r="A17164">
        <v>17163</v>
      </c>
    </row>
    <row r="17165" spans="1:1" x14ac:dyDescent="0.25">
      <c r="A17165">
        <v>17164</v>
      </c>
    </row>
    <row r="17166" spans="1:1" x14ac:dyDescent="0.25">
      <c r="A17166">
        <v>17165</v>
      </c>
    </row>
    <row r="17167" spans="1:1" x14ac:dyDescent="0.25">
      <c r="A17167">
        <v>17166</v>
      </c>
    </row>
    <row r="17168" spans="1:1" x14ac:dyDescent="0.25">
      <c r="A17168">
        <v>17167</v>
      </c>
    </row>
    <row r="17169" spans="1:1" x14ac:dyDescent="0.25">
      <c r="A17169">
        <v>17168</v>
      </c>
    </row>
    <row r="17170" spans="1:1" x14ac:dyDescent="0.25">
      <c r="A17170">
        <v>17169</v>
      </c>
    </row>
    <row r="17171" spans="1:1" x14ac:dyDescent="0.25">
      <c r="A17171">
        <v>17170</v>
      </c>
    </row>
    <row r="17172" spans="1:1" x14ac:dyDescent="0.25">
      <c r="A17172">
        <v>17171</v>
      </c>
    </row>
    <row r="17173" spans="1:1" x14ac:dyDescent="0.25">
      <c r="A17173">
        <v>17172</v>
      </c>
    </row>
    <row r="17174" spans="1:1" x14ac:dyDescent="0.25">
      <c r="A17174">
        <v>17173</v>
      </c>
    </row>
    <row r="17175" spans="1:1" x14ac:dyDescent="0.25">
      <c r="A17175">
        <v>17174</v>
      </c>
    </row>
    <row r="17176" spans="1:1" x14ac:dyDescent="0.25">
      <c r="A17176">
        <v>17175</v>
      </c>
    </row>
    <row r="17177" spans="1:1" x14ac:dyDescent="0.25">
      <c r="A17177">
        <v>17176</v>
      </c>
    </row>
    <row r="17178" spans="1:1" x14ac:dyDescent="0.25">
      <c r="A17178">
        <v>17177</v>
      </c>
    </row>
    <row r="17179" spans="1:1" x14ac:dyDescent="0.25">
      <c r="A17179">
        <v>17178</v>
      </c>
    </row>
    <row r="17180" spans="1:1" x14ac:dyDescent="0.25">
      <c r="A17180">
        <v>17179</v>
      </c>
    </row>
    <row r="17181" spans="1:1" x14ac:dyDescent="0.25">
      <c r="A17181">
        <v>17180</v>
      </c>
    </row>
    <row r="17182" spans="1:1" x14ac:dyDescent="0.25">
      <c r="A17182">
        <v>17181</v>
      </c>
    </row>
    <row r="17183" spans="1:1" x14ac:dyDescent="0.25">
      <c r="A17183">
        <v>17182</v>
      </c>
    </row>
    <row r="17184" spans="1:1" x14ac:dyDescent="0.25">
      <c r="A17184">
        <v>17183</v>
      </c>
    </row>
    <row r="17185" spans="1:1" x14ac:dyDescent="0.25">
      <c r="A17185">
        <v>17184</v>
      </c>
    </row>
    <row r="17186" spans="1:1" x14ac:dyDescent="0.25">
      <c r="A17186">
        <v>17185</v>
      </c>
    </row>
    <row r="17187" spans="1:1" x14ac:dyDescent="0.25">
      <c r="A17187">
        <v>17186</v>
      </c>
    </row>
    <row r="17188" spans="1:1" x14ac:dyDescent="0.25">
      <c r="A17188">
        <v>17187</v>
      </c>
    </row>
    <row r="17189" spans="1:1" x14ac:dyDescent="0.25">
      <c r="A17189">
        <v>17188</v>
      </c>
    </row>
    <row r="17190" spans="1:1" x14ac:dyDescent="0.25">
      <c r="A17190">
        <v>17189</v>
      </c>
    </row>
    <row r="17191" spans="1:1" x14ac:dyDescent="0.25">
      <c r="A17191">
        <v>17190</v>
      </c>
    </row>
    <row r="17192" spans="1:1" x14ac:dyDescent="0.25">
      <c r="A17192">
        <v>17191</v>
      </c>
    </row>
    <row r="17193" spans="1:1" x14ac:dyDescent="0.25">
      <c r="A17193">
        <v>17192</v>
      </c>
    </row>
    <row r="17194" spans="1:1" x14ac:dyDescent="0.25">
      <c r="A17194">
        <v>17193</v>
      </c>
    </row>
    <row r="17195" spans="1:1" x14ac:dyDescent="0.25">
      <c r="A17195">
        <v>17194</v>
      </c>
    </row>
    <row r="17196" spans="1:1" x14ac:dyDescent="0.25">
      <c r="A17196">
        <v>17195</v>
      </c>
    </row>
    <row r="17197" spans="1:1" x14ac:dyDescent="0.25">
      <c r="A17197">
        <v>17196</v>
      </c>
    </row>
    <row r="17198" spans="1:1" x14ac:dyDescent="0.25">
      <c r="A17198">
        <v>17197</v>
      </c>
    </row>
    <row r="17199" spans="1:1" x14ac:dyDescent="0.25">
      <c r="A17199">
        <v>17198</v>
      </c>
    </row>
    <row r="17200" spans="1:1" x14ac:dyDescent="0.25">
      <c r="A17200">
        <v>17199</v>
      </c>
    </row>
    <row r="17201" spans="1:1" x14ac:dyDescent="0.25">
      <c r="A17201">
        <v>17200</v>
      </c>
    </row>
    <row r="17202" spans="1:1" x14ac:dyDescent="0.25">
      <c r="A17202">
        <v>17201</v>
      </c>
    </row>
    <row r="17203" spans="1:1" x14ac:dyDescent="0.25">
      <c r="A17203">
        <v>17202</v>
      </c>
    </row>
    <row r="17204" spans="1:1" x14ac:dyDescent="0.25">
      <c r="A17204">
        <v>17203</v>
      </c>
    </row>
    <row r="17205" spans="1:1" x14ac:dyDescent="0.25">
      <c r="A17205">
        <v>17204</v>
      </c>
    </row>
    <row r="17206" spans="1:1" x14ac:dyDescent="0.25">
      <c r="A17206">
        <v>17205</v>
      </c>
    </row>
    <row r="17207" spans="1:1" x14ac:dyDescent="0.25">
      <c r="A17207">
        <v>17206</v>
      </c>
    </row>
    <row r="17208" spans="1:1" x14ac:dyDescent="0.25">
      <c r="A17208">
        <v>17207</v>
      </c>
    </row>
    <row r="17209" spans="1:1" x14ac:dyDescent="0.25">
      <c r="A17209">
        <v>17208</v>
      </c>
    </row>
    <row r="17210" spans="1:1" x14ac:dyDescent="0.25">
      <c r="A17210">
        <v>17209</v>
      </c>
    </row>
    <row r="17211" spans="1:1" x14ac:dyDescent="0.25">
      <c r="A17211">
        <v>17210</v>
      </c>
    </row>
    <row r="17212" spans="1:1" x14ac:dyDescent="0.25">
      <c r="A17212">
        <v>17211</v>
      </c>
    </row>
    <row r="17213" spans="1:1" x14ac:dyDescent="0.25">
      <c r="A17213">
        <v>17212</v>
      </c>
    </row>
    <row r="17214" spans="1:1" x14ac:dyDescent="0.25">
      <c r="A17214">
        <v>17213</v>
      </c>
    </row>
    <row r="17215" spans="1:1" x14ac:dyDescent="0.25">
      <c r="A17215">
        <v>17214</v>
      </c>
    </row>
    <row r="17216" spans="1:1" x14ac:dyDescent="0.25">
      <c r="A17216">
        <v>17215</v>
      </c>
    </row>
    <row r="17217" spans="1:1" x14ac:dyDescent="0.25">
      <c r="A17217">
        <v>17216</v>
      </c>
    </row>
    <row r="17218" spans="1:1" x14ac:dyDescent="0.25">
      <c r="A17218">
        <v>17217</v>
      </c>
    </row>
    <row r="17219" spans="1:1" x14ac:dyDescent="0.25">
      <c r="A17219">
        <v>17218</v>
      </c>
    </row>
    <row r="17220" spans="1:1" x14ac:dyDescent="0.25">
      <c r="A17220">
        <v>17219</v>
      </c>
    </row>
    <row r="17221" spans="1:1" x14ac:dyDescent="0.25">
      <c r="A17221">
        <v>17220</v>
      </c>
    </row>
    <row r="17222" spans="1:1" x14ac:dyDescent="0.25">
      <c r="A17222">
        <v>17221</v>
      </c>
    </row>
    <row r="17223" spans="1:1" x14ac:dyDescent="0.25">
      <c r="A17223">
        <v>17222</v>
      </c>
    </row>
    <row r="17224" spans="1:1" x14ac:dyDescent="0.25">
      <c r="A17224">
        <v>17223</v>
      </c>
    </row>
    <row r="17225" spans="1:1" x14ac:dyDescent="0.25">
      <c r="A17225">
        <v>17224</v>
      </c>
    </row>
    <row r="17226" spans="1:1" x14ac:dyDescent="0.25">
      <c r="A17226">
        <v>17225</v>
      </c>
    </row>
    <row r="17227" spans="1:1" x14ac:dyDescent="0.25">
      <c r="A17227">
        <v>17226</v>
      </c>
    </row>
    <row r="17228" spans="1:1" x14ac:dyDescent="0.25">
      <c r="A17228">
        <v>17227</v>
      </c>
    </row>
    <row r="17229" spans="1:1" x14ac:dyDescent="0.25">
      <c r="A17229">
        <v>17228</v>
      </c>
    </row>
    <row r="17230" spans="1:1" x14ac:dyDescent="0.25">
      <c r="A17230">
        <v>17229</v>
      </c>
    </row>
    <row r="17231" spans="1:1" x14ac:dyDescent="0.25">
      <c r="A17231">
        <v>17230</v>
      </c>
    </row>
    <row r="17232" spans="1:1" x14ac:dyDescent="0.25">
      <c r="A17232">
        <v>17231</v>
      </c>
    </row>
    <row r="17233" spans="1:1" x14ac:dyDescent="0.25">
      <c r="A17233">
        <v>17232</v>
      </c>
    </row>
    <row r="17234" spans="1:1" x14ac:dyDescent="0.25">
      <c r="A17234">
        <v>17233</v>
      </c>
    </row>
    <row r="17235" spans="1:1" x14ac:dyDescent="0.25">
      <c r="A17235">
        <v>17234</v>
      </c>
    </row>
    <row r="17236" spans="1:1" x14ac:dyDescent="0.25">
      <c r="A17236">
        <v>17235</v>
      </c>
    </row>
    <row r="17237" spans="1:1" x14ac:dyDescent="0.25">
      <c r="A17237">
        <v>17236</v>
      </c>
    </row>
    <row r="17238" spans="1:1" x14ac:dyDescent="0.25">
      <c r="A17238">
        <v>17237</v>
      </c>
    </row>
    <row r="17239" spans="1:1" x14ac:dyDescent="0.25">
      <c r="A17239">
        <v>17238</v>
      </c>
    </row>
    <row r="17240" spans="1:1" x14ac:dyDescent="0.25">
      <c r="A17240">
        <v>17239</v>
      </c>
    </row>
    <row r="17241" spans="1:1" x14ac:dyDescent="0.25">
      <c r="A17241">
        <v>17240</v>
      </c>
    </row>
    <row r="17242" spans="1:1" x14ac:dyDescent="0.25">
      <c r="A17242">
        <v>17241</v>
      </c>
    </row>
    <row r="17243" spans="1:1" x14ac:dyDescent="0.25">
      <c r="A17243">
        <v>17242</v>
      </c>
    </row>
    <row r="17244" spans="1:1" x14ac:dyDescent="0.25">
      <c r="A17244">
        <v>17243</v>
      </c>
    </row>
    <row r="17245" spans="1:1" x14ac:dyDescent="0.25">
      <c r="A17245">
        <v>17244</v>
      </c>
    </row>
    <row r="17246" spans="1:1" x14ac:dyDescent="0.25">
      <c r="A17246">
        <v>17245</v>
      </c>
    </row>
    <row r="17247" spans="1:1" x14ac:dyDescent="0.25">
      <c r="A17247">
        <v>17246</v>
      </c>
    </row>
    <row r="17248" spans="1:1" x14ac:dyDescent="0.25">
      <c r="A17248">
        <v>17247</v>
      </c>
    </row>
    <row r="17249" spans="1:1" x14ac:dyDescent="0.25">
      <c r="A17249">
        <v>17248</v>
      </c>
    </row>
    <row r="17250" spans="1:1" x14ac:dyDescent="0.25">
      <c r="A17250">
        <v>17249</v>
      </c>
    </row>
    <row r="17251" spans="1:1" x14ac:dyDescent="0.25">
      <c r="A17251">
        <v>17250</v>
      </c>
    </row>
    <row r="17252" spans="1:1" x14ac:dyDescent="0.25">
      <c r="A17252">
        <v>17251</v>
      </c>
    </row>
    <row r="17253" spans="1:1" x14ac:dyDescent="0.25">
      <c r="A17253">
        <v>17252</v>
      </c>
    </row>
    <row r="17254" spans="1:1" x14ac:dyDescent="0.25">
      <c r="A17254">
        <v>17253</v>
      </c>
    </row>
    <row r="17255" spans="1:1" x14ac:dyDescent="0.25">
      <c r="A17255">
        <v>17254</v>
      </c>
    </row>
    <row r="17256" spans="1:1" x14ac:dyDescent="0.25">
      <c r="A17256">
        <v>17255</v>
      </c>
    </row>
    <row r="17257" spans="1:1" x14ac:dyDescent="0.25">
      <c r="A17257">
        <v>17256</v>
      </c>
    </row>
    <row r="17258" spans="1:1" x14ac:dyDescent="0.25">
      <c r="A17258">
        <v>17257</v>
      </c>
    </row>
    <row r="17259" spans="1:1" x14ac:dyDescent="0.25">
      <c r="A17259">
        <v>17258</v>
      </c>
    </row>
    <row r="17260" spans="1:1" x14ac:dyDescent="0.25">
      <c r="A17260">
        <v>17259</v>
      </c>
    </row>
    <row r="17261" spans="1:1" x14ac:dyDescent="0.25">
      <c r="A17261">
        <v>17260</v>
      </c>
    </row>
    <row r="17262" spans="1:1" x14ac:dyDescent="0.25">
      <c r="A17262">
        <v>17261</v>
      </c>
    </row>
    <row r="17263" spans="1:1" x14ac:dyDescent="0.25">
      <c r="A17263">
        <v>17262</v>
      </c>
    </row>
    <row r="17264" spans="1:1" x14ac:dyDescent="0.25">
      <c r="A17264">
        <v>17263</v>
      </c>
    </row>
    <row r="17265" spans="1:1" x14ac:dyDescent="0.25">
      <c r="A17265">
        <v>17264</v>
      </c>
    </row>
    <row r="17266" spans="1:1" x14ac:dyDescent="0.25">
      <c r="A17266">
        <v>17265</v>
      </c>
    </row>
    <row r="17267" spans="1:1" x14ac:dyDescent="0.25">
      <c r="A17267">
        <v>17266</v>
      </c>
    </row>
    <row r="17268" spans="1:1" x14ac:dyDescent="0.25">
      <c r="A17268">
        <v>17267</v>
      </c>
    </row>
    <row r="17269" spans="1:1" x14ac:dyDescent="0.25">
      <c r="A17269">
        <v>17268</v>
      </c>
    </row>
    <row r="17270" spans="1:1" x14ac:dyDescent="0.25">
      <c r="A17270">
        <v>17269</v>
      </c>
    </row>
    <row r="17271" spans="1:1" x14ac:dyDescent="0.25">
      <c r="A17271">
        <v>17270</v>
      </c>
    </row>
    <row r="17272" spans="1:1" x14ac:dyDescent="0.25">
      <c r="A17272">
        <v>17271</v>
      </c>
    </row>
    <row r="17273" spans="1:1" x14ac:dyDescent="0.25">
      <c r="A17273">
        <v>17272</v>
      </c>
    </row>
    <row r="17274" spans="1:1" x14ac:dyDescent="0.25">
      <c r="A17274">
        <v>17273</v>
      </c>
    </row>
    <row r="17275" spans="1:1" x14ac:dyDescent="0.25">
      <c r="A17275">
        <v>17274</v>
      </c>
    </row>
    <row r="17276" spans="1:1" x14ac:dyDescent="0.25">
      <c r="A17276">
        <v>17275</v>
      </c>
    </row>
    <row r="17277" spans="1:1" x14ac:dyDescent="0.25">
      <c r="A17277">
        <v>17276</v>
      </c>
    </row>
    <row r="17278" spans="1:1" x14ac:dyDescent="0.25">
      <c r="A17278">
        <v>17277</v>
      </c>
    </row>
    <row r="17279" spans="1:1" x14ac:dyDescent="0.25">
      <c r="A17279">
        <v>17278</v>
      </c>
    </row>
    <row r="17280" spans="1:1" x14ac:dyDescent="0.25">
      <c r="A17280">
        <v>17279</v>
      </c>
    </row>
    <row r="17281" spans="1:1" x14ac:dyDescent="0.25">
      <c r="A17281">
        <v>17280</v>
      </c>
    </row>
    <row r="17282" spans="1:1" x14ac:dyDescent="0.25">
      <c r="A17282">
        <v>17281</v>
      </c>
    </row>
    <row r="17283" spans="1:1" x14ac:dyDescent="0.25">
      <c r="A17283">
        <v>17282</v>
      </c>
    </row>
    <row r="17284" spans="1:1" x14ac:dyDescent="0.25">
      <c r="A17284">
        <v>17283</v>
      </c>
    </row>
    <row r="17285" spans="1:1" x14ac:dyDescent="0.25">
      <c r="A17285">
        <v>17284</v>
      </c>
    </row>
    <row r="17286" spans="1:1" x14ac:dyDescent="0.25">
      <c r="A17286">
        <v>17285</v>
      </c>
    </row>
    <row r="17287" spans="1:1" x14ac:dyDescent="0.25">
      <c r="A17287">
        <v>17286</v>
      </c>
    </row>
    <row r="17288" spans="1:1" x14ac:dyDescent="0.25">
      <c r="A17288">
        <v>17287</v>
      </c>
    </row>
    <row r="17289" spans="1:1" x14ac:dyDescent="0.25">
      <c r="A17289">
        <v>17288</v>
      </c>
    </row>
    <row r="17290" spans="1:1" x14ac:dyDescent="0.25">
      <c r="A17290">
        <v>17289</v>
      </c>
    </row>
    <row r="17291" spans="1:1" x14ac:dyDescent="0.25">
      <c r="A17291">
        <v>17290</v>
      </c>
    </row>
    <row r="17292" spans="1:1" x14ac:dyDescent="0.25">
      <c r="A17292">
        <v>17291</v>
      </c>
    </row>
    <row r="17293" spans="1:1" x14ac:dyDescent="0.25">
      <c r="A17293">
        <v>17292</v>
      </c>
    </row>
    <row r="17294" spans="1:1" x14ac:dyDescent="0.25">
      <c r="A17294">
        <v>17293</v>
      </c>
    </row>
    <row r="17295" spans="1:1" x14ac:dyDescent="0.25">
      <c r="A17295">
        <v>17294</v>
      </c>
    </row>
    <row r="17296" spans="1:1" x14ac:dyDescent="0.25">
      <c r="A17296">
        <v>17295</v>
      </c>
    </row>
    <row r="17297" spans="1:1" x14ac:dyDescent="0.25">
      <c r="A17297">
        <v>17296</v>
      </c>
    </row>
    <row r="17298" spans="1:1" x14ac:dyDescent="0.25">
      <c r="A17298">
        <v>17297</v>
      </c>
    </row>
    <row r="17299" spans="1:1" x14ac:dyDescent="0.25">
      <c r="A17299">
        <v>17298</v>
      </c>
    </row>
    <row r="17300" spans="1:1" x14ac:dyDescent="0.25">
      <c r="A17300">
        <v>17299</v>
      </c>
    </row>
    <row r="17301" spans="1:1" x14ac:dyDescent="0.25">
      <c r="A17301">
        <v>17300</v>
      </c>
    </row>
    <row r="17302" spans="1:1" x14ac:dyDescent="0.25">
      <c r="A17302">
        <v>17301</v>
      </c>
    </row>
    <row r="17303" spans="1:1" x14ac:dyDescent="0.25">
      <c r="A17303">
        <v>17302</v>
      </c>
    </row>
    <row r="17304" spans="1:1" x14ac:dyDescent="0.25">
      <c r="A17304">
        <v>17303</v>
      </c>
    </row>
    <row r="17305" spans="1:1" x14ac:dyDescent="0.25">
      <c r="A17305">
        <v>17304</v>
      </c>
    </row>
    <row r="17306" spans="1:1" x14ac:dyDescent="0.25">
      <c r="A17306">
        <v>17305</v>
      </c>
    </row>
    <row r="17307" spans="1:1" x14ac:dyDescent="0.25">
      <c r="A17307">
        <v>17306</v>
      </c>
    </row>
    <row r="17308" spans="1:1" x14ac:dyDescent="0.25">
      <c r="A17308">
        <v>17307</v>
      </c>
    </row>
    <row r="17309" spans="1:1" x14ac:dyDescent="0.25">
      <c r="A17309">
        <v>17308</v>
      </c>
    </row>
    <row r="17310" spans="1:1" x14ac:dyDescent="0.25">
      <c r="A17310">
        <v>17309</v>
      </c>
    </row>
    <row r="17311" spans="1:1" x14ac:dyDescent="0.25">
      <c r="A17311">
        <v>17310</v>
      </c>
    </row>
    <row r="17312" spans="1:1" x14ac:dyDescent="0.25">
      <c r="A17312">
        <v>17311</v>
      </c>
    </row>
    <row r="17313" spans="1:1" x14ac:dyDescent="0.25">
      <c r="A17313">
        <v>17312</v>
      </c>
    </row>
    <row r="17314" spans="1:1" x14ac:dyDescent="0.25">
      <c r="A17314">
        <v>17313</v>
      </c>
    </row>
    <row r="17315" spans="1:1" x14ac:dyDescent="0.25">
      <c r="A17315">
        <v>17314</v>
      </c>
    </row>
    <row r="17316" spans="1:1" x14ac:dyDescent="0.25">
      <c r="A17316">
        <v>17315</v>
      </c>
    </row>
    <row r="17317" spans="1:1" x14ac:dyDescent="0.25">
      <c r="A17317">
        <v>17316</v>
      </c>
    </row>
    <row r="17318" spans="1:1" x14ac:dyDescent="0.25">
      <c r="A17318">
        <v>17317</v>
      </c>
    </row>
    <row r="17319" spans="1:1" x14ac:dyDescent="0.25">
      <c r="A17319">
        <v>17318</v>
      </c>
    </row>
    <row r="17320" spans="1:1" x14ac:dyDescent="0.25">
      <c r="A17320">
        <v>17319</v>
      </c>
    </row>
    <row r="17321" spans="1:1" x14ac:dyDescent="0.25">
      <c r="A17321">
        <v>17320</v>
      </c>
    </row>
    <row r="17322" spans="1:1" x14ac:dyDescent="0.25">
      <c r="A17322">
        <v>17321</v>
      </c>
    </row>
    <row r="17323" spans="1:1" x14ac:dyDescent="0.25">
      <c r="A17323">
        <v>17322</v>
      </c>
    </row>
    <row r="17324" spans="1:1" x14ac:dyDescent="0.25">
      <c r="A17324">
        <v>17323</v>
      </c>
    </row>
    <row r="17325" spans="1:1" x14ac:dyDescent="0.25">
      <c r="A17325">
        <v>17324</v>
      </c>
    </row>
    <row r="17326" spans="1:1" x14ac:dyDescent="0.25">
      <c r="A17326">
        <v>17325</v>
      </c>
    </row>
    <row r="17327" spans="1:1" x14ac:dyDescent="0.25">
      <c r="A17327">
        <v>17326</v>
      </c>
    </row>
    <row r="17328" spans="1:1" x14ac:dyDescent="0.25">
      <c r="A17328">
        <v>17327</v>
      </c>
    </row>
    <row r="17329" spans="1:1" x14ac:dyDescent="0.25">
      <c r="A17329">
        <v>17328</v>
      </c>
    </row>
    <row r="17330" spans="1:1" x14ac:dyDescent="0.25">
      <c r="A17330">
        <v>17329</v>
      </c>
    </row>
    <row r="17331" spans="1:1" x14ac:dyDescent="0.25">
      <c r="A17331">
        <v>17330</v>
      </c>
    </row>
    <row r="17332" spans="1:1" x14ac:dyDescent="0.25">
      <c r="A17332">
        <v>17331</v>
      </c>
    </row>
    <row r="17333" spans="1:1" x14ac:dyDescent="0.25">
      <c r="A17333">
        <v>17332</v>
      </c>
    </row>
    <row r="17334" spans="1:1" x14ac:dyDescent="0.25">
      <c r="A17334">
        <v>17333</v>
      </c>
    </row>
    <row r="17335" spans="1:1" x14ac:dyDescent="0.25">
      <c r="A17335">
        <v>17334</v>
      </c>
    </row>
    <row r="17336" spans="1:1" x14ac:dyDescent="0.25">
      <c r="A17336">
        <v>17335</v>
      </c>
    </row>
    <row r="17337" spans="1:1" x14ac:dyDescent="0.25">
      <c r="A17337">
        <v>17336</v>
      </c>
    </row>
    <row r="17338" spans="1:1" x14ac:dyDescent="0.25">
      <c r="A17338">
        <v>17337</v>
      </c>
    </row>
    <row r="17339" spans="1:1" x14ac:dyDescent="0.25">
      <c r="A17339">
        <v>17338</v>
      </c>
    </row>
    <row r="17340" spans="1:1" x14ac:dyDescent="0.25">
      <c r="A17340">
        <v>17339</v>
      </c>
    </row>
    <row r="17341" spans="1:1" x14ac:dyDescent="0.25">
      <c r="A17341">
        <v>17340</v>
      </c>
    </row>
    <row r="17342" spans="1:1" x14ac:dyDescent="0.25">
      <c r="A17342">
        <v>17341</v>
      </c>
    </row>
    <row r="17343" spans="1:1" x14ac:dyDescent="0.25">
      <c r="A17343">
        <v>17342</v>
      </c>
    </row>
    <row r="17344" spans="1:1" x14ac:dyDescent="0.25">
      <c r="A17344">
        <v>17343</v>
      </c>
    </row>
    <row r="17345" spans="1:1" x14ac:dyDescent="0.25">
      <c r="A17345">
        <v>17344</v>
      </c>
    </row>
    <row r="17346" spans="1:1" x14ac:dyDescent="0.25">
      <c r="A17346">
        <v>17345</v>
      </c>
    </row>
    <row r="17347" spans="1:1" x14ac:dyDescent="0.25">
      <c r="A17347">
        <v>17346</v>
      </c>
    </row>
    <row r="17348" spans="1:1" x14ac:dyDescent="0.25">
      <c r="A17348">
        <v>17347</v>
      </c>
    </row>
    <row r="17349" spans="1:1" x14ac:dyDescent="0.25">
      <c r="A17349">
        <v>17348</v>
      </c>
    </row>
    <row r="17350" spans="1:1" x14ac:dyDescent="0.25">
      <c r="A17350">
        <v>17349</v>
      </c>
    </row>
    <row r="17351" spans="1:1" x14ac:dyDescent="0.25">
      <c r="A17351">
        <v>17350</v>
      </c>
    </row>
    <row r="17352" spans="1:1" x14ac:dyDescent="0.25">
      <c r="A17352">
        <v>17351</v>
      </c>
    </row>
    <row r="17353" spans="1:1" x14ac:dyDescent="0.25">
      <c r="A17353">
        <v>17352</v>
      </c>
    </row>
    <row r="17354" spans="1:1" x14ac:dyDescent="0.25">
      <c r="A17354">
        <v>17353</v>
      </c>
    </row>
    <row r="17355" spans="1:1" x14ac:dyDescent="0.25">
      <c r="A17355">
        <v>17354</v>
      </c>
    </row>
    <row r="17356" spans="1:1" x14ac:dyDescent="0.25">
      <c r="A17356">
        <v>17355</v>
      </c>
    </row>
    <row r="17357" spans="1:1" x14ac:dyDescent="0.25">
      <c r="A17357">
        <v>17356</v>
      </c>
    </row>
    <row r="17358" spans="1:1" x14ac:dyDescent="0.25">
      <c r="A17358">
        <v>17357</v>
      </c>
    </row>
    <row r="17359" spans="1:1" x14ac:dyDescent="0.25">
      <c r="A17359">
        <v>17358</v>
      </c>
    </row>
    <row r="17360" spans="1:1" x14ac:dyDescent="0.25">
      <c r="A17360">
        <v>17359</v>
      </c>
    </row>
    <row r="17361" spans="1:1" x14ac:dyDescent="0.25">
      <c r="A17361">
        <v>17360</v>
      </c>
    </row>
    <row r="17362" spans="1:1" x14ac:dyDescent="0.25">
      <c r="A17362">
        <v>17361</v>
      </c>
    </row>
    <row r="17363" spans="1:1" x14ac:dyDescent="0.25">
      <c r="A17363">
        <v>17362</v>
      </c>
    </row>
    <row r="17364" spans="1:1" x14ac:dyDescent="0.25">
      <c r="A17364">
        <v>17363</v>
      </c>
    </row>
    <row r="17365" spans="1:1" x14ac:dyDescent="0.25">
      <c r="A17365">
        <v>17364</v>
      </c>
    </row>
    <row r="17366" spans="1:1" x14ac:dyDescent="0.25">
      <c r="A17366">
        <v>17365</v>
      </c>
    </row>
    <row r="17367" spans="1:1" x14ac:dyDescent="0.25">
      <c r="A17367">
        <v>17366</v>
      </c>
    </row>
    <row r="17368" spans="1:1" x14ac:dyDescent="0.25">
      <c r="A17368">
        <v>17367</v>
      </c>
    </row>
    <row r="17369" spans="1:1" x14ac:dyDescent="0.25">
      <c r="A17369">
        <v>17368</v>
      </c>
    </row>
    <row r="17370" spans="1:1" x14ac:dyDescent="0.25">
      <c r="A17370">
        <v>17369</v>
      </c>
    </row>
    <row r="17371" spans="1:1" x14ac:dyDescent="0.25">
      <c r="A17371">
        <v>17370</v>
      </c>
    </row>
    <row r="17372" spans="1:1" x14ac:dyDescent="0.25">
      <c r="A17372">
        <v>17371</v>
      </c>
    </row>
    <row r="17373" spans="1:1" x14ac:dyDescent="0.25">
      <c r="A17373">
        <v>17372</v>
      </c>
    </row>
    <row r="17374" spans="1:1" x14ac:dyDescent="0.25">
      <c r="A17374">
        <v>17373</v>
      </c>
    </row>
    <row r="17375" spans="1:1" x14ac:dyDescent="0.25">
      <c r="A17375">
        <v>17374</v>
      </c>
    </row>
    <row r="17376" spans="1:1" x14ac:dyDescent="0.25">
      <c r="A17376">
        <v>17375</v>
      </c>
    </row>
    <row r="17377" spans="1:1" x14ac:dyDescent="0.25">
      <c r="A17377">
        <v>17376</v>
      </c>
    </row>
    <row r="17378" spans="1:1" x14ac:dyDescent="0.25">
      <c r="A17378">
        <v>17377</v>
      </c>
    </row>
    <row r="17379" spans="1:1" x14ac:dyDescent="0.25">
      <c r="A17379">
        <v>17378</v>
      </c>
    </row>
    <row r="17380" spans="1:1" x14ac:dyDescent="0.25">
      <c r="A17380">
        <v>17379</v>
      </c>
    </row>
    <row r="17381" spans="1:1" x14ac:dyDescent="0.25">
      <c r="A17381">
        <v>17380</v>
      </c>
    </row>
    <row r="17382" spans="1:1" x14ac:dyDescent="0.25">
      <c r="A17382">
        <v>17381</v>
      </c>
    </row>
    <row r="17383" spans="1:1" x14ac:dyDescent="0.25">
      <c r="A17383">
        <v>17382</v>
      </c>
    </row>
    <row r="17384" spans="1:1" x14ac:dyDescent="0.25">
      <c r="A17384">
        <v>17383</v>
      </c>
    </row>
    <row r="17385" spans="1:1" x14ac:dyDescent="0.25">
      <c r="A17385">
        <v>17384</v>
      </c>
    </row>
    <row r="17386" spans="1:1" x14ac:dyDescent="0.25">
      <c r="A17386">
        <v>17385</v>
      </c>
    </row>
    <row r="17387" spans="1:1" x14ac:dyDescent="0.25">
      <c r="A17387">
        <v>17386</v>
      </c>
    </row>
    <row r="17388" spans="1:1" x14ac:dyDescent="0.25">
      <c r="A17388">
        <v>17387</v>
      </c>
    </row>
    <row r="17389" spans="1:1" x14ac:dyDescent="0.25">
      <c r="A17389">
        <v>17388</v>
      </c>
    </row>
    <row r="17390" spans="1:1" x14ac:dyDescent="0.25">
      <c r="A17390">
        <v>17389</v>
      </c>
    </row>
    <row r="17391" spans="1:1" x14ac:dyDescent="0.25">
      <c r="A17391">
        <v>17390</v>
      </c>
    </row>
    <row r="17392" spans="1:1" x14ac:dyDescent="0.25">
      <c r="A17392">
        <v>17391</v>
      </c>
    </row>
    <row r="17393" spans="1:1" x14ac:dyDescent="0.25">
      <c r="A17393">
        <v>17392</v>
      </c>
    </row>
    <row r="17394" spans="1:1" x14ac:dyDescent="0.25">
      <c r="A17394">
        <v>17393</v>
      </c>
    </row>
    <row r="17395" spans="1:1" x14ac:dyDescent="0.25">
      <c r="A17395">
        <v>17394</v>
      </c>
    </row>
    <row r="17396" spans="1:1" x14ac:dyDescent="0.25">
      <c r="A17396">
        <v>17395</v>
      </c>
    </row>
    <row r="17397" spans="1:1" x14ac:dyDescent="0.25">
      <c r="A17397">
        <v>17396</v>
      </c>
    </row>
    <row r="17398" spans="1:1" x14ac:dyDescent="0.25">
      <c r="A17398">
        <v>17397</v>
      </c>
    </row>
    <row r="17399" spans="1:1" x14ac:dyDescent="0.25">
      <c r="A17399">
        <v>17398</v>
      </c>
    </row>
    <row r="17400" spans="1:1" x14ac:dyDescent="0.25">
      <c r="A17400">
        <v>17399</v>
      </c>
    </row>
    <row r="17401" spans="1:1" x14ac:dyDescent="0.25">
      <c r="A17401">
        <v>17400</v>
      </c>
    </row>
    <row r="17402" spans="1:1" x14ac:dyDescent="0.25">
      <c r="A17402">
        <v>17401</v>
      </c>
    </row>
    <row r="17403" spans="1:1" x14ac:dyDescent="0.25">
      <c r="A17403">
        <v>17402</v>
      </c>
    </row>
    <row r="17404" spans="1:1" x14ac:dyDescent="0.25">
      <c r="A17404">
        <v>17403</v>
      </c>
    </row>
    <row r="17405" spans="1:1" x14ac:dyDescent="0.25">
      <c r="A17405">
        <v>17404</v>
      </c>
    </row>
    <row r="17406" spans="1:1" x14ac:dyDescent="0.25">
      <c r="A17406">
        <v>17405</v>
      </c>
    </row>
    <row r="17407" spans="1:1" x14ac:dyDescent="0.25">
      <c r="A17407">
        <v>17406</v>
      </c>
    </row>
    <row r="17408" spans="1:1" x14ac:dyDescent="0.25">
      <c r="A17408">
        <v>17407</v>
      </c>
    </row>
    <row r="17409" spans="1:1" x14ac:dyDescent="0.25">
      <c r="A17409">
        <v>17408</v>
      </c>
    </row>
    <row r="17410" spans="1:1" x14ac:dyDescent="0.25">
      <c r="A17410">
        <v>17409</v>
      </c>
    </row>
    <row r="17411" spans="1:1" x14ac:dyDescent="0.25">
      <c r="A17411">
        <v>17410</v>
      </c>
    </row>
    <row r="17412" spans="1:1" x14ac:dyDescent="0.25">
      <c r="A17412">
        <v>17411</v>
      </c>
    </row>
    <row r="17413" spans="1:1" x14ac:dyDescent="0.25">
      <c r="A17413">
        <v>17412</v>
      </c>
    </row>
    <row r="17414" spans="1:1" x14ac:dyDescent="0.25">
      <c r="A17414">
        <v>17413</v>
      </c>
    </row>
    <row r="17415" spans="1:1" x14ac:dyDescent="0.25">
      <c r="A17415">
        <v>17414</v>
      </c>
    </row>
    <row r="17416" spans="1:1" x14ac:dyDescent="0.25">
      <c r="A17416">
        <v>17415</v>
      </c>
    </row>
    <row r="17417" spans="1:1" x14ac:dyDescent="0.25">
      <c r="A17417">
        <v>17416</v>
      </c>
    </row>
    <row r="17418" spans="1:1" x14ac:dyDescent="0.25">
      <c r="A17418">
        <v>17417</v>
      </c>
    </row>
    <row r="17419" spans="1:1" x14ac:dyDescent="0.25">
      <c r="A17419">
        <v>17418</v>
      </c>
    </row>
    <row r="17420" spans="1:1" x14ac:dyDescent="0.25">
      <c r="A17420">
        <v>17419</v>
      </c>
    </row>
    <row r="17421" spans="1:1" x14ac:dyDescent="0.25">
      <c r="A17421">
        <v>17420</v>
      </c>
    </row>
    <row r="17422" spans="1:1" x14ac:dyDescent="0.25">
      <c r="A17422">
        <v>17421</v>
      </c>
    </row>
    <row r="17423" spans="1:1" x14ac:dyDescent="0.25">
      <c r="A17423">
        <v>17422</v>
      </c>
    </row>
    <row r="17424" spans="1:1" x14ac:dyDescent="0.25">
      <c r="A17424">
        <v>17423</v>
      </c>
    </row>
    <row r="17425" spans="1:1" x14ac:dyDescent="0.25">
      <c r="A17425">
        <v>17424</v>
      </c>
    </row>
    <row r="17426" spans="1:1" x14ac:dyDescent="0.25">
      <c r="A17426">
        <v>17425</v>
      </c>
    </row>
    <row r="17427" spans="1:1" x14ac:dyDescent="0.25">
      <c r="A17427">
        <v>17426</v>
      </c>
    </row>
    <row r="17428" spans="1:1" x14ac:dyDescent="0.25">
      <c r="A17428">
        <v>17427</v>
      </c>
    </row>
    <row r="17429" spans="1:1" x14ac:dyDescent="0.25">
      <c r="A17429">
        <v>17428</v>
      </c>
    </row>
    <row r="17430" spans="1:1" x14ac:dyDescent="0.25">
      <c r="A17430">
        <v>17429</v>
      </c>
    </row>
    <row r="17431" spans="1:1" x14ac:dyDescent="0.25">
      <c r="A17431">
        <v>17430</v>
      </c>
    </row>
    <row r="17432" spans="1:1" x14ac:dyDescent="0.25">
      <c r="A17432">
        <v>17431</v>
      </c>
    </row>
    <row r="17433" spans="1:1" x14ac:dyDescent="0.25">
      <c r="A17433">
        <v>17432</v>
      </c>
    </row>
    <row r="17434" spans="1:1" x14ac:dyDescent="0.25">
      <c r="A17434">
        <v>17433</v>
      </c>
    </row>
    <row r="17435" spans="1:1" x14ac:dyDescent="0.25">
      <c r="A17435">
        <v>17434</v>
      </c>
    </row>
    <row r="17436" spans="1:1" x14ac:dyDescent="0.25">
      <c r="A17436">
        <v>17435</v>
      </c>
    </row>
    <row r="17437" spans="1:1" x14ac:dyDescent="0.25">
      <c r="A17437">
        <v>17436</v>
      </c>
    </row>
    <row r="17438" spans="1:1" x14ac:dyDescent="0.25">
      <c r="A17438">
        <v>17437</v>
      </c>
    </row>
    <row r="17439" spans="1:1" x14ac:dyDescent="0.25">
      <c r="A17439">
        <v>17438</v>
      </c>
    </row>
    <row r="17440" spans="1:1" x14ac:dyDescent="0.25">
      <c r="A17440">
        <v>17439</v>
      </c>
    </row>
    <row r="17441" spans="1:1" x14ac:dyDescent="0.25">
      <c r="A17441">
        <v>17440</v>
      </c>
    </row>
    <row r="17442" spans="1:1" x14ac:dyDescent="0.25">
      <c r="A17442">
        <v>17441</v>
      </c>
    </row>
    <row r="17443" spans="1:1" x14ac:dyDescent="0.25">
      <c r="A17443">
        <v>17442</v>
      </c>
    </row>
    <row r="17444" spans="1:1" x14ac:dyDescent="0.25">
      <c r="A17444">
        <v>17443</v>
      </c>
    </row>
    <row r="17445" spans="1:1" x14ac:dyDescent="0.25">
      <c r="A17445">
        <v>17444</v>
      </c>
    </row>
    <row r="17446" spans="1:1" x14ac:dyDescent="0.25">
      <c r="A17446">
        <v>17445</v>
      </c>
    </row>
    <row r="17447" spans="1:1" x14ac:dyDescent="0.25">
      <c r="A17447">
        <v>17446</v>
      </c>
    </row>
    <row r="17448" spans="1:1" x14ac:dyDescent="0.25">
      <c r="A17448">
        <v>17447</v>
      </c>
    </row>
    <row r="17449" spans="1:1" x14ac:dyDescent="0.25">
      <c r="A17449">
        <v>17448</v>
      </c>
    </row>
    <row r="17450" spans="1:1" x14ac:dyDescent="0.25">
      <c r="A17450">
        <v>17449</v>
      </c>
    </row>
    <row r="17451" spans="1:1" x14ac:dyDescent="0.25">
      <c r="A17451">
        <v>17450</v>
      </c>
    </row>
    <row r="17452" spans="1:1" x14ac:dyDescent="0.25">
      <c r="A17452">
        <v>17451</v>
      </c>
    </row>
    <row r="17453" spans="1:1" x14ac:dyDescent="0.25">
      <c r="A17453">
        <v>17452</v>
      </c>
    </row>
    <row r="17454" spans="1:1" x14ac:dyDescent="0.25">
      <c r="A17454">
        <v>17453</v>
      </c>
    </row>
    <row r="17455" spans="1:1" x14ac:dyDescent="0.25">
      <c r="A17455">
        <v>17454</v>
      </c>
    </row>
    <row r="17456" spans="1:1" x14ac:dyDescent="0.25">
      <c r="A17456">
        <v>17455</v>
      </c>
    </row>
    <row r="17457" spans="1:1" x14ac:dyDescent="0.25">
      <c r="A17457">
        <v>17456</v>
      </c>
    </row>
    <row r="17458" spans="1:1" x14ac:dyDescent="0.25">
      <c r="A17458">
        <v>17457</v>
      </c>
    </row>
    <row r="17459" spans="1:1" x14ac:dyDescent="0.25">
      <c r="A17459">
        <v>17458</v>
      </c>
    </row>
    <row r="17460" spans="1:1" x14ac:dyDescent="0.25">
      <c r="A17460">
        <v>17459</v>
      </c>
    </row>
    <row r="17461" spans="1:1" x14ac:dyDescent="0.25">
      <c r="A17461">
        <v>17460</v>
      </c>
    </row>
    <row r="17462" spans="1:1" x14ac:dyDescent="0.25">
      <c r="A17462">
        <v>17461</v>
      </c>
    </row>
    <row r="17463" spans="1:1" x14ac:dyDescent="0.25">
      <c r="A17463">
        <v>17462</v>
      </c>
    </row>
    <row r="17464" spans="1:1" x14ac:dyDescent="0.25">
      <c r="A17464">
        <v>17463</v>
      </c>
    </row>
    <row r="17465" spans="1:1" x14ac:dyDescent="0.25">
      <c r="A17465">
        <v>17464</v>
      </c>
    </row>
    <row r="17466" spans="1:1" x14ac:dyDescent="0.25">
      <c r="A17466">
        <v>17465</v>
      </c>
    </row>
    <row r="17467" spans="1:1" x14ac:dyDescent="0.25">
      <c r="A17467">
        <v>17466</v>
      </c>
    </row>
    <row r="17468" spans="1:1" x14ac:dyDescent="0.25">
      <c r="A17468">
        <v>17467</v>
      </c>
    </row>
    <row r="17469" spans="1:1" x14ac:dyDescent="0.25">
      <c r="A17469">
        <v>17468</v>
      </c>
    </row>
    <row r="17470" spans="1:1" x14ac:dyDescent="0.25">
      <c r="A17470">
        <v>17469</v>
      </c>
    </row>
    <row r="17471" spans="1:1" x14ac:dyDescent="0.25">
      <c r="A17471">
        <v>17470</v>
      </c>
    </row>
    <row r="17472" spans="1:1" x14ac:dyDescent="0.25">
      <c r="A17472">
        <v>17471</v>
      </c>
    </row>
    <row r="17473" spans="1:1" x14ac:dyDescent="0.25">
      <c r="A17473">
        <v>17472</v>
      </c>
    </row>
    <row r="17474" spans="1:1" x14ac:dyDescent="0.25">
      <c r="A17474">
        <v>17473</v>
      </c>
    </row>
    <row r="17475" spans="1:1" x14ac:dyDescent="0.25">
      <c r="A17475">
        <v>17474</v>
      </c>
    </row>
    <row r="17476" spans="1:1" x14ac:dyDescent="0.25">
      <c r="A17476">
        <v>17475</v>
      </c>
    </row>
    <row r="17477" spans="1:1" x14ac:dyDescent="0.25">
      <c r="A17477">
        <v>17476</v>
      </c>
    </row>
    <row r="17478" spans="1:1" x14ac:dyDescent="0.25">
      <c r="A17478">
        <v>17477</v>
      </c>
    </row>
    <row r="17479" spans="1:1" x14ac:dyDescent="0.25">
      <c r="A17479">
        <v>17478</v>
      </c>
    </row>
    <row r="17480" spans="1:1" x14ac:dyDescent="0.25">
      <c r="A17480">
        <v>17479</v>
      </c>
    </row>
    <row r="17481" spans="1:1" x14ac:dyDescent="0.25">
      <c r="A17481">
        <v>17480</v>
      </c>
    </row>
    <row r="17482" spans="1:1" x14ac:dyDescent="0.25">
      <c r="A17482">
        <v>17481</v>
      </c>
    </row>
    <row r="17483" spans="1:1" x14ac:dyDescent="0.25">
      <c r="A17483">
        <v>17482</v>
      </c>
    </row>
    <row r="17484" spans="1:1" x14ac:dyDescent="0.25">
      <c r="A17484">
        <v>17483</v>
      </c>
    </row>
    <row r="17485" spans="1:1" x14ac:dyDescent="0.25">
      <c r="A17485">
        <v>17484</v>
      </c>
    </row>
    <row r="17486" spans="1:1" x14ac:dyDescent="0.25">
      <c r="A17486">
        <v>17485</v>
      </c>
    </row>
    <row r="17487" spans="1:1" x14ac:dyDescent="0.25">
      <c r="A17487">
        <v>17486</v>
      </c>
    </row>
    <row r="17488" spans="1:1" x14ac:dyDescent="0.25">
      <c r="A17488">
        <v>17487</v>
      </c>
    </row>
    <row r="17489" spans="1:1" x14ac:dyDescent="0.25">
      <c r="A17489">
        <v>17488</v>
      </c>
    </row>
    <row r="17490" spans="1:1" x14ac:dyDescent="0.25">
      <c r="A17490">
        <v>17489</v>
      </c>
    </row>
    <row r="17491" spans="1:1" x14ac:dyDescent="0.25">
      <c r="A17491">
        <v>17490</v>
      </c>
    </row>
    <row r="17492" spans="1:1" x14ac:dyDescent="0.25">
      <c r="A17492">
        <v>17491</v>
      </c>
    </row>
    <row r="17493" spans="1:1" x14ac:dyDescent="0.25">
      <c r="A17493">
        <v>17492</v>
      </c>
    </row>
    <row r="17494" spans="1:1" x14ac:dyDescent="0.25">
      <c r="A17494">
        <v>17493</v>
      </c>
    </row>
    <row r="17495" spans="1:1" x14ac:dyDescent="0.25">
      <c r="A17495">
        <v>17494</v>
      </c>
    </row>
    <row r="17496" spans="1:1" x14ac:dyDescent="0.25">
      <c r="A17496">
        <v>17495</v>
      </c>
    </row>
    <row r="17497" spans="1:1" x14ac:dyDescent="0.25">
      <c r="A17497">
        <v>17496</v>
      </c>
    </row>
    <row r="17498" spans="1:1" x14ac:dyDescent="0.25">
      <c r="A17498">
        <v>17497</v>
      </c>
    </row>
    <row r="17499" spans="1:1" x14ac:dyDescent="0.25">
      <c r="A17499">
        <v>17498</v>
      </c>
    </row>
    <row r="17500" spans="1:1" x14ac:dyDescent="0.25">
      <c r="A17500">
        <v>17499</v>
      </c>
    </row>
    <row r="17501" spans="1:1" x14ac:dyDescent="0.25">
      <c r="A17501">
        <v>17500</v>
      </c>
    </row>
    <row r="17502" spans="1:1" x14ac:dyDescent="0.25">
      <c r="A17502">
        <v>17501</v>
      </c>
    </row>
    <row r="17503" spans="1:1" x14ac:dyDescent="0.25">
      <c r="A17503">
        <v>17502</v>
      </c>
    </row>
    <row r="17504" spans="1:1" x14ac:dyDescent="0.25">
      <c r="A17504">
        <v>17503</v>
      </c>
    </row>
    <row r="17505" spans="1:1" x14ac:dyDescent="0.25">
      <c r="A17505">
        <v>17504</v>
      </c>
    </row>
    <row r="17506" spans="1:1" x14ac:dyDescent="0.25">
      <c r="A17506">
        <v>17505</v>
      </c>
    </row>
    <row r="17507" spans="1:1" x14ac:dyDescent="0.25">
      <c r="A17507">
        <v>17506</v>
      </c>
    </row>
    <row r="17508" spans="1:1" x14ac:dyDescent="0.25">
      <c r="A17508">
        <v>17507</v>
      </c>
    </row>
    <row r="17509" spans="1:1" x14ac:dyDescent="0.25">
      <c r="A17509">
        <v>17508</v>
      </c>
    </row>
    <row r="17510" spans="1:1" x14ac:dyDescent="0.25">
      <c r="A17510">
        <v>17509</v>
      </c>
    </row>
    <row r="17511" spans="1:1" x14ac:dyDescent="0.25">
      <c r="A17511">
        <v>17510</v>
      </c>
    </row>
    <row r="17512" spans="1:1" x14ac:dyDescent="0.25">
      <c r="A17512">
        <v>17511</v>
      </c>
    </row>
    <row r="17513" spans="1:1" x14ac:dyDescent="0.25">
      <c r="A17513">
        <v>17512</v>
      </c>
    </row>
    <row r="17514" spans="1:1" x14ac:dyDescent="0.25">
      <c r="A17514">
        <v>17513</v>
      </c>
    </row>
    <row r="17515" spans="1:1" x14ac:dyDescent="0.25">
      <c r="A17515">
        <v>17514</v>
      </c>
    </row>
    <row r="17516" spans="1:1" x14ac:dyDescent="0.25">
      <c r="A17516">
        <v>17515</v>
      </c>
    </row>
    <row r="17517" spans="1:1" x14ac:dyDescent="0.25">
      <c r="A17517">
        <v>17516</v>
      </c>
    </row>
    <row r="17518" spans="1:1" x14ac:dyDescent="0.25">
      <c r="A17518">
        <v>17517</v>
      </c>
    </row>
    <row r="17519" spans="1:1" x14ac:dyDescent="0.25">
      <c r="A17519">
        <v>17518</v>
      </c>
    </row>
    <row r="17520" spans="1:1" x14ac:dyDescent="0.25">
      <c r="A17520">
        <v>17519</v>
      </c>
    </row>
    <row r="17521" spans="1:11" x14ac:dyDescent="0.25">
      <c r="A17521">
        <v>17520</v>
      </c>
    </row>
    <row r="17522" spans="1:11" x14ac:dyDescent="0.25">
      <c r="A17522">
        <v>17521</v>
      </c>
    </row>
    <row r="17523" spans="1:11" x14ac:dyDescent="0.25">
      <c r="A17523">
        <v>17522</v>
      </c>
    </row>
    <row r="17524" spans="1:11" x14ac:dyDescent="0.25">
      <c r="A17524">
        <v>17523</v>
      </c>
    </row>
    <row r="17525" spans="1:11" x14ac:dyDescent="0.25">
      <c r="A17525">
        <v>17524</v>
      </c>
    </row>
    <row r="17526" spans="1:11" x14ac:dyDescent="0.25">
      <c r="A17526">
        <v>17525</v>
      </c>
    </row>
    <row r="17527" spans="1:11" x14ac:dyDescent="0.25">
      <c r="A17527">
        <v>17526</v>
      </c>
    </row>
    <row r="17528" spans="1:11" x14ac:dyDescent="0.25">
      <c r="A17528">
        <v>17527</v>
      </c>
    </row>
    <row r="17529" spans="1:11" x14ac:dyDescent="0.25">
      <c r="A17529">
        <v>17528</v>
      </c>
    </row>
    <row r="17530" spans="1:11" x14ac:dyDescent="0.25">
      <c r="A17530">
        <v>17529</v>
      </c>
    </row>
    <row r="17531" spans="1:11" x14ac:dyDescent="0.25">
      <c r="A17531">
        <v>17530</v>
      </c>
    </row>
    <row r="17532" spans="1:11" x14ac:dyDescent="0.25">
      <c r="A17532">
        <v>17531</v>
      </c>
      <c r="J17532">
        <v>267.58083799999997</v>
      </c>
      <c r="K17532">
        <v>11.712626999999999</v>
      </c>
    </row>
    <row r="17533" spans="1:11" x14ac:dyDescent="0.25">
      <c r="A17533">
        <v>17532</v>
      </c>
    </row>
    <row r="17534" spans="1:11" x14ac:dyDescent="0.25">
      <c r="A17534">
        <v>17533</v>
      </c>
      <c r="B17534">
        <v>237.84570600000001</v>
      </c>
      <c r="C17534">
        <v>8.1323469999999993</v>
      </c>
    </row>
    <row r="17535" spans="1:11" x14ac:dyDescent="0.25">
      <c r="A17535">
        <v>17534</v>
      </c>
      <c r="B17535">
        <v>237.84570600000001</v>
      </c>
      <c r="C17535">
        <v>8.1323469999999993</v>
      </c>
    </row>
    <row r="17536" spans="1:11" x14ac:dyDescent="0.25">
      <c r="A17536">
        <v>17535</v>
      </c>
      <c r="B17536">
        <v>237.84570600000001</v>
      </c>
      <c r="C17536">
        <v>8.1323469999999993</v>
      </c>
    </row>
    <row r="17537" spans="1:9" x14ac:dyDescent="0.25">
      <c r="A17537">
        <v>17536</v>
      </c>
      <c r="B17537">
        <v>237.84570600000001</v>
      </c>
      <c r="C17537">
        <v>8.1323469999999993</v>
      </c>
    </row>
    <row r="17538" spans="1:9" x14ac:dyDescent="0.25">
      <c r="A17538">
        <v>17537</v>
      </c>
      <c r="B17538">
        <v>237.84570600000001</v>
      </c>
      <c r="C17538">
        <v>8.1323469999999993</v>
      </c>
    </row>
    <row r="17539" spans="1:9" x14ac:dyDescent="0.25">
      <c r="A17539">
        <v>17538</v>
      </c>
      <c r="B17539">
        <v>237.84570600000001</v>
      </c>
      <c r="C17539">
        <v>8.1323469999999993</v>
      </c>
    </row>
    <row r="17540" spans="1:9" x14ac:dyDescent="0.25">
      <c r="A17540">
        <v>17539</v>
      </c>
      <c r="B17540">
        <v>237.84570600000001</v>
      </c>
      <c r="C17540">
        <v>8.1323469999999993</v>
      </c>
    </row>
    <row r="17541" spans="1:9" x14ac:dyDescent="0.25">
      <c r="A17541">
        <v>17540</v>
      </c>
      <c r="B17541">
        <v>237.84570600000001</v>
      </c>
      <c r="C17541">
        <v>8.1323469999999993</v>
      </c>
    </row>
    <row r="17542" spans="1:9" x14ac:dyDescent="0.25">
      <c r="A17542">
        <v>17541</v>
      </c>
      <c r="B17542">
        <v>237.84570600000001</v>
      </c>
      <c r="C17542">
        <v>8.1323469999999993</v>
      </c>
      <c r="F17542">
        <v>239.432311</v>
      </c>
      <c r="G17542">
        <v>7.5697130000000001</v>
      </c>
    </row>
    <row r="17543" spans="1:9" x14ac:dyDescent="0.25">
      <c r="A17543">
        <v>17542</v>
      </c>
      <c r="B17543">
        <v>237.84570600000001</v>
      </c>
      <c r="C17543">
        <v>8.1323469999999993</v>
      </c>
      <c r="F17543">
        <v>239.432311</v>
      </c>
      <c r="G17543">
        <v>7.5697130000000001</v>
      </c>
      <c r="H17543">
        <v>238.97166799999999</v>
      </c>
      <c r="I17543">
        <v>4.3474899999999996</v>
      </c>
    </row>
    <row r="17544" spans="1:9" x14ac:dyDescent="0.25">
      <c r="A17544">
        <v>17543</v>
      </c>
      <c r="F17544">
        <v>239.432311</v>
      </c>
      <c r="G17544">
        <v>7.5697130000000001</v>
      </c>
      <c r="H17544">
        <v>238.97166799999999</v>
      </c>
      <c r="I17544">
        <v>4.3474899999999996</v>
      </c>
    </row>
    <row r="17545" spans="1:9" x14ac:dyDescent="0.25">
      <c r="A17545">
        <v>17544</v>
      </c>
      <c r="F17545">
        <v>239.432311</v>
      </c>
      <c r="G17545">
        <v>7.5697130000000001</v>
      </c>
      <c r="H17545">
        <v>238.92047400000001</v>
      </c>
      <c r="I17545">
        <v>4.3474899999999996</v>
      </c>
    </row>
    <row r="17546" spans="1:9" x14ac:dyDescent="0.25">
      <c r="A17546">
        <v>17545</v>
      </c>
      <c r="F17546">
        <v>239.432311</v>
      </c>
      <c r="G17546">
        <v>7.5697130000000001</v>
      </c>
      <c r="H17546">
        <v>238.97166799999999</v>
      </c>
      <c r="I17546">
        <v>4.3474899999999996</v>
      </c>
    </row>
    <row r="17547" spans="1:9" x14ac:dyDescent="0.25">
      <c r="A17547">
        <v>17546</v>
      </c>
      <c r="F17547">
        <v>239.432311</v>
      </c>
      <c r="G17547">
        <v>7.5697130000000001</v>
      </c>
      <c r="H17547">
        <v>238.97166799999999</v>
      </c>
      <c r="I17547">
        <v>4.3474899999999996</v>
      </c>
    </row>
    <row r="17548" spans="1:9" x14ac:dyDescent="0.25">
      <c r="A17548">
        <v>17547</v>
      </c>
      <c r="F17548">
        <v>239.432311</v>
      </c>
      <c r="G17548">
        <v>7.5697130000000001</v>
      </c>
      <c r="H17548">
        <v>238.97166799999999</v>
      </c>
      <c r="I17548">
        <v>4.3474899999999996</v>
      </c>
    </row>
    <row r="17549" spans="1:9" x14ac:dyDescent="0.25">
      <c r="A17549">
        <v>17548</v>
      </c>
      <c r="F17549">
        <v>239.432311</v>
      </c>
      <c r="G17549">
        <v>7.5697130000000001</v>
      </c>
      <c r="H17549">
        <v>238.97166799999999</v>
      </c>
      <c r="I17549">
        <v>4.3474899999999996</v>
      </c>
    </row>
    <row r="17550" spans="1:9" x14ac:dyDescent="0.25">
      <c r="A17550">
        <v>17549</v>
      </c>
      <c r="F17550">
        <v>239.432311</v>
      </c>
      <c r="G17550">
        <v>7.5697130000000001</v>
      </c>
      <c r="H17550">
        <v>238.97166799999999</v>
      </c>
      <c r="I17550">
        <v>4.3474899999999996</v>
      </c>
    </row>
    <row r="17551" spans="1:9" x14ac:dyDescent="0.25">
      <c r="A17551">
        <v>17550</v>
      </c>
      <c r="F17551">
        <v>239.432311</v>
      </c>
      <c r="G17551">
        <v>7.5697130000000001</v>
      </c>
      <c r="H17551">
        <v>238.97166799999999</v>
      </c>
      <c r="I17551">
        <v>4.3474899999999996</v>
      </c>
    </row>
    <row r="17552" spans="1:9" x14ac:dyDescent="0.25">
      <c r="A17552">
        <v>17551</v>
      </c>
    </row>
    <row r="17553" spans="1:1" x14ac:dyDescent="0.25">
      <c r="A17553">
        <v>17552</v>
      </c>
    </row>
    <row r="17554" spans="1:1" x14ac:dyDescent="0.25">
      <c r="A17554">
        <v>17553</v>
      </c>
    </row>
    <row r="17555" spans="1:1" x14ac:dyDescent="0.25">
      <c r="A17555">
        <v>17554</v>
      </c>
    </row>
    <row r="17556" spans="1:1" x14ac:dyDescent="0.25">
      <c r="A17556">
        <v>17555</v>
      </c>
    </row>
    <row r="17557" spans="1:1" x14ac:dyDescent="0.25">
      <c r="A17557">
        <v>17556</v>
      </c>
    </row>
    <row r="17558" spans="1:1" x14ac:dyDescent="0.25">
      <c r="A17558">
        <v>17557</v>
      </c>
    </row>
    <row r="17559" spans="1:1" x14ac:dyDescent="0.25">
      <c r="A17559">
        <v>17558</v>
      </c>
    </row>
    <row r="17560" spans="1:1" x14ac:dyDescent="0.25">
      <c r="A17560">
        <v>17559</v>
      </c>
    </row>
    <row r="17561" spans="1:1" x14ac:dyDescent="0.25">
      <c r="A17561">
        <v>17560</v>
      </c>
    </row>
    <row r="17562" spans="1:1" x14ac:dyDescent="0.25">
      <c r="A17562">
        <v>17561</v>
      </c>
    </row>
    <row r="17563" spans="1:1" x14ac:dyDescent="0.25">
      <c r="A17563">
        <v>17562</v>
      </c>
    </row>
    <row r="17564" spans="1:1" x14ac:dyDescent="0.25">
      <c r="A17564">
        <v>17563</v>
      </c>
    </row>
    <row r="17565" spans="1:1" x14ac:dyDescent="0.25">
      <c r="A17565">
        <v>17564</v>
      </c>
    </row>
    <row r="17566" spans="1:1" x14ac:dyDescent="0.25">
      <c r="A17566">
        <v>17565</v>
      </c>
    </row>
    <row r="17567" spans="1:1" x14ac:dyDescent="0.25">
      <c r="A17567">
        <v>17566</v>
      </c>
    </row>
    <row r="17568" spans="1:1" x14ac:dyDescent="0.25">
      <c r="A17568">
        <v>17567</v>
      </c>
    </row>
    <row r="17569" spans="1:9" x14ac:dyDescent="0.25">
      <c r="A17569">
        <v>17568</v>
      </c>
    </row>
    <row r="17570" spans="1:9" x14ac:dyDescent="0.25">
      <c r="A17570">
        <v>17569</v>
      </c>
    </row>
    <row r="17571" spans="1:9" x14ac:dyDescent="0.25">
      <c r="A17571">
        <v>17570</v>
      </c>
      <c r="B17571">
        <v>205.60288600000001</v>
      </c>
      <c r="C17571">
        <v>9.5644790000000004</v>
      </c>
    </row>
    <row r="17572" spans="1:9" x14ac:dyDescent="0.25">
      <c r="A17572">
        <v>17571</v>
      </c>
      <c r="B17572">
        <v>205.60288600000001</v>
      </c>
      <c r="C17572">
        <v>9.5644790000000004</v>
      </c>
    </row>
    <row r="17573" spans="1:9" x14ac:dyDescent="0.25">
      <c r="A17573">
        <v>17572</v>
      </c>
      <c r="B17573">
        <v>205.60288600000001</v>
      </c>
      <c r="C17573">
        <v>9.5644790000000004</v>
      </c>
    </row>
    <row r="17574" spans="1:9" x14ac:dyDescent="0.25">
      <c r="A17574">
        <v>17573</v>
      </c>
      <c r="B17574">
        <v>205.60288600000001</v>
      </c>
      <c r="C17574">
        <v>9.5644790000000004</v>
      </c>
      <c r="D17574">
        <v>201.98138799999998</v>
      </c>
      <c r="E17574">
        <v>7.9778890000000002</v>
      </c>
    </row>
    <row r="17575" spans="1:9" x14ac:dyDescent="0.25">
      <c r="A17575">
        <v>17574</v>
      </c>
      <c r="B17575">
        <v>205.60288600000001</v>
      </c>
      <c r="C17575">
        <v>9.5644790000000004</v>
      </c>
      <c r="D17575">
        <v>201.98138799999998</v>
      </c>
      <c r="E17575">
        <v>7.9778890000000002</v>
      </c>
    </row>
    <row r="17576" spans="1:9" x14ac:dyDescent="0.25">
      <c r="A17576">
        <v>17575</v>
      </c>
      <c r="B17576">
        <v>205.60288600000001</v>
      </c>
      <c r="C17576">
        <v>9.5644790000000004</v>
      </c>
      <c r="D17576">
        <v>201.98138799999998</v>
      </c>
      <c r="E17576">
        <v>7.9778890000000002</v>
      </c>
    </row>
    <row r="17577" spans="1:9" x14ac:dyDescent="0.25">
      <c r="A17577">
        <v>17576</v>
      </c>
      <c r="B17577">
        <v>205.60288600000001</v>
      </c>
      <c r="C17577">
        <v>9.5644790000000004</v>
      </c>
      <c r="D17577">
        <v>201.98138799999998</v>
      </c>
      <c r="E17577">
        <v>7.9778890000000002</v>
      </c>
    </row>
    <row r="17578" spans="1:9" x14ac:dyDescent="0.25">
      <c r="A17578">
        <v>17577</v>
      </c>
      <c r="B17578">
        <v>205.60288600000001</v>
      </c>
      <c r="C17578">
        <v>9.5644790000000004</v>
      </c>
      <c r="D17578">
        <v>201.98138799999998</v>
      </c>
      <c r="E17578">
        <v>7.9778890000000002</v>
      </c>
    </row>
    <row r="17579" spans="1:9" x14ac:dyDescent="0.25">
      <c r="A17579">
        <v>17578</v>
      </c>
      <c r="D17579">
        <v>201.98138799999998</v>
      </c>
      <c r="E17579">
        <v>7.9778890000000002</v>
      </c>
    </row>
    <row r="17580" spans="1:9" x14ac:dyDescent="0.25">
      <c r="A17580">
        <v>17579</v>
      </c>
      <c r="D17580">
        <v>201.98138799999998</v>
      </c>
      <c r="E17580">
        <v>7.9778890000000002</v>
      </c>
      <c r="F17580">
        <v>203.399406</v>
      </c>
      <c r="G17580">
        <v>9.7624270000000006</v>
      </c>
    </row>
    <row r="17581" spans="1:9" x14ac:dyDescent="0.25">
      <c r="A17581">
        <v>17580</v>
      </c>
      <c r="D17581">
        <v>201.98138799999998</v>
      </c>
      <c r="E17581">
        <v>7.9778890000000002</v>
      </c>
      <c r="F17581">
        <v>203.399406</v>
      </c>
      <c r="G17581">
        <v>9.7624270000000006</v>
      </c>
      <c r="H17581">
        <v>202.086456</v>
      </c>
      <c r="I17581">
        <v>6.875686</v>
      </c>
    </row>
    <row r="17582" spans="1:9" x14ac:dyDescent="0.25">
      <c r="A17582">
        <v>17581</v>
      </c>
      <c r="F17582">
        <v>203.399406</v>
      </c>
      <c r="G17582">
        <v>9.7624270000000006</v>
      </c>
      <c r="H17582">
        <v>202.086456</v>
      </c>
      <c r="I17582">
        <v>6.875686</v>
      </c>
    </row>
    <row r="17583" spans="1:9" x14ac:dyDescent="0.25">
      <c r="A17583">
        <v>17582</v>
      </c>
      <c r="F17583">
        <v>203.399406</v>
      </c>
      <c r="G17583">
        <v>9.7624270000000006</v>
      </c>
      <c r="H17583">
        <v>202.086456</v>
      </c>
      <c r="I17583">
        <v>6.875686</v>
      </c>
    </row>
    <row r="17584" spans="1:9" x14ac:dyDescent="0.25">
      <c r="A17584">
        <v>17583</v>
      </c>
      <c r="F17584">
        <v>203.399406</v>
      </c>
      <c r="G17584">
        <v>9.7624270000000006</v>
      </c>
      <c r="H17584">
        <v>202.086456</v>
      </c>
      <c r="I17584">
        <v>6.875686</v>
      </c>
    </row>
    <row r="17585" spans="1:9" x14ac:dyDescent="0.25">
      <c r="A17585">
        <v>17584</v>
      </c>
      <c r="F17585">
        <v>203.399406</v>
      </c>
      <c r="G17585">
        <v>9.7624270000000006</v>
      </c>
      <c r="H17585">
        <v>202.086456</v>
      </c>
      <c r="I17585">
        <v>6.875686</v>
      </c>
    </row>
    <row r="17586" spans="1:9" x14ac:dyDescent="0.25">
      <c r="A17586">
        <v>17585</v>
      </c>
      <c r="F17586">
        <v>203.399406</v>
      </c>
      <c r="G17586">
        <v>9.7624270000000006</v>
      </c>
      <c r="H17586">
        <v>202.086456</v>
      </c>
      <c r="I17586">
        <v>6.875686</v>
      </c>
    </row>
    <row r="17587" spans="1:9" x14ac:dyDescent="0.25">
      <c r="A17587">
        <v>17586</v>
      </c>
      <c r="F17587">
        <v>203.399406</v>
      </c>
      <c r="G17587">
        <v>9.7624270000000006</v>
      </c>
      <c r="H17587">
        <v>202.086456</v>
      </c>
      <c r="I17587">
        <v>6.875686</v>
      </c>
    </row>
    <row r="17588" spans="1:9" x14ac:dyDescent="0.25">
      <c r="A17588">
        <v>17587</v>
      </c>
      <c r="F17588">
        <v>203.399406</v>
      </c>
      <c r="G17588">
        <v>9.7624270000000006</v>
      </c>
      <c r="H17588">
        <v>202.086456</v>
      </c>
      <c r="I17588">
        <v>6.875686</v>
      </c>
    </row>
    <row r="17589" spans="1:9" x14ac:dyDescent="0.25">
      <c r="A17589">
        <v>17588</v>
      </c>
    </row>
    <row r="17590" spans="1:9" x14ac:dyDescent="0.25">
      <c r="A17590">
        <v>17589</v>
      </c>
    </row>
    <row r="17591" spans="1:9" x14ac:dyDescent="0.25">
      <c r="A17591">
        <v>17590</v>
      </c>
    </row>
    <row r="17592" spans="1:9" x14ac:dyDescent="0.25">
      <c r="A17592">
        <v>17591</v>
      </c>
    </row>
    <row r="17593" spans="1:9" x14ac:dyDescent="0.25">
      <c r="A17593">
        <v>17592</v>
      </c>
    </row>
    <row r="17594" spans="1:9" x14ac:dyDescent="0.25">
      <c r="A17594">
        <v>17593</v>
      </c>
    </row>
    <row r="17595" spans="1:9" x14ac:dyDescent="0.25">
      <c r="A17595">
        <v>17594</v>
      </c>
    </row>
    <row r="17596" spans="1:9" x14ac:dyDescent="0.25">
      <c r="A17596">
        <v>17595</v>
      </c>
    </row>
    <row r="17597" spans="1:9" x14ac:dyDescent="0.25">
      <c r="A17597">
        <v>17596</v>
      </c>
    </row>
    <row r="17598" spans="1:9" x14ac:dyDescent="0.25">
      <c r="A17598">
        <v>17597</v>
      </c>
    </row>
    <row r="17599" spans="1:9" x14ac:dyDescent="0.25">
      <c r="A17599">
        <v>17598</v>
      </c>
      <c r="B17599">
        <v>176.8246</v>
      </c>
      <c r="C17599">
        <v>8.9751239999999992</v>
      </c>
    </row>
    <row r="17600" spans="1:9" x14ac:dyDescent="0.25">
      <c r="A17600">
        <v>17599</v>
      </c>
      <c r="B17600">
        <v>176.8246</v>
      </c>
      <c r="C17600">
        <v>8.9751239999999992</v>
      </c>
    </row>
    <row r="17601" spans="1:9" x14ac:dyDescent="0.25">
      <c r="A17601">
        <v>17600</v>
      </c>
      <c r="B17601">
        <v>176.8246</v>
      </c>
      <c r="C17601">
        <v>8.9751239999999992</v>
      </c>
    </row>
    <row r="17602" spans="1:9" x14ac:dyDescent="0.25">
      <c r="A17602">
        <v>17601</v>
      </c>
      <c r="B17602">
        <v>176.8246</v>
      </c>
      <c r="C17602">
        <v>8.9751239999999992</v>
      </c>
      <c r="D17602">
        <v>172.83311599999999</v>
      </c>
      <c r="E17602">
        <v>7.4006220000000003</v>
      </c>
    </row>
    <row r="17603" spans="1:9" x14ac:dyDescent="0.25">
      <c r="A17603">
        <v>17602</v>
      </c>
      <c r="B17603">
        <v>176.8246</v>
      </c>
      <c r="C17603">
        <v>8.9751239999999992</v>
      </c>
      <c r="D17603">
        <v>172.83311599999999</v>
      </c>
      <c r="E17603">
        <v>7.4006220000000003</v>
      </c>
    </row>
    <row r="17604" spans="1:9" x14ac:dyDescent="0.25">
      <c r="A17604">
        <v>17603</v>
      </c>
      <c r="B17604">
        <v>176.8246</v>
      </c>
      <c r="C17604">
        <v>8.9751239999999992</v>
      </c>
      <c r="D17604">
        <v>172.83311599999999</v>
      </c>
      <c r="E17604">
        <v>7.4006220000000003</v>
      </c>
    </row>
    <row r="17605" spans="1:9" x14ac:dyDescent="0.25">
      <c r="A17605">
        <v>17604</v>
      </c>
      <c r="B17605">
        <v>176.8246</v>
      </c>
      <c r="C17605">
        <v>8.9751239999999992</v>
      </c>
      <c r="D17605">
        <v>172.83311599999999</v>
      </c>
      <c r="E17605">
        <v>7.4006220000000003</v>
      </c>
    </row>
    <row r="17606" spans="1:9" x14ac:dyDescent="0.25">
      <c r="A17606">
        <v>17605</v>
      </c>
      <c r="B17606">
        <v>176.8246</v>
      </c>
      <c r="C17606">
        <v>8.9751239999999992</v>
      </c>
      <c r="D17606">
        <v>172.83311599999999</v>
      </c>
      <c r="E17606">
        <v>7.4006220000000003</v>
      </c>
    </row>
    <row r="17607" spans="1:9" x14ac:dyDescent="0.25">
      <c r="A17607">
        <v>17606</v>
      </c>
      <c r="B17607">
        <v>176.8246</v>
      </c>
      <c r="C17607">
        <v>8.9751239999999992</v>
      </c>
      <c r="D17607">
        <v>172.83311599999999</v>
      </c>
      <c r="E17607">
        <v>7.4006220000000003</v>
      </c>
    </row>
    <row r="17608" spans="1:9" x14ac:dyDescent="0.25">
      <c r="A17608">
        <v>17607</v>
      </c>
      <c r="B17608">
        <v>176.8246</v>
      </c>
      <c r="C17608">
        <v>8.9751239999999992</v>
      </c>
      <c r="D17608">
        <v>172.83311599999999</v>
      </c>
      <c r="E17608">
        <v>7.4006220000000003</v>
      </c>
    </row>
    <row r="17609" spans="1:9" x14ac:dyDescent="0.25">
      <c r="A17609">
        <v>17608</v>
      </c>
      <c r="D17609">
        <v>172.83311599999999</v>
      </c>
      <c r="E17609">
        <v>7.4006220000000003</v>
      </c>
    </row>
    <row r="17610" spans="1:9" x14ac:dyDescent="0.25">
      <c r="A17610">
        <v>17609</v>
      </c>
      <c r="D17610">
        <v>172.83311599999999</v>
      </c>
      <c r="E17610">
        <v>7.4006220000000003</v>
      </c>
    </row>
    <row r="17611" spans="1:9" x14ac:dyDescent="0.25">
      <c r="A17611">
        <v>17610</v>
      </c>
      <c r="D17611">
        <v>172.83311599999999</v>
      </c>
      <c r="E17611">
        <v>7.4006220000000003</v>
      </c>
    </row>
    <row r="17612" spans="1:9" x14ac:dyDescent="0.25">
      <c r="A17612">
        <v>17611</v>
      </c>
      <c r="H17612">
        <v>171.31012899999999</v>
      </c>
      <c r="I17612">
        <v>5.6160839999999999</v>
      </c>
    </row>
    <row r="17613" spans="1:9" x14ac:dyDescent="0.25">
      <c r="A17613">
        <v>17612</v>
      </c>
      <c r="F17613">
        <v>171.83526799999999</v>
      </c>
      <c r="G17613">
        <v>9.0276589999999999</v>
      </c>
      <c r="H17613">
        <v>171.31012899999999</v>
      </c>
      <c r="I17613">
        <v>5.6160839999999999</v>
      </c>
    </row>
    <row r="17614" spans="1:9" x14ac:dyDescent="0.25">
      <c r="A17614">
        <v>17613</v>
      </c>
      <c r="F17614">
        <v>171.83526799999999</v>
      </c>
      <c r="G17614">
        <v>9.0276589999999999</v>
      </c>
      <c r="H17614">
        <v>171.31012899999999</v>
      </c>
      <c r="I17614">
        <v>5.6160839999999999</v>
      </c>
    </row>
    <row r="17615" spans="1:9" x14ac:dyDescent="0.25">
      <c r="A17615">
        <v>17614</v>
      </c>
      <c r="F17615">
        <v>171.83526799999999</v>
      </c>
      <c r="G17615">
        <v>9.0276589999999999</v>
      </c>
      <c r="H17615">
        <v>171.362562</v>
      </c>
      <c r="I17615">
        <v>5.6160839999999999</v>
      </c>
    </row>
    <row r="17616" spans="1:9" x14ac:dyDescent="0.25">
      <c r="A17616">
        <v>17615</v>
      </c>
      <c r="F17616">
        <v>171.83526799999999</v>
      </c>
      <c r="G17616">
        <v>9.0276589999999999</v>
      </c>
      <c r="H17616">
        <v>171.31012899999999</v>
      </c>
      <c r="I17616">
        <v>5.6160839999999999</v>
      </c>
    </row>
    <row r="17617" spans="1:9" x14ac:dyDescent="0.25">
      <c r="A17617">
        <v>17616</v>
      </c>
      <c r="F17617">
        <v>171.83526799999999</v>
      </c>
      <c r="G17617">
        <v>9.0276589999999999</v>
      </c>
      <c r="H17617">
        <v>171.31012899999999</v>
      </c>
      <c r="I17617">
        <v>5.6160839999999999</v>
      </c>
    </row>
    <row r="17618" spans="1:9" x14ac:dyDescent="0.25">
      <c r="A17618">
        <v>17617</v>
      </c>
      <c r="F17618">
        <v>171.83526799999999</v>
      </c>
      <c r="G17618">
        <v>9.0276589999999999</v>
      </c>
      <c r="H17618">
        <v>171.31012899999999</v>
      </c>
      <c r="I17618">
        <v>5.6160839999999999</v>
      </c>
    </row>
    <row r="17619" spans="1:9" x14ac:dyDescent="0.25">
      <c r="A17619">
        <v>17618</v>
      </c>
      <c r="F17619">
        <v>171.83526799999999</v>
      </c>
      <c r="G17619">
        <v>9.0276589999999999</v>
      </c>
      <c r="H17619">
        <v>171.31012899999999</v>
      </c>
      <c r="I17619">
        <v>5.6160839999999999</v>
      </c>
    </row>
    <row r="17620" spans="1:9" x14ac:dyDescent="0.25">
      <c r="A17620">
        <v>17619</v>
      </c>
      <c r="F17620">
        <v>171.83526799999999</v>
      </c>
      <c r="G17620">
        <v>9.0276589999999999</v>
      </c>
      <c r="H17620">
        <v>171.31012899999999</v>
      </c>
      <c r="I17620">
        <v>5.6160839999999999</v>
      </c>
    </row>
    <row r="17621" spans="1:9" x14ac:dyDescent="0.25">
      <c r="A17621">
        <v>17620</v>
      </c>
    </row>
    <row r="17622" spans="1:9" x14ac:dyDescent="0.25">
      <c r="A17622">
        <v>17621</v>
      </c>
    </row>
    <row r="17623" spans="1:9" x14ac:dyDescent="0.25">
      <c r="A17623">
        <v>17622</v>
      </c>
    </row>
    <row r="17624" spans="1:9" x14ac:dyDescent="0.25">
      <c r="A17624">
        <v>17623</v>
      </c>
    </row>
    <row r="17625" spans="1:9" x14ac:dyDescent="0.25">
      <c r="A17625">
        <v>17624</v>
      </c>
    </row>
    <row r="17626" spans="1:9" x14ac:dyDescent="0.25">
      <c r="A17626">
        <v>17625</v>
      </c>
    </row>
    <row r="17627" spans="1:9" x14ac:dyDescent="0.25">
      <c r="A17627">
        <v>17626</v>
      </c>
    </row>
    <row r="17628" spans="1:9" x14ac:dyDescent="0.25">
      <c r="A17628">
        <v>17627</v>
      </c>
    </row>
    <row r="17629" spans="1:9" x14ac:dyDescent="0.25">
      <c r="A17629">
        <v>17628</v>
      </c>
    </row>
    <row r="17630" spans="1:9" x14ac:dyDescent="0.25">
      <c r="A17630">
        <v>17629</v>
      </c>
    </row>
    <row r="17631" spans="1:9" x14ac:dyDescent="0.25">
      <c r="A17631">
        <v>17630</v>
      </c>
    </row>
    <row r="17632" spans="1:9" x14ac:dyDescent="0.25">
      <c r="A17632">
        <v>17631</v>
      </c>
    </row>
    <row r="17633" spans="1:9" x14ac:dyDescent="0.25">
      <c r="A17633">
        <v>17632</v>
      </c>
    </row>
    <row r="17634" spans="1:9" x14ac:dyDescent="0.25">
      <c r="A17634">
        <v>17633</v>
      </c>
      <c r="B17634">
        <v>130.01736599999998</v>
      </c>
      <c r="C17634">
        <v>7.1297980000000001</v>
      </c>
    </row>
    <row r="17635" spans="1:9" x14ac:dyDescent="0.25">
      <c r="A17635">
        <v>17634</v>
      </c>
      <c r="B17635">
        <v>130.01736599999998</v>
      </c>
      <c r="C17635">
        <v>7.1297980000000001</v>
      </c>
      <c r="D17635">
        <v>128.51539399999999</v>
      </c>
      <c r="E17635">
        <v>5.3607889999999996</v>
      </c>
    </row>
    <row r="17636" spans="1:9" x14ac:dyDescent="0.25">
      <c r="A17636">
        <v>17635</v>
      </c>
      <c r="B17636">
        <v>130.01736599999998</v>
      </c>
      <c r="C17636">
        <v>7.1297980000000001</v>
      </c>
      <c r="D17636">
        <v>128.51539399999999</v>
      </c>
      <c r="E17636">
        <v>5.3607889999999996</v>
      </c>
    </row>
    <row r="17637" spans="1:9" x14ac:dyDescent="0.25">
      <c r="A17637">
        <v>17636</v>
      </c>
      <c r="B17637">
        <v>130.01736599999998</v>
      </c>
      <c r="C17637">
        <v>7.1297980000000001</v>
      </c>
      <c r="D17637">
        <v>128.51539399999999</v>
      </c>
      <c r="E17637">
        <v>5.3607889999999996</v>
      </c>
    </row>
    <row r="17638" spans="1:9" x14ac:dyDescent="0.25">
      <c r="A17638">
        <v>17637</v>
      </c>
      <c r="B17638">
        <v>130.01736599999998</v>
      </c>
      <c r="C17638">
        <v>7.1297980000000001</v>
      </c>
      <c r="D17638">
        <v>128.51539399999999</v>
      </c>
      <c r="E17638">
        <v>5.3607889999999996</v>
      </c>
    </row>
    <row r="17639" spans="1:9" x14ac:dyDescent="0.25">
      <c r="A17639">
        <v>17638</v>
      </c>
      <c r="B17639">
        <v>130.01736599999998</v>
      </c>
      <c r="C17639">
        <v>7.1297980000000001</v>
      </c>
      <c r="D17639">
        <v>128.51539399999999</v>
      </c>
      <c r="E17639">
        <v>5.3607889999999996</v>
      </c>
    </row>
    <row r="17640" spans="1:9" x14ac:dyDescent="0.25">
      <c r="A17640">
        <v>17639</v>
      </c>
      <c r="B17640">
        <v>130.01736599999998</v>
      </c>
      <c r="C17640">
        <v>7.1297980000000001</v>
      </c>
      <c r="D17640">
        <v>128.51539399999999</v>
      </c>
      <c r="E17640">
        <v>5.3607889999999996</v>
      </c>
    </row>
    <row r="17641" spans="1:9" x14ac:dyDescent="0.25">
      <c r="A17641">
        <v>17640</v>
      </c>
      <c r="B17641">
        <v>130.01736599999998</v>
      </c>
      <c r="C17641">
        <v>7.1297980000000001</v>
      </c>
      <c r="D17641">
        <v>128.51539399999999</v>
      </c>
      <c r="E17641">
        <v>5.3607889999999996</v>
      </c>
    </row>
    <row r="17642" spans="1:9" x14ac:dyDescent="0.25">
      <c r="A17642">
        <v>17641</v>
      </c>
      <c r="B17642">
        <v>130.01736599999998</v>
      </c>
      <c r="C17642">
        <v>7.1297980000000001</v>
      </c>
      <c r="D17642">
        <v>128.51539399999999</v>
      </c>
      <c r="E17642">
        <v>5.3607889999999996</v>
      </c>
    </row>
    <row r="17643" spans="1:9" x14ac:dyDescent="0.25">
      <c r="A17643">
        <v>17642</v>
      </c>
      <c r="B17643">
        <v>130.01736599999998</v>
      </c>
      <c r="C17643">
        <v>7.1297980000000001</v>
      </c>
      <c r="D17643">
        <v>128.51539399999999</v>
      </c>
      <c r="E17643">
        <v>5.3607889999999996</v>
      </c>
    </row>
    <row r="17644" spans="1:9" x14ac:dyDescent="0.25">
      <c r="A17644">
        <v>17643</v>
      </c>
      <c r="D17644">
        <v>128.51539399999999</v>
      </c>
      <c r="E17644">
        <v>5.3607889999999996</v>
      </c>
    </row>
    <row r="17645" spans="1:9" x14ac:dyDescent="0.25">
      <c r="A17645">
        <v>17644</v>
      </c>
      <c r="D17645">
        <v>128.51539399999999</v>
      </c>
      <c r="E17645">
        <v>5.3607889999999996</v>
      </c>
    </row>
    <row r="17646" spans="1:9" x14ac:dyDescent="0.25">
      <c r="A17646">
        <v>17645</v>
      </c>
      <c r="H17646">
        <v>126.10157</v>
      </c>
      <c r="I17646">
        <v>4.3422460000000003</v>
      </c>
    </row>
    <row r="17647" spans="1:9" x14ac:dyDescent="0.25">
      <c r="A17647">
        <v>17646</v>
      </c>
      <c r="H17647">
        <v>126.10157</v>
      </c>
      <c r="I17647">
        <v>4.3422460000000003</v>
      </c>
    </row>
    <row r="17648" spans="1:9" x14ac:dyDescent="0.25">
      <c r="A17648">
        <v>17647</v>
      </c>
      <c r="F17648">
        <v>125.24327199999999</v>
      </c>
      <c r="G17648">
        <v>7.45153</v>
      </c>
      <c r="H17648">
        <v>126.10157</v>
      </c>
      <c r="I17648">
        <v>4.3422460000000003</v>
      </c>
    </row>
    <row r="17649" spans="1:9" x14ac:dyDescent="0.25">
      <c r="A17649">
        <v>17648</v>
      </c>
      <c r="F17649">
        <v>125.24327199999999</v>
      </c>
      <c r="G17649">
        <v>7.45153</v>
      </c>
      <c r="H17649">
        <v>126.10157</v>
      </c>
      <c r="I17649">
        <v>4.3422460000000003</v>
      </c>
    </row>
    <row r="17650" spans="1:9" x14ac:dyDescent="0.25">
      <c r="A17650">
        <v>17649</v>
      </c>
      <c r="F17650">
        <v>125.24327199999999</v>
      </c>
      <c r="G17650">
        <v>7.45153</v>
      </c>
      <c r="H17650">
        <v>126.10157</v>
      </c>
      <c r="I17650">
        <v>4.3422460000000003</v>
      </c>
    </row>
    <row r="17651" spans="1:9" x14ac:dyDescent="0.25">
      <c r="A17651">
        <v>17650</v>
      </c>
      <c r="F17651">
        <v>125.24327199999999</v>
      </c>
      <c r="G17651">
        <v>7.45153</v>
      </c>
      <c r="H17651">
        <v>126.10157</v>
      </c>
      <c r="I17651">
        <v>4.3422460000000003</v>
      </c>
    </row>
    <row r="17652" spans="1:9" x14ac:dyDescent="0.25">
      <c r="A17652">
        <v>17651</v>
      </c>
      <c r="F17652">
        <v>125.24327199999999</v>
      </c>
      <c r="G17652">
        <v>7.45153</v>
      </c>
      <c r="H17652">
        <v>126.10157</v>
      </c>
      <c r="I17652">
        <v>4.3422460000000003</v>
      </c>
    </row>
    <row r="17653" spans="1:9" x14ac:dyDescent="0.25">
      <c r="A17653">
        <v>17652</v>
      </c>
      <c r="F17653">
        <v>125.24327199999999</v>
      </c>
      <c r="G17653">
        <v>7.45153</v>
      </c>
      <c r="H17653">
        <v>126.10157</v>
      </c>
      <c r="I17653">
        <v>4.3422460000000003</v>
      </c>
    </row>
    <row r="17654" spans="1:9" x14ac:dyDescent="0.25">
      <c r="A17654">
        <v>17653</v>
      </c>
      <c r="F17654">
        <v>125.24327199999999</v>
      </c>
      <c r="G17654">
        <v>7.45153</v>
      </c>
      <c r="H17654">
        <v>126.10157</v>
      </c>
      <c r="I17654">
        <v>4.3422460000000003</v>
      </c>
    </row>
    <row r="17655" spans="1:9" x14ac:dyDescent="0.25">
      <c r="A17655">
        <v>17654</v>
      </c>
      <c r="F17655">
        <v>125.24327199999999</v>
      </c>
      <c r="G17655">
        <v>7.45153</v>
      </c>
    </row>
    <row r="17656" spans="1:9" x14ac:dyDescent="0.25">
      <c r="A17656">
        <v>17655</v>
      </c>
    </row>
    <row r="17657" spans="1:9" x14ac:dyDescent="0.25">
      <c r="A17657">
        <v>17656</v>
      </c>
    </row>
    <row r="17658" spans="1:9" x14ac:dyDescent="0.25">
      <c r="A17658">
        <v>17657</v>
      </c>
    </row>
    <row r="17659" spans="1:9" x14ac:dyDescent="0.25">
      <c r="A17659">
        <v>17658</v>
      </c>
    </row>
    <row r="17660" spans="1:9" x14ac:dyDescent="0.25">
      <c r="A17660">
        <v>17659</v>
      </c>
    </row>
    <row r="17661" spans="1:9" x14ac:dyDescent="0.25">
      <c r="A17661">
        <v>17660</v>
      </c>
    </row>
    <row r="17662" spans="1:9" x14ac:dyDescent="0.25">
      <c r="A17662">
        <v>17661</v>
      </c>
    </row>
    <row r="17663" spans="1:9" x14ac:dyDescent="0.25">
      <c r="A17663">
        <v>17662</v>
      </c>
    </row>
    <row r="17664" spans="1:9" x14ac:dyDescent="0.25">
      <c r="A17664">
        <v>17663</v>
      </c>
    </row>
    <row r="17665" spans="1:9" x14ac:dyDescent="0.25">
      <c r="A17665">
        <v>17664</v>
      </c>
    </row>
    <row r="17666" spans="1:9" x14ac:dyDescent="0.25">
      <c r="A17666">
        <v>17665</v>
      </c>
      <c r="D17666">
        <v>96.330525999999992</v>
      </c>
      <c r="E17666">
        <v>5.9504929999999998</v>
      </c>
    </row>
    <row r="17667" spans="1:9" x14ac:dyDescent="0.25">
      <c r="A17667">
        <v>17666</v>
      </c>
      <c r="D17667">
        <v>96.330525999999992</v>
      </c>
      <c r="E17667">
        <v>5.9504929999999998</v>
      </c>
    </row>
    <row r="17668" spans="1:9" x14ac:dyDescent="0.25">
      <c r="A17668">
        <v>17667</v>
      </c>
      <c r="D17668">
        <v>96.330525999999992</v>
      </c>
      <c r="E17668">
        <v>5.9504929999999998</v>
      </c>
    </row>
    <row r="17669" spans="1:9" x14ac:dyDescent="0.25">
      <c r="A17669">
        <v>17668</v>
      </c>
      <c r="B17669">
        <v>93.380238999999989</v>
      </c>
      <c r="C17669">
        <v>7.6122930000000002</v>
      </c>
      <c r="D17669">
        <v>96.330525999999992</v>
      </c>
      <c r="E17669">
        <v>5.9504929999999998</v>
      </c>
    </row>
    <row r="17670" spans="1:9" x14ac:dyDescent="0.25">
      <c r="A17670">
        <v>17669</v>
      </c>
      <c r="B17670">
        <v>93.380238999999989</v>
      </c>
      <c r="C17670">
        <v>7.6122930000000002</v>
      </c>
      <c r="D17670">
        <v>96.330525999999992</v>
      </c>
      <c r="E17670">
        <v>5.9504929999999998</v>
      </c>
    </row>
    <row r="17671" spans="1:9" x14ac:dyDescent="0.25">
      <c r="A17671">
        <v>17670</v>
      </c>
      <c r="B17671">
        <v>93.380238999999989</v>
      </c>
      <c r="C17671">
        <v>7.6122930000000002</v>
      </c>
      <c r="D17671">
        <v>96.330525999999992</v>
      </c>
      <c r="E17671">
        <v>5.9504929999999998</v>
      </c>
    </row>
    <row r="17672" spans="1:9" x14ac:dyDescent="0.25">
      <c r="A17672">
        <v>17671</v>
      </c>
      <c r="B17672">
        <v>93.380238999999989</v>
      </c>
      <c r="C17672">
        <v>7.6122930000000002</v>
      </c>
      <c r="D17672">
        <v>96.330525999999992</v>
      </c>
      <c r="E17672">
        <v>5.9504929999999998</v>
      </c>
    </row>
    <row r="17673" spans="1:9" x14ac:dyDescent="0.25">
      <c r="A17673">
        <v>17672</v>
      </c>
      <c r="B17673">
        <v>93.380238999999989</v>
      </c>
      <c r="C17673">
        <v>7.6122930000000002</v>
      </c>
      <c r="D17673">
        <v>96.330525999999992</v>
      </c>
      <c r="E17673">
        <v>5.9504929999999998</v>
      </c>
    </row>
    <row r="17674" spans="1:9" x14ac:dyDescent="0.25">
      <c r="A17674">
        <v>17673</v>
      </c>
      <c r="B17674">
        <v>93.380238999999989</v>
      </c>
      <c r="C17674">
        <v>7.6122930000000002</v>
      </c>
      <c r="D17674">
        <v>96.330525999999992</v>
      </c>
      <c r="E17674">
        <v>5.9504929999999998</v>
      </c>
    </row>
    <row r="17675" spans="1:9" x14ac:dyDescent="0.25">
      <c r="A17675">
        <v>17674</v>
      </c>
      <c r="B17675">
        <v>93.380238999999989</v>
      </c>
      <c r="C17675">
        <v>7.6122930000000002</v>
      </c>
    </row>
    <row r="17676" spans="1:9" x14ac:dyDescent="0.25">
      <c r="A17676">
        <v>17675</v>
      </c>
      <c r="B17676">
        <v>93.380238999999989</v>
      </c>
      <c r="C17676">
        <v>7.6122930000000002</v>
      </c>
    </row>
    <row r="17677" spans="1:9" x14ac:dyDescent="0.25">
      <c r="A17677">
        <v>17676</v>
      </c>
      <c r="B17677">
        <v>93.380238999999989</v>
      </c>
      <c r="C17677">
        <v>7.6122930000000002</v>
      </c>
    </row>
    <row r="17678" spans="1:9" x14ac:dyDescent="0.25">
      <c r="A17678">
        <v>17677</v>
      </c>
    </row>
    <row r="17679" spans="1:9" x14ac:dyDescent="0.25">
      <c r="A17679">
        <v>17678</v>
      </c>
    </row>
    <row r="17680" spans="1:9" x14ac:dyDescent="0.25">
      <c r="A17680">
        <v>17679</v>
      </c>
      <c r="H17680">
        <v>89.947148999999996</v>
      </c>
      <c r="I17680">
        <v>5.0391599999999999</v>
      </c>
    </row>
    <row r="17681" spans="1:9" x14ac:dyDescent="0.25">
      <c r="A17681">
        <v>17680</v>
      </c>
      <c r="F17681">
        <v>89.518000000000001</v>
      </c>
      <c r="G17681">
        <v>8.3092070000000007</v>
      </c>
      <c r="H17681">
        <v>89.947148999999996</v>
      </c>
      <c r="I17681">
        <v>5.0391599999999999</v>
      </c>
    </row>
    <row r="17682" spans="1:9" x14ac:dyDescent="0.25">
      <c r="A17682">
        <v>17681</v>
      </c>
      <c r="F17682">
        <v>89.518000000000001</v>
      </c>
      <c r="G17682">
        <v>8.3092070000000007</v>
      </c>
      <c r="H17682">
        <v>89.947148999999996</v>
      </c>
      <c r="I17682">
        <v>5.0391599999999999</v>
      </c>
    </row>
    <row r="17683" spans="1:9" x14ac:dyDescent="0.25">
      <c r="A17683">
        <v>17682</v>
      </c>
      <c r="F17683">
        <v>89.518000000000001</v>
      </c>
      <c r="G17683">
        <v>8.3092070000000007</v>
      </c>
      <c r="H17683">
        <v>89.947148999999996</v>
      </c>
      <c r="I17683">
        <v>5.0391599999999999</v>
      </c>
    </row>
    <row r="17684" spans="1:9" x14ac:dyDescent="0.25">
      <c r="A17684">
        <v>17683</v>
      </c>
      <c r="F17684">
        <v>89.518000000000001</v>
      </c>
      <c r="G17684">
        <v>8.3092070000000007</v>
      </c>
      <c r="H17684">
        <v>89.947148999999996</v>
      </c>
      <c r="I17684">
        <v>5.0391599999999999</v>
      </c>
    </row>
    <row r="17685" spans="1:9" x14ac:dyDescent="0.25">
      <c r="A17685">
        <v>17684</v>
      </c>
      <c r="F17685">
        <v>89.518000000000001</v>
      </c>
      <c r="G17685">
        <v>8.3092070000000007</v>
      </c>
      <c r="H17685">
        <v>89.947148999999996</v>
      </c>
      <c r="I17685">
        <v>5.0391599999999999</v>
      </c>
    </row>
    <row r="17686" spans="1:9" x14ac:dyDescent="0.25">
      <c r="A17686">
        <v>17685</v>
      </c>
      <c r="F17686">
        <v>89.518000000000001</v>
      </c>
      <c r="G17686">
        <v>8.3092070000000007</v>
      </c>
      <c r="H17686">
        <v>89.947148999999996</v>
      </c>
      <c r="I17686">
        <v>5.0391599999999999</v>
      </c>
    </row>
    <row r="17687" spans="1:9" x14ac:dyDescent="0.25">
      <c r="A17687">
        <v>17686</v>
      </c>
      <c r="F17687">
        <v>89.518000000000001</v>
      </c>
      <c r="G17687">
        <v>8.3092070000000007</v>
      </c>
      <c r="H17687">
        <v>89.947148999999996</v>
      </c>
      <c r="I17687">
        <v>5.0391599999999999</v>
      </c>
    </row>
    <row r="17688" spans="1:9" x14ac:dyDescent="0.25">
      <c r="A17688">
        <v>17687</v>
      </c>
      <c r="F17688">
        <v>89.518000000000001</v>
      </c>
      <c r="G17688">
        <v>8.3092070000000007</v>
      </c>
    </row>
    <row r="17689" spans="1:9" x14ac:dyDescent="0.25">
      <c r="A17689">
        <v>17688</v>
      </c>
    </row>
    <row r="17690" spans="1:9" x14ac:dyDescent="0.25">
      <c r="A17690">
        <v>17689</v>
      </c>
    </row>
    <row r="17691" spans="1:9" x14ac:dyDescent="0.25">
      <c r="A17691">
        <v>17690</v>
      </c>
    </row>
    <row r="17692" spans="1:9" x14ac:dyDescent="0.25">
      <c r="A17692">
        <v>17691</v>
      </c>
    </row>
    <row r="17693" spans="1:9" x14ac:dyDescent="0.25">
      <c r="A17693">
        <v>17692</v>
      </c>
    </row>
    <row r="17694" spans="1:9" x14ac:dyDescent="0.25">
      <c r="A17694">
        <v>17693</v>
      </c>
    </row>
    <row r="17695" spans="1:9" x14ac:dyDescent="0.25">
      <c r="A17695">
        <v>17694</v>
      </c>
      <c r="D17695">
        <v>67.632303000000007</v>
      </c>
      <c r="E17695">
        <v>7.6659490000000003</v>
      </c>
    </row>
    <row r="17696" spans="1:9" x14ac:dyDescent="0.25">
      <c r="A17696">
        <v>17695</v>
      </c>
      <c r="B17696">
        <v>64.344970999999987</v>
      </c>
      <c r="C17696">
        <v>9.4290559999999992</v>
      </c>
      <c r="D17696">
        <v>67.632303000000007</v>
      </c>
      <c r="E17696">
        <v>7.6659490000000003</v>
      </c>
    </row>
    <row r="17697" spans="1:9" x14ac:dyDescent="0.25">
      <c r="A17697">
        <v>17696</v>
      </c>
      <c r="B17697">
        <v>65.754846000000001</v>
      </c>
      <c r="C17697">
        <v>8.7917009999999998</v>
      </c>
      <c r="D17697">
        <v>67.632303000000007</v>
      </c>
      <c r="E17697">
        <v>7.6659490000000003</v>
      </c>
    </row>
    <row r="17698" spans="1:9" x14ac:dyDescent="0.25">
      <c r="A17698">
        <v>17697</v>
      </c>
      <c r="B17698">
        <v>65.754846000000001</v>
      </c>
      <c r="C17698">
        <v>8.7917009999999998</v>
      </c>
      <c r="D17698">
        <v>67.632303000000007</v>
      </c>
      <c r="E17698">
        <v>7.6659490000000003</v>
      </c>
    </row>
    <row r="17699" spans="1:9" x14ac:dyDescent="0.25">
      <c r="A17699">
        <v>17698</v>
      </c>
      <c r="B17699">
        <v>65.754846000000001</v>
      </c>
      <c r="C17699">
        <v>8.7917009999999998</v>
      </c>
      <c r="D17699">
        <v>67.632303000000007</v>
      </c>
      <c r="E17699">
        <v>7.6659490000000003</v>
      </c>
    </row>
    <row r="17700" spans="1:9" x14ac:dyDescent="0.25">
      <c r="A17700">
        <v>17699</v>
      </c>
      <c r="B17700">
        <v>65.754846000000001</v>
      </c>
      <c r="C17700">
        <v>8.7917009999999998</v>
      </c>
      <c r="D17700">
        <v>67.632303000000007</v>
      </c>
      <c r="E17700">
        <v>7.6659490000000003</v>
      </c>
    </row>
    <row r="17701" spans="1:9" x14ac:dyDescent="0.25">
      <c r="A17701">
        <v>17700</v>
      </c>
      <c r="B17701">
        <v>65.754846000000001</v>
      </c>
      <c r="C17701">
        <v>8.7917009999999998</v>
      </c>
      <c r="D17701">
        <v>67.632303000000007</v>
      </c>
      <c r="E17701">
        <v>7.6659490000000003</v>
      </c>
    </row>
    <row r="17702" spans="1:9" x14ac:dyDescent="0.25">
      <c r="A17702">
        <v>17701</v>
      </c>
      <c r="B17702">
        <v>65.754846000000001</v>
      </c>
      <c r="C17702">
        <v>8.7917009999999998</v>
      </c>
      <c r="D17702">
        <v>67.632303000000007</v>
      </c>
      <c r="E17702">
        <v>7.6659490000000003</v>
      </c>
    </row>
    <row r="17703" spans="1:9" x14ac:dyDescent="0.25">
      <c r="A17703">
        <v>17702</v>
      </c>
      <c r="B17703">
        <v>65.754846000000001</v>
      </c>
      <c r="C17703">
        <v>8.7917009999999998</v>
      </c>
      <c r="D17703">
        <v>67.632303000000007</v>
      </c>
      <c r="E17703">
        <v>7.6659490000000003</v>
      </c>
    </row>
    <row r="17704" spans="1:9" x14ac:dyDescent="0.25">
      <c r="A17704">
        <v>17703</v>
      </c>
      <c r="B17704">
        <v>65.754846000000001</v>
      </c>
      <c r="C17704">
        <v>8.7917009999999998</v>
      </c>
      <c r="D17704">
        <v>67.632303000000007</v>
      </c>
      <c r="E17704">
        <v>7.6659490000000003</v>
      </c>
    </row>
    <row r="17705" spans="1:9" x14ac:dyDescent="0.25">
      <c r="A17705">
        <v>17704</v>
      </c>
      <c r="B17705">
        <v>65.754846000000001</v>
      </c>
      <c r="C17705">
        <v>8.7917009999999998</v>
      </c>
    </row>
    <row r="17706" spans="1:9" x14ac:dyDescent="0.25">
      <c r="A17706">
        <v>17705</v>
      </c>
      <c r="B17706">
        <v>65.754846000000001</v>
      </c>
      <c r="C17706">
        <v>8.7917009999999998</v>
      </c>
    </row>
    <row r="17707" spans="1:9" x14ac:dyDescent="0.25">
      <c r="A17707">
        <v>17706</v>
      </c>
      <c r="B17707">
        <v>65.754846000000001</v>
      </c>
      <c r="C17707">
        <v>8.7917009999999998</v>
      </c>
    </row>
    <row r="17708" spans="1:9" x14ac:dyDescent="0.25">
      <c r="A17708">
        <v>17707</v>
      </c>
    </row>
    <row r="17709" spans="1:9" x14ac:dyDescent="0.25">
      <c r="A17709">
        <v>17708</v>
      </c>
    </row>
    <row r="17710" spans="1:9" x14ac:dyDescent="0.25">
      <c r="A17710">
        <v>17709</v>
      </c>
    </row>
    <row r="17711" spans="1:9" x14ac:dyDescent="0.25">
      <c r="A17711">
        <v>17710</v>
      </c>
    </row>
    <row r="17712" spans="1:9" x14ac:dyDescent="0.25">
      <c r="A17712">
        <v>17711</v>
      </c>
      <c r="F17712">
        <v>59.900221999999992</v>
      </c>
      <c r="G17712">
        <v>11.050516</v>
      </c>
      <c r="H17712">
        <v>60.080461999999997</v>
      </c>
      <c r="I17712">
        <v>8.1678440000000005</v>
      </c>
    </row>
    <row r="17713" spans="1:9" x14ac:dyDescent="0.25">
      <c r="A17713">
        <v>17712</v>
      </c>
      <c r="F17713">
        <v>59.900221999999992</v>
      </c>
      <c r="G17713">
        <v>11.050516</v>
      </c>
      <c r="H17713">
        <v>60.080461999999997</v>
      </c>
      <c r="I17713">
        <v>8.1678440000000005</v>
      </c>
    </row>
    <row r="17714" spans="1:9" x14ac:dyDescent="0.25">
      <c r="A17714">
        <v>17713</v>
      </c>
      <c r="F17714">
        <v>59.900221999999992</v>
      </c>
      <c r="G17714">
        <v>11.050516</v>
      </c>
      <c r="H17714">
        <v>60.080461999999997</v>
      </c>
      <c r="I17714">
        <v>8.1678440000000005</v>
      </c>
    </row>
    <row r="17715" spans="1:9" x14ac:dyDescent="0.25">
      <c r="A17715">
        <v>17714</v>
      </c>
      <c r="F17715">
        <v>59.900221999999992</v>
      </c>
      <c r="G17715">
        <v>11.050516</v>
      </c>
      <c r="H17715">
        <v>60.080461999999997</v>
      </c>
      <c r="I17715">
        <v>8.1678440000000005</v>
      </c>
    </row>
    <row r="17716" spans="1:9" x14ac:dyDescent="0.25">
      <c r="A17716">
        <v>17715</v>
      </c>
      <c r="F17716">
        <v>59.900221999999992</v>
      </c>
      <c r="G17716">
        <v>11.050516</v>
      </c>
      <c r="H17716">
        <v>60.080461999999997</v>
      </c>
      <c r="I17716">
        <v>8.1678440000000005</v>
      </c>
    </row>
    <row r="17717" spans="1:9" x14ac:dyDescent="0.25">
      <c r="A17717">
        <v>17716</v>
      </c>
      <c r="F17717">
        <v>59.900221999999992</v>
      </c>
      <c r="G17717">
        <v>11.050516</v>
      </c>
      <c r="H17717">
        <v>60.080461999999997</v>
      </c>
      <c r="I17717">
        <v>8.1678440000000005</v>
      </c>
    </row>
    <row r="17718" spans="1:9" x14ac:dyDescent="0.25">
      <c r="A17718">
        <v>17717</v>
      </c>
      <c r="F17718">
        <v>59.900221999999992</v>
      </c>
      <c r="G17718">
        <v>11.050516</v>
      </c>
      <c r="H17718">
        <v>60.080461999999997</v>
      </c>
      <c r="I17718">
        <v>8.1678440000000005</v>
      </c>
    </row>
    <row r="17719" spans="1:9" x14ac:dyDescent="0.25">
      <c r="A17719">
        <v>17718</v>
      </c>
      <c r="F17719">
        <v>59.900221999999992</v>
      </c>
      <c r="G17719">
        <v>11.050516</v>
      </c>
      <c r="H17719">
        <v>60.080461999999997</v>
      </c>
      <c r="I17719">
        <v>8.1678440000000005</v>
      </c>
    </row>
    <row r="17720" spans="1:9" x14ac:dyDescent="0.25">
      <c r="A17720">
        <v>17719</v>
      </c>
      <c r="F17720">
        <v>59.900221999999992</v>
      </c>
      <c r="G17720">
        <v>11.050516</v>
      </c>
    </row>
    <row r="17721" spans="1:9" x14ac:dyDescent="0.25">
      <c r="A17721">
        <v>17720</v>
      </c>
    </row>
    <row r="17722" spans="1:9" x14ac:dyDescent="0.25">
      <c r="A17722">
        <v>17721</v>
      </c>
    </row>
    <row r="17723" spans="1:9" x14ac:dyDescent="0.25">
      <c r="A17723">
        <v>17722</v>
      </c>
    </row>
    <row r="17724" spans="1:9" x14ac:dyDescent="0.25">
      <c r="A17724">
        <v>17723</v>
      </c>
      <c r="D17724">
        <v>37.797098999999996</v>
      </c>
      <c r="E17724">
        <v>8.4681270000000008</v>
      </c>
    </row>
    <row r="17725" spans="1:9" x14ac:dyDescent="0.25">
      <c r="A17725">
        <v>17724</v>
      </c>
      <c r="D17725">
        <v>37.797098999999996</v>
      </c>
      <c r="E17725">
        <v>8.4681270000000008</v>
      </c>
    </row>
    <row r="17726" spans="1:9" x14ac:dyDescent="0.25">
      <c r="A17726">
        <v>17725</v>
      </c>
      <c r="D17726">
        <v>37.797098999999996</v>
      </c>
      <c r="E17726">
        <v>8.4681270000000008</v>
      </c>
    </row>
    <row r="17727" spans="1:9" x14ac:dyDescent="0.25">
      <c r="A17727">
        <v>17726</v>
      </c>
      <c r="D17727">
        <v>37.797098999999996</v>
      </c>
      <c r="E17727">
        <v>8.4681270000000008</v>
      </c>
    </row>
    <row r="17728" spans="1:9" x14ac:dyDescent="0.25">
      <c r="A17728">
        <v>17727</v>
      </c>
      <c r="B17728">
        <v>33.412546999999996</v>
      </c>
      <c r="C17728">
        <v>9.6692599999999995</v>
      </c>
      <c r="D17728">
        <v>37.797098999999996</v>
      </c>
      <c r="E17728">
        <v>8.4681270000000008</v>
      </c>
    </row>
    <row r="17729" spans="1:5" x14ac:dyDescent="0.25">
      <c r="A17729">
        <v>17728</v>
      </c>
      <c r="B17729">
        <v>33.412546999999996</v>
      </c>
      <c r="C17729">
        <v>9.6692599999999995</v>
      </c>
      <c r="D17729">
        <v>37.797098999999996</v>
      </c>
      <c r="E17729">
        <v>8.4681270000000008</v>
      </c>
    </row>
    <row r="17730" spans="1:5" x14ac:dyDescent="0.25">
      <c r="A17730">
        <v>17729</v>
      </c>
      <c r="B17730">
        <v>33.412546999999996</v>
      </c>
      <c r="C17730">
        <v>9.6692599999999995</v>
      </c>
      <c r="D17730">
        <v>37.797098999999996</v>
      </c>
      <c r="E17730">
        <v>8.4681270000000008</v>
      </c>
    </row>
    <row r="17731" spans="1:5" x14ac:dyDescent="0.25">
      <c r="A17731">
        <v>17730</v>
      </c>
      <c r="B17731">
        <v>33.412546999999996</v>
      </c>
      <c r="C17731">
        <v>9.6692599999999995</v>
      </c>
      <c r="D17731">
        <v>37.797098999999996</v>
      </c>
      <c r="E17731">
        <v>8.4681270000000008</v>
      </c>
    </row>
    <row r="17732" spans="1:5" x14ac:dyDescent="0.25">
      <c r="A17732">
        <v>17731</v>
      </c>
      <c r="B17732">
        <v>33.412546999999996</v>
      </c>
      <c r="C17732">
        <v>9.6692599999999995</v>
      </c>
      <c r="D17732">
        <v>37.797098999999996</v>
      </c>
      <c r="E17732">
        <v>8.4681270000000008</v>
      </c>
    </row>
    <row r="17733" spans="1:5" x14ac:dyDescent="0.25">
      <c r="A17733">
        <v>17732</v>
      </c>
      <c r="B17733">
        <v>33.412546999999996</v>
      </c>
      <c r="C17733">
        <v>9.6692599999999995</v>
      </c>
      <c r="D17733">
        <v>37.797098999999996</v>
      </c>
      <c r="E17733">
        <v>8.4681270000000008</v>
      </c>
    </row>
    <row r="17734" spans="1:5" x14ac:dyDescent="0.25">
      <c r="A17734">
        <v>17733</v>
      </c>
      <c r="B17734">
        <v>33.412546999999996</v>
      </c>
      <c r="C17734">
        <v>9.6692599999999995</v>
      </c>
      <c r="D17734">
        <v>37.797098999999996</v>
      </c>
      <c r="E17734">
        <v>8.4681270000000008</v>
      </c>
    </row>
    <row r="17735" spans="1:5" x14ac:dyDescent="0.25">
      <c r="A17735">
        <v>17734</v>
      </c>
      <c r="B17735">
        <v>33.412546999999996</v>
      </c>
      <c r="C17735">
        <v>9.6692599999999995</v>
      </c>
      <c r="D17735">
        <v>37.797098999999996</v>
      </c>
      <c r="E17735">
        <v>8.4681270000000008</v>
      </c>
    </row>
    <row r="17736" spans="1:5" x14ac:dyDescent="0.25">
      <c r="A17736">
        <v>17735</v>
      </c>
      <c r="B17736">
        <v>33.412546999999996</v>
      </c>
      <c r="C17736">
        <v>9.6692599999999995</v>
      </c>
    </row>
    <row r="17737" spans="1:5" x14ac:dyDescent="0.25">
      <c r="A17737">
        <v>17736</v>
      </c>
      <c r="B17737">
        <v>33.412546999999996</v>
      </c>
      <c r="C17737">
        <v>9.6692599999999995</v>
      </c>
    </row>
    <row r="17738" spans="1:5" x14ac:dyDescent="0.25">
      <c r="A17738">
        <v>17737</v>
      </c>
      <c r="B17738">
        <v>33.412546999999996</v>
      </c>
      <c r="C17738">
        <v>9.6692599999999995</v>
      </c>
    </row>
    <row r="17739" spans="1:5" x14ac:dyDescent="0.25">
      <c r="A17739">
        <v>17738</v>
      </c>
      <c r="B17739">
        <v>33.412546999999996</v>
      </c>
      <c r="C17739">
        <v>9.6692599999999995</v>
      </c>
    </row>
    <row r="17740" spans="1:5" x14ac:dyDescent="0.25">
      <c r="A17740">
        <v>17739</v>
      </c>
    </row>
    <row r="17741" spans="1:5" x14ac:dyDescent="0.25">
      <c r="A17741">
        <v>17740</v>
      </c>
    </row>
    <row r="17742" spans="1:5" x14ac:dyDescent="0.25">
      <c r="A17742">
        <v>17741</v>
      </c>
    </row>
    <row r="17743" spans="1:5" x14ac:dyDescent="0.25">
      <c r="A17743">
        <v>17742</v>
      </c>
    </row>
    <row r="17744" spans="1:5" x14ac:dyDescent="0.25">
      <c r="A17744">
        <v>17743</v>
      </c>
    </row>
    <row r="17745" spans="1:11" x14ac:dyDescent="0.25">
      <c r="A17745">
        <v>17744</v>
      </c>
      <c r="H17745">
        <v>29.988920999999998</v>
      </c>
      <c r="I17745">
        <v>7.3870370000000003</v>
      </c>
    </row>
    <row r="17746" spans="1:11" x14ac:dyDescent="0.25">
      <c r="A17746">
        <v>17745</v>
      </c>
      <c r="H17746">
        <v>29.988920999999998</v>
      </c>
      <c r="I17746">
        <v>7.3870370000000003</v>
      </c>
    </row>
    <row r="17747" spans="1:11" x14ac:dyDescent="0.25">
      <c r="A17747">
        <v>17746</v>
      </c>
      <c r="H17747">
        <v>29.988920999999998</v>
      </c>
      <c r="I17747">
        <v>7.3870370000000003</v>
      </c>
    </row>
    <row r="17748" spans="1:11" x14ac:dyDescent="0.25">
      <c r="A17748">
        <v>17747</v>
      </c>
      <c r="F17748">
        <v>26.865697999999995</v>
      </c>
      <c r="G17748">
        <v>10.089703</v>
      </c>
      <c r="H17748">
        <v>29.988920999999998</v>
      </c>
      <c r="I17748">
        <v>7.3870370000000003</v>
      </c>
    </row>
    <row r="17749" spans="1:11" x14ac:dyDescent="0.25">
      <c r="A17749">
        <v>17748</v>
      </c>
      <c r="F17749">
        <v>26.865697999999995</v>
      </c>
      <c r="G17749">
        <v>10.089703</v>
      </c>
      <c r="H17749">
        <v>29.988920999999998</v>
      </c>
      <c r="I17749">
        <v>7.3870370000000003</v>
      </c>
    </row>
    <row r="17750" spans="1:11" x14ac:dyDescent="0.25">
      <c r="A17750">
        <v>17749</v>
      </c>
      <c r="F17750">
        <v>26.865697999999995</v>
      </c>
      <c r="G17750">
        <v>10.089703</v>
      </c>
      <c r="H17750">
        <v>29.988920999999998</v>
      </c>
      <c r="I17750">
        <v>7.3870370000000003</v>
      </c>
    </row>
    <row r="17751" spans="1:11" x14ac:dyDescent="0.25">
      <c r="A17751">
        <v>17750</v>
      </c>
      <c r="F17751">
        <v>26.865697999999995</v>
      </c>
      <c r="G17751">
        <v>10.089703</v>
      </c>
      <c r="H17751">
        <v>29.988920999999998</v>
      </c>
      <c r="I17751">
        <v>7.3870370000000003</v>
      </c>
    </row>
    <row r="17752" spans="1:11" x14ac:dyDescent="0.25">
      <c r="A17752">
        <v>17751</v>
      </c>
      <c r="F17752">
        <v>26.865697999999995</v>
      </c>
      <c r="G17752">
        <v>10.089703</v>
      </c>
      <c r="H17752">
        <v>29.988920999999998</v>
      </c>
      <c r="I17752">
        <v>7.3870370000000003</v>
      </c>
    </row>
    <row r="17753" spans="1:11" x14ac:dyDescent="0.25">
      <c r="A17753">
        <v>17752</v>
      </c>
      <c r="J17753">
        <v>-2.6252720000000096</v>
      </c>
      <c r="K17753">
        <v>13.032455000000001</v>
      </c>
    </row>
    <row r="17754" spans="1:11" x14ac:dyDescent="0.25">
      <c r="A17754">
        <v>17753</v>
      </c>
    </row>
    <row r="17755" spans="1:11" x14ac:dyDescent="0.25">
      <c r="A17755">
        <v>17754</v>
      </c>
    </row>
    <row r="17756" spans="1:11" x14ac:dyDescent="0.25">
      <c r="A17756">
        <v>17755</v>
      </c>
    </row>
    <row r="17757" spans="1:11" x14ac:dyDescent="0.25">
      <c r="A17757">
        <v>17756</v>
      </c>
    </row>
    <row r="17758" spans="1:11" x14ac:dyDescent="0.25">
      <c r="A17758">
        <v>17757</v>
      </c>
    </row>
    <row r="17759" spans="1:11" x14ac:dyDescent="0.25">
      <c r="A17759">
        <v>17758</v>
      </c>
    </row>
    <row r="17760" spans="1:11" x14ac:dyDescent="0.25">
      <c r="A17760">
        <v>17759</v>
      </c>
    </row>
    <row r="17761" spans="1:1" x14ac:dyDescent="0.25">
      <c r="A17761">
        <v>17760</v>
      </c>
    </row>
    <row r="17762" spans="1:1" x14ac:dyDescent="0.25">
      <c r="A17762">
        <v>17761</v>
      </c>
    </row>
    <row r="17763" spans="1:1" x14ac:dyDescent="0.25">
      <c r="A17763">
        <v>17762</v>
      </c>
    </row>
    <row r="17764" spans="1:1" x14ac:dyDescent="0.25">
      <c r="A17764">
        <v>17763</v>
      </c>
    </row>
    <row r="17765" spans="1:1" x14ac:dyDescent="0.25">
      <c r="A17765">
        <v>17764</v>
      </c>
    </row>
    <row r="17766" spans="1:1" x14ac:dyDescent="0.25">
      <c r="A17766">
        <v>17765</v>
      </c>
    </row>
    <row r="17767" spans="1:1" x14ac:dyDescent="0.25">
      <c r="A17767">
        <v>17766</v>
      </c>
    </row>
    <row r="17768" spans="1:1" x14ac:dyDescent="0.25">
      <c r="A17768">
        <v>17767</v>
      </c>
    </row>
    <row r="17769" spans="1:1" x14ac:dyDescent="0.25">
      <c r="A17769">
        <v>17768</v>
      </c>
    </row>
    <row r="17770" spans="1:1" x14ac:dyDescent="0.25">
      <c r="A17770">
        <v>17769</v>
      </c>
    </row>
    <row r="17771" spans="1:1" x14ac:dyDescent="0.25">
      <c r="A17771">
        <v>17770</v>
      </c>
    </row>
    <row r="17772" spans="1:1" x14ac:dyDescent="0.25">
      <c r="A17772">
        <v>17771</v>
      </c>
    </row>
    <row r="17773" spans="1:1" x14ac:dyDescent="0.25">
      <c r="A17773">
        <v>17772</v>
      </c>
    </row>
    <row r="17774" spans="1:1" x14ac:dyDescent="0.25">
      <c r="A17774">
        <v>17773</v>
      </c>
    </row>
    <row r="17775" spans="1:1" x14ac:dyDescent="0.25">
      <c r="A17775">
        <v>17774</v>
      </c>
    </row>
    <row r="17776" spans="1:1" x14ac:dyDescent="0.25">
      <c r="A17776">
        <v>17775</v>
      </c>
    </row>
    <row r="17777" spans="1:1" x14ac:dyDescent="0.25">
      <c r="A17777">
        <v>17776</v>
      </c>
    </row>
    <row r="17778" spans="1:1" x14ac:dyDescent="0.25">
      <c r="A17778">
        <v>17777</v>
      </c>
    </row>
    <row r="17779" spans="1:1" x14ac:dyDescent="0.25">
      <c r="A17779">
        <v>17778</v>
      </c>
    </row>
    <row r="17780" spans="1:1" x14ac:dyDescent="0.25">
      <c r="A17780">
        <v>17779</v>
      </c>
    </row>
    <row r="17781" spans="1:1" x14ac:dyDescent="0.25">
      <c r="A17781">
        <v>17780</v>
      </c>
    </row>
    <row r="17782" spans="1:1" x14ac:dyDescent="0.25">
      <c r="A17782">
        <v>17781</v>
      </c>
    </row>
    <row r="17783" spans="1:1" x14ac:dyDescent="0.25">
      <c r="A17783">
        <v>17782</v>
      </c>
    </row>
    <row r="17784" spans="1:1" x14ac:dyDescent="0.25">
      <c r="A17784">
        <v>17783</v>
      </c>
    </row>
    <row r="17785" spans="1:1" x14ac:dyDescent="0.25">
      <c r="A17785">
        <v>17784</v>
      </c>
    </row>
    <row r="17786" spans="1:1" x14ac:dyDescent="0.25">
      <c r="A17786">
        <v>17785</v>
      </c>
    </row>
    <row r="17787" spans="1:1" x14ac:dyDescent="0.25">
      <c r="A17787">
        <v>17786</v>
      </c>
    </row>
    <row r="17788" spans="1:1" x14ac:dyDescent="0.25">
      <c r="A17788">
        <v>17787</v>
      </c>
    </row>
    <row r="17789" spans="1:1" x14ac:dyDescent="0.25">
      <c r="A17789">
        <v>17788</v>
      </c>
    </row>
    <row r="17790" spans="1:1" x14ac:dyDescent="0.25">
      <c r="A17790">
        <v>17789</v>
      </c>
    </row>
    <row r="17791" spans="1:1" x14ac:dyDescent="0.25">
      <c r="A17791">
        <v>17790</v>
      </c>
    </row>
    <row r="17792" spans="1:1" x14ac:dyDescent="0.25">
      <c r="A17792">
        <v>17791</v>
      </c>
    </row>
    <row r="17793" spans="1:1" x14ac:dyDescent="0.25">
      <c r="A17793">
        <v>17792</v>
      </c>
    </row>
    <row r="17794" spans="1:1" x14ac:dyDescent="0.25">
      <c r="A17794">
        <v>17793</v>
      </c>
    </row>
    <row r="17795" spans="1:1" x14ac:dyDescent="0.25">
      <c r="A17795">
        <v>17794</v>
      </c>
    </row>
    <row r="17796" spans="1:1" x14ac:dyDescent="0.25">
      <c r="A17796">
        <v>17795</v>
      </c>
    </row>
    <row r="17797" spans="1:1" x14ac:dyDescent="0.25">
      <c r="A17797">
        <v>17796</v>
      </c>
    </row>
    <row r="17798" spans="1:1" x14ac:dyDescent="0.25">
      <c r="A17798">
        <v>17797</v>
      </c>
    </row>
    <row r="17799" spans="1:1" x14ac:dyDescent="0.25">
      <c r="A17799">
        <v>17798</v>
      </c>
    </row>
    <row r="17800" spans="1:1" x14ac:dyDescent="0.25">
      <c r="A17800">
        <v>17799</v>
      </c>
    </row>
    <row r="17801" spans="1:1" x14ac:dyDescent="0.25">
      <c r="A17801">
        <v>17800</v>
      </c>
    </row>
    <row r="17802" spans="1:1" x14ac:dyDescent="0.25">
      <c r="A17802">
        <v>17801</v>
      </c>
    </row>
    <row r="17803" spans="1:1" x14ac:dyDescent="0.25">
      <c r="A17803">
        <v>17802</v>
      </c>
    </row>
    <row r="17804" spans="1:1" x14ac:dyDescent="0.25">
      <c r="A17804">
        <v>17803</v>
      </c>
    </row>
    <row r="17805" spans="1:1" x14ac:dyDescent="0.25">
      <c r="A17805">
        <v>17804</v>
      </c>
    </row>
    <row r="17806" spans="1:1" x14ac:dyDescent="0.25">
      <c r="A17806">
        <v>17805</v>
      </c>
    </row>
    <row r="17807" spans="1:1" x14ac:dyDescent="0.25">
      <c r="A17807">
        <v>17806</v>
      </c>
    </row>
    <row r="17808" spans="1:1" x14ac:dyDescent="0.25">
      <c r="A17808">
        <v>17807</v>
      </c>
    </row>
    <row r="17809" spans="1:1" x14ac:dyDescent="0.25">
      <c r="A17809">
        <v>17808</v>
      </c>
    </row>
    <row r="17810" spans="1:1" x14ac:dyDescent="0.25">
      <c r="A17810">
        <v>17809</v>
      </c>
    </row>
    <row r="17811" spans="1:1" x14ac:dyDescent="0.25">
      <c r="A17811">
        <v>17810</v>
      </c>
    </row>
    <row r="17812" spans="1:1" x14ac:dyDescent="0.25">
      <c r="A17812">
        <v>17811</v>
      </c>
    </row>
    <row r="17813" spans="1:1" x14ac:dyDescent="0.25">
      <c r="A17813">
        <v>17812</v>
      </c>
    </row>
    <row r="17814" spans="1:1" x14ac:dyDescent="0.25">
      <c r="A17814">
        <v>17813</v>
      </c>
    </row>
    <row r="17815" spans="1:1" x14ac:dyDescent="0.25">
      <c r="A17815">
        <v>17814</v>
      </c>
    </row>
    <row r="17816" spans="1:1" x14ac:dyDescent="0.25">
      <c r="A17816">
        <v>17815</v>
      </c>
    </row>
    <row r="17817" spans="1:1" x14ac:dyDescent="0.25">
      <c r="A17817">
        <v>17816</v>
      </c>
    </row>
    <row r="17818" spans="1:1" x14ac:dyDescent="0.25">
      <c r="A17818">
        <v>17817</v>
      </c>
    </row>
    <row r="17819" spans="1:1" x14ac:dyDescent="0.25">
      <c r="A17819">
        <v>17818</v>
      </c>
    </row>
    <row r="17820" spans="1:1" x14ac:dyDescent="0.25">
      <c r="A17820">
        <v>17819</v>
      </c>
    </row>
    <row r="17821" spans="1:1" x14ac:dyDescent="0.25">
      <c r="A17821">
        <v>17820</v>
      </c>
    </row>
    <row r="17822" spans="1:1" x14ac:dyDescent="0.25">
      <c r="A17822">
        <v>17821</v>
      </c>
    </row>
    <row r="17823" spans="1:1" x14ac:dyDescent="0.25">
      <c r="A17823">
        <v>17822</v>
      </c>
    </row>
    <row r="17824" spans="1:1" x14ac:dyDescent="0.25">
      <c r="A17824">
        <v>17823</v>
      </c>
    </row>
    <row r="17825" spans="1:1" x14ac:dyDescent="0.25">
      <c r="A17825">
        <v>17824</v>
      </c>
    </row>
    <row r="17826" spans="1:1" x14ac:dyDescent="0.25">
      <c r="A17826">
        <v>17825</v>
      </c>
    </row>
    <row r="17827" spans="1:1" x14ac:dyDescent="0.25">
      <c r="A17827">
        <v>17826</v>
      </c>
    </row>
    <row r="17828" spans="1:1" x14ac:dyDescent="0.25">
      <c r="A17828">
        <v>17827</v>
      </c>
    </row>
    <row r="17829" spans="1:1" x14ac:dyDescent="0.25">
      <c r="A17829">
        <v>17828</v>
      </c>
    </row>
    <row r="17830" spans="1:1" x14ac:dyDescent="0.25">
      <c r="A17830">
        <v>17829</v>
      </c>
    </row>
    <row r="17831" spans="1:1" x14ac:dyDescent="0.25">
      <c r="A17831">
        <v>17830</v>
      </c>
    </row>
    <row r="17832" spans="1:1" x14ac:dyDescent="0.25">
      <c r="A17832">
        <v>17831</v>
      </c>
    </row>
    <row r="17833" spans="1:1" x14ac:dyDescent="0.25">
      <c r="A17833">
        <v>17832</v>
      </c>
    </row>
    <row r="17834" spans="1:1" x14ac:dyDescent="0.25">
      <c r="A17834">
        <v>17833</v>
      </c>
    </row>
    <row r="17835" spans="1:1" x14ac:dyDescent="0.25">
      <c r="A17835">
        <v>17834</v>
      </c>
    </row>
    <row r="17836" spans="1:1" x14ac:dyDescent="0.25">
      <c r="A17836">
        <v>17835</v>
      </c>
    </row>
    <row r="17837" spans="1:1" x14ac:dyDescent="0.25">
      <c r="A17837">
        <v>17836</v>
      </c>
    </row>
    <row r="17838" spans="1:1" x14ac:dyDescent="0.25">
      <c r="A17838">
        <v>17837</v>
      </c>
    </row>
    <row r="17839" spans="1:1" x14ac:dyDescent="0.25">
      <c r="A17839">
        <v>17838</v>
      </c>
    </row>
    <row r="17840" spans="1:1" x14ac:dyDescent="0.25">
      <c r="A17840">
        <v>17839</v>
      </c>
    </row>
    <row r="17841" spans="1:1" x14ac:dyDescent="0.25">
      <c r="A17841">
        <v>17840</v>
      </c>
    </row>
    <row r="17842" spans="1:1" x14ac:dyDescent="0.25">
      <c r="A17842">
        <v>17841</v>
      </c>
    </row>
    <row r="17843" spans="1:1" x14ac:dyDescent="0.25">
      <c r="A17843">
        <v>17842</v>
      </c>
    </row>
    <row r="17844" spans="1:1" x14ac:dyDescent="0.25">
      <c r="A17844">
        <v>17843</v>
      </c>
    </row>
    <row r="17845" spans="1:1" x14ac:dyDescent="0.25">
      <c r="A17845">
        <v>17844</v>
      </c>
    </row>
    <row r="17846" spans="1:1" x14ac:dyDescent="0.25">
      <c r="A17846">
        <v>17845</v>
      </c>
    </row>
    <row r="17847" spans="1:1" x14ac:dyDescent="0.25">
      <c r="A17847">
        <v>17846</v>
      </c>
    </row>
    <row r="17848" spans="1:1" x14ac:dyDescent="0.25">
      <c r="A17848">
        <v>17847</v>
      </c>
    </row>
    <row r="17849" spans="1:1" x14ac:dyDescent="0.25">
      <c r="A17849">
        <v>17848</v>
      </c>
    </row>
    <row r="17850" spans="1:1" x14ac:dyDescent="0.25">
      <c r="A17850">
        <v>17849</v>
      </c>
    </row>
    <row r="17851" spans="1:1" x14ac:dyDescent="0.25">
      <c r="A17851">
        <v>17850</v>
      </c>
    </row>
    <row r="17852" spans="1:1" x14ac:dyDescent="0.25">
      <c r="A17852">
        <v>17851</v>
      </c>
    </row>
    <row r="17853" spans="1:1" x14ac:dyDescent="0.25">
      <c r="A17853">
        <v>17852</v>
      </c>
    </row>
    <row r="17854" spans="1:1" x14ac:dyDescent="0.25">
      <c r="A17854">
        <v>17853</v>
      </c>
    </row>
    <row r="17855" spans="1:1" x14ac:dyDescent="0.25">
      <c r="A17855">
        <v>17854</v>
      </c>
    </row>
    <row r="17856" spans="1:1" x14ac:dyDescent="0.25">
      <c r="A17856">
        <v>17855</v>
      </c>
    </row>
    <row r="17857" spans="1:1" x14ac:dyDescent="0.25">
      <c r="A17857">
        <v>17856</v>
      </c>
    </row>
    <row r="17858" spans="1:1" x14ac:dyDescent="0.25">
      <c r="A17858">
        <v>17857</v>
      </c>
    </row>
    <row r="17859" spans="1:1" x14ac:dyDescent="0.25">
      <c r="A17859">
        <v>17858</v>
      </c>
    </row>
    <row r="17860" spans="1:1" x14ac:dyDescent="0.25">
      <c r="A17860">
        <v>17859</v>
      </c>
    </row>
    <row r="17861" spans="1:1" x14ac:dyDescent="0.25">
      <c r="A17861">
        <v>17860</v>
      </c>
    </row>
    <row r="17862" spans="1:1" x14ac:dyDescent="0.25">
      <c r="A17862">
        <v>17861</v>
      </c>
    </row>
    <row r="17863" spans="1:1" x14ac:dyDescent="0.25">
      <c r="A17863">
        <v>17862</v>
      </c>
    </row>
    <row r="17864" spans="1:1" x14ac:dyDescent="0.25">
      <c r="A17864">
        <v>17863</v>
      </c>
    </row>
    <row r="17865" spans="1:1" x14ac:dyDescent="0.25">
      <c r="A17865">
        <v>17864</v>
      </c>
    </row>
    <row r="17866" spans="1:1" x14ac:dyDescent="0.25">
      <c r="A17866">
        <v>17865</v>
      </c>
    </row>
    <row r="17867" spans="1:1" x14ac:dyDescent="0.25">
      <c r="A17867">
        <v>17866</v>
      </c>
    </row>
    <row r="17868" spans="1:1" x14ac:dyDescent="0.25">
      <c r="A17868">
        <v>17867</v>
      </c>
    </row>
    <row r="17869" spans="1:1" x14ac:dyDescent="0.25">
      <c r="A17869">
        <v>17868</v>
      </c>
    </row>
    <row r="17870" spans="1:1" x14ac:dyDescent="0.25">
      <c r="A17870">
        <v>17869</v>
      </c>
    </row>
    <row r="17871" spans="1:1" x14ac:dyDescent="0.25">
      <c r="A17871">
        <v>17870</v>
      </c>
    </row>
    <row r="17872" spans="1:1" x14ac:dyDescent="0.25">
      <c r="A17872">
        <v>17871</v>
      </c>
    </row>
    <row r="17873" spans="1:1" x14ac:dyDescent="0.25">
      <c r="A17873">
        <v>17872</v>
      </c>
    </row>
    <row r="17874" spans="1:1" x14ac:dyDescent="0.25">
      <c r="A17874">
        <v>17873</v>
      </c>
    </row>
    <row r="17875" spans="1:1" x14ac:dyDescent="0.25">
      <c r="A17875">
        <v>17874</v>
      </c>
    </row>
    <row r="17876" spans="1:1" x14ac:dyDescent="0.25">
      <c r="A17876">
        <v>17875</v>
      </c>
    </row>
    <row r="17877" spans="1:1" x14ac:dyDescent="0.25">
      <c r="A17877">
        <v>17876</v>
      </c>
    </row>
    <row r="17878" spans="1:1" x14ac:dyDescent="0.25">
      <c r="A17878">
        <v>17877</v>
      </c>
    </row>
    <row r="17879" spans="1:1" x14ac:dyDescent="0.25">
      <c r="A17879">
        <v>17878</v>
      </c>
    </row>
    <row r="17880" spans="1:1" x14ac:dyDescent="0.25">
      <c r="A17880">
        <v>17879</v>
      </c>
    </row>
    <row r="17881" spans="1:1" x14ac:dyDescent="0.25">
      <c r="A17881">
        <v>17880</v>
      </c>
    </row>
    <row r="17882" spans="1:1" x14ac:dyDescent="0.25">
      <c r="A17882">
        <v>17881</v>
      </c>
    </row>
    <row r="17883" spans="1:1" x14ac:dyDescent="0.25">
      <c r="A17883">
        <v>17882</v>
      </c>
    </row>
    <row r="17884" spans="1:1" x14ac:dyDescent="0.25">
      <c r="A17884">
        <v>17883</v>
      </c>
    </row>
    <row r="17885" spans="1:1" x14ac:dyDescent="0.25">
      <c r="A17885">
        <v>17884</v>
      </c>
    </row>
    <row r="17886" spans="1:1" x14ac:dyDescent="0.25">
      <c r="A17886">
        <v>17885</v>
      </c>
    </row>
    <row r="17887" spans="1:1" x14ac:dyDescent="0.25">
      <c r="A17887">
        <v>17886</v>
      </c>
    </row>
    <row r="17888" spans="1:1" x14ac:dyDescent="0.25">
      <c r="A17888">
        <v>17887</v>
      </c>
    </row>
    <row r="17889" spans="1:1" x14ac:dyDescent="0.25">
      <c r="A17889">
        <v>17888</v>
      </c>
    </row>
    <row r="17890" spans="1:1" x14ac:dyDescent="0.25">
      <c r="A17890">
        <v>17889</v>
      </c>
    </row>
    <row r="17891" spans="1:1" x14ac:dyDescent="0.25">
      <c r="A17891">
        <v>17890</v>
      </c>
    </row>
    <row r="17892" spans="1:1" x14ac:dyDescent="0.25">
      <c r="A17892">
        <v>17891</v>
      </c>
    </row>
    <row r="17893" spans="1:1" x14ac:dyDescent="0.25">
      <c r="A17893">
        <v>17892</v>
      </c>
    </row>
    <row r="17894" spans="1:1" x14ac:dyDescent="0.25">
      <c r="A17894">
        <v>17893</v>
      </c>
    </row>
    <row r="17895" spans="1:1" x14ac:dyDescent="0.25">
      <c r="A17895">
        <v>17894</v>
      </c>
    </row>
    <row r="17896" spans="1:1" x14ac:dyDescent="0.25">
      <c r="A17896">
        <v>17895</v>
      </c>
    </row>
    <row r="17897" spans="1:1" x14ac:dyDescent="0.25">
      <c r="A17897">
        <v>17896</v>
      </c>
    </row>
    <row r="17898" spans="1:1" x14ac:dyDescent="0.25">
      <c r="A17898">
        <v>17897</v>
      </c>
    </row>
    <row r="17899" spans="1:1" x14ac:dyDescent="0.25">
      <c r="A17899">
        <v>17898</v>
      </c>
    </row>
    <row r="17900" spans="1:1" x14ac:dyDescent="0.25">
      <c r="A17900">
        <v>17899</v>
      </c>
    </row>
    <row r="17901" spans="1:1" x14ac:dyDescent="0.25">
      <c r="A17901">
        <v>17900</v>
      </c>
    </row>
    <row r="17902" spans="1:1" x14ac:dyDescent="0.25">
      <c r="A17902">
        <v>17901</v>
      </c>
    </row>
    <row r="17903" spans="1:1" x14ac:dyDescent="0.25">
      <c r="A17903">
        <v>17902</v>
      </c>
    </row>
    <row r="17904" spans="1:1" x14ac:dyDescent="0.25">
      <c r="A17904">
        <v>17903</v>
      </c>
    </row>
    <row r="17905" spans="1:1" x14ac:dyDescent="0.25">
      <c r="A17905">
        <v>17904</v>
      </c>
    </row>
    <row r="17906" spans="1:1" x14ac:dyDescent="0.25">
      <c r="A17906">
        <v>17905</v>
      </c>
    </row>
    <row r="17907" spans="1:1" x14ac:dyDescent="0.25">
      <c r="A17907">
        <v>17906</v>
      </c>
    </row>
    <row r="17908" spans="1:1" x14ac:dyDescent="0.25">
      <c r="A17908">
        <v>17907</v>
      </c>
    </row>
    <row r="17909" spans="1:1" x14ac:dyDescent="0.25">
      <c r="A17909">
        <v>17908</v>
      </c>
    </row>
    <row r="17910" spans="1:1" x14ac:dyDescent="0.25">
      <c r="A17910">
        <v>17909</v>
      </c>
    </row>
    <row r="17911" spans="1:1" x14ac:dyDescent="0.25">
      <c r="A17911">
        <v>17910</v>
      </c>
    </row>
    <row r="17912" spans="1:1" x14ac:dyDescent="0.25">
      <c r="A17912">
        <v>17911</v>
      </c>
    </row>
    <row r="17913" spans="1:1" x14ac:dyDescent="0.25">
      <c r="A17913">
        <v>17912</v>
      </c>
    </row>
    <row r="17914" spans="1:1" x14ac:dyDescent="0.25">
      <c r="A17914">
        <v>17913</v>
      </c>
    </row>
    <row r="17915" spans="1:1" x14ac:dyDescent="0.25">
      <c r="A17915">
        <v>17914</v>
      </c>
    </row>
    <row r="17916" spans="1:1" x14ac:dyDescent="0.25">
      <c r="A17916">
        <v>17915</v>
      </c>
    </row>
    <row r="17917" spans="1:1" x14ac:dyDescent="0.25">
      <c r="A17917">
        <v>17916</v>
      </c>
    </row>
    <row r="17918" spans="1:1" x14ac:dyDescent="0.25">
      <c r="A17918">
        <v>17917</v>
      </c>
    </row>
    <row r="17919" spans="1:1" x14ac:dyDescent="0.25">
      <c r="A17919">
        <v>17918</v>
      </c>
    </row>
    <row r="17920" spans="1:1" x14ac:dyDescent="0.25">
      <c r="A17920">
        <v>17919</v>
      </c>
    </row>
    <row r="17921" spans="1:1" x14ac:dyDescent="0.25">
      <c r="A17921">
        <v>17920</v>
      </c>
    </row>
    <row r="17922" spans="1:1" x14ac:dyDescent="0.25">
      <c r="A17922">
        <v>17921</v>
      </c>
    </row>
    <row r="17923" spans="1:1" x14ac:dyDescent="0.25">
      <c r="A17923">
        <v>17922</v>
      </c>
    </row>
    <row r="17924" spans="1:1" x14ac:dyDescent="0.25">
      <c r="A17924">
        <v>17923</v>
      </c>
    </row>
    <row r="17925" spans="1:1" x14ac:dyDescent="0.25">
      <c r="A17925">
        <v>17924</v>
      </c>
    </row>
    <row r="17926" spans="1:1" x14ac:dyDescent="0.25">
      <c r="A17926">
        <v>17925</v>
      </c>
    </row>
    <row r="17927" spans="1:1" x14ac:dyDescent="0.25">
      <c r="A17927">
        <v>17926</v>
      </c>
    </row>
    <row r="17928" spans="1:1" x14ac:dyDescent="0.25">
      <c r="A17928">
        <v>17927</v>
      </c>
    </row>
    <row r="17929" spans="1:1" x14ac:dyDescent="0.25">
      <c r="A17929">
        <v>17928</v>
      </c>
    </row>
    <row r="17930" spans="1:1" x14ac:dyDescent="0.25">
      <c r="A17930">
        <v>17929</v>
      </c>
    </row>
    <row r="17931" spans="1:1" x14ac:dyDescent="0.25">
      <c r="A17931">
        <v>17930</v>
      </c>
    </row>
    <row r="17932" spans="1:1" x14ac:dyDescent="0.25">
      <c r="A17932">
        <v>17931</v>
      </c>
    </row>
    <row r="17933" spans="1:1" x14ac:dyDescent="0.25">
      <c r="A17933">
        <v>17932</v>
      </c>
    </row>
    <row r="17934" spans="1:1" x14ac:dyDescent="0.25">
      <c r="A17934">
        <v>17933</v>
      </c>
    </row>
    <row r="17935" spans="1:1" x14ac:dyDescent="0.25">
      <c r="A17935">
        <v>17934</v>
      </c>
    </row>
    <row r="17936" spans="1:1" x14ac:dyDescent="0.25">
      <c r="A17936">
        <v>17935</v>
      </c>
    </row>
    <row r="17937" spans="1:1" x14ac:dyDescent="0.25">
      <c r="A17937">
        <v>17936</v>
      </c>
    </row>
    <row r="17938" spans="1:1" x14ac:dyDescent="0.25">
      <c r="A17938">
        <v>17937</v>
      </c>
    </row>
    <row r="17939" spans="1:1" x14ac:dyDescent="0.25">
      <c r="A17939">
        <v>17938</v>
      </c>
    </row>
    <row r="17940" spans="1:1" x14ac:dyDescent="0.25">
      <c r="A17940">
        <v>17939</v>
      </c>
    </row>
    <row r="17941" spans="1:1" x14ac:dyDescent="0.25">
      <c r="A17941">
        <v>17940</v>
      </c>
    </row>
    <row r="17942" spans="1:1" x14ac:dyDescent="0.25">
      <c r="A17942">
        <v>17941</v>
      </c>
    </row>
    <row r="17943" spans="1:1" x14ac:dyDescent="0.25">
      <c r="A17943">
        <v>17942</v>
      </c>
    </row>
    <row r="17944" spans="1:1" x14ac:dyDescent="0.25">
      <c r="A17944">
        <v>17943</v>
      </c>
    </row>
    <row r="17945" spans="1:1" x14ac:dyDescent="0.25">
      <c r="A17945">
        <v>17944</v>
      </c>
    </row>
    <row r="17946" spans="1:1" x14ac:dyDescent="0.25">
      <c r="A17946">
        <v>17945</v>
      </c>
    </row>
    <row r="17947" spans="1:1" x14ac:dyDescent="0.25">
      <c r="A17947">
        <v>17946</v>
      </c>
    </row>
    <row r="17948" spans="1:1" x14ac:dyDescent="0.25">
      <c r="A17948">
        <v>17947</v>
      </c>
    </row>
    <row r="17949" spans="1:1" x14ac:dyDescent="0.25">
      <c r="A17949">
        <v>17948</v>
      </c>
    </row>
    <row r="17950" spans="1:1" x14ac:dyDescent="0.25">
      <c r="A17950">
        <v>17949</v>
      </c>
    </row>
    <row r="17951" spans="1:1" x14ac:dyDescent="0.25">
      <c r="A17951">
        <v>17950</v>
      </c>
    </row>
    <row r="17952" spans="1:1" x14ac:dyDescent="0.25">
      <c r="A17952">
        <v>17951</v>
      </c>
    </row>
    <row r="17953" spans="1:1" x14ac:dyDescent="0.25">
      <c r="A17953">
        <v>17952</v>
      </c>
    </row>
    <row r="17954" spans="1:1" x14ac:dyDescent="0.25">
      <c r="A17954">
        <v>17953</v>
      </c>
    </row>
    <row r="17955" spans="1:1" x14ac:dyDescent="0.25">
      <c r="A17955">
        <v>17954</v>
      </c>
    </row>
    <row r="17956" spans="1:1" x14ac:dyDescent="0.25">
      <c r="A17956">
        <v>17955</v>
      </c>
    </row>
    <row r="17957" spans="1:1" x14ac:dyDescent="0.25">
      <c r="A17957">
        <v>17956</v>
      </c>
    </row>
    <row r="17958" spans="1:1" x14ac:dyDescent="0.25">
      <c r="A17958">
        <v>17957</v>
      </c>
    </row>
    <row r="17959" spans="1:1" x14ac:dyDescent="0.25">
      <c r="A17959">
        <v>17958</v>
      </c>
    </row>
    <row r="17960" spans="1:1" x14ac:dyDescent="0.25">
      <c r="A17960">
        <v>17959</v>
      </c>
    </row>
    <row r="17961" spans="1:1" x14ac:dyDescent="0.25">
      <c r="A17961">
        <v>17960</v>
      </c>
    </row>
    <row r="17962" spans="1:1" x14ac:dyDescent="0.25">
      <c r="A17962">
        <v>17961</v>
      </c>
    </row>
    <row r="17963" spans="1:1" x14ac:dyDescent="0.25">
      <c r="A17963">
        <v>17962</v>
      </c>
    </row>
    <row r="17964" spans="1:1" x14ac:dyDescent="0.25">
      <c r="A17964">
        <v>17963</v>
      </c>
    </row>
    <row r="17965" spans="1:1" x14ac:dyDescent="0.25">
      <c r="A17965">
        <v>17964</v>
      </c>
    </row>
    <row r="17966" spans="1:1" x14ac:dyDescent="0.25">
      <c r="A17966">
        <v>17965</v>
      </c>
    </row>
    <row r="17967" spans="1:1" x14ac:dyDescent="0.25">
      <c r="A17967">
        <v>17966</v>
      </c>
    </row>
    <row r="17968" spans="1:1" x14ac:dyDescent="0.25">
      <c r="A17968">
        <v>17967</v>
      </c>
    </row>
    <row r="17969" spans="1:11" x14ac:dyDescent="0.25">
      <c r="A17969">
        <v>17968</v>
      </c>
    </row>
    <row r="17970" spans="1:11" x14ac:dyDescent="0.25">
      <c r="A17970">
        <v>17969</v>
      </c>
    </row>
    <row r="17971" spans="1:11" x14ac:dyDescent="0.25">
      <c r="A17971">
        <v>17970</v>
      </c>
    </row>
    <row r="17972" spans="1:11" x14ac:dyDescent="0.25">
      <c r="A17972">
        <v>17971</v>
      </c>
    </row>
    <row r="17973" spans="1:11" x14ac:dyDescent="0.25">
      <c r="A17973">
        <v>17972</v>
      </c>
    </row>
    <row r="17974" spans="1:11" x14ac:dyDescent="0.25">
      <c r="A17974">
        <v>17973</v>
      </c>
    </row>
    <row r="17975" spans="1:11" x14ac:dyDescent="0.25">
      <c r="A17975">
        <v>17974</v>
      </c>
    </row>
    <row r="17976" spans="1:11" x14ac:dyDescent="0.25">
      <c r="A17976">
        <v>17975</v>
      </c>
      <c r="J17976">
        <v>-2.5051170000000127</v>
      </c>
      <c r="K17976">
        <v>12.912295</v>
      </c>
    </row>
    <row r="17977" spans="1:11" x14ac:dyDescent="0.25">
      <c r="A17977">
        <v>17976</v>
      </c>
      <c r="D17977">
        <v>20.138612999999999</v>
      </c>
      <c r="E17977">
        <v>7.5071969999999997</v>
      </c>
    </row>
    <row r="17978" spans="1:11" x14ac:dyDescent="0.25">
      <c r="A17978">
        <v>17977</v>
      </c>
      <c r="D17978">
        <v>20.138612999999999</v>
      </c>
      <c r="E17978">
        <v>7.5071969999999997</v>
      </c>
    </row>
    <row r="17979" spans="1:11" x14ac:dyDescent="0.25">
      <c r="A17979">
        <v>17978</v>
      </c>
      <c r="D17979">
        <v>20.138612999999999</v>
      </c>
      <c r="E17979">
        <v>7.5071969999999997</v>
      </c>
    </row>
    <row r="17980" spans="1:11" x14ac:dyDescent="0.25">
      <c r="A17980">
        <v>17979</v>
      </c>
      <c r="D17980">
        <v>20.138612999999999</v>
      </c>
      <c r="E17980">
        <v>7.5071969999999997</v>
      </c>
    </row>
    <row r="17981" spans="1:11" x14ac:dyDescent="0.25">
      <c r="A17981">
        <v>17980</v>
      </c>
      <c r="D17981">
        <v>20.138612999999999</v>
      </c>
      <c r="E17981">
        <v>7.5071969999999997</v>
      </c>
    </row>
    <row r="17982" spans="1:11" x14ac:dyDescent="0.25">
      <c r="A17982">
        <v>17981</v>
      </c>
      <c r="B17982">
        <v>24.403120999999999</v>
      </c>
      <c r="C17982">
        <v>6.1859039999999998</v>
      </c>
      <c r="D17982">
        <v>20.138612999999999</v>
      </c>
      <c r="E17982">
        <v>7.5071969999999997</v>
      </c>
    </row>
    <row r="17983" spans="1:11" x14ac:dyDescent="0.25">
      <c r="A17983">
        <v>17982</v>
      </c>
      <c r="B17983">
        <v>24.403120999999999</v>
      </c>
      <c r="C17983">
        <v>6.1859039999999998</v>
      </c>
      <c r="D17983">
        <v>20.138612999999999</v>
      </c>
      <c r="E17983">
        <v>7.5071969999999997</v>
      </c>
    </row>
    <row r="17984" spans="1:11" x14ac:dyDescent="0.25">
      <c r="A17984">
        <v>17983</v>
      </c>
      <c r="B17984">
        <v>24.403120999999999</v>
      </c>
      <c r="C17984">
        <v>6.1859039999999998</v>
      </c>
      <c r="D17984">
        <v>20.138612999999999</v>
      </c>
      <c r="E17984">
        <v>7.5071969999999997</v>
      </c>
    </row>
    <row r="17985" spans="1:9" x14ac:dyDescent="0.25">
      <c r="A17985">
        <v>17984</v>
      </c>
      <c r="B17985">
        <v>24.403120999999999</v>
      </c>
      <c r="C17985">
        <v>6.1859039999999998</v>
      </c>
      <c r="D17985">
        <v>20.138612999999999</v>
      </c>
      <c r="E17985">
        <v>7.5071969999999997</v>
      </c>
    </row>
    <row r="17986" spans="1:9" x14ac:dyDescent="0.25">
      <c r="A17986">
        <v>17985</v>
      </c>
      <c r="B17986">
        <v>24.403120999999999</v>
      </c>
      <c r="C17986">
        <v>6.1859039999999998</v>
      </c>
      <c r="D17986">
        <v>20.138612999999999</v>
      </c>
      <c r="E17986">
        <v>7.5071969999999997</v>
      </c>
    </row>
    <row r="17987" spans="1:9" x14ac:dyDescent="0.25">
      <c r="A17987">
        <v>17986</v>
      </c>
      <c r="B17987">
        <v>24.403120999999999</v>
      </c>
      <c r="C17987">
        <v>6.1859039999999998</v>
      </c>
      <c r="D17987">
        <v>20.138612999999999</v>
      </c>
      <c r="E17987">
        <v>7.5071969999999997</v>
      </c>
    </row>
    <row r="17988" spans="1:9" x14ac:dyDescent="0.25">
      <c r="A17988">
        <v>17987</v>
      </c>
      <c r="B17988">
        <v>24.403120999999999</v>
      </c>
      <c r="C17988">
        <v>6.1859039999999998</v>
      </c>
      <c r="D17988">
        <v>20.138612999999999</v>
      </c>
      <c r="E17988">
        <v>7.5071969999999997</v>
      </c>
    </row>
    <row r="17989" spans="1:9" x14ac:dyDescent="0.25">
      <c r="A17989">
        <v>17988</v>
      </c>
      <c r="B17989">
        <v>24.403120999999999</v>
      </c>
      <c r="C17989">
        <v>6.1859039999999998</v>
      </c>
    </row>
    <row r="17990" spans="1:9" x14ac:dyDescent="0.25">
      <c r="A17990">
        <v>17989</v>
      </c>
      <c r="B17990">
        <v>24.403120999999999</v>
      </c>
      <c r="C17990">
        <v>6.1859039999999998</v>
      </c>
    </row>
    <row r="17991" spans="1:9" x14ac:dyDescent="0.25">
      <c r="A17991">
        <v>17990</v>
      </c>
      <c r="B17991">
        <v>24.403120999999999</v>
      </c>
      <c r="C17991">
        <v>6.1859039999999998</v>
      </c>
    </row>
    <row r="17992" spans="1:9" x14ac:dyDescent="0.25">
      <c r="A17992">
        <v>17991</v>
      </c>
      <c r="B17992">
        <v>24.403120999999999</v>
      </c>
      <c r="C17992">
        <v>6.1859039999999998</v>
      </c>
    </row>
    <row r="17993" spans="1:9" x14ac:dyDescent="0.25">
      <c r="A17993">
        <v>17992</v>
      </c>
      <c r="B17993">
        <v>24.403120999999999</v>
      </c>
      <c r="C17993">
        <v>6.1859039999999998</v>
      </c>
    </row>
    <row r="17994" spans="1:9" x14ac:dyDescent="0.25">
      <c r="A17994">
        <v>17993</v>
      </c>
      <c r="H17994">
        <v>23.381994999999996</v>
      </c>
      <c r="I17994">
        <v>8.2878869999999996</v>
      </c>
    </row>
    <row r="17995" spans="1:9" x14ac:dyDescent="0.25">
      <c r="A17995">
        <v>17994</v>
      </c>
      <c r="F17995">
        <v>24.042757999999999</v>
      </c>
      <c r="G17995">
        <v>4.9246910000000002</v>
      </c>
      <c r="H17995">
        <v>23.381994999999996</v>
      </c>
      <c r="I17995">
        <v>8.2878869999999996</v>
      </c>
    </row>
    <row r="17996" spans="1:9" x14ac:dyDescent="0.25">
      <c r="A17996">
        <v>17995</v>
      </c>
      <c r="F17996">
        <v>24.042757999999999</v>
      </c>
      <c r="G17996">
        <v>4.9246910000000002</v>
      </c>
      <c r="H17996">
        <v>23.381994999999996</v>
      </c>
      <c r="I17996">
        <v>8.2878869999999996</v>
      </c>
    </row>
    <row r="17997" spans="1:9" x14ac:dyDescent="0.25">
      <c r="A17997">
        <v>17996</v>
      </c>
      <c r="F17997">
        <v>24.042757999999999</v>
      </c>
      <c r="G17997">
        <v>4.9246910000000002</v>
      </c>
      <c r="H17997">
        <v>23.381994999999996</v>
      </c>
      <c r="I17997">
        <v>8.2878869999999996</v>
      </c>
    </row>
    <row r="17998" spans="1:9" x14ac:dyDescent="0.25">
      <c r="A17998">
        <v>17997</v>
      </c>
      <c r="F17998">
        <v>24.042757999999999</v>
      </c>
      <c r="G17998">
        <v>4.9246910000000002</v>
      </c>
      <c r="H17998">
        <v>23.261949999999999</v>
      </c>
      <c r="I17998">
        <v>8.3479659999999996</v>
      </c>
    </row>
    <row r="17999" spans="1:9" x14ac:dyDescent="0.25">
      <c r="A17999">
        <v>17998</v>
      </c>
      <c r="F17999">
        <v>24.042757999999999</v>
      </c>
      <c r="G17999">
        <v>4.9246910000000002</v>
      </c>
      <c r="H17999">
        <v>23.381994999999996</v>
      </c>
      <c r="I17999">
        <v>8.2878869999999996</v>
      </c>
    </row>
    <row r="18000" spans="1:9" x14ac:dyDescent="0.25">
      <c r="A18000">
        <v>17999</v>
      </c>
      <c r="F18000">
        <v>24.042757999999999</v>
      </c>
      <c r="G18000">
        <v>4.9246910000000002</v>
      </c>
      <c r="H18000">
        <v>23.381994999999996</v>
      </c>
      <c r="I18000">
        <v>8.2878869999999996</v>
      </c>
    </row>
    <row r="18001" spans="1:9" x14ac:dyDescent="0.25">
      <c r="A18001">
        <v>18000</v>
      </c>
      <c r="F18001">
        <v>24.042757999999999</v>
      </c>
      <c r="G18001">
        <v>4.9246910000000002</v>
      </c>
      <c r="H18001">
        <v>23.381994999999996</v>
      </c>
      <c r="I18001">
        <v>8.2878869999999996</v>
      </c>
    </row>
    <row r="18002" spans="1:9" x14ac:dyDescent="0.25">
      <c r="A18002">
        <v>18001</v>
      </c>
      <c r="F18002">
        <v>24.042757999999999</v>
      </c>
      <c r="G18002">
        <v>4.9246910000000002</v>
      </c>
      <c r="H18002">
        <v>23.381994999999996</v>
      </c>
      <c r="I18002">
        <v>8.2878869999999996</v>
      </c>
    </row>
    <row r="18003" spans="1:9" x14ac:dyDescent="0.25">
      <c r="A18003">
        <v>18002</v>
      </c>
      <c r="F18003">
        <v>24.042757999999999</v>
      </c>
      <c r="G18003">
        <v>4.9246910000000002</v>
      </c>
      <c r="H18003">
        <v>23.381994999999996</v>
      </c>
      <c r="I18003">
        <v>8.2878869999999996</v>
      </c>
    </row>
    <row r="18004" spans="1:9" x14ac:dyDescent="0.25">
      <c r="A18004">
        <v>18003</v>
      </c>
      <c r="F18004">
        <v>24.042757999999999</v>
      </c>
      <c r="G18004">
        <v>4.9246910000000002</v>
      </c>
      <c r="H18004">
        <v>23.381994999999996</v>
      </c>
      <c r="I18004">
        <v>8.2878869999999996</v>
      </c>
    </row>
    <row r="18005" spans="1:9" x14ac:dyDescent="0.25">
      <c r="A18005">
        <v>18004</v>
      </c>
      <c r="F18005">
        <v>24.042757999999999</v>
      </c>
      <c r="G18005">
        <v>4.9246910000000002</v>
      </c>
    </row>
    <row r="18006" spans="1:9" x14ac:dyDescent="0.25">
      <c r="A18006">
        <v>18005</v>
      </c>
    </row>
    <row r="18007" spans="1:9" x14ac:dyDescent="0.25">
      <c r="A18007">
        <v>18006</v>
      </c>
    </row>
    <row r="18008" spans="1:9" x14ac:dyDescent="0.25">
      <c r="A18008">
        <v>18007</v>
      </c>
    </row>
    <row r="18009" spans="1:9" x14ac:dyDescent="0.25">
      <c r="A18009">
        <v>18008</v>
      </c>
    </row>
    <row r="18010" spans="1:9" x14ac:dyDescent="0.25">
      <c r="A18010">
        <v>18009</v>
      </c>
    </row>
    <row r="18011" spans="1:9" x14ac:dyDescent="0.25">
      <c r="A18011">
        <v>18010</v>
      </c>
    </row>
    <row r="18012" spans="1:9" x14ac:dyDescent="0.25">
      <c r="A18012">
        <v>18011</v>
      </c>
    </row>
    <row r="18013" spans="1:9" x14ac:dyDescent="0.25">
      <c r="A18013">
        <v>18012</v>
      </c>
    </row>
    <row r="18014" spans="1:9" x14ac:dyDescent="0.25">
      <c r="A18014">
        <v>18013</v>
      </c>
    </row>
    <row r="18015" spans="1:9" x14ac:dyDescent="0.25">
      <c r="A18015">
        <v>18014</v>
      </c>
    </row>
    <row r="18016" spans="1:9" x14ac:dyDescent="0.25">
      <c r="A18016">
        <v>18015</v>
      </c>
    </row>
    <row r="18017" spans="1:9" x14ac:dyDescent="0.25">
      <c r="A18017">
        <v>18016</v>
      </c>
    </row>
    <row r="18018" spans="1:9" x14ac:dyDescent="0.25">
      <c r="A18018">
        <v>18017</v>
      </c>
    </row>
    <row r="18019" spans="1:9" x14ac:dyDescent="0.25">
      <c r="A18019">
        <v>18018</v>
      </c>
      <c r="D18019">
        <v>54.014135999999993</v>
      </c>
      <c r="E18019">
        <v>6.7263909999999996</v>
      </c>
    </row>
    <row r="18020" spans="1:9" x14ac:dyDescent="0.25">
      <c r="A18020">
        <v>18019</v>
      </c>
      <c r="D18020">
        <v>54.014135999999993</v>
      </c>
      <c r="E18020">
        <v>6.7263909999999996</v>
      </c>
    </row>
    <row r="18021" spans="1:9" x14ac:dyDescent="0.25">
      <c r="A18021">
        <v>18020</v>
      </c>
      <c r="D18021">
        <v>54.014135999999993</v>
      </c>
      <c r="E18021">
        <v>6.7263909999999996</v>
      </c>
    </row>
    <row r="18022" spans="1:9" x14ac:dyDescent="0.25">
      <c r="A18022">
        <v>18021</v>
      </c>
      <c r="B18022">
        <v>56.416633999999995</v>
      </c>
      <c r="C18022">
        <v>5.405214</v>
      </c>
      <c r="D18022">
        <v>54.014135999999993</v>
      </c>
      <c r="E18022">
        <v>6.7263909999999996</v>
      </c>
    </row>
    <row r="18023" spans="1:9" x14ac:dyDescent="0.25">
      <c r="A18023">
        <v>18022</v>
      </c>
      <c r="B18023">
        <v>56.416633999999995</v>
      </c>
      <c r="C18023">
        <v>5.405214</v>
      </c>
      <c r="D18023">
        <v>54.014135999999993</v>
      </c>
      <c r="E18023">
        <v>6.7263909999999996</v>
      </c>
    </row>
    <row r="18024" spans="1:9" x14ac:dyDescent="0.25">
      <c r="A18024">
        <v>18023</v>
      </c>
      <c r="B18024">
        <v>56.416633999999995</v>
      </c>
      <c r="C18024">
        <v>5.405214</v>
      </c>
      <c r="D18024">
        <v>54.014135999999993</v>
      </c>
      <c r="E18024">
        <v>6.7263909999999996</v>
      </c>
    </row>
    <row r="18025" spans="1:9" x14ac:dyDescent="0.25">
      <c r="A18025">
        <v>18024</v>
      </c>
      <c r="B18025">
        <v>56.416633999999995</v>
      </c>
      <c r="C18025">
        <v>5.405214</v>
      </c>
      <c r="D18025">
        <v>54.014135999999993</v>
      </c>
      <c r="E18025">
        <v>6.7263909999999996</v>
      </c>
    </row>
    <row r="18026" spans="1:9" x14ac:dyDescent="0.25">
      <c r="A18026">
        <v>18025</v>
      </c>
      <c r="B18026">
        <v>56.416633999999995</v>
      </c>
      <c r="C18026">
        <v>5.405214</v>
      </c>
      <c r="D18026">
        <v>54.014135999999993</v>
      </c>
      <c r="E18026">
        <v>6.7263909999999996</v>
      </c>
    </row>
    <row r="18027" spans="1:9" x14ac:dyDescent="0.25">
      <c r="A18027">
        <v>18026</v>
      </c>
      <c r="B18027">
        <v>56.416633999999995</v>
      </c>
      <c r="C18027">
        <v>5.405214</v>
      </c>
      <c r="D18027">
        <v>54.014135999999993</v>
      </c>
      <c r="E18027">
        <v>6.7263909999999996</v>
      </c>
    </row>
    <row r="18028" spans="1:9" x14ac:dyDescent="0.25">
      <c r="A18028">
        <v>18027</v>
      </c>
      <c r="B18028">
        <v>56.416633999999995</v>
      </c>
      <c r="C18028">
        <v>5.405214</v>
      </c>
      <c r="D18028">
        <v>54.014135999999993</v>
      </c>
      <c r="E18028">
        <v>6.7263909999999996</v>
      </c>
    </row>
    <row r="18029" spans="1:9" x14ac:dyDescent="0.25">
      <c r="A18029">
        <v>18028</v>
      </c>
      <c r="B18029">
        <v>56.416633999999995</v>
      </c>
      <c r="C18029">
        <v>5.405214</v>
      </c>
      <c r="D18029">
        <v>54.014135999999993</v>
      </c>
      <c r="E18029">
        <v>6.7263909999999996</v>
      </c>
    </row>
    <row r="18030" spans="1:9" x14ac:dyDescent="0.25">
      <c r="A18030">
        <v>18029</v>
      </c>
      <c r="B18030">
        <v>56.416633999999995</v>
      </c>
      <c r="C18030">
        <v>5.405214</v>
      </c>
    </row>
    <row r="18031" spans="1:9" x14ac:dyDescent="0.25">
      <c r="A18031">
        <v>18030</v>
      </c>
      <c r="B18031">
        <v>56.416633999999995</v>
      </c>
      <c r="C18031">
        <v>5.405214</v>
      </c>
    </row>
    <row r="18032" spans="1:9" x14ac:dyDescent="0.25">
      <c r="A18032">
        <v>18031</v>
      </c>
      <c r="F18032">
        <v>56.596757999999994</v>
      </c>
      <c r="G18032">
        <v>4.8646120000000002</v>
      </c>
      <c r="H18032">
        <v>57.197440999999998</v>
      </c>
      <c r="I18032">
        <v>7.8675600000000001</v>
      </c>
    </row>
    <row r="18033" spans="1:9" x14ac:dyDescent="0.25">
      <c r="A18033">
        <v>18032</v>
      </c>
      <c r="F18033">
        <v>56.596757999999994</v>
      </c>
      <c r="G18033">
        <v>4.8646120000000002</v>
      </c>
      <c r="H18033">
        <v>57.197440999999998</v>
      </c>
      <c r="I18033">
        <v>7.8675600000000001</v>
      </c>
    </row>
    <row r="18034" spans="1:9" x14ac:dyDescent="0.25">
      <c r="A18034">
        <v>18033</v>
      </c>
      <c r="F18034">
        <v>56.596757999999994</v>
      </c>
      <c r="G18034">
        <v>4.8646120000000002</v>
      </c>
      <c r="H18034">
        <v>57.197440999999998</v>
      </c>
      <c r="I18034">
        <v>7.8675600000000001</v>
      </c>
    </row>
    <row r="18035" spans="1:9" x14ac:dyDescent="0.25">
      <c r="A18035">
        <v>18034</v>
      </c>
      <c r="F18035">
        <v>56.596757999999994</v>
      </c>
      <c r="G18035">
        <v>4.8646120000000002</v>
      </c>
      <c r="H18035">
        <v>57.197440999999998</v>
      </c>
      <c r="I18035">
        <v>7.8675600000000001</v>
      </c>
    </row>
    <row r="18036" spans="1:9" x14ac:dyDescent="0.25">
      <c r="A18036">
        <v>18035</v>
      </c>
      <c r="F18036">
        <v>56.596757999999994</v>
      </c>
      <c r="G18036">
        <v>4.8646120000000002</v>
      </c>
      <c r="H18036">
        <v>57.197440999999998</v>
      </c>
      <c r="I18036">
        <v>7.8675600000000001</v>
      </c>
    </row>
    <row r="18037" spans="1:9" x14ac:dyDescent="0.25">
      <c r="A18037">
        <v>18036</v>
      </c>
      <c r="F18037">
        <v>56.596757999999994</v>
      </c>
      <c r="G18037">
        <v>4.8646120000000002</v>
      </c>
      <c r="H18037">
        <v>57.197440999999998</v>
      </c>
      <c r="I18037">
        <v>7.8675600000000001</v>
      </c>
    </row>
    <row r="18038" spans="1:9" x14ac:dyDescent="0.25">
      <c r="A18038">
        <v>18037</v>
      </c>
      <c r="F18038">
        <v>56.596757999999994</v>
      </c>
      <c r="G18038">
        <v>4.8646120000000002</v>
      </c>
      <c r="H18038">
        <v>57.197440999999998</v>
      </c>
      <c r="I18038">
        <v>7.8675600000000001</v>
      </c>
    </row>
    <row r="18039" spans="1:9" x14ac:dyDescent="0.25">
      <c r="A18039">
        <v>18038</v>
      </c>
      <c r="F18039">
        <v>56.596757999999994</v>
      </c>
      <c r="G18039">
        <v>4.8646120000000002</v>
      </c>
      <c r="H18039">
        <v>57.197440999999998</v>
      </c>
      <c r="I18039">
        <v>7.8675600000000001</v>
      </c>
    </row>
    <row r="18040" spans="1:9" x14ac:dyDescent="0.25">
      <c r="A18040">
        <v>18039</v>
      </c>
      <c r="F18040">
        <v>56.596757999999994</v>
      </c>
      <c r="G18040">
        <v>4.8646120000000002</v>
      </c>
      <c r="H18040">
        <v>57.197440999999998</v>
      </c>
      <c r="I18040">
        <v>7.8675600000000001</v>
      </c>
    </row>
    <row r="18041" spans="1:9" x14ac:dyDescent="0.25">
      <c r="A18041">
        <v>18040</v>
      </c>
      <c r="F18041">
        <v>56.596757999999994</v>
      </c>
      <c r="G18041">
        <v>4.8646120000000002</v>
      </c>
      <c r="H18041">
        <v>57.197440999999998</v>
      </c>
      <c r="I18041">
        <v>7.8675600000000001</v>
      </c>
    </row>
    <row r="18042" spans="1:9" x14ac:dyDescent="0.25">
      <c r="A18042">
        <v>18041</v>
      </c>
    </row>
    <row r="18043" spans="1:9" x14ac:dyDescent="0.25">
      <c r="A18043">
        <v>18042</v>
      </c>
    </row>
    <row r="18044" spans="1:9" x14ac:dyDescent="0.25">
      <c r="A18044">
        <v>18043</v>
      </c>
    </row>
    <row r="18045" spans="1:9" x14ac:dyDescent="0.25">
      <c r="A18045">
        <v>18044</v>
      </c>
    </row>
    <row r="18046" spans="1:9" x14ac:dyDescent="0.25">
      <c r="A18046">
        <v>18045</v>
      </c>
    </row>
    <row r="18047" spans="1:9" x14ac:dyDescent="0.25">
      <c r="A18047">
        <v>18046</v>
      </c>
    </row>
    <row r="18048" spans="1:9" x14ac:dyDescent="0.25">
      <c r="A18048">
        <v>18047</v>
      </c>
    </row>
    <row r="18049" spans="1:5" x14ac:dyDescent="0.25">
      <c r="A18049">
        <v>18048</v>
      </c>
    </row>
    <row r="18050" spans="1:5" x14ac:dyDescent="0.25">
      <c r="A18050">
        <v>18049</v>
      </c>
    </row>
    <row r="18051" spans="1:5" x14ac:dyDescent="0.25">
      <c r="A18051">
        <v>18050</v>
      </c>
    </row>
    <row r="18052" spans="1:5" x14ac:dyDescent="0.25">
      <c r="A18052">
        <v>18051</v>
      </c>
    </row>
    <row r="18053" spans="1:5" x14ac:dyDescent="0.25">
      <c r="A18053">
        <v>18052</v>
      </c>
    </row>
    <row r="18054" spans="1:5" x14ac:dyDescent="0.25">
      <c r="A18054">
        <v>18053</v>
      </c>
    </row>
    <row r="18055" spans="1:5" x14ac:dyDescent="0.25">
      <c r="A18055">
        <v>18054</v>
      </c>
    </row>
    <row r="18056" spans="1:5" x14ac:dyDescent="0.25">
      <c r="A18056">
        <v>18055</v>
      </c>
      <c r="B18056">
        <v>86.621369999999999</v>
      </c>
      <c r="C18056">
        <v>3.966961</v>
      </c>
    </row>
    <row r="18057" spans="1:5" x14ac:dyDescent="0.25">
      <c r="A18057">
        <v>18056</v>
      </c>
      <c r="B18057">
        <v>86.621369999999999</v>
      </c>
      <c r="C18057">
        <v>3.966961</v>
      </c>
    </row>
    <row r="18058" spans="1:5" x14ac:dyDescent="0.25">
      <c r="A18058">
        <v>18057</v>
      </c>
      <c r="B18058">
        <v>86.621369999999999</v>
      </c>
      <c r="C18058">
        <v>3.966961</v>
      </c>
      <c r="D18058">
        <v>88.659802999999997</v>
      </c>
      <c r="E18058">
        <v>5.6288640000000001</v>
      </c>
    </row>
    <row r="18059" spans="1:5" x14ac:dyDescent="0.25">
      <c r="A18059">
        <v>18058</v>
      </c>
      <c r="B18059">
        <v>86.621369999999999</v>
      </c>
      <c r="C18059">
        <v>3.966961</v>
      </c>
      <c r="D18059">
        <v>88.659802999999997</v>
      </c>
      <c r="E18059">
        <v>5.6288640000000001</v>
      </c>
    </row>
    <row r="18060" spans="1:5" x14ac:dyDescent="0.25">
      <c r="A18060">
        <v>18059</v>
      </c>
      <c r="B18060">
        <v>86.621369999999999</v>
      </c>
      <c r="C18060">
        <v>3.966961</v>
      </c>
      <c r="D18060">
        <v>88.659802999999997</v>
      </c>
      <c r="E18060">
        <v>5.6288640000000001</v>
      </c>
    </row>
    <row r="18061" spans="1:5" x14ac:dyDescent="0.25">
      <c r="A18061">
        <v>18060</v>
      </c>
      <c r="B18061">
        <v>86.621369999999999</v>
      </c>
      <c r="C18061">
        <v>3.966961</v>
      </c>
      <c r="D18061">
        <v>88.659802999999997</v>
      </c>
      <c r="E18061">
        <v>5.6288640000000001</v>
      </c>
    </row>
    <row r="18062" spans="1:5" x14ac:dyDescent="0.25">
      <c r="A18062">
        <v>18061</v>
      </c>
      <c r="B18062">
        <v>86.621369999999999</v>
      </c>
      <c r="C18062">
        <v>3.966961</v>
      </c>
      <c r="D18062">
        <v>88.659802999999997</v>
      </c>
      <c r="E18062">
        <v>5.6288640000000001</v>
      </c>
    </row>
    <row r="18063" spans="1:5" x14ac:dyDescent="0.25">
      <c r="A18063">
        <v>18062</v>
      </c>
      <c r="B18063">
        <v>86.621369999999999</v>
      </c>
      <c r="C18063">
        <v>3.966961</v>
      </c>
      <c r="D18063">
        <v>88.659802999999997</v>
      </c>
      <c r="E18063">
        <v>5.6288640000000001</v>
      </c>
    </row>
    <row r="18064" spans="1:5" x14ac:dyDescent="0.25">
      <c r="A18064">
        <v>18063</v>
      </c>
      <c r="B18064">
        <v>86.621369999999999</v>
      </c>
      <c r="C18064">
        <v>3.966961</v>
      </c>
      <c r="D18064">
        <v>88.659802999999997</v>
      </c>
      <c r="E18064">
        <v>5.6288640000000001</v>
      </c>
    </row>
    <row r="18065" spans="1:9" x14ac:dyDescent="0.25">
      <c r="A18065">
        <v>18064</v>
      </c>
      <c r="B18065">
        <v>86.621369999999999</v>
      </c>
      <c r="C18065">
        <v>3.966961</v>
      </c>
      <c r="D18065">
        <v>88.659802999999997</v>
      </c>
      <c r="E18065">
        <v>5.6288640000000001</v>
      </c>
    </row>
    <row r="18066" spans="1:9" x14ac:dyDescent="0.25">
      <c r="A18066">
        <v>18065</v>
      </c>
      <c r="D18066">
        <v>88.659802999999997</v>
      </c>
      <c r="E18066">
        <v>5.6288640000000001</v>
      </c>
    </row>
    <row r="18067" spans="1:9" x14ac:dyDescent="0.25">
      <c r="A18067">
        <v>18066</v>
      </c>
      <c r="D18067">
        <v>88.659802999999997</v>
      </c>
      <c r="E18067">
        <v>5.6288640000000001</v>
      </c>
    </row>
    <row r="18068" spans="1:9" x14ac:dyDescent="0.25">
      <c r="A18068">
        <v>18067</v>
      </c>
      <c r="H18068">
        <v>89.357129999999998</v>
      </c>
      <c r="I18068">
        <v>6.4328839999999996</v>
      </c>
    </row>
    <row r="18069" spans="1:9" x14ac:dyDescent="0.25">
      <c r="A18069">
        <v>18068</v>
      </c>
      <c r="F18069">
        <v>90.054460000000006</v>
      </c>
      <c r="G18069">
        <v>3.002075</v>
      </c>
      <c r="H18069">
        <v>89.357129999999998</v>
      </c>
      <c r="I18069">
        <v>6.4328839999999996</v>
      </c>
    </row>
    <row r="18070" spans="1:9" x14ac:dyDescent="0.25">
      <c r="A18070">
        <v>18069</v>
      </c>
      <c r="F18070">
        <v>90.054460000000006</v>
      </c>
      <c r="G18070">
        <v>3.002075</v>
      </c>
      <c r="H18070">
        <v>89.357129999999998</v>
      </c>
      <c r="I18070">
        <v>6.4328839999999996</v>
      </c>
    </row>
    <row r="18071" spans="1:9" x14ac:dyDescent="0.25">
      <c r="A18071">
        <v>18070</v>
      </c>
      <c r="F18071">
        <v>90.054460000000006</v>
      </c>
      <c r="G18071">
        <v>3.002075</v>
      </c>
      <c r="H18071">
        <v>89.357129999999998</v>
      </c>
      <c r="I18071">
        <v>6.4328839999999996</v>
      </c>
    </row>
    <row r="18072" spans="1:9" x14ac:dyDescent="0.25">
      <c r="A18072">
        <v>18071</v>
      </c>
      <c r="F18072">
        <v>90.054460000000006</v>
      </c>
      <c r="G18072">
        <v>3.002075</v>
      </c>
      <c r="H18072">
        <v>89.357129999999998</v>
      </c>
      <c r="I18072">
        <v>6.4328839999999996</v>
      </c>
    </row>
    <row r="18073" spans="1:9" x14ac:dyDescent="0.25">
      <c r="A18073">
        <v>18072</v>
      </c>
      <c r="F18073">
        <v>90.054460000000006</v>
      </c>
      <c r="G18073">
        <v>3.002075</v>
      </c>
      <c r="H18073">
        <v>89.357129999999998</v>
      </c>
      <c r="I18073">
        <v>6.4328839999999996</v>
      </c>
    </row>
    <row r="18074" spans="1:9" x14ac:dyDescent="0.25">
      <c r="A18074">
        <v>18073</v>
      </c>
      <c r="F18074">
        <v>90.054460000000006</v>
      </c>
      <c r="G18074">
        <v>3.002075</v>
      </c>
      <c r="H18074">
        <v>89.357129999999998</v>
      </c>
      <c r="I18074">
        <v>6.4328839999999996</v>
      </c>
    </row>
    <row r="18075" spans="1:9" x14ac:dyDescent="0.25">
      <c r="A18075">
        <v>18074</v>
      </c>
      <c r="F18075">
        <v>90.054460000000006</v>
      </c>
      <c r="G18075">
        <v>3.002075</v>
      </c>
      <c r="H18075">
        <v>89.357129999999998</v>
      </c>
      <c r="I18075">
        <v>6.4328839999999996</v>
      </c>
    </row>
    <row r="18076" spans="1:9" x14ac:dyDescent="0.25">
      <c r="A18076">
        <v>18075</v>
      </c>
      <c r="F18076">
        <v>90.054460000000006</v>
      </c>
      <c r="G18076">
        <v>3.002075</v>
      </c>
      <c r="H18076">
        <v>89.357129999999998</v>
      </c>
      <c r="I18076">
        <v>6.4328839999999996</v>
      </c>
    </row>
    <row r="18077" spans="1:9" x14ac:dyDescent="0.25">
      <c r="A18077">
        <v>18076</v>
      </c>
      <c r="F18077">
        <v>90.054460000000006</v>
      </c>
      <c r="G18077">
        <v>3.002075</v>
      </c>
    </row>
    <row r="18078" spans="1:9" x14ac:dyDescent="0.25">
      <c r="A18078">
        <v>18077</v>
      </c>
    </row>
    <row r="18079" spans="1:9" x14ac:dyDescent="0.25">
      <c r="A18079">
        <v>18078</v>
      </c>
    </row>
    <row r="18080" spans="1:9" x14ac:dyDescent="0.25">
      <c r="A18080">
        <v>18079</v>
      </c>
    </row>
    <row r="18081" spans="1:5" x14ac:dyDescent="0.25">
      <c r="A18081">
        <v>18080</v>
      </c>
    </row>
    <row r="18082" spans="1:5" x14ac:dyDescent="0.25">
      <c r="A18082">
        <v>18081</v>
      </c>
    </row>
    <row r="18083" spans="1:5" x14ac:dyDescent="0.25">
      <c r="A18083">
        <v>18082</v>
      </c>
    </row>
    <row r="18084" spans="1:5" x14ac:dyDescent="0.25">
      <c r="A18084">
        <v>18083</v>
      </c>
    </row>
    <row r="18085" spans="1:5" x14ac:dyDescent="0.25">
      <c r="A18085">
        <v>18084</v>
      </c>
    </row>
    <row r="18086" spans="1:5" x14ac:dyDescent="0.25">
      <c r="A18086">
        <v>18085</v>
      </c>
    </row>
    <row r="18087" spans="1:5" x14ac:dyDescent="0.25">
      <c r="A18087">
        <v>18086</v>
      </c>
    </row>
    <row r="18088" spans="1:5" x14ac:dyDescent="0.25">
      <c r="A18088">
        <v>18087</v>
      </c>
    </row>
    <row r="18089" spans="1:5" x14ac:dyDescent="0.25">
      <c r="A18089">
        <v>18088</v>
      </c>
    </row>
    <row r="18090" spans="1:5" x14ac:dyDescent="0.25">
      <c r="A18090">
        <v>18089</v>
      </c>
    </row>
    <row r="18091" spans="1:5" x14ac:dyDescent="0.25">
      <c r="A18091">
        <v>18090</v>
      </c>
      <c r="B18091">
        <v>119.235489</v>
      </c>
      <c r="C18091">
        <v>4.1813799999999999</v>
      </c>
    </row>
    <row r="18092" spans="1:5" x14ac:dyDescent="0.25">
      <c r="A18092">
        <v>18091</v>
      </c>
      <c r="B18092">
        <v>119.235489</v>
      </c>
      <c r="C18092">
        <v>4.1813799999999999</v>
      </c>
    </row>
    <row r="18093" spans="1:5" x14ac:dyDescent="0.25">
      <c r="A18093">
        <v>18092</v>
      </c>
      <c r="B18093">
        <v>119.235489</v>
      </c>
      <c r="C18093">
        <v>4.1813799999999999</v>
      </c>
    </row>
    <row r="18094" spans="1:5" x14ac:dyDescent="0.25">
      <c r="A18094">
        <v>18093</v>
      </c>
      <c r="B18094">
        <v>119.235489</v>
      </c>
      <c r="C18094">
        <v>4.1813799999999999</v>
      </c>
      <c r="D18094">
        <v>121.702969</v>
      </c>
      <c r="E18094">
        <v>5.4143410000000003</v>
      </c>
    </row>
    <row r="18095" spans="1:5" x14ac:dyDescent="0.25">
      <c r="A18095">
        <v>18094</v>
      </c>
      <c r="B18095">
        <v>119.235489</v>
      </c>
      <c r="C18095">
        <v>4.1813799999999999</v>
      </c>
      <c r="D18095">
        <v>121.702969</v>
      </c>
      <c r="E18095">
        <v>5.4143410000000003</v>
      </c>
    </row>
    <row r="18096" spans="1:5" x14ac:dyDescent="0.25">
      <c r="A18096">
        <v>18095</v>
      </c>
      <c r="B18096">
        <v>119.235489</v>
      </c>
      <c r="C18096">
        <v>4.1813799999999999</v>
      </c>
      <c r="D18096">
        <v>121.702969</v>
      </c>
      <c r="E18096">
        <v>5.4143410000000003</v>
      </c>
    </row>
    <row r="18097" spans="1:9" x14ac:dyDescent="0.25">
      <c r="A18097">
        <v>18096</v>
      </c>
      <c r="B18097">
        <v>119.235489</v>
      </c>
      <c r="C18097">
        <v>4.1813799999999999</v>
      </c>
      <c r="D18097">
        <v>121.702969</v>
      </c>
      <c r="E18097">
        <v>5.4143410000000003</v>
      </c>
    </row>
    <row r="18098" spans="1:9" x14ac:dyDescent="0.25">
      <c r="A18098">
        <v>18097</v>
      </c>
      <c r="B18098">
        <v>119.235489</v>
      </c>
      <c r="C18098">
        <v>4.1813799999999999</v>
      </c>
      <c r="D18098">
        <v>121.702969</v>
      </c>
      <c r="E18098">
        <v>5.4143410000000003</v>
      </c>
    </row>
    <row r="18099" spans="1:9" x14ac:dyDescent="0.25">
      <c r="A18099">
        <v>18098</v>
      </c>
      <c r="B18099">
        <v>119.235489</v>
      </c>
      <c r="C18099">
        <v>4.1813799999999999</v>
      </c>
      <c r="D18099">
        <v>121.702969</v>
      </c>
      <c r="E18099">
        <v>5.4143410000000003</v>
      </c>
    </row>
    <row r="18100" spans="1:9" x14ac:dyDescent="0.25">
      <c r="A18100">
        <v>18099</v>
      </c>
      <c r="B18100">
        <v>119.235489</v>
      </c>
      <c r="C18100">
        <v>4.1813799999999999</v>
      </c>
      <c r="D18100">
        <v>121.702969</v>
      </c>
      <c r="E18100">
        <v>5.4143410000000003</v>
      </c>
    </row>
    <row r="18101" spans="1:9" x14ac:dyDescent="0.25">
      <c r="A18101">
        <v>18100</v>
      </c>
      <c r="D18101">
        <v>121.702969</v>
      </c>
      <c r="E18101">
        <v>5.4143410000000003</v>
      </c>
    </row>
    <row r="18102" spans="1:9" x14ac:dyDescent="0.25">
      <c r="A18102">
        <v>18101</v>
      </c>
      <c r="D18102">
        <v>121.702969</v>
      </c>
      <c r="E18102">
        <v>5.4143410000000003</v>
      </c>
    </row>
    <row r="18103" spans="1:9" x14ac:dyDescent="0.25">
      <c r="A18103">
        <v>18102</v>
      </c>
      <c r="D18103">
        <v>121.702969</v>
      </c>
      <c r="E18103">
        <v>5.4143410000000003</v>
      </c>
    </row>
    <row r="18104" spans="1:9" x14ac:dyDescent="0.25">
      <c r="A18104">
        <v>18103</v>
      </c>
    </row>
    <row r="18105" spans="1:9" x14ac:dyDescent="0.25">
      <c r="A18105">
        <v>18104</v>
      </c>
      <c r="F18105">
        <v>123.90226999999999</v>
      </c>
      <c r="G18105">
        <v>3.591675</v>
      </c>
      <c r="H18105">
        <v>123.36580699999999</v>
      </c>
      <c r="I18105">
        <v>5.9504929999999998</v>
      </c>
    </row>
    <row r="18106" spans="1:9" x14ac:dyDescent="0.25">
      <c r="A18106">
        <v>18105</v>
      </c>
      <c r="F18106">
        <v>123.90226999999999</v>
      </c>
      <c r="G18106">
        <v>3.591675</v>
      </c>
      <c r="H18106">
        <v>123.36580699999999</v>
      </c>
      <c r="I18106">
        <v>5.9504929999999998</v>
      </c>
    </row>
    <row r="18107" spans="1:9" x14ac:dyDescent="0.25">
      <c r="A18107">
        <v>18106</v>
      </c>
      <c r="F18107">
        <v>123.90226999999999</v>
      </c>
      <c r="G18107">
        <v>3.591675</v>
      </c>
      <c r="H18107">
        <v>123.36580699999999</v>
      </c>
      <c r="I18107">
        <v>5.9504929999999998</v>
      </c>
    </row>
    <row r="18108" spans="1:9" x14ac:dyDescent="0.25">
      <c r="A18108">
        <v>18107</v>
      </c>
      <c r="F18108">
        <v>123.90226999999999</v>
      </c>
      <c r="G18108">
        <v>3.591675</v>
      </c>
      <c r="H18108">
        <v>123.36580699999999</v>
      </c>
      <c r="I18108">
        <v>5.9504929999999998</v>
      </c>
    </row>
    <row r="18109" spans="1:9" x14ac:dyDescent="0.25">
      <c r="A18109">
        <v>18108</v>
      </c>
      <c r="F18109">
        <v>123.90226999999999</v>
      </c>
      <c r="G18109">
        <v>3.591675</v>
      </c>
      <c r="H18109">
        <v>123.36580699999999</v>
      </c>
      <c r="I18109">
        <v>5.9504929999999998</v>
      </c>
    </row>
    <row r="18110" spans="1:9" x14ac:dyDescent="0.25">
      <c r="A18110">
        <v>18109</v>
      </c>
      <c r="F18110">
        <v>123.90226999999999</v>
      </c>
      <c r="G18110">
        <v>3.591675</v>
      </c>
      <c r="H18110">
        <v>123.36580699999999</v>
      </c>
      <c r="I18110">
        <v>5.9504929999999998</v>
      </c>
    </row>
    <row r="18111" spans="1:9" x14ac:dyDescent="0.25">
      <c r="A18111">
        <v>18110</v>
      </c>
      <c r="F18111">
        <v>123.90226999999999</v>
      </c>
      <c r="G18111">
        <v>3.591675</v>
      </c>
      <c r="H18111">
        <v>123.36580699999999</v>
      </c>
      <c r="I18111">
        <v>5.9504929999999998</v>
      </c>
    </row>
    <row r="18112" spans="1:9" x14ac:dyDescent="0.25">
      <c r="A18112">
        <v>18111</v>
      </c>
      <c r="F18112">
        <v>123.90226999999999</v>
      </c>
      <c r="G18112">
        <v>3.591675</v>
      </c>
      <c r="H18112">
        <v>123.36580699999999</v>
      </c>
      <c r="I18112">
        <v>5.9504929999999998</v>
      </c>
    </row>
    <row r="18113" spans="1:9" x14ac:dyDescent="0.25">
      <c r="A18113">
        <v>18112</v>
      </c>
      <c r="F18113">
        <v>123.90226999999999</v>
      </c>
      <c r="G18113">
        <v>3.591675</v>
      </c>
      <c r="H18113">
        <v>123.36580699999999</v>
      </c>
      <c r="I18113">
        <v>5.9504929999999998</v>
      </c>
    </row>
    <row r="18114" spans="1:9" x14ac:dyDescent="0.25">
      <c r="A18114">
        <v>18113</v>
      </c>
      <c r="F18114">
        <v>123.90226999999999</v>
      </c>
      <c r="G18114">
        <v>3.591675</v>
      </c>
    </row>
    <row r="18115" spans="1:9" x14ac:dyDescent="0.25">
      <c r="A18115">
        <v>18114</v>
      </c>
      <c r="F18115">
        <v>123.90226999999999</v>
      </c>
      <c r="G18115">
        <v>3.591675</v>
      </c>
    </row>
    <row r="18116" spans="1:9" x14ac:dyDescent="0.25">
      <c r="A18116">
        <v>18115</v>
      </c>
    </row>
    <row r="18117" spans="1:9" x14ac:dyDescent="0.25">
      <c r="A18117">
        <v>18116</v>
      </c>
    </row>
    <row r="18118" spans="1:9" x14ac:dyDescent="0.25">
      <c r="A18118">
        <v>18117</v>
      </c>
    </row>
    <row r="18119" spans="1:9" x14ac:dyDescent="0.25">
      <c r="A18119">
        <v>18118</v>
      </c>
    </row>
    <row r="18120" spans="1:9" x14ac:dyDescent="0.25">
      <c r="A18120">
        <v>18119</v>
      </c>
    </row>
    <row r="18121" spans="1:9" x14ac:dyDescent="0.25">
      <c r="A18121">
        <v>18120</v>
      </c>
    </row>
    <row r="18122" spans="1:9" x14ac:dyDescent="0.25">
      <c r="A18122">
        <v>18121</v>
      </c>
      <c r="B18122">
        <v>155.50179900000001</v>
      </c>
      <c r="C18122">
        <v>4.5137790000000004</v>
      </c>
    </row>
    <row r="18123" spans="1:9" x14ac:dyDescent="0.25">
      <c r="A18123">
        <v>18122</v>
      </c>
      <c r="B18123">
        <v>155.50179900000001</v>
      </c>
      <c r="C18123">
        <v>4.5137790000000004</v>
      </c>
    </row>
    <row r="18124" spans="1:9" x14ac:dyDescent="0.25">
      <c r="A18124">
        <v>18123</v>
      </c>
      <c r="B18124">
        <v>155.50179900000001</v>
      </c>
      <c r="C18124">
        <v>4.5137790000000004</v>
      </c>
    </row>
    <row r="18125" spans="1:9" x14ac:dyDescent="0.25">
      <c r="A18125">
        <v>18124</v>
      </c>
      <c r="B18125">
        <v>155.50179900000001</v>
      </c>
      <c r="C18125">
        <v>4.5137790000000004</v>
      </c>
    </row>
    <row r="18126" spans="1:9" x14ac:dyDescent="0.25">
      <c r="A18126">
        <v>18125</v>
      </c>
      <c r="B18126">
        <v>155.50179900000001</v>
      </c>
      <c r="C18126">
        <v>4.5137790000000004</v>
      </c>
      <c r="D18126">
        <v>158.07515899999999</v>
      </c>
      <c r="E18126">
        <v>5.1961149999999998</v>
      </c>
    </row>
    <row r="18127" spans="1:9" x14ac:dyDescent="0.25">
      <c r="A18127">
        <v>18126</v>
      </c>
      <c r="B18127">
        <v>155.50179900000001</v>
      </c>
      <c r="C18127">
        <v>4.5137790000000004</v>
      </c>
      <c r="D18127">
        <v>158.07515899999999</v>
      </c>
      <c r="E18127">
        <v>5.1961149999999998</v>
      </c>
    </row>
    <row r="18128" spans="1:9" x14ac:dyDescent="0.25">
      <c r="A18128">
        <v>18127</v>
      </c>
      <c r="B18128">
        <v>155.50179900000001</v>
      </c>
      <c r="C18128">
        <v>4.5137790000000004</v>
      </c>
      <c r="D18128">
        <v>158.07515899999999</v>
      </c>
      <c r="E18128">
        <v>5.1961149999999998</v>
      </c>
    </row>
    <row r="18129" spans="1:9" x14ac:dyDescent="0.25">
      <c r="A18129">
        <v>18128</v>
      </c>
      <c r="B18129">
        <v>155.50179900000001</v>
      </c>
      <c r="C18129">
        <v>4.5137790000000004</v>
      </c>
      <c r="D18129">
        <v>158.07515899999999</v>
      </c>
      <c r="E18129">
        <v>5.1961149999999998</v>
      </c>
    </row>
    <row r="18130" spans="1:9" x14ac:dyDescent="0.25">
      <c r="A18130">
        <v>18129</v>
      </c>
      <c r="B18130">
        <v>155.50179900000001</v>
      </c>
      <c r="C18130">
        <v>4.5137790000000004</v>
      </c>
      <c r="D18130">
        <v>158.07515899999999</v>
      </c>
      <c r="E18130">
        <v>5.1961149999999998</v>
      </c>
    </row>
    <row r="18131" spans="1:9" x14ac:dyDescent="0.25">
      <c r="A18131">
        <v>18130</v>
      </c>
      <c r="B18131">
        <v>155.50179900000001</v>
      </c>
      <c r="C18131">
        <v>4.5137790000000004</v>
      </c>
      <c r="D18131">
        <v>158.07515899999999</v>
      </c>
      <c r="E18131">
        <v>5.1961149999999998</v>
      </c>
    </row>
    <row r="18132" spans="1:9" x14ac:dyDescent="0.25">
      <c r="A18132">
        <v>18131</v>
      </c>
      <c r="B18132">
        <v>155.50179900000001</v>
      </c>
      <c r="C18132">
        <v>4.5137790000000004</v>
      </c>
      <c r="D18132">
        <v>158.07515899999999</v>
      </c>
      <c r="E18132">
        <v>5.1961149999999998</v>
      </c>
    </row>
    <row r="18133" spans="1:9" x14ac:dyDescent="0.25">
      <c r="A18133">
        <v>18132</v>
      </c>
      <c r="D18133">
        <v>158.07515899999999</v>
      </c>
      <c r="E18133">
        <v>5.1961149999999998</v>
      </c>
    </row>
    <row r="18134" spans="1:9" x14ac:dyDescent="0.25">
      <c r="A18134">
        <v>18133</v>
      </c>
      <c r="D18134">
        <v>158.07515899999999</v>
      </c>
      <c r="E18134">
        <v>5.1961149999999998</v>
      </c>
    </row>
    <row r="18135" spans="1:9" x14ac:dyDescent="0.25">
      <c r="A18135">
        <v>18134</v>
      </c>
      <c r="D18135">
        <v>158.07515899999999</v>
      </c>
      <c r="E18135">
        <v>5.1961149999999998</v>
      </c>
    </row>
    <row r="18136" spans="1:9" x14ac:dyDescent="0.25">
      <c r="A18136">
        <v>18135</v>
      </c>
    </row>
    <row r="18137" spans="1:9" x14ac:dyDescent="0.25">
      <c r="A18137">
        <v>18136</v>
      </c>
    </row>
    <row r="18138" spans="1:9" x14ac:dyDescent="0.25">
      <c r="A18138">
        <v>18137</v>
      </c>
    </row>
    <row r="18139" spans="1:9" x14ac:dyDescent="0.25">
      <c r="A18139">
        <v>18138</v>
      </c>
      <c r="F18139">
        <v>160.91119599999999</v>
      </c>
      <c r="G18139">
        <v>2.991708</v>
      </c>
    </row>
    <row r="18140" spans="1:9" x14ac:dyDescent="0.25">
      <c r="A18140">
        <v>18139</v>
      </c>
      <c r="F18140">
        <v>160.91119599999999</v>
      </c>
      <c r="G18140">
        <v>2.991708</v>
      </c>
    </row>
    <row r="18141" spans="1:9" x14ac:dyDescent="0.25">
      <c r="A18141">
        <v>18140</v>
      </c>
      <c r="F18141">
        <v>160.91119599999999</v>
      </c>
      <c r="G18141">
        <v>2.991708</v>
      </c>
      <c r="H18141">
        <v>161.38390200000001</v>
      </c>
      <c r="I18141">
        <v>5.7734829999999997</v>
      </c>
    </row>
    <row r="18142" spans="1:9" x14ac:dyDescent="0.25">
      <c r="A18142">
        <v>18141</v>
      </c>
      <c r="F18142">
        <v>160.91119599999999</v>
      </c>
      <c r="G18142">
        <v>2.991708</v>
      </c>
      <c r="H18142">
        <v>161.38390200000001</v>
      </c>
      <c r="I18142">
        <v>5.7734829999999997</v>
      </c>
    </row>
    <row r="18143" spans="1:9" x14ac:dyDescent="0.25">
      <c r="A18143">
        <v>18142</v>
      </c>
      <c r="F18143">
        <v>160.91119599999999</v>
      </c>
      <c r="G18143">
        <v>2.991708</v>
      </c>
      <c r="H18143">
        <v>161.38390200000001</v>
      </c>
      <c r="I18143">
        <v>5.7734829999999997</v>
      </c>
    </row>
    <row r="18144" spans="1:9" x14ac:dyDescent="0.25">
      <c r="A18144">
        <v>18143</v>
      </c>
      <c r="F18144">
        <v>160.91119599999999</v>
      </c>
      <c r="G18144">
        <v>2.991708</v>
      </c>
      <c r="H18144">
        <v>161.38390200000001</v>
      </c>
      <c r="I18144">
        <v>5.7734829999999997</v>
      </c>
    </row>
    <row r="18145" spans="1:9" x14ac:dyDescent="0.25">
      <c r="A18145">
        <v>18144</v>
      </c>
      <c r="F18145">
        <v>160.91119599999999</v>
      </c>
      <c r="G18145">
        <v>2.991708</v>
      </c>
      <c r="H18145">
        <v>161.38390200000001</v>
      </c>
      <c r="I18145">
        <v>5.7734829999999997</v>
      </c>
    </row>
    <row r="18146" spans="1:9" x14ac:dyDescent="0.25">
      <c r="A18146">
        <v>18145</v>
      </c>
      <c r="F18146">
        <v>160.91119599999999</v>
      </c>
      <c r="G18146">
        <v>2.991708</v>
      </c>
      <c r="H18146">
        <v>161.38390200000001</v>
      </c>
      <c r="I18146">
        <v>5.7734829999999997</v>
      </c>
    </row>
    <row r="18147" spans="1:9" x14ac:dyDescent="0.25">
      <c r="A18147">
        <v>18146</v>
      </c>
      <c r="F18147">
        <v>160.91119599999999</v>
      </c>
      <c r="G18147">
        <v>2.991708</v>
      </c>
      <c r="H18147">
        <v>161.38390200000001</v>
      </c>
      <c r="I18147">
        <v>5.7734829999999997</v>
      </c>
    </row>
    <row r="18148" spans="1:9" x14ac:dyDescent="0.25">
      <c r="A18148">
        <v>18147</v>
      </c>
      <c r="F18148">
        <v>160.91119599999999</v>
      </c>
      <c r="G18148">
        <v>2.991708</v>
      </c>
      <c r="H18148">
        <v>161.38390200000001</v>
      </c>
      <c r="I18148">
        <v>5.7734829999999997</v>
      </c>
    </row>
    <row r="18149" spans="1:9" x14ac:dyDescent="0.25">
      <c r="A18149">
        <v>18148</v>
      </c>
      <c r="F18149">
        <v>160.91119599999999</v>
      </c>
      <c r="G18149">
        <v>2.991708</v>
      </c>
      <c r="H18149">
        <v>161.38390200000001</v>
      </c>
      <c r="I18149">
        <v>5.7734829999999997</v>
      </c>
    </row>
    <row r="18150" spans="1:9" x14ac:dyDescent="0.25">
      <c r="A18150">
        <v>18149</v>
      </c>
      <c r="F18150">
        <v>160.91119599999999</v>
      </c>
      <c r="G18150">
        <v>2.991708</v>
      </c>
      <c r="H18150">
        <v>161.38390200000001</v>
      </c>
      <c r="I18150">
        <v>5.7734829999999997</v>
      </c>
    </row>
    <row r="18151" spans="1:9" x14ac:dyDescent="0.25">
      <c r="A18151">
        <v>18150</v>
      </c>
      <c r="F18151">
        <v>160.91119599999999</v>
      </c>
      <c r="G18151">
        <v>2.991708</v>
      </c>
      <c r="H18151">
        <v>161.38390200000001</v>
      </c>
      <c r="I18151">
        <v>5.7734829999999997</v>
      </c>
    </row>
    <row r="18152" spans="1:9" x14ac:dyDescent="0.25">
      <c r="A18152">
        <v>18151</v>
      </c>
      <c r="F18152">
        <v>160.91119599999999</v>
      </c>
      <c r="G18152">
        <v>2.991708</v>
      </c>
      <c r="H18152">
        <v>161.38390200000001</v>
      </c>
      <c r="I18152">
        <v>5.7734829999999997</v>
      </c>
    </row>
    <row r="18153" spans="1:9" x14ac:dyDescent="0.25">
      <c r="A18153">
        <v>18152</v>
      </c>
      <c r="F18153">
        <v>160.91119599999999</v>
      </c>
      <c r="G18153">
        <v>2.991708</v>
      </c>
      <c r="H18153">
        <v>161.38390200000001</v>
      </c>
      <c r="I18153">
        <v>5.7734829999999997</v>
      </c>
    </row>
    <row r="18154" spans="1:9" x14ac:dyDescent="0.25">
      <c r="A18154">
        <v>18153</v>
      </c>
    </row>
    <row r="18155" spans="1:9" x14ac:dyDescent="0.25">
      <c r="A18155">
        <v>18154</v>
      </c>
    </row>
    <row r="18156" spans="1:9" x14ac:dyDescent="0.25">
      <c r="A18156">
        <v>18155</v>
      </c>
    </row>
    <row r="18157" spans="1:9" x14ac:dyDescent="0.25">
      <c r="A18157">
        <v>18156</v>
      </c>
    </row>
    <row r="18158" spans="1:9" x14ac:dyDescent="0.25">
      <c r="A18158">
        <v>18157</v>
      </c>
    </row>
    <row r="18159" spans="1:9" x14ac:dyDescent="0.25">
      <c r="A18159">
        <v>18158</v>
      </c>
    </row>
    <row r="18160" spans="1:9" x14ac:dyDescent="0.25">
      <c r="A18160">
        <v>18159</v>
      </c>
    </row>
    <row r="18161" spans="1:5" x14ac:dyDescent="0.25">
      <c r="A18161">
        <v>18160</v>
      </c>
    </row>
    <row r="18162" spans="1:5" x14ac:dyDescent="0.25">
      <c r="A18162">
        <v>18161</v>
      </c>
      <c r="B18162">
        <v>183.494619</v>
      </c>
      <c r="C18162">
        <v>3.8839769999999998</v>
      </c>
    </row>
    <row r="18163" spans="1:5" x14ac:dyDescent="0.25">
      <c r="A18163">
        <v>18162</v>
      </c>
      <c r="B18163">
        <v>183.494619</v>
      </c>
      <c r="C18163">
        <v>3.8839769999999998</v>
      </c>
    </row>
    <row r="18164" spans="1:5" x14ac:dyDescent="0.25">
      <c r="A18164">
        <v>18163</v>
      </c>
      <c r="B18164">
        <v>183.494619</v>
      </c>
      <c r="C18164">
        <v>3.8839769999999998</v>
      </c>
    </row>
    <row r="18165" spans="1:5" x14ac:dyDescent="0.25">
      <c r="A18165">
        <v>18164</v>
      </c>
      <c r="B18165">
        <v>183.494619</v>
      </c>
      <c r="C18165">
        <v>3.8839769999999998</v>
      </c>
    </row>
    <row r="18166" spans="1:5" x14ac:dyDescent="0.25">
      <c r="A18166">
        <v>18165</v>
      </c>
      <c r="B18166">
        <v>183.494619</v>
      </c>
      <c r="C18166">
        <v>3.8839769999999998</v>
      </c>
      <c r="D18166">
        <v>185.75288</v>
      </c>
      <c r="E18166">
        <v>5.4585819999999998</v>
      </c>
    </row>
    <row r="18167" spans="1:5" x14ac:dyDescent="0.25">
      <c r="A18167">
        <v>18166</v>
      </c>
      <c r="B18167">
        <v>183.494619</v>
      </c>
      <c r="C18167">
        <v>3.8839769999999998</v>
      </c>
      <c r="D18167">
        <v>185.75288</v>
      </c>
      <c r="E18167">
        <v>5.4585819999999998</v>
      </c>
    </row>
    <row r="18168" spans="1:5" x14ac:dyDescent="0.25">
      <c r="A18168">
        <v>18167</v>
      </c>
      <c r="B18168">
        <v>183.494619</v>
      </c>
      <c r="C18168">
        <v>3.8839769999999998</v>
      </c>
      <c r="D18168">
        <v>185.75288</v>
      </c>
      <c r="E18168">
        <v>5.4585819999999998</v>
      </c>
    </row>
    <row r="18169" spans="1:5" x14ac:dyDescent="0.25">
      <c r="A18169">
        <v>18168</v>
      </c>
      <c r="B18169">
        <v>183.494619</v>
      </c>
      <c r="C18169">
        <v>3.8839769999999998</v>
      </c>
      <c r="D18169">
        <v>185.75288</v>
      </c>
      <c r="E18169">
        <v>5.4585819999999998</v>
      </c>
    </row>
    <row r="18170" spans="1:5" x14ac:dyDescent="0.25">
      <c r="A18170">
        <v>18169</v>
      </c>
      <c r="B18170">
        <v>183.494619</v>
      </c>
      <c r="C18170">
        <v>3.8839769999999998</v>
      </c>
      <c r="D18170">
        <v>185.75288</v>
      </c>
      <c r="E18170">
        <v>5.4585819999999998</v>
      </c>
    </row>
    <row r="18171" spans="1:5" x14ac:dyDescent="0.25">
      <c r="A18171">
        <v>18170</v>
      </c>
      <c r="B18171">
        <v>183.494619</v>
      </c>
      <c r="C18171">
        <v>3.8839769999999998</v>
      </c>
      <c r="D18171">
        <v>185.75288</v>
      </c>
      <c r="E18171">
        <v>5.4585819999999998</v>
      </c>
    </row>
    <row r="18172" spans="1:5" x14ac:dyDescent="0.25">
      <c r="A18172">
        <v>18171</v>
      </c>
      <c r="B18172">
        <v>183.494619</v>
      </c>
      <c r="C18172">
        <v>3.8839769999999998</v>
      </c>
      <c r="D18172">
        <v>185.75288</v>
      </c>
      <c r="E18172">
        <v>5.4585819999999998</v>
      </c>
    </row>
    <row r="18173" spans="1:5" x14ac:dyDescent="0.25">
      <c r="A18173">
        <v>18172</v>
      </c>
      <c r="B18173">
        <v>183.494619</v>
      </c>
      <c r="C18173">
        <v>3.8839769999999998</v>
      </c>
      <c r="D18173">
        <v>185.75288</v>
      </c>
      <c r="E18173">
        <v>5.4585819999999998</v>
      </c>
    </row>
    <row r="18174" spans="1:5" x14ac:dyDescent="0.25">
      <c r="A18174">
        <v>18173</v>
      </c>
      <c r="B18174">
        <v>183.494619</v>
      </c>
      <c r="C18174">
        <v>3.8839769999999998</v>
      </c>
      <c r="D18174">
        <v>185.75288</v>
      </c>
      <c r="E18174">
        <v>5.4585819999999998</v>
      </c>
    </row>
    <row r="18175" spans="1:5" x14ac:dyDescent="0.25">
      <c r="A18175">
        <v>18174</v>
      </c>
      <c r="D18175">
        <v>185.75288</v>
      </c>
      <c r="E18175">
        <v>5.4585819999999998</v>
      </c>
    </row>
    <row r="18176" spans="1:5" x14ac:dyDescent="0.25">
      <c r="A18176">
        <v>18175</v>
      </c>
      <c r="D18176">
        <v>185.75288</v>
      </c>
      <c r="E18176">
        <v>5.4585819999999998</v>
      </c>
    </row>
    <row r="18177" spans="1:9" x14ac:dyDescent="0.25">
      <c r="A18177">
        <v>18176</v>
      </c>
      <c r="D18177">
        <v>185.75288</v>
      </c>
      <c r="E18177">
        <v>5.4585819999999998</v>
      </c>
      <c r="F18177">
        <v>185.542845</v>
      </c>
      <c r="G18177">
        <v>2.8867409999999998</v>
      </c>
      <c r="H18177">
        <v>185.017605</v>
      </c>
      <c r="I18177">
        <v>5.87845</v>
      </c>
    </row>
    <row r="18178" spans="1:9" x14ac:dyDescent="0.25">
      <c r="A18178">
        <v>18177</v>
      </c>
      <c r="F18178">
        <v>185.542845</v>
      </c>
      <c r="G18178">
        <v>2.8867409999999998</v>
      </c>
      <c r="H18178">
        <v>185.017605</v>
      </c>
      <c r="I18178">
        <v>5.87845</v>
      </c>
    </row>
    <row r="18179" spans="1:9" x14ac:dyDescent="0.25">
      <c r="A18179">
        <v>18178</v>
      </c>
      <c r="F18179">
        <v>185.542845</v>
      </c>
      <c r="G18179">
        <v>2.8867409999999998</v>
      </c>
      <c r="H18179">
        <v>185.017605</v>
      </c>
      <c r="I18179">
        <v>5.87845</v>
      </c>
    </row>
    <row r="18180" spans="1:9" x14ac:dyDescent="0.25">
      <c r="A18180">
        <v>18179</v>
      </c>
      <c r="F18180">
        <v>185.43777699999998</v>
      </c>
      <c r="G18180">
        <v>2.939276</v>
      </c>
      <c r="H18180">
        <v>185.017605</v>
      </c>
      <c r="I18180">
        <v>5.87845</v>
      </c>
    </row>
    <row r="18181" spans="1:9" x14ac:dyDescent="0.25">
      <c r="A18181">
        <v>18180</v>
      </c>
      <c r="F18181">
        <v>185.542845</v>
      </c>
      <c r="G18181">
        <v>2.8867409999999998</v>
      </c>
      <c r="H18181">
        <v>185.017605</v>
      </c>
      <c r="I18181">
        <v>5.87845</v>
      </c>
    </row>
    <row r="18182" spans="1:9" x14ac:dyDescent="0.25">
      <c r="A18182">
        <v>18181</v>
      </c>
      <c r="F18182">
        <v>185.542845</v>
      </c>
      <c r="G18182">
        <v>2.8867409999999998</v>
      </c>
      <c r="H18182">
        <v>185.017605</v>
      </c>
      <c r="I18182">
        <v>5.87845</v>
      </c>
    </row>
    <row r="18183" spans="1:9" x14ac:dyDescent="0.25">
      <c r="A18183">
        <v>18182</v>
      </c>
      <c r="F18183">
        <v>185.542845</v>
      </c>
      <c r="G18183">
        <v>2.8867409999999998</v>
      </c>
      <c r="H18183">
        <v>185.017605</v>
      </c>
      <c r="I18183">
        <v>5.87845</v>
      </c>
    </row>
    <row r="18184" spans="1:9" x14ac:dyDescent="0.25">
      <c r="A18184">
        <v>18183</v>
      </c>
      <c r="F18184">
        <v>185.542845</v>
      </c>
      <c r="G18184">
        <v>2.8867409999999998</v>
      </c>
      <c r="H18184">
        <v>185.017605</v>
      </c>
      <c r="I18184">
        <v>5.87845</v>
      </c>
    </row>
    <row r="18185" spans="1:9" x14ac:dyDescent="0.25">
      <c r="A18185">
        <v>18184</v>
      </c>
      <c r="F18185">
        <v>185.542845</v>
      </c>
      <c r="G18185">
        <v>2.8867409999999998</v>
      </c>
      <c r="H18185">
        <v>185.017605</v>
      </c>
      <c r="I18185">
        <v>5.87845</v>
      </c>
    </row>
    <row r="18186" spans="1:9" x14ac:dyDescent="0.25">
      <c r="A18186">
        <v>18185</v>
      </c>
      <c r="F18186">
        <v>185.542845</v>
      </c>
      <c r="G18186">
        <v>2.8867409999999998</v>
      </c>
      <c r="H18186">
        <v>185.017605</v>
      </c>
      <c r="I18186">
        <v>5.87845</v>
      </c>
    </row>
    <row r="18187" spans="1:9" x14ac:dyDescent="0.25">
      <c r="A18187">
        <v>18186</v>
      </c>
      <c r="F18187">
        <v>185.542845</v>
      </c>
      <c r="G18187">
        <v>2.8867409999999998</v>
      </c>
    </row>
    <row r="18188" spans="1:9" x14ac:dyDescent="0.25">
      <c r="A18188">
        <v>18187</v>
      </c>
    </row>
    <row r="18189" spans="1:9" x14ac:dyDescent="0.25">
      <c r="A18189">
        <v>18188</v>
      </c>
    </row>
    <row r="18190" spans="1:9" x14ac:dyDescent="0.25">
      <c r="A18190">
        <v>18189</v>
      </c>
    </row>
    <row r="18191" spans="1:9" x14ac:dyDescent="0.25">
      <c r="A18191">
        <v>18190</v>
      </c>
    </row>
    <row r="18192" spans="1:9" x14ac:dyDescent="0.25">
      <c r="A18192">
        <v>18191</v>
      </c>
    </row>
    <row r="18193" spans="1:5" x14ac:dyDescent="0.25">
      <c r="A18193">
        <v>18192</v>
      </c>
    </row>
    <row r="18194" spans="1:5" x14ac:dyDescent="0.25">
      <c r="A18194">
        <v>18193</v>
      </c>
    </row>
    <row r="18195" spans="1:5" x14ac:dyDescent="0.25">
      <c r="A18195">
        <v>18194</v>
      </c>
    </row>
    <row r="18196" spans="1:5" x14ac:dyDescent="0.25">
      <c r="A18196">
        <v>18195</v>
      </c>
    </row>
    <row r="18197" spans="1:5" x14ac:dyDescent="0.25">
      <c r="A18197">
        <v>18196</v>
      </c>
    </row>
    <row r="18198" spans="1:5" x14ac:dyDescent="0.25">
      <c r="A18198">
        <v>18197</v>
      </c>
    </row>
    <row r="18199" spans="1:5" x14ac:dyDescent="0.25">
      <c r="A18199">
        <v>18198</v>
      </c>
      <c r="B18199">
        <v>208.98076599999999</v>
      </c>
      <c r="C18199">
        <v>5.4727579999999998</v>
      </c>
    </row>
    <row r="18200" spans="1:5" x14ac:dyDescent="0.25">
      <c r="A18200">
        <v>18199</v>
      </c>
      <c r="B18200">
        <v>208.98076599999999</v>
      </c>
      <c r="C18200">
        <v>5.4727579999999998</v>
      </c>
    </row>
    <row r="18201" spans="1:5" x14ac:dyDescent="0.25">
      <c r="A18201">
        <v>18200</v>
      </c>
      <c r="B18201">
        <v>208.98076599999999</v>
      </c>
      <c r="C18201">
        <v>5.4727579999999998</v>
      </c>
    </row>
    <row r="18202" spans="1:5" x14ac:dyDescent="0.25">
      <c r="A18202">
        <v>18201</v>
      </c>
      <c r="B18202">
        <v>208.98076599999999</v>
      </c>
      <c r="C18202">
        <v>5.4727579999999998</v>
      </c>
      <c r="D18202">
        <v>210.72085099999998</v>
      </c>
      <c r="E18202">
        <v>6.9559850000000001</v>
      </c>
    </row>
    <row r="18203" spans="1:5" x14ac:dyDescent="0.25">
      <c r="A18203">
        <v>18202</v>
      </c>
      <c r="B18203">
        <v>208.98076599999999</v>
      </c>
      <c r="C18203">
        <v>5.4727579999999998</v>
      </c>
      <c r="D18203">
        <v>210.72085099999998</v>
      </c>
      <c r="E18203">
        <v>6.9559850000000001</v>
      </c>
    </row>
    <row r="18204" spans="1:5" x14ac:dyDescent="0.25">
      <c r="A18204">
        <v>18203</v>
      </c>
      <c r="B18204">
        <v>208.98076599999999</v>
      </c>
      <c r="C18204">
        <v>5.4727579999999998</v>
      </c>
      <c r="D18204">
        <v>210.72085099999998</v>
      </c>
      <c r="E18204">
        <v>6.9559850000000001</v>
      </c>
    </row>
    <row r="18205" spans="1:5" x14ac:dyDescent="0.25">
      <c r="A18205">
        <v>18204</v>
      </c>
      <c r="B18205">
        <v>208.98076599999999</v>
      </c>
      <c r="C18205">
        <v>5.4727579999999998</v>
      </c>
      <c r="D18205">
        <v>210.72085099999998</v>
      </c>
      <c r="E18205">
        <v>6.9559850000000001</v>
      </c>
    </row>
    <row r="18206" spans="1:5" x14ac:dyDescent="0.25">
      <c r="A18206">
        <v>18205</v>
      </c>
      <c r="B18206">
        <v>208.98076599999999</v>
      </c>
      <c r="C18206">
        <v>5.4727579999999998</v>
      </c>
      <c r="D18206">
        <v>210.72085099999998</v>
      </c>
      <c r="E18206">
        <v>6.9559850000000001</v>
      </c>
    </row>
    <row r="18207" spans="1:5" x14ac:dyDescent="0.25">
      <c r="A18207">
        <v>18206</v>
      </c>
      <c r="B18207">
        <v>208.98076599999999</v>
      </c>
      <c r="C18207">
        <v>5.4727579999999998</v>
      </c>
      <c r="D18207">
        <v>210.72085099999998</v>
      </c>
      <c r="E18207">
        <v>6.9559850000000001</v>
      </c>
    </row>
    <row r="18208" spans="1:5" x14ac:dyDescent="0.25">
      <c r="A18208">
        <v>18207</v>
      </c>
      <c r="B18208">
        <v>208.98076599999999</v>
      </c>
      <c r="C18208">
        <v>5.4727579999999998</v>
      </c>
      <c r="D18208">
        <v>210.72085099999998</v>
      </c>
      <c r="E18208">
        <v>6.9559850000000001</v>
      </c>
    </row>
    <row r="18209" spans="1:9" x14ac:dyDescent="0.25">
      <c r="A18209">
        <v>18208</v>
      </c>
      <c r="D18209">
        <v>210.72085099999998</v>
      </c>
      <c r="E18209">
        <v>6.9559850000000001</v>
      </c>
    </row>
    <row r="18210" spans="1:9" x14ac:dyDescent="0.25">
      <c r="A18210">
        <v>18209</v>
      </c>
    </row>
    <row r="18211" spans="1:9" x14ac:dyDescent="0.25">
      <c r="A18211">
        <v>18210</v>
      </c>
      <c r="F18211">
        <v>212.05148600000001</v>
      </c>
      <c r="G18211">
        <v>4.7055480000000003</v>
      </c>
      <c r="H18211">
        <v>211.744426</v>
      </c>
      <c r="I18211">
        <v>7.8765770000000002</v>
      </c>
    </row>
    <row r="18212" spans="1:9" x14ac:dyDescent="0.25">
      <c r="A18212">
        <v>18211</v>
      </c>
      <c r="F18212">
        <v>212.05148600000001</v>
      </c>
      <c r="G18212">
        <v>4.7055480000000003</v>
      </c>
      <c r="H18212">
        <v>211.744426</v>
      </c>
      <c r="I18212">
        <v>7.8765770000000002</v>
      </c>
    </row>
    <row r="18213" spans="1:9" x14ac:dyDescent="0.25">
      <c r="A18213">
        <v>18212</v>
      </c>
      <c r="F18213">
        <v>212.05148600000001</v>
      </c>
      <c r="G18213">
        <v>4.7055480000000003</v>
      </c>
      <c r="H18213">
        <v>211.744426</v>
      </c>
      <c r="I18213">
        <v>7.8765770000000002</v>
      </c>
    </row>
    <row r="18214" spans="1:9" x14ac:dyDescent="0.25">
      <c r="A18214">
        <v>18213</v>
      </c>
      <c r="F18214">
        <v>212.05148600000001</v>
      </c>
      <c r="G18214">
        <v>4.7055480000000003</v>
      </c>
      <c r="H18214">
        <v>211.744426</v>
      </c>
      <c r="I18214">
        <v>7.8765770000000002</v>
      </c>
    </row>
    <row r="18215" spans="1:9" x14ac:dyDescent="0.25">
      <c r="A18215">
        <v>18214</v>
      </c>
      <c r="F18215">
        <v>212.05148600000001</v>
      </c>
      <c r="G18215">
        <v>4.7055480000000003</v>
      </c>
      <c r="H18215">
        <v>211.744426</v>
      </c>
      <c r="I18215">
        <v>7.8765770000000002</v>
      </c>
    </row>
    <row r="18216" spans="1:9" x14ac:dyDescent="0.25">
      <c r="A18216">
        <v>18215</v>
      </c>
      <c r="F18216">
        <v>212.05148600000001</v>
      </c>
      <c r="G18216">
        <v>4.7055480000000003</v>
      </c>
      <c r="H18216">
        <v>211.744426</v>
      </c>
      <c r="I18216">
        <v>7.8765770000000002</v>
      </c>
    </row>
    <row r="18217" spans="1:9" x14ac:dyDescent="0.25">
      <c r="A18217">
        <v>18216</v>
      </c>
      <c r="F18217">
        <v>212.05148600000001</v>
      </c>
      <c r="G18217">
        <v>4.7055480000000003</v>
      </c>
      <c r="H18217">
        <v>211.744426</v>
      </c>
      <c r="I18217">
        <v>7.8765770000000002</v>
      </c>
    </row>
    <row r="18218" spans="1:9" x14ac:dyDescent="0.25">
      <c r="A18218">
        <v>18217</v>
      </c>
      <c r="F18218">
        <v>212.05148600000001</v>
      </c>
      <c r="G18218">
        <v>4.7055480000000003</v>
      </c>
      <c r="H18218">
        <v>211.744426</v>
      </c>
      <c r="I18218">
        <v>7.8765770000000002</v>
      </c>
    </row>
    <row r="18219" spans="1:9" x14ac:dyDescent="0.25">
      <c r="A18219">
        <v>18218</v>
      </c>
      <c r="F18219">
        <v>212.05148600000001</v>
      </c>
      <c r="G18219">
        <v>4.7055480000000003</v>
      </c>
      <c r="H18219">
        <v>211.744426</v>
      </c>
      <c r="I18219">
        <v>7.8765770000000002</v>
      </c>
    </row>
    <row r="18220" spans="1:9" x14ac:dyDescent="0.25">
      <c r="A18220">
        <v>18219</v>
      </c>
      <c r="F18220">
        <v>212.05148600000001</v>
      </c>
      <c r="G18220">
        <v>4.7055480000000003</v>
      </c>
    </row>
    <row r="18221" spans="1:9" x14ac:dyDescent="0.25">
      <c r="A18221">
        <v>18220</v>
      </c>
    </row>
    <row r="18222" spans="1:9" x14ac:dyDescent="0.25">
      <c r="A18222">
        <v>18221</v>
      </c>
    </row>
    <row r="18223" spans="1:9" x14ac:dyDescent="0.25">
      <c r="A18223">
        <v>18222</v>
      </c>
    </row>
    <row r="18224" spans="1:9" x14ac:dyDescent="0.25">
      <c r="A18224">
        <v>18223</v>
      </c>
    </row>
    <row r="18225" spans="1:5" x14ac:dyDescent="0.25">
      <c r="A18225">
        <v>18224</v>
      </c>
    </row>
    <row r="18226" spans="1:5" x14ac:dyDescent="0.25">
      <c r="A18226">
        <v>18225</v>
      </c>
    </row>
    <row r="18227" spans="1:5" x14ac:dyDescent="0.25">
      <c r="A18227">
        <v>18226</v>
      </c>
    </row>
    <row r="18228" spans="1:5" x14ac:dyDescent="0.25">
      <c r="A18228">
        <v>18227</v>
      </c>
    </row>
    <row r="18229" spans="1:5" x14ac:dyDescent="0.25">
      <c r="A18229">
        <v>18228</v>
      </c>
      <c r="D18229">
        <v>236.71984399999999</v>
      </c>
      <c r="E18229">
        <v>8.1323469999999993</v>
      </c>
    </row>
    <row r="18230" spans="1:5" x14ac:dyDescent="0.25">
      <c r="A18230">
        <v>18229</v>
      </c>
      <c r="D18230">
        <v>236.71984399999999</v>
      </c>
      <c r="E18230">
        <v>8.1323469999999993</v>
      </c>
    </row>
    <row r="18231" spans="1:5" x14ac:dyDescent="0.25">
      <c r="A18231">
        <v>18230</v>
      </c>
      <c r="D18231">
        <v>236.71984399999999</v>
      </c>
      <c r="E18231">
        <v>8.1323469999999993</v>
      </c>
    </row>
    <row r="18232" spans="1:5" x14ac:dyDescent="0.25">
      <c r="A18232">
        <v>18231</v>
      </c>
      <c r="D18232">
        <v>236.71984399999999</v>
      </c>
      <c r="E18232">
        <v>8.1323469999999993</v>
      </c>
    </row>
    <row r="18233" spans="1:5" x14ac:dyDescent="0.25">
      <c r="A18233">
        <v>18232</v>
      </c>
      <c r="B18233">
        <v>240.353498</v>
      </c>
      <c r="C18233">
        <v>6.8536960000000002</v>
      </c>
      <c r="D18233">
        <v>236.71984399999999</v>
      </c>
      <c r="E18233">
        <v>8.1323469999999993</v>
      </c>
    </row>
    <row r="18234" spans="1:5" x14ac:dyDescent="0.25">
      <c r="A18234">
        <v>18233</v>
      </c>
      <c r="B18234">
        <v>240.353498</v>
      </c>
      <c r="C18234">
        <v>6.8536960000000002</v>
      </c>
      <c r="D18234">
        <v>236.71984399999999</v>
      </c>
      <c r="E18234">
        <v>8.1323469999999993</v>
      </c>
    </row>
    <row r="18235" spans="1:5" x14ac:dyDescent="0.25">
      <c r="A18235">
        <v>18234</v>
      </c>
      <c r="B18235">
        <v>240.353498</v>
      </c>
      <c r="C18235">
        <v>6.8536960000000002</v>
      </c>
      <c r="D18235">
        <v>236.71984399999999</v>
      </c>
      <c r="E18235">
        <v>8.1323469999999993</v>
      </c>
    </row>
    <row r="18236" spans="1:5" x14ac:dyDescent="0.25">
      <c r="A18236">
        <v>18235</v>
      </c>
      <c r="B18236">
        <v>240.353498</v>
      </c>
      <c r="C18236">
        <v>6.8536960000000002</v>
      </c>
      <c r="D18236">
        <v>236.71984399999999</v>
      </c>
      <c r="E18236">
        <v>8.1323469999999993</v>
      </c>
    </row>
    <row r="18237" spans="1:5" x14ac:dyDescent="0.25">
      <c r="A18237">
        <v>18236</v>
      </c>
      <c r="B18237">
        <v>240.353498</v>
      </c>
      <c r="C18237">
        <v>6.8536960000000002</v>
      </c>
      <c r="D18237">
        <v>236.71984399999999</v>
      </c>
      <c r="E18237">
        <v>8.1323469999999993</v>
      </c>
    </row>
    <row r="18238" spans="1:5" x14ac:dyDescent="0.25">
      <c r="A18238">
        <v>18237</v>
      </c>
      <c r="B18238">
        <v>240.353498</v>
      </c>
      <c r="C18238">
        <v>6.8536960000000002</v>
      </c>
      <c r="D18238">
        <v>236.71984399999999</v>
      </c>
      <c r="E18238">
        <v>8.1323469999999993</v>
      </c>
    </row>
    <row r="18239" spans="1:5" x14ac:dyDescent="0.25">
      <c r="A18239">
        <v>18238</v>
      </c>
      <c r="B18239">
        <v>240.353498</v>
      </c>
      <c r="C18239">
        <v>6.8536960000000002</v>
      </c>
      <c r="D18239">
        <v>236.71984399999999</v>
      </c>
      <c r="E18239">
        <v>8.1323469999999993</v>
      </c>
    </row>
    <row r="18240" spans="1:5" x14ac:dyDescent="0.25">
      <c r="A18240">
        <v>18239</v>
      </c>
      <c r="B18240">
        <v>240.353498</v>
      </c>
      <c r="C18240">
        <v>6.8536960000000002</v>
      </c>
    </row>
    <row r="18241" spans="1:9" x14ac:dyDescent="0.25">
      <c r="A18241">
        <v>18240</v>
      </c>
      <c r="B18241">
        <v>240.353498</v>
      </c>
      <c r="C18241">
        <v>6.8536960000000002</v>
      </c>
    </row>
    <row r="18242" spans="1:9" x14ac:dyDescent="0.25">
      <c r="A18242">
        <v>18241</v>
      </c>
      <c r="B18242">
        <v>240.353498</v>
      </c>
      <c r="C18242">
        <v>6.8536960000000002</v>
      </c>
    </row>
    <row r="18243" spans="1:9" x14ac:dyDescent="0.25">
      <c r="A18243">
        <v>18242</v>
      </c>
    </row>
    <row r="18244" spans="1:9" x14ac:dyDescent="0.25">
      <c r="A18244">
        <v>18243</v>
      </c>
      <c r="H18244">
        <v>241.633039</v>
      </c>
      <c r="I18244">
        <v>8.9507499999999993</v>
      </c>
    </row>
    <row r="18245" spans="1:9" x14ac:dyDescent="0.25">
      <c r="A18245">
        <v>18244</v>
      </c>
      <c r="H18245">
        <v>241.633039</v>
      </c>
      <c r="I18245">
        <v>8.9507499999999993</v>
      </c>
    </row>
    <row r="18246" spans="1:9" x14ac:dyDescent="0.25">
      <c r="A18246">
        <v>18245</v>
      </c>
      <c r="H18246">
        <v>241.633039</v>
      </c>
      <c r="I18246">
        <v>8.9507499999999993</v>
      </c>
    </row>
    <row r="18247" spans="1:9" x14ac:dyDescent="0.25">
      <c r="A18247">
        <v>18246</v>
      </c>
      <c r="F18247">
        <v>243.52660499999999</v>
      </c>
      <c r="G18247">
        <v>6.137581</v>
      </c>
      <c r="H18247">
        <v>241.633039</v>
      </c>
      <c r="I18247">
        <v>8.9507499999999993</v>
      </c>
    </row>
    <row r="18248" spans="1:9" x14ac:dyDescent="0.25">
      <c r="A18248">
        <v>18247</v>
      </c>
      <c r="F18248">
        <v>243.52660499999999</v>
      </c>
      <c r="G18248">
        <v>6.137581</v>
      </c>
      <c r="H18248">
        <v>241.633039</v>
      </c>
      <c r="I18248">
        <v>8.9507499999999993</v>
      </c>
    </row>
    <row r="18249" spans="1:9" x14ac:dyDescent="0.25">
      <c r="A18249">
        <v>18248</v>
      </c>
      <c r="F18249">
        <v>243.52660499999999</v>
      </c>
      <c r="G18249">
        <v>6.137581</v>
      </c>
      <c r="H18249">
        <v>241.633039</v>
      </c>
      <c r="I18249">
        <v>8.9507499999999993</v>
      </c>
    </row>
    <row r="18250" spans="1:9" x14ac:dyDescent="0.25">
      <c r="A18250">
        <v>18249</v>
      </c>
      <c r="F18250">
        <v>243.52660499999999</v>
      </c>
      <c r="G18250">
        <v>6.137581</v>
      </c>
      <c r="H18250">
        <v>241.633039</v>
      </c>
      <c r="I18250">
        <v>8.9507499999999993</v>
      </c>
    </row>
    <row r="18251" spans="1:9" x14ac:dyDescent="0.25">
      <c r="A18251">
        <v>18250</v>
      </c>
      <c r="F18251">
        <v>243.52660499999999</v>
      </c>
      <c r="G18251">
        <v>6.137581</v>
      </c>
      <c r="H18251">
        <v>241.633039</v>
      </c>
      <c r="I18251">
        <v>8.9507499999999993</v>
      </c>
    </row>
    <row r="18252" spans="1:9" x14ac:dyDescent="0.25">
      <c r="A18252">
        <v>18251</v>
      </c>
      <c r="F18252">
        <v>243.52660499999999</v>
      </c>
      <c r="G18252">
        <v>6.137581</v>
      </c>
      <c r="H18252">
        <v>241.633039</v>
      </c>
      <c r="I18252">
        <v>8.9507499999999993</v>
      </c>
    </row>
    <row r="18253" spans="1:9" x14ac:dyDescent="0.25">
      <c r="A18253">
        <v>18252</v>
      </c>
      <c r="F18253">
        <v>243.52660499999999</v>
      </c>
      <c r="G18253">
        <v>6.137581</v>
      </c>
    </row>
    <row r="18254" spans="1:9" x14ac:dyDescent="0.25">
      <c r="A18254">
        <v>18253</v>
      </c>
      <c r="F18254">
        <v>243.52660499999999</v>
      </c>
      <c r="G18254">
        <v>6.137581</v>
      </c>
    </row>
    <row r="18255" spans="1:9" x14ac:dyDescent="0.25">
      <c r="A18255">
        <v>18254</v>
      </c>
      <c r="F18255">
        <v>243.52660499999999</v>
      </c>
      <c r="G18255">
        <v>6.137581</v>
      </c>
    </row>
    <row r="18256" spans="1:9" x14ac:dyDescent="0.25">
      <c r="A18256">
        <v>18255</v>
      </c>
      <c r="F18256">
        <v>243.52660499999999</v>
      </c>
      <c r="G18256">
        <v>6.137581</v>
      </c>
    </row>
    <row r="18257" spans="1:11" x14ac:dyDescent="0.25">
      <c r="A18257">
        <v>18256</v>
      </c>
      <c r="J18257">
        <v>267.73432000000003</v>
      </c>
      <c r="K18257">
        <v>11.712626999999999</v>
      </c>
    </row>
    <row r="18258" spans="1:11" x14ac:dyDescent="0.25">
      <c r="A18258">
        <v>18257</v>
      </c>
    </row>
    <row r="18259" spans="1:11" x14ac:dyDescent="0.25">
      <c r="A18259">
        <v>18258</v>
      </c>
    </row>
    <row r="18260" spans="1:11" x14ac:dyDescent="0.25">
      <c r="A18260">
        <v>18259</v>
      </c>
    </row>
    <row r="18261" spans="1:11" x14ac:dyDescent="0.25">
      <c r="A18261">
        <v>18260</v>
      </c>
    </row>
    <row r="18262" spans="1:11" x14ac:dyDescent="0.25">
      <c r="A18262">
        <v>18261</v>
      </c>
    </row>
    <row r="18263" spans="1:11" x14ac:dyDescent="0.25">
      <c r="A18263">
        <v>18262</v>
      </c>
    </row>
    <row r="18264" spans="1:11" x14ac:dyDescent="0.25">
      <c r="A18264">
        <v>18263</v>
      </c>
    </row>
    <row r="18265" spans="1:11" x14ac:dyDescent="0.25">
      <c r="A18265">
        <v>18264</v>
      </c>
    </row>
    <row r="18266" spans="1:11" x14ac:dyDescent="0.25">
      <c r="A18266">
        <v>18265</v>
      </c>
    </row>
    <row r="18267" spans="1:11" x14ac:dyDescent="0.25">
      <c r="A18267">
        <v>18266</v>
      </c>
    </row>
    <row r="18268" spans="1:11" x14ac:dyDescent="0.25">
      <c r="A18268">
        <v>18267</v>
      </c>
    </row>
    <row r="18269" spans="1:11" x14ac:dyDescent="0.25">
      <c r="A18269">
        <v>18268</v>
      </c>
    </row>
    <row r="18270" spans="1:11" x14ac:dyDescent="0.25">
      <c r="A18270">
        <v>18269</v>
      </c>
    </row>
    <row r="18271" spans="1:11" x14ac:dyDescent="0.25">
      <c r="A18271">
        <v>18270</v>
      </c>
    </row>
    <row r="18272" spans="1:11" x14ac:dyDescent="0.25">
      <c r="A18272">
        <v>18271</v>
      </c>
    </row>
    <row r="18273" spans="1:1" x14ac:dyDescent="0.25">
      <c r="A18273">
        <v>18272</v>
      </c>
    </row>
    <row r="18274" spans="1:1" x14ac:dyDescent="0.25">
      <c r="A18274">
        <v>18273</v>
      </c>
    </row>
    <row r="18275" spans="1:1" x14ac:dyDescent="0.25">
      <c r="A18275">
        <v>18274</v>
      </c>
    </row>
    <row r="18276" spans="1:1" x14ac:dyDescent="0.25">
      <c r="A18276">
        <v>18275</v>
      </c>
    </row>
    <row r="18277" spans="1:1" x14ac:dyDescent="0.25">
      <c r="A18277">
        <v>18276</v>
      </c>
    </row>
    <row r="18278" spans="1:1" x14ac:dyDescent="0.25">
      <c r="A18278">
        <v>18277</v>
      </c>
    </row>
    <row r="18279" spans="1:1" x14ac:dyDescent="0.25">
      <c r="A18279">
        <v>18278</v>
      </c>
    </row>
    <row r="18280" spans="1:1" x14ac:dyDescent="0.25">
      <c r="A18280">
        <v>18279</v>
      </c>
    </row>
    <row r="18281" spans="1:1" x14ac:dyDescent="0.25">
      <c r="A18281">
        <v>18280</v>
      </c>
    </row>
    <row r="18282" spans="1:1" x14ac:dyDescent="0.25">
      <c r="A18282">
        <v>18281</v>
      </c>
    </row>
    <row r="18283" spans="1:1" x14ac:dyDescent="0.25">
      <c r="A18283">
        <v>18282</v>
      </c>
    </row>
    <row r="18284" spans="1:1" x14ac:dyDescent="0.25">
      <c r="A18284">
        <v>18283</v>
      </c>
    </row>
    <row r="18285" spans="1:1" x14ac:dyDescent="0.25">
      <c r="A18285">
        <v>18284</v>
      </c>
    </row>
    <row r="18286" spans="1:1" x14ac:dyDescent="0.25">
      <c r="A18286">
        <v>18285</v>
      </c>
    </row>
    <row r="18287" spans="1:1" x14ac:dyDescent="0.25">
      <c r="A18287">
        <v>18286</v>
      </c>
    </row>
    <row r="18288" spans="1:1" x14ac:dyDescent="0.25">
      <c r="A18288">
        <v>18287</v>
      </c>
    </row>
    <row r="18289" spans="1:1" x14ac:dyDescent="0.25">
      <c r="A18289">
        <v>18288</v>
      </c>
    </row>
    <row r="18290" spans="1:1" x14ac:dyDescent="0.25">
      <c r="A18290">
        <v>18289</v>
      </c>
    </row>
    <row r="18291" spans="1:1" x14ac:dyDescent="0.25">
      <c r="A18291">
        <v>18290</v>
      </c>
    </row>
    <row r="18292" spans="1:1" x14ac:dyDescent="0.25">
      <c r="A18292">
        <v>18291</v>
      </c>
    </row>
    <row r="18293" spans="1:1" x14ac:dyDescent="0.25">
      <c r="A18293">
        <v>18292</v>
      </c>
    </row>
    <row r="18294" spans="1:1" x14ac:dyDescent="0.25">
      <c r="A18294">
        <v>18293</v>
      </c>
    </row>
    <row r="18295" spans="1:1" x14ac:dyDescent="0.25">
      <c r="A18295">
        <v>18294</v>
      </c>
    </row>
    <row r="18296" spans="1:1" x14ac:dyDescent="0.25">
      <c r="A18296">
        <v>18295</v>
      </c>
    </row>
    <row r="18297" spans="1:1" x14ac:dyDescent="0.25">
      <c r="A18297">
        <v>18296</v>
      </c>
    </row>
    <row r="18298" spans="1:1" x14ac:dyDescent="0.25">
      <c r="A18298">
        <v>18297</v>
      </c>
    </row>
    <row r="18299" spans="1:1" x14ac:dyDescent="0.25">
      <c r="A18299">
        <v>18298</v>
      </c>
    </row>
    <row r="18300" spans="1:1" x14ac:dyDescent="0.25">
      <c r="A18300">
        <v>18299</v>
      </c>
    </row>
    <row r="18301" spans="1:1" x14ac:dyDescent="0.25">
      <c r="A18301">
        <v>18300</v>
      </c>
    </row>
    <row r="18302" spans="1:1" x14ac:dyDescent="0.25">
      <c r="A18302">
        <v>18301</v>
      </c>
    </row>
    <row r="18303" spans="1:1" x14ac:dyDescent="0.25">
      <c r="A18303">
        <v>18302</v>
      </c>
    </row>
    <row r="18304" spans="1:1" x14ac:dyDescent="0.25">
      <c r="A18304">
        <v>18303</v>
      </c>
    </row>
    <row r="18305" spans="1:1" x14ac:dyDescent="0.25">
      <c r="A18305">
        <v>18304</v>
      </c>
    </row>
    <row r="18306" spans="1:1" x14ac:dyDescent="0.25">
      <c r="A18306">
        <v>18305</v>
      </c>
    </row>
    <row r="18307" spans="1:1" x14ac:dyDescent="0.25">
      <c r="A18307">
        <v>18306</v>
      </c>
    </row>
    <row r="18308" spans="1:1" x14ac:dyDescent="0.25">
      <c r="A18308">
        <v>18307</v>
      </c>
    </row>
    <row r="18309" spans="1:1" x14ac:dyDescent="0.25">
      <c r="A18309">
        <v>18308</v>
      </c>
    </row>
    <row r="18310" spans="1:1" x14ac:dyDescent="0.25">
      <c r="A18310">
        <v>18309</v>
      </c>
    </row>
    <row r="18311" spans="1:1" x14ac:dyDescent="0.25">
      <c r="A18311">
        <v>18310</v>
      </c>
    </row>
    <row r="18312" spans="1:1" x14ac:dyDescent="0.25">
      <c r="A18312">
        <v>18311</v>
      </c>
    </row>
    <row r="18313" spans="1:1" x14ac:dyDescent="0.25">
      <c r="A18313">
        <v>18312</v>
      </c>
    </row>
    <row r="18314" spans="1:1" x14ac:dyDescent="0.25">
      <c r="A18314">
        <v>18313</v>
      </c>
    </row>
    <row r="18315" spans="1:1" x14ac:dyDescent="0.25">
      <c r="A18315">
        <v>18314</v>
      </c>
    </row>
    <row r="18316" spans="1:1" x14ac:dyDescent="0.25">
      <c r="A18316">
        <v>18315</v>
      </c>
    </row>
    <row r="18317" spans="1:1" x14ac:dyDescent="0.25">
      <c r="A18317">
        <v>18316</v>
      </c>
    </row>
    <row r="18318" spans="1:1" x14ac:dyDescent="0.25">
      <c r="A18318">
        <v>18317</v>
      </c>
    </row>
    <row r="18319" spans="1:1" x14ac:dyDescent="0.25">
      <c r="A18319">
        <v>18318</v>
      </c>
    </row>
    <row r="18320" spans="1:1" x14ac:dyDescent="0.25">
      <c r="A18320">
        <v>18319</v>
      </c>
    </row>
    <row r="18321" spans="1:1" x14ac:dyDescent="0.25">
      <c r="A18321">
        <v>18320</v>
      </c>
    </row>
    <row r="18322" spans="1:1" x14ac:dyDescent="0.25">
      <c r="A18322">
        <v>18321</v>
      </c>
    </row>
    <row r="18323" spans="1:1" x14ac:dyDescent="0.25">
      <c r="A18323">
        <v>18322</v>
      </c>
    </row>
    <row r="18324" spans="1:1" x14ac:dyDescent="0.25">
      <c r="A18324">
        <v>18323</v>
      </c>
    </row>
    <row r="18325" spans="1:1" x14ac:dyDescent="0.25">
      <c r="A18325">
        <v>18324</v>
      </c>
    </row>
    <row r="18326" spans="1:1" x14ac:dyDescent="0.25">
      <c r="A18326">
        <v>18325</v>
      </c>
    </row>
    <row r="18327" spans="1:1" x14ac:dyDescent="0.25">
      <c r="A18327">
        <v>18326</v>
      </c>
    </row>
    <row r="18328" spans="1:1" x14ac:dyDescent="0.25">
      <c r="A18328">
        <v>18327</v>
      </c>
    </row>
    <row r="18329" spans="1:1" x14ac:dyDescent="0.25">
      <c r="A18329">
        <v>18328</v>
      </c>
    </row>
    <row r="18330" spans="1:1" x14ac:dyDescent="0.25">
      <c r="A18330">
        <v>18329</v>
      </c>
    </row>
    <row r="18331" spans="1:1" x14ac:dyDescent="0.25">
      <c r="A18331">
        <v>18330</v>
      </c>
    </row>
    <row r="18332" spans="1:1" x14ac:dyDescent="0.25">
      <c r="A18332">
        <v>18331</v>
      </c>
    </row>
    <row r="18333" spans="1:1" x14ac:dyDescent="0.25">
      <c r="A18333">
        <v>18332</v>
      </c>
    </row>
    <row r="18334" spans="1:1" x14ac:dyDescent="0.25">
      <c r="A18334">
        <v>18333</v>
      </c>
    </row>
    <row r="18335" spans="1:1" x14ac:dyDescent="0.25">
      <c r="A18335">
        <v>18334</v>
      </c>
    </row>
    <row r="18336" spans="1:1" x14ac:dyDescent="0.25">
      <c r="A18336">
        <v>18335</v>
      </c>
    </row>
    <row r="18337" spans="1:1" x14ac:dyDescent="0.25">
      <c r="A18337">
        <v>18336</v>
      </c>
    </row>
    <row r="18338" spans="1:1" x14ac:dyDescent="0.25">
      <c r="A18338">
        <v>18337</v>
      </c>
    </row>
    <row r="18339" spans="1:1" x14ac:dyDescent="0.25">
      <c r="A18339">
        <v>18338</v>
      </c>
    </row>
    <row r="18340" spans="1:1" x14ac:dyDescent="0.25">
      <c r="A18340">
        <v>18339</v>
      </c>
    </row>
    <row r="18341" spans="1:1" x14ac:dyDescent="0.25">
      <c r="A18341">
        <v>18340</v>
      </c>
    </row>
    <row r="18342" spans="1:1" x14ac:dyDescent="0.25">
      <c r="A18342">
        <v>18341</v>
      </c>
    </row>
    <row r="18343" spans="1:1" x14ac:dyDescent="0.25">
      <c r="A18343">
        <v>18342</v>
      </c>
    </row>
    <row r="18344" spans="1:1" x14ac:dyDescent="0.25">
      <c r="A18344">
        <v>18343</v>
      </c>
    </row>
    <row r="18345" spans="1:1" x14ac:dyDescent="0.25">
      <c r="A18345">
        <v>18344</v>
      </c>
    </row>
    <row r="18346" spans="1:1" x14ac:dyDescent="0.25">
      <c r="A18346">
        <v>18345</v>
      </c>
    </row>
    <row r="18347" spans="1:1" x14ac:dyDescent="0.25">
      <c r="A18347">
        <v>18346</v>
      </c>
    </row>
    <row r="18348" spans="1:1" x14ac:dyDescent="0.25">
      <c r="A18348">
        <v>18347</v>
      </c>
    </row>
    <row r="18349" spans="1:1" x14ac:dyDescent="0.25">
      <c r="A18349">
        <v>18348</v>
      </c>
    </row>
    <row r="18350" spans="1:1" x14ac:dyDescent="0.25">
      <c r="A18350">
        <v>18349</v>
      </c>
    </row>
    <row r="18351" spans="1:1" x14ac:dyDescent="0.25">
      <c r="A18351">
        <v>18350</v>
      </c>
    </row>
    <row r="18352" spans="1:1" x14ac:dyDescent="0.25">
      <c r="A18352">
        <v>18351</v>
      </c>
    </row>
    <row r="18353" spans="1:1" x14ac:dyDescent="0.25">
      <c r="A18353">
        <v>18352</v>
      </c>
    </row>
    <row r="18354" spans="1:1" x14ac:dyDescent="0.25">
      <c r="A18354">
        <v>18353</v>
      </c>
    </row>
    <row r="18355" spans="1:1" x14ac:dyDescent="0.25">
      <c r="A18355">
        <v>18354</v>
      </c>
    </row>
    <row r="18356" spans="1:1" x14ac:dyDescent="0.25">
      <c r="A18356">
        <v>18355</v>
      </c>
    </row>
    <row r="18357" spans="1:1" x14ac:dyDescent="0.25">
      <c r="A18357">
        <v>18356</v>
      </c>
    </row>
    <row r="18358" spans="1:1" x14ac:dyDescent="0.25">
      <c r="A18358">
        <v>18357</v>
      </c>
    </row>
    <row r="18359" spans="1:1" x14ac:dyDescent="0.25">
      <c r="A18359">
        <v>18358</v>
      </c>
    </row>
    <row r="18360" spans="1:1" x14ac:dyDescent="0.25">
      <c r="A18360">
        <v>18359</v>
      </c>
    </row>
    <row r="18361" spans="1:1" x14ac:dyDescent="0.25">
      <c r="A18361">
        <v>18360</v>
      </c>
    </row>
    <row r="18362" spans="1:1" x14ac:dyDescent="0.25">
      <c r="A18362">
        <v>18361</v>
      </c>
    </row>
    <row r="18363" spans="1:1" x14ac:dyDescent="0.25">
      <c r="A18363">
        <v>18362</v>
      </c>
    </row>
    <row r="18364" spans="1:1" x14ac:dyDescent="0.25">
      <c r="A18364">
        <v>18363</v>
      </c>
    </row>
    <row r="18365" spans="1:1" x14ac:dyDescent="0.25">
      <c r="A18365">
        <v>18364</v>
      </c>
    </row>
    <row r="18366" spans="1:1" x14ac:dyDescent="0.25">
      <c r="A18366">
        <v>18365</v>
      </c>
    </row>
    <row r="18367" spans="1:1" x14ac:dyDescent="0.25">
      <c r="A18367">
        <v>18366</v>
      </c>
    </row>
    <row r="18368" spans="1:1" x14ac:dyDescent="0.25">
      <c r="A18368">
        <v>18367</v>
      </c>
    </row>
    <row r="18369" spans="1:1" x14ac:dyDescent="0.25">
      <c r="A18369">
        <v>18368</v>
      </c>
    </row>
    <row r="18370" spans="1:1" x14ac:dyDescent="0.25">
      <c r="A18370">
        <v>18369</v>
      </c>
    </row>
    <row r="18371" spans="1:1" x14ac:dyDescent="0.25">
      <c r="A18371">
        <v>18370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319"/>
  <sheetViews>
    <sheetView workbookViewId="0">
      <selection activeCell="FH1" sqref="FH1:FI2"/>
    </sheetView>
  </sheetViews>
  <sheetFormatPr defaultRowHeight="15" x14ac:dyDescent="0.25"/>
  <cols>
    <col min="1" max="1" width="6" bestFit="1" customWidth="1"/>
    <col min="2" max="5" width="2" bestFit="1" customWidth="1"/>
    <col min="6" max="6" width="9.7109375" bestFit="1" customWidth="1"/>
    <col min="11" max="12" width="12" bestFit="1" customWidth="1"/>
    <col min="14" max="15" width="12" bestFit="1" customWidth="1"/>
    <col min="16" max="16" width="8.85546875" bestFit="1" customWidth="1"/>
    <col min="17" max="28" width="12" bestFit="1" customWidth="1"/>
    <col min="30" max="30" width="12.5703125" bestFit="1" customWidth="1"/>
    <col min="31" max="42" width="12" bestFit="1" customWidth="1"/>
    <col min="44" max="44" width="10.7109375" bestFit="1" customWidth="1"/>
    <col min="45" max="46" width="12" bestFit="1" customWidth="1"/>
    <col min="47" max="47" width="2.85546875" bestFit="1" customWidth="1"/>
    <col min="48" max="49" width="12" bestFit="1" customWidth="1"/>
    <col min="50" max="50" width="3.28515625" bestFit="1" customWidth="1"/>
    <col min="51" max="52" width="12" bestFit="1" customWidth="1"/>
    <col min="53" max="53" width="3" bestFit="1" customWidth="1"/>
    <col min="54" max="55" width="12" bestFit="1" customWidth="1"/>
    <col min="57" max="57" width="8.42578125" bestFit="1" customWidth="1"/>
    <col min="58" max="59" width="12" bestFit="1" customWidth="1"/>
    <col min="60" max="60" width="2.85546875" bestFit="1" customWidth="1"/>
    <col min="61" max="61" width="11" bestFit="1" customWidth="1"/>
    <col min="62" max="62" width="12" bestFit="1" customWidth="1"/>
    <col min="63" max="63" width="3.28515625" bestFit="1" customWidth="1"/>
    <col min="64" max="65" width="12" bestFit="1" customWidth="1"/>
    <col min="66" max="66" width="3" bestFit="1" customWidth="1"/>
    <col min="67" max="68" width="12" bestFit="1" customWidth="1"/>
    <col min="69" max="69" width="4.85546875" bestFit="1" customWidth="1"/>
    <col min="70" max="73" width="12" bestFit="1" customWidth="1"/>
    <col min="74" max="74" width="13.85546875" bestFit="1" customWidth="1"/>
    <col min="75" max="75" width="13.5703125" bestFit="1" customWidth="1"/>
    <col min="76" max="76" width="14" bestFit="1" customWidth="1"/>
    <col min="77" max="77" width="13.7109375" bestFit="1" customWidth="1"/>
    <col min="78" max="78" width="9.85546875" bestFit="1" customWidth="1"/>
    <col min="79" max="79" width="12" bestFit="1" customWidth="1"/>
    <col min="80" max="80" width="12.140625" bestFit="1" customWidth="1"/>
    <col min="81" max="81" width="12" bestFit="1" customWidth="1"/>
    <col min="82" max="82" width="9.5703125" bestFit="1" customWidth="1"/>
    <col min="83" max="85" width="12" bestFit="1" customWidth="1"/>
    <col min="86" max="86" width="10" bestFit="1" customWidth="1"/>
    <col min="87" max="89" width="12" bestFit="1" customWidth="1"/>
    <col min="90" max="90" width="9.7109375" bestFit="1" customWidth="1"/>
    <col min="91" max="93" width="12" bestFit="1" customWidth="1"/>
    <col min="94" max="94" width="9" bestFit="1" customWidth="1"/>
    <col min="95" max="97" width="12" bestFit="1" customWidth="1"/>
    <col min="98" max="98" width="8.7109375" bestFit="1" customWidth="1"/>
    <col min="99" max="101" width="12" bestFit="1" customWidth="1"/>
    <col min="103" max="105" width="12" bestFit="1" customWidth="1"/>
    <col min="106" max="106" width="8.85546875" bestFit="1" customWidth="1"/>
    <col min="107" max="109" width="12" bestFit="1" customWidth="1"/>
    <col min="111" max="111" width="9.28515625" bestFit="1" customWidth="1"/>
    <col min="112" max="114" width="12" bestFit="1" customWidth="1"/>
    <col min="115" max="115" width="9" bestFit="1" customWidth="1"/>
    <col min="116" max="117" width="12" bestFit="1" customWidth="1"/>
    <col min="118" max="118" width="11" bestFit="1" customWidth="1"/>
    <col min="119" max="119" width="9.42578125" bestFit="1" customWidth="1"/>
    <col min="120" max="122" width="12" bestFit="1" customWidth="1"/>
    <col min="124" max="126" width="12" bestFit="1" customWidth="1"/>
    <col min="127" max="127" width="8.42578125" bestFit="1" customWidth="1"/>
    <col min="128" max="130" width="12" bestFit="1" customWidth="1"/>
    <col min="131" max="131" width="8.140625" bestFit="1" customWidth="1"/>
    <col min="132" max="134" width="12" bestFit="1" customWidth="1"/>
    <col min="135" max="135" width="8.5703125" bestFit="1" customWidth="1"/>
    <col min="136" max="138" width="12" bestFit="1" customWidth="1"/>
    <col min="139" max="139" width="8.28515625" bestFit="1" customWidth="1"/>
    <col min="140" max="142" width="12" bestFit="1" customWidth="1"/>
    <col min="143" max="143" width="12.28515625" bestFit="1" customWidth="1"/>
    <col min="144" max="144" width="7.42578125" bestFit="1" customWidth="1"/>
    <col min="145" max="145" width="12" bestFit="1" customWidth="1"/>
    <col min="146" max="146" width="11" bestFit="1" customWidth="1"/>
    <col min="147" max="147" width="4.85546875" bestFit="1" customWidth="1"/>
    <col min="148" max="149" width="12" bestFit="1" customWidth="1"/>
    <col min="150" max="150" width="4.85546875" bestFit="1" customWidth="1"/>
    <col min="151" max="152" width="12" bestFit="1" customWidth="1"/>
    <col min="153" max="153" width="4.85546875" bestFit="1" customWidth="1"/>
    <col min="154" max="155" width="12" bestFit="1" customWidth="1"/>
    <col min="156" max="156" width="7.42578125" bestFit="1" customWidth="1"/>
    <col min="157" max="157" width="12" bestFit="1" customWidth="1"/>
    <col min="159" max="159" width="12.42578125" bestFit="1" customWidth="1"/>
    <col min="160" max="160" width="12" bestFit="1" customWidth="1"/>
    <col min="161" max="161" width="9.5703125" bestFit="1" customWidth="1"/>
    <col min="162" max="162" width="12" bestFit="1" customWidth="1"/>
    <col min="164" max="164" width="12.42578125" bestFit="1" customWidth="1"/>
    <col min="165" max="165" width="12.140625" bestFit="1" customWidth="1"/>
  </cols>
  <sheetData>
    <row r="1" spans="1:165" x14ac:dyDescent="0.25">
      <c r="A1">
        <v>200</v>
      </c>
      <c r="F1" t="s">
        <v>9</v>
      </c>
      <c r="K1" t="s">
        <v>214</v>
      </c>
      <c r="L1" t="s">
        <v>213</v>
      </c>
      <c r="N1" t="s">
        <v>215</v>
      </c>
      <c r="O1" t="s">
        <v>216</v>
      </c>
      <c r="P1" t="s">
        <v>259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D1" t="s">
        <v>261</v>
      </c>
      <c r="AE1" t="s">
        <v>262</v>
      </c>
      <c r="AF1" t="s">
        <v>263</v>
      </c>
      <c r="AG1" t="s">
        <v>264</v>
      </c>
      <c r="AH1" t="s">
        <v>265</v>
      </c>
      <c r="AI1" t="s">
        <v>266</v>
      </c>
      <c r="AJ1" t="s">
        <v>267</v>
      </c>
      <c r="AK1" t="s">
        <v>268</v>
      </c>
      <c r="AL1" t="s">
        <v>269</v>
      </c>
      <c r="AM1" t="s">
        <v>270</v>
      </c>
      <c r="AN1" t="s">
        <v>271</v>
      </c>
      <c r="AO1" t="s">
        <v>272</v>
      </c>
      <c r="AP1" t="s">
        <v>273</v>
      </c>
      <c r="AS1" t="s">
        <v>121</v>
      </c>
      <c r="AT1" t="s">
        <v>122</v>
      </c>
      <c r="AV1" t="s">
        <v>123</v>
      </c>
      <c r="AW1" t="s">
        <v>124</v>
      </c>
      <c r="AY1" t="s">
        <v>125</v>
      </c>
      <c r="AZ1" t="s">
        <v>126</v>
      </c>
      <c r="BB1" t="s">
        <v>127</v>
      </c>
      <c r="BC1" t="s">
        <v>128</v>
      </c>
      <c r="BE1" t="s">
        <v>129</v>
      </c>
      <c r="BF1" t="s">
        <v>37</v>
      </c>
      <c r="BG1" t="s">
        <v>38</v>
      </c>
      <c r="BH1" t="s">
        <v>130</v>
      </c>
      <c r="BI1" t="s">
        <v>37</v>
      </c>
      <c r="BJ1" t="s">
        <v>38</v>
      </c>
      <c r="BK1" t="s">
        <v>131</v>
      </c>
      <c r="BL1" t="s">
        <v>37</v>
      </c>
      <c r="BM1" t="s">
        <v>38</v>
      </c>
      <c r="BN1" t="s">
        <v>132</v>
      </c>
      <c r="BO1" t="s">
        <v>37</v>
      </c>
      <c r="BP1" t="s">
        <v>38</v>
      </c>
      <c r="BR1" t="s">
        <v>33</v>
      </c>
      <c r="BS1" t="s">
        <v>34</v>
      </c>
      <c r="BT1" t="s">
        <v>35</v>
      </c>
      <c r="BU1" t="s">
        <v>36</v>
      </c>
      <c r="BV1" t="s">
        <v>135</v>
      </c>
      <c r="BW1" t="s">
        <v>136</v>
      </c>
      <c r="BX1" t="s">
        <v>137</v>
      </c>
      <c r="BY1" t="s">
        <v>138</v>
      </c>
      <c r="BZ1" t="s">
        <v>141</v>
      </c>
      <c r="CA1" t="s">
        <v>97</v>
      </c>
      <c r="CB1" t="s">
        <v>98</v>
      </c>
      <c r="CC1" t="s">
        <v>99</v>
      </c>
      <c r="CD1" t="s">
        <v>142</v>
      </c>
      <c r="CE1" t="s">
        <v>100</v>
      </c>
      <c r="CF1" t="s">
        <v>101</v>
      </c>
      <c r="CG1" t="s">
        <v>102</v>
      </c>
      <c r="CH1" t="s">
        <v>143</v>
      </c>
      <c r="CI1" t="s">
        <v>144</v>
      </c>
      <c r="CJ1" t="s">
        <v>104</v>
      </c>
      <c r="CK1" t="s">
        <v>105</v>
      </c>
      <c r="CL1" t="s">
        <v>145</v>
      </c>
      <c r="CM1" t="s">
        <v>106</v>
      </c>
      <c r="CN1" t="s">
        <v>107</v>
      </c>
      <c r="CO1" t="s">
        <v>108</v>
      </c>
      <c r="CP1" t="s">
        <v>146</v>
      </c>
      <c r="CQ1" t="s">
        <v>109</v>
      </c>
      <c r="CR1" t="s">
        <v>110</v>
      </c>
      <c r="CS1" t="s">
        <v>111</v>
      </c>
      <c r="CT1" t="s">
        <v>147</v>
      </c>
      <c r="CU1" t="s">
        <v>112</v>
      </c>
      <c r="CV1" t="s">
        <v>113</v>
      </c>
      <c r="CW1" t="s">
        <v>114</v>
      </c>
      <c r="CX1" t="s">
        <v>148</v>
      </c>
      <c r="CY1" t="s">
        <v>115</v>
      </c>
      <c r="CZ1" t="s">
        <v>116</v>
      </c>
      <c r="DA1" t="s">
        <v>117</v>
      </c>
      <c r="DB1" t="s">
        <v>149</v>
      </c>
      <c r="DC1" t="s">
        <v>118</v>
      </c>
      <c r="DD1" t="s">
        <v>119</v>
      </c>
      <c r="DE1" t="s">
        <v>120</v>
      </c>
      <c r="DG1" t="s">
        <v>150</v>
      </c>
      <c r="DH1" t="s">
        <v>151</v>
      </c>
      <c r="DI1" t="s">
        <v>152</v>
      </c>
      <c r="DJ1" t="s">
        <v>153</v>
      </c>
      <c r="DK1" t="s">
        <v>154</v>
      </c>
      <c r="DL1" t="s">
        <v>155</v>
      </c>
      <c r="DM1" t="s">
        <v>156</v>
      </c>
      <c r="DN1" t="s">
        <v>157</v>
      </c>
      <c r="DO1" t="s">
        <v>158</v>
      </c>
      <c r="DP1" t="s">
        <v>159</v>
      </c>
      <c r="DQ1" t="s">
        <v>160</v>
      </c>
      <c r="DR1" t="s">
        <v>161</v>
      </c>
      <c r="DS1" t="s">
        <v>162</v>
      </c>
      <c r="DT1" t="s">
        <v>163</v>
      </c>
      <c r="DU1" t="s">
        <v>164</v>
      </c>
      <c r="DV1" t="s">
        <v>165</v>
      </c>
      <c r="DW1" t="s">
        <v>166</v>
      </c>
      <c r="DX1" t="s">
        <v>167</v>
      </c>
      <c r="DY1" t="s">
        <v>168</v>
      </c>
      <c r="DZ1" t="s">
        <v>169</v>
      </c>
      <c r="EA1" t="s">
        <v>170</v>
      </c>
      <c r="EB1" t="s">
        <v>171</v>
      </c>
      <c r="EC1" t="s">
        <v>172</v>
      </c>
      <c r="ED1" t="s">
        <v>173</v>
      </c>
      <c r="EE1" t="s">
        <v>174</v>
      </c>
      <c r="EF1" t="s">
        <v>175</v>
      </c>
      <c r="EG1" t="s">
        <v>176</v>
      </c>
      <c r="EH1" t="s">
        <v>177</v>
      </c>
      <c r="EI1" t="s">
        <v>178</v>
      </c>
      <c r="EJ1" t="s">
        <v>179</v>
      </c>
      <c r="EK1" t="s">
        <v>180</v>
      </c>
      <c r="EL1" t="s">
        <v>181</v>
      </c>
      <c r="EN1" t="s">
        <v>189</v>
      </c>
      <c r="EO1" t="s">
        <v>190</v>
      </c>
      <c r="EP1" t="s">
        <v>191</v>
      </c>
      <c r="ER1" t="s">
        <v>39</v>
      </c>
      <c r="ES1" t="s">
        <v>40</v>
      </c>
      <c r="EU1" t="s">
        <v>41</v>
      </c>
      <c r="EV1" t="s">
        <v>42</v>
      </c>
      <c r="EX1" t="s">
        <v>43</v>
      </c>
      <c r="EY1" t="s">
        <v>44</v>
      </c>
      <c r="EZ1" t="s">
        <v>254</v>
      </c>
      <c r="FA1">
        <v>178.18542840837927</v>
      </c>
      <c r="FC1" t="s">
        <v>209</v>
      </c>
      <c r="FD1" t="s">
        <v>212</v>
      </c>
      <c r="FE1" t="s">
        <v>278</v>
      </c>
      <c r="FH1" t="s">
        <v>279</v>
      </c>
      <c r="FI1" t="s">
        <v>280</v>
      </c>
    </row>
    <row r="2" spans="1:165" x14ac:dyDescent="0.25">
      <c r="A2">
        <v>1</v>
      </c>
      <c r="K2">
        <v>86.029411764705884</v>
      </c>
      <c r="L2">
        <v>136</v>
      </c>
      <c r="N2">
        <v>94.444444444444443</v>
      </c>
      <c r="O2">
        <v>101.33333333333334</v>
      </c>
      <c r="P2" t="s">
        <v>260</v>
      </c>
      <c r="Q2">
        <v>0.51018685923408258</v>
      </c>
      <c r="R2">
        <v>0.58918289926904854</v>
      </c>
      <c r="S2">
        <v>0.62292238992422677</v>
      </c>
      <c r="T2">
        <v>0.51077059786838186</v>
      </c>
      <c r="U2">
        <v>0.51553726926293031</v>
      </c>
      <c r="V2">
        <v>0.55645270938141478</v>
      </c>
      <c r="W2">
        <v>0.41238232189210206</v>
      </c>
      <c r="X2">
        <v>0.47365253859694201</v>
      </c>
      <c r="Y2">
        <v>0.4443500439962183</v>
      </c>
      <c r="Z2">
        <v>0.37716060912013216</v>
      </c>
      <c r="AA2">
        <v>0.43845545788461993</v>
      </c>
      <c r="AB2">
        <v>0.84016279494402069</v>
      </c>
      <c r="AD2" t="s">
        <v>260</v>
      </c>
      <c r="AE2">
        <v>0.14245758402203507</v>
      </c>
      <c r="AF2">
        <v>0.39267089508474573</v>
      </c>
      <c r="AG2">
        <v>0.35872096671912979</v>
      </c>
      <c r="AH2">
        <v>0.14531354003496599</v>
      </c>
      <c r="AI2">
        <v>0.32068551563514353</v>
      </c>
      <c r="AJ2">
        <v>0.34249851378437479</v>
      </c>
      <c r="AK2">
        <v>0.39300007954970795</v>
      </c>
      <c r="AL2">
        <v>0.32362417975367891</v>
      </c>
      <c r="AM2">
        <v>4.554385673099412E-2</v>
      </c>
      <c r="AN2">
        <v>0.36319519742744766</v>
      </c>
      <c r="AO2">
        <v>0.3439041272088873</v>
      </c>
      <c r="AP2">
        <v>4.3552025962411992E-2</v>
      </c>
      <c r="AR2" t="s">
        <v>129</v>
      </c>
      <c r="AS2">
        <v>11.324324324324325</v>
      </c>
      <c r="AT2">
        <v>22.787878787878796</v>
      </c>
      <c r="AU2" t="s">
        <v>130</v>
      </c>
      <c r="AV2">
        <v>11.194444444444446</v>
      </c>
      <c r="AW2">
        <v>22.593750000000004</v>
      </c>
      <c r="AX2" t="s">
        <v>131</v>
      </c>
      <c r="AY2">
        <v>10.5</v>
      </c>
      <c r="AZ2">
        <v>25.030303030303031</v>
      </c>
      <c r="BA2" t="s">
        <v>132</v>
      </c>
      <c r="BB2">
        <v>10.055555555555554</v>
      </c>
      <c r="BC2">
        <v>25.242424242424256</v>
      </c>
      <c r="BE2" t="s">
        <v>139</v>
      </c>
      <c r="BF2">
        <v>32.941889553544407</v>
      </c>
      <c r="BG2">
        <v>4.5556901734412518</v>
      </c>
      <c r="BI2">
        <v>33.118893701614674</v>
      </c>
      <c r="BJ2">
        <v>5.2073568236568537</v>
      </c>
      <c r="BL2">
        <v>29.332148328667138</v>
      </c>
      <c r="BM2">
        <v>4.3546328072782936</v>
      </c>
      <c r="BO2">
        <v>28.028684344303251</v>
      </c>
      <c r="BP2">
        <v>3.5880942068543553</v>
      </c>
      <c r="BQ2" t="s">
        <v>37</v>
      </c>
      <c r="BR2">
        <v>30.361798773282132</v>
      </c>
      <c r="BS2">
        <v>29.989196301455841</v>
      </c>
      <c r="BT2">
        <v>31.62700804301717</v>
      </c>
      <c r="BU2">
        <v>31.36574795683444</v>
      </c>
      <c r="BV2">
        <v>0.16999999999999998</v>
      </c>
      <c r="BW2">
        <v>0.16874999999999998</v>
      </c>
      <c r="BX2">
        <v>0.17727272727272725</v>
      </c>
      <c r="BY2">
        <v>0.17621212121212121</v>
      </c>
      <c r="BZ2" t="s">
        <v>37</v>
      </c>
      <c r="CA2">
        <v>78.509382023729131</v>
      </c>
      <c r="CB2">
        <v>54.91308295907735</v>
      </c>
      <c r="CC2">
        <v>58.635743667290726</v>
      </c>
      <c r="CE2">
        <v>77.614134973562557</v>
      </c>
      <c r="CF2">
        <v>59.547726939672778</v>
      </c>
      <c r="CG2">
        <v>57.016888768817438</v>
      </c>
      <c r="CI2">
        <v>54.86314231185456</v>
      </c>
      <c r="CJ2">
        <v>59.207234199390037</v>
      </c>
      <c r="CK2">
        <v>94.013601454255522</v>
      </c>
      <c r="CM2">
        <v>56.818294677456002</v>
      </c>
      <c r="CN2">
        <v>56.715184422171838</v>
      </c>
      <c r="CO2">
        <v>93.167284119807874</v>
      </c>
      <c r="CQ2">
        <v>57.210079710079718</v>
      </c>
      <c r="CR2">
        <v>1.031941031941032</v>
      </c>
      <c r="CS2">
        <v>3.6597636597636596</v>
      </c>
      <c r="CU2">
        <v>59.983951233951224</v>
      </c>
      <c r="CV2">
        <v>6.8876493876493878</v>
      </c>
      <c r="CW2">
        <v>2.5925925925925926</v>
      </c>
      <c r="CY2">
        <v>1.6289592760180995</v>
      </c>
      <c r="CZ2">
        <v>8.1902737785090718</v>
      </c>
      <c r="DA2">
        <v>83.803133141368434</v>
      </c>
      <c r="DC2">
        <v>4.78675645342312</v>
      </c>
      <c r="DD2">
        <v>3.6356621773288444</v>
      </c>
      <c r="DE2">
        <v>86.087461920795249</v>
      </c>
      <c r="DH2">
        <v>9.0303030303030316E-2</v>
      </c>
      <c r="DI2">
        <v>6.3181818181818186E-2</v>
      </c>
      <c r="DJ2">
        <v>6.7272727272727276E-2</v>
      </c>
      <c r="DL2">
        <v>8.7968749999999998E-2</v>
      </c>
      <c r="DM2">
        <v>6.7812499999999998E-2</v>
      </c>
      <c r="DN2">
        <v>6.5312499999999996E-2</v>
      </c>
      <c r="DP2">
        <v>6.9545454545454535E-2</v>
      </c>
      <c r="DQ2">
        <v>7.4696969696969692E-2</v>
      </c>
      <c r="DR2">
        <v>0.11757575757575758</v>
      </c>
      <c r="DT2">
        <v>7.227272727272728E-2</v>
      </c>
      <c r="DU2">
        <v>7.2121212121212114E-2</v>
      </c>
      <c r="DV2">
        <v>0.11757575757575758</v>
      </c>
      <c r="DX2">
        <v>3.0810810810810812E-2</v>
      </c>
      <c r="DY2">
        <v>5.4054054054054055E-4</v>
      </c>
      <c r="DZ2">
        <v>2.4324324324324327E-3</v>
      </c>
      <c r="EB2">
        <v>3.1666666666666662E-2</v>
      </c>
      <c r="EC2">
        <v>4.5833333333333334E-3</v>
      </c>
      <c r="ED2">
        <v>1.3888888888888889E-3</v>
      </c>
      <c r="EF2">
        <v>8.8235294117647062E-4</v>
      </c>
      <c r="EG2">
        <v>4.8529411764705885E-3</v>
      </c>
      <c r="EH2">
        <v>4.3235294117647059E-2</v>
      </c>
      <c r="EJ2">
        <v>2.638888888888889E-3</v>
      </c>
      <c r="EK2">
        <v>1.9444444444444444E-3</v>
      </c>
      <c r="EL2">
        <v>4.2777777777777776E-2</v>
      </c>
      <c r="EM2" t="s">
        <v>183</v>
      </c>
      <c r="EN2">
        <v>297</v>
      </c>
      <c r="EO2">
        <v>23.00542215336948</v>
      </c>
      <c r="EP2">
        <v>1.4850000000000001</v>
      </c>
      <c r="EQ2" t="s">
        <v>37</v>
      </c>
      <c r="ER2">
        <v>1.3519786666666667</v>
      </c>
      <c r="ES2">
        <v>2.9816763947368425</v>
      </c>
      <c r="ET2" t="s">
        <v>37</v>
      </c>
      <c r="EU2">
        <v>2.7566444000000003</v>
      </c>
      <c r="EV2">
        <v>3.0003202</v>
      </c>
      <c r="EW2" t="s">
        <v>37</v>
      </c>
      <c r="EX2">
        <v>3.4352082510083912</v>
      </c>
      <c r="EY2">
        <v>4.098479778344748</v>
      </c>
      <c r="EZ2" t="s">
        <v>255</v>
      </c>
      <c r="FA2">
        <v>179.36544275881053</v>
      </c>
      <c r="FC2">
        <v>0.13</v>
      </c>
      <c r="FD2">
        <v>20.971472629144177</v>
      </c>
      <c r="FE2" t="s">
        <v>129</v>
      </c>
      <c r="FF2">
        <v>5.8596761757902849</v>
      </c>
      <c r="FH2">
        <f>AVERAGE(Cycle!DH:DH)</f>
        <v>16.5588479694661</v>
      </c>
      <c r="FI2">
        <f>AVERAGE(Cycle!DI:DI)</f>
        <v>37.811963291965405</v>
      </c>
    </row>
    <row r="3" spans="1:165" x14ac:dyDescent="0.25">
      <c r="A3">
        <v>1128</v>
      </c>
      <c r="L3" t="s">
        <v>217</v>
      </c>
      <c r="O3" t="s">
        <v>223</v>
      </c>
      <c r="P3" t="s">
        <v>38</v>
      </c>
      <c r="Q3">
        <v>0.37514537293107486</v>
      </c>
      <c r="R3">
        <v>9.1088255776337113E-2</v>
      </c>
      <c r="S3">
        <v>9.6049848439363358E-2</v>
      </c>
      <c r="T3">
        <v>0.37554410797105614</v>
      </c>
      <c r="U3">
        <v>0.20275277384629026</v>
      </c>
      <c r="V3">
        <v>0.16342565776966167</v>
      </c>
      <c r="W3">
        <v>9.894078561701318E-2</v>
      </c>
      <c r="X3">
        <v>0.2013196307735178</v>
      </c>
      <c r="Y3">
        <v>0.45954791266774164</v>
      </c>
      <c r="Z3">
        <v>9.841056696072488E-2</v>
      </c>
      <c r="AA3">
        <v>0.16694409358842785</v>
      </c>
      <c r="AB3">
        <v>0.31221855663489151</v>
      </c>
      <c r="AD3" t="s">
        <v>38</v>
      </c>
      <c r="AE3">
        <v>9.4918878452697295E-2</v>
      </c>
      <c r="AF3">
        <v>6.796828119978357E-2</v>
      </c>
      <c r="AG3">
        <v>6.4993570697438371E-2</v>
      </c>
      <c r="AH3">
        <v>0.10562835142243586</v>
      </c>
      <c r="AI3">
        <v>9.0371352910478292E-2</v>
      </c>
      <c r="AJ3">
        <v>6.6262528140999338E-2</v>
      </c>
      <c r="AK3">
        <v>7.6806735893132541E-2</v>
      </c>
      <c r="AL3">
        <v>9.5733523129031592E-2</v>
      </c>
      <c r="AM3">
        <v>3.9826686070883952E-2</v>
      </c>
      <c r="AN3">
        <v>7.7105693337969697E-2</v>
      </c>
      <c r="AO3">
        <v>8.1541836391755454E-2</v>
      </c>
      <c r="AP3">
        <v>4.310692268254223E-2</v>
      </c>
      <c r="AS3" t="s">
        <v>37</v>
      </c>
      <c r="AT3" t="s">
        <v>38</v>
      </c>
      <c r="AV3" t="s">
        <v>37</v>
      </c>
      <c r="AW3" t="s">
        <v>38</v>
      </c>
      <c r="AY3" t="s">
        <v>37</v>
      </c>
      <c r="AZ3" t="s">
        <v>38</v>
      </c>
      <c r="BB3" t="s">
        <v>37</v>
      </c>
      <c r="BC3" t="s">
        <v>38</v>
      </c>
      <c r="BE3" t="s">
        <v>140</v>
      </c>
      <c r="BF3">
        <v>67.058110446455586</v>
      </c>
      <c r="BG3">
        <v>4.5556901734412873</v>
      </c>
      <c r="BI3">
        <v>66.881106298385305</v>
      </c>
      <c r="BJ3">
        <v>5.2073568236568111</v>
      </c>
      <c r="BL3">
        <v>70.667851671332855</v>
      </c>
      <c r="BM3">
        <v>4.3546328072782883</v>
      </c>
      <c r="BO3">
        <v>71.675146077215004</v>
      </c>
      <c r="BP3">
        <v>3.5883979194956184</v>
      </c>
      <c r="BQ3" t="s">
        <v>38</v>
      </c>
      <c r="BR3">
        <v>5.7354166305307714</v>
      </c>
      <c r="BS3">
        <v>6.4302980208881122</v>
      </c>
      <c r="BT3">
        <v>6.4165757392011828</v>
      </c>
      <c r="BU3">
        <v>6.1880688545794804</v>
      </c>
      <c r="BV3">
        <v>1.7984368212422865E-2</v>
      </c>
      <c r="BW3">
        <v>2.3894931302171293E-2</v>
      </c>
      <c r="BX3">
        <v>1.6397928084198488E-2</v>
      </c>
      <c r="BY3">
        <v>1.3230546038801591E-2</v>
      </c>
      <c r="BZ3" t="s">
        <v>38</v>
      </c>
      <c r="CA3">
        <v>17.585069105085545</v>
      </c>
      <c r="CB3">
        <v>8.8983698783577339</v>
      </c>
      <c r="CC3">
        <v>6.9693880891691213</v>
      </c>
      <c r="CE3">
        <v>18.802548515171249</v>
      </c>
      <c r="CF3">
        <v>8.1055953314836522</v>
      </c>
      <c r="CG3">
        <v>8.0074666077741945</v>
      </c>
      <c r="CI3">
        <v>10.591052043177848</v>
      </c>
      <c r="CJ3">
        <v>7.4249804483631818</v>
      </c>
      <c r="CK3">
        <v>6.3514476207005606</v>
      </c>
      <c r="CM3">
        <v>8.762472532798208</v>
      </c>
      <c r="CN3">
        <v>9.4872769440258828</v>
      </c>
      <c r="CO3">
        <v>7.31728081134648</v>
      </c>
      <c r="CQ3">
        <v>23.539166117597826</v>
      </c>
      <c r="CR3">
        <v>4.3817079608196288</v>
      </c>
      <c r="CS3">
        <v>8.733017996195839</v>
      </c>
      <c r="CU3">
        <v>22.569504633732972</v>
      </c>
      <c r="CV3">
        <v>11.98960278898435</v>
      </c>
      <c r="CW3">
        <v>5.2432033775019944</v>
      </c>
      <c r="CY3">
        <v>5.3554478282401785</v>
      </c>
      <c r="CZ3">
        <v>14.267358967360339</v>
      </c>
      <c r="DA3">
        <v>14.114483934625531</v>
      </c>
      <c r="DC3">
        <v>10.574860389876676</v>
      </c>
      <c r="DD3">
        <v>7.3794490670712793</v>
      </c>
      <c r="DE3">
        <v>14.707382746058025</v>
      </c>
      <c r="DH3">
        <v>2.6632316891894763E-2</v>
      </c>
      <c r="DI3">
        <v>1.5998934623621328E-2</v>
      </c>
      <c r="DJ3">
        <v>1.4036276053659863E-2</v>
      </c>
      <c r="DL3">
        <v>2.7026252917750057E-2</v>
      </c>
      <c r="DM3">
        <v>1.741048534648015E-2</v>
      </c>
      <c r="DN3">
        <v>1.8791620472966133E-2</v>
      </c>
      <c r="DP3">
        <v>1.9136174691358303E-2</v>
      </c>
      <c r="DQ3">
        <v>1.5255091052835545E-2</v>
      </c>
      <c r="DR3">
        <v>1.3294807029039337E-2</v>
      </c>
      <c r="DT3">
        <v>1.5865199193661118E-2</v>
      </c>
      <c r="DU3">
        <v>1.6299458533486581E-2</v>
      </c>
      <c r="DV3">
        <v>1.3294807029039337E-2</v>
      </c>
      <c r="DX3">
        <v>1.1150081807965553E-2</v>
      </c>
      <c r="DY3">
        <v>2.2924343513512561E-3</v>
      </c>
      <c r="DZ3">
        <v>5.7278100359393737E-3</v>
      </c>
      <c r="EB3">
        <v>0.01</v>
      </c>
      <c r="EC3">
        <v>8.5669631225339781E-3</v>
      </c>
      <c r="ED3">
        <v>2.8312317135609044E-3</v>
      </c>
      <c r="EF3">
        <v>2.8790224128123661E-3</v>
      </c>
      <c r="EG3">
        <v>8.7460202306662207E-3</v>
      </c>
      <c r="EH3">
        <v>7.7735324973033449E-3</v>
      </c>
      <c r="EJ3">
        <v>5.792373201166108E-3</v>
      </c>
      <c r="EK3">
        <v>4.1880404176276214E-3</v>
      </c>
      <c r="EL3">
        <v>7.8780385924094014E-3</v>
      </c>
      <c r="EM3" t="s">
        <v>184</v>
      </c>
      <c r="EN3">
        <v>395</v>
      </c>
      <c r="EO3">
        <v>30.596436870642911</v>
      </c>
      <c r="EP3">
        <v>1.9750000000000001</v>
      </c>
      <c r="EQ3" t="s">
        <v>38</v>
      </c>
      <c r="ER3">
        <v>0.55464865412305386</v>
      </c>
      <c r="ES3">
        <v>0.27468639235548675</v>
      </c>
      <c r="ET3" t="s">
        <v>38</v>
      </c>
      <c r="EU3">
        <v>0.68400077180259622</v>
      </c>
      <c r="EV3">
        <v>0.65868659395625995</v>
      </c>
      <c r="EW3" t="s">
        <v>38</v>
      </c>
      <c r="EX3">
        <v>1.9027067794001575</v>
      </c>
      <c r="EY3">
        <v>2.5934951253592899</v>
      </c>
      <c r="EZ3" t="s">
        <v>258</v>
      </c>
      <c r="FA3">
        <v>35.610159833421491</v>
      </c>
      <c r="FC3">
        <v>3.7549966711037309E-2</v>
      </c>
      <c r="FE3" t="s">
        <v>130</v>
      </c>
      <c r="FF3">
        <v>5.7054741711642247</v>
      </c>
    </row>
    <row r="4" spans="1:165" x14ac:dyDescent="0.25">
      <c r="A4">
        <v>1129</v>
      </c>
      <c r="L4">
        <v>69.85294117647058</v>
      </c>
      <c r="O4">
        <v>0</v>
      </c>
      <c r="AR4" t="s">
        <v>133</v>
      </c>
      <c r="AS4">
        <v>5.6621621621621626E-2</v>
      </c>
      <c r="AT4">
        <v>1.0277676324472917E-2</v>
      </c>
      <c r="AV4">
        <v>5.5972222222222236E-2</v>
      </c>
      <c r="AW4">
        <v>1.0811332972160274E-2</v>
      </c>
      <c r="AY4">
        <v>5.2499999999999998E-2</v>
      </c>
      <c r="AZ4">
        <v>1.0094252790273303E-2</v>
      </c>
      <c r="BB4">
        <v>5.0277777777777768E-2</v>
      </c>
      <c r="BC4">
        <v>7.9232428826699133E-3</v>
      </c>
      <c r="EM4" t="s">
        <v>185</v>
      </c>
      <c r="EN4">
        <v>583</v>
      </c>
      <c r="EO4">
        <v>45.158791634391946</v>
      </c>
      <c r="EP4">
        <v>2.915</v>
      </c>
      <c r="FE4" t="s">
        <v>131</v>
      </c>
      <c r="FF4">
        <v>5.8596761757902849</v>
      </c>
    </row>
    <row r="5" spans="1:165" x14ac:dyDescent="0.25">
      <c r="A5">
        <v>1130</v>
      </c>
      <c r="F5" t="s">
        <v>22</v>
      </c>
      <c r="L5" t="s">
        <v>218</v>
      </c>
      <c r="AR5" t="s">
        <v>134</v>
      </c>
      <c r="AS5">
        <v>0.11393939393939398</v>
      </c>
      <c r="AT5">
        <v>1.4183924425955185E-2</v>
      </c>
      <c r="AV5">
        <v>0.11296875000000002</v>
      </c>
      <c r="AW5">
        <v>1.9709968617509867E-2</v>
      </c>
      <c r="AY5">
        <v>0.12515151515151515</v>
      </c>
      <c r="AZ5">
        <v>1.2467761457357767E-2</v>
      </c>
      <c r="BB5">
        <v>0.12621212121212128</v>
      </c>
      <c r="BC5">
        <v>1.0234004518508309E-2</v>
      </c>
      <c r="EM5" t="s">
        <v>186</v>
      </c>
      <c r="EN5">
        <v>16</v>
      </c>
      <c r="EO5">
        <v>1.2393493415956625</v>
      </c>
      <c r="EP5">
        <v>0.08</v>
      </c>
      <c r="FE5" t="s">
        <v>132</v>
      </c>
      <c r="FF5">
        <v>5.8596761757902849</v>
      </c>
    </row>
    <row r="6" spans="1:165" x14ac:dyDescent="0.25">
      <c r="A6">
        <v>1131</v>
      </c>
      <c r="C6" s="1">
        <v>2</v>
      </c>
      <c r="L6">
        <v>0</v>
      </c>
      <c r="EM6" t="s">
        <v>187</v>
      </c>
      <c r="EN6">
        <v>0</v>
      </c>
      <c r="EO6">
        <v>0</v>
      </c>
      <c r="EP6">
        <v>0</v>
      </c>
    </row>
    <row r="7" spans="1:165" x14ac:dyDescent="0.25">
      <c r="A7">
        <v>1132</v>
      </c>
      <c r="C7" s="1">
        <v>2</v>
      </c>
      <c r="L7" t="s">
        <v>219</v>
      </c>
      <c r="EM7" t="s">
        <v>188</v>
      </c>
      <c r="EN7">
        <v>1291</v>
      </c>
    </row>
    <row r="8" spans="1:165" x14ac:dyDescent="0.25">
      <c r="A8">
        <v>1133</v>
      </c>
      <c r="C8" s="1">
        <v>2</v>
      </c>
      <c r="L8">
        <v>16.176470588235293</v>
      </c>
    </row>
    <row r="9" spans="1:165" x14ac:dyDescent="0.25">
      <c r="A9">
        <v>1134</v>
      </c>
      <c r="C9" s="1">
        <v>2</v>
      </c>
      <c r="L9" t="s">
        <v>220</v>
      </c>
    </row>
    <row r="10" spans="1:165" x14ac:dyDescent="0.25">
      <c r="A10">
        <v>1135</v>
      </c>
      <c r="C10" s="1">
        <v>2</v>
      </c>
      <c r="L10">
        <v>13.970588235294118</v>
      </c>
    </row>
    <row r="11" spans="1:165" x14ac:dyDescent="0.25">
      <c r="A11">
        <v>1136</v>
      </c>
      <c r="C11" s="1">
        <v>2</v>
      </c>
    </row>
    <row r="12" spans="1:165" x14ac:dyDescent="0.25">
      <c r="A12">
        <v>1137</v>
      </c>
      <c r="C12" s="1">
        <v>2</v>
      </c>
    </row>
    <row r="13" spans="1:165" x14ac:dyDescent="0.25">
      <c r="A13">
        <v>1138</v>
      </c>
      <c r="C13" s="1">
        <v>2</v>
      </c>
    </row>
    <row r="14" spans="1:165" x14ac:dyDescent="0.25">
      <c r="A14">
        <v>1139</v>
      </c>
      <c r="C14" s="1">
        <v>2</v>
      </c>
    </row>
    <row r="15" spans="1:165" x14ac:dyDescent="0.25">
      <c r="A15">
        <v>1140</v>
      </c>
      <c r="C15" s="1">
        <v>2</v>
      </c>
    </row>
    <row r="16" spans="1:165" x14ac:dyDescent="0.25">
      <c r="A16">
        <v>1141</v>
      </c>
      <c r="C16" s="1">
        <v>2</v>
      </c>
    </row>
    <row r="17" spans="1:5" x14ac:dyDescent="0.25">
      <c r="A17">
        <v>1142</v>
      </c>
      <c r="C17" s="1">
        <v>2</v>
      </c>
    </row>
    <row r="18" spans="1:5" x14ac:dyDescent="0.25">
      <c r="A18">
        <v>1143</v>
      </c>
      <c r="B18" s="2">
        <v>1</v>
      </c>
      <c r="C18" s="1">
        <v>2</v>
      </c>
    </row>
    <row r="19" spans="1:5" x14ac:dyDescent="0.25">
      <c r="A19">
        <v>1144</v>
      </c>
      <c r="B19" s="2">
        <v>1</v>
      </c>
      <c r="C19" s="1">
        <v>2</v>
      </c>
    </row>
    <row r="20" spans="1:5" x14ac:dyDescent="0.25">
      <c r="A20">
        <v>1145</v>
      </c>
      <c r="B20" s="2">
        <v>1</v>
      </c>
      <c r="C20" s="1">
        <v>2</v>
      </c>
    </row>
    <row r="21" spans="1:5" x14ac:dyDescent="0.25">
      <c r="A21">
        <v>1146</v>
      </c>
      <c r="B21" s="2">
        <v>1</v>
      </c>
      <c r="C21" s="1">
        <v>2</v>
      </c>
    </row>
    <row r="22" spans="1:5" x14ac:dyDescent="0.25">
      <c r="A22">
        <v>1147</v>
      </c>
      <c r="B22" s="2">
        <v>1</v>
      </c>
    </row>
    <row r="23" spans="1:5" x14ac:dyDescent="0.25">
      <c r="A23">
        <v>1148</v>
      </c>
      <c r="B23" s="2">
        <v>1</v>
      </c>
    </row>
    <row r="24" spans="1:5" x14ac:dyDescent="0.25">
      <c r="A24">
        <v>1149</v>
      </c>
      <c r="B24" s="2">
        <v>1</v>
      </c>
    </row>
    <row r="25" spans="1:5" x14ac:dyDescent="0.25">
      <c r="A25">
        <v>1150</v>
      </c>
      <c r="B25" s="2">
        <v>1</v>
      </c>
    </row>
    <row r="26" spans="1:5" x14ac:dyDescent="0.25">
      <c r="A26">
        <v>1151</v>
      </c>
      <c r="B26" s="2">
        <v>1</v>
      </c>
    </row>
    <row r="27" spans="1:5" x14ac:dyDescent="0.25">
      <c r="A27">
        <v>1152</v>
      </c>
      <c r="B27" s="2">
        <v>1</v>
      </c>
    </row>
    <row r="28" spans="1:5" x14ac:dyDescent="0.25">
      <c r="A28">
        <v>1153</v>
      </c>
      <c r="B28" s="2">
        <v>1</v>
      </c>
    </row>
    <row r="29" spans="1:5" x14ac:dyDescent="0.25">
      <c r="A29">
        <v>1154</v>
      </c>
      <c r="B29" s="2">
        <v>1</v>
      </c>
      <c r="E29" s="3">
        <v>4</v>
      </c>
    </row>
    <row r="30" spans="1:5" x14ac:dyDescent="0.25">
      <c r="A30">
        <v>1155</v>
      </c>
      <c r="B30" s="2">
        <v>1</v>
      </c>
      <c r="E30" s="3">
        <v>4</v>
      </c>
    </row>
    <row r="31" spans="1:5" x14ac:dyDescent="0.25">
      <c r="A31">
        <v>1156</v>
      </c>
      <c r="B31" s="2">
        <v>1</v>
      </c>
      <c r="E31" s="3">
        <v>4</v>
      </c>
    </row>
    <row r="32" spans="1:5" x14ac:dyDescent="0.25">
      <c r="A32">
        <v>1157</v>
      </c>
      <c r="B32" s="2">
        <v>1</v>
      </c>
      <c r="E32" s="3">
        <v>4</v>
      </c>
    </row>
    <row r="33" spans="1:5" x14ac:dyDescent="0.25">
      <c r="A33">
        <v>1158</v>
      </c>
      <c r="E33" s="3">
        <v>4</v>
      </c>
    </row>
    <row r="34" spans="1:5" x14ac:dyDescent="0.25">
      <c r="A34">
        <v>1159</v>
      </c>
      <c r="E34" s="3">
        <v>4</v>
      </c>
    </row>
    <row r="35" spans="1:5" x14ac:dyDescent="0.25">
      <c r="A35">
        <v>1160</v>
      </c>
      <c r="D35" s="4">
        <v>3</v>
      </c>
      <c r="E35" s="3">
        <v>4</v>
      </c>
    </row>
    <row r="36" spans="1:5" x14ac:dyDescent="0.25">
      <c r="A36">
        <v>1161</v>
      </c>
      <c r="D36" s="4">
        <v>3</v>
      </c>
      <c r="E36" s="3">
        <v>4</v>
      </c>
    </row>
    <row r="37" spans="1:5" x14ac:dyDescent="0.25">
      <c r="A37">
        <v>1162</v>
      </c>
      <c r="D37" s="4">
        <v>3</v>
      </c>
      <c r="E37" s="3">
        <v>4</v>
      </c>
    </row>
    <row r="38" spans="1:5" x14ac:dyDescent="0.25">
      <c r="A38">
        <v>1163</v>
      </c>
      <c r="D38" s="4">
        <v>3</v>
      </c>
      <c r="E38" s="3">
        <v>4</v>
      </c>
    </row>
    <row r="39" spans="1:5" x14ac:dyDescent="0.25">
      <c r="A39">
        <v>1164</v>
      </c>
      <c r="D39" s="4">
        <v>3</v>
      </c>
      <c r="E39" s="3">
        <v>4</v>
      </c>
    </row>
    <row r="40" spans="1:5" x14ac:dyDescent="0.25">
      <c r="A40">
        <v>1165</v>
      </c>
      <c r="D40" s="4">
        <v>3</v>
      </c>
    </row>
    <row r="41" spans="1:5" x14ac:dyDescent="0.25">
      <c r="A41">
        <v>1166</v>
      </c>
      <c r="D41" s="4">
        <v>3</v>
      </c>
    </row>
    <row r="42" spans="1:5" x14ac:dyDescent="0.25">
      <c r="A42">
        <v>1167</v>
      </c>
      <c r="D42" s="4">
        <v>3</v>
      </c>
    </row>
    <row r="43" spans="1:5" x14ac:dyDescent="0.25">
      <c r="A43">
        <v>1168</v>
      </c>
      <c r="D43" s="4">
        <v>3</v>
      </c>
    </row>
    <row r="44" spans="1:5" x14ac:dyDescent="0.25">
      <c r="A44">
        <v>1169</v>
      </c>
      <c r="D44" s="4">
        <v>3</v>
      </c>
    </row>
    <row r="45" spans="1:5" x14ac:dyDescent="0.25">
      <c r="A45">
        <v>1170</v>
      </c>
      <c r="C45" s="1">
        <v>2</v>
      </c>
      <c r="D45" s="4">
        <v>3</v>
      </c>
    </row>
    <row r="46" spans="1:5" x14ac:dyDescent="0.25">
      <c r="A46">
        <v>1171</v>
      </c>
      <c r="C46" s="1">
        <v>2</v>
      </c>
    </row>
    <row r="47" spans="1:5" x14ac:dyDescent="0.25">
      <c r="A47">
        <v>1172</v>
      </c>
      <c r="C47" s="1">
        <v>2</v>
      </c>
    </row>
    <row r="48" spans="1:5" x14ac:dyDescent="0.25">
      <c r="A48">
        <v>1173</v>
      </c>
      <c r="C48" s="1">
        <v>2</v>
      </c>
    </row>
    <row r="49" spans="1:3" x14ac:dyDescent="0.25">
      <c r="A49">
        <v>1174</v>
      </c>
      <c r="C49" s="1">
        <v>2</v>
      </c>
    </row>
    <row r="50" spans="1:3" x14ac:dyDescent="0.25">
      <c r="A50">
        <v>1175</v>
      </c>
      <c r="C50" s="1">
        <v>2</v>
      </c>
    </row>
    <row r="51" spans="1:3" x14ac:dyDescent="0.25">
      <c r="A51">
        <v>1176</v>
      </c>
      <c r="C51" s="1">
        <v>2</v>
      </c>
    </row>
    <row r="52" spans="1:3" x14ac:dyDescent="0.25">
      <c r="A52">
        <v>1177</v>
      </c>
      <c r="C52" s="1">
        <v>2</v>
      </c>
    </row>
    <row r="53" spans="1:3" x14ac:dyDescent="0.25">
      <c r="A53">
        <v>1178</v>
      </c>
      <c r="C53" s="1">
        <v>2</v>
      </c>
    </row>
    <row r="54" spans="1:3" x14ac:dyDescent="0.25">
      <c r="A54">
        <v>1179</v>
      </c>
      <c r="C54" s="1">
        <v>2</v>
      </c>
    </row>
    <row r="55" spans="1:3" x14ac:dyDescent="0.25">
      <c r="A55">
        <v>1180</v>
      </c>
      <c r="C55" s="1">
        <v>2</v>
      </c>
    </row>
    <row r="56" spans="1:3" x14ac:dyDescent="0.25">
      <c r="A56">
        <v>1181</v>
      </c>
      <c r="B56" s="2">
        <v>1</v>
      </c>
      <c r="C56" s="1">
        <v>2</v>
      </c>
    </row>
    <row r="57" spans="1:3" x14ac:dyDescent="0.25">
      <c r="A57">
        <v>1182</v>
      </c>
      <c r="B57" s="2">
        <v>1</v>
      </c>
      <c r="C57" s="1">
        <v>2</v>
      </c>
    </row>
    <row r="58" spans="1:3" x14ac:dyDescent="0.25">
      <c r="A58">
        <v>1183</v>
      </c>
      <c r="B58" s="2">
        <v>1</v>
      </c>
    </row>
    <row r="59" spans="1:3" x14ac:dyDescent="0.25">
      <c r="A59">
        <v>1184</v>
      </c>
      <c r="B59" s="2">
        <v>1</v>
      </c>
    </row>
    <row r="60" spans="1:3" x14ac:dyDescent="0.25">
      <c r="A60">
        <v>1185</v>
      </c>
      <c r="B60" s="2">
        <v>1</v>
      </c>
    </row>
    <row r="61" spans="1:3" x14ac:dyDescent="0.25">
      <c r="A61">
        <v>1186</v>
      </c>
      <c r="B61" s="2">
        <v>1</v>
      </c>
    </row>
    <row r="62" spans="1:3" x14ac:dyDescent="0.25">
      <c r="A62">
        <v>1187</v>
      </c>
      <c r="B62" s="2">
        <v>1</v>
      </c>
    </row>
    <row r="63" spans="1:3" x14ac:dyDescent="0.25">
      <c r="A63">
        <v>1188</v>
      </c>
      <c r="B63" s="2">
        <v>1</v>
      </c>
    </row>
    <row r="64" spans="1:3" x14ac:dyDescent="0.25">
      <c r="A64">
        <v>1189</v>
      </c>
      <c r="B64" s="2">
        <v>1</v>
      </c>
    </row>
    <row r="65" spans="1:5" x14ac:dyDescent="0.25">
      <c r="A65">
        <v>1190</v>
      </c>
      <c r="B65" s="2">
        <v>1</v>
      </c>
    </row>
    <row r="66" spans="1:5" x14ac:dyDescent="0.25">
      <c r="A66">
        <v>1191</v>
      </c>
      <c r="B66" s="2">
        <v>1</v>
      </c>
    </row>
    <row r="67" spans="1:5" x14ac:dyDescent="0.25">
      <c r="A67">
        <v>1192</v>
      </c>
      <c r="B67" s="2">
        <v>1</v>
      </c>
      <c r="E67" s="3">
        <v>4</v>
      </c>
    </row>
    <row r="68" spans="1:5" x14ac:dyDescent="0.25">
      <c r="A68">
        <v>1193</v>
      </c>
      <c r="B68" s="2">
        <v>1</v>
      </c>
      <c r="E68" s="3">
        <v>4</v>
      </c>
    </row>
    <row r="69" spans="1:5" x14ac:dyDescent="0.25">
      <c r="A69">
        <v>1194</v>
      </c>
      <c r="B69" s="2">
        <v>1</v>
      </c>
      <c r="E69" s="3">
        <v>4</v>
      </c>
    </row>
    <row r="70" spans="1:5" x14ac:dyDescent="0.25">
      <c r="A70">
        <v>1195</v>
      </c>
      <c r="E70" s="3">
        <v>4</v>
      </c>
    </row>
    <row r="71" spans="1:5" x14ac:dyDescent="0.25">
      <c r="A71">
        <v>1196</v>
      </c>
      <c r="E71" s="3">
        <v>4</v>
      </c>
    </row>
    <row r="72" spans="1:5" x14ac:dyDescent="0.25">
      <c r="A72">
        <v>1197</v>
      </c>
      <c r="D72" s="4">
        <v>3</v>
      </c>
      <c r="E72" s="3">
        <v>4</v>
      </c>
    </row>
    <row r="73" spans="1:5" x14ac:dyDescent="0.25">
      <c r="A73">
        <v>1198</v>
      </c>
      <c r="D73" s="4">
        <v>3</v>
      </c>
      <c r="E73" s="3">
        <v>4</v>
      </c>
    </row>
    <row r="74" spans="1:5" x14ac:dyDescent="0.25">
      <c r="A74">
        <v>1199</v>
      </c>
      <c r="D74" s="4">
        <v>3</v>
      </c>
      <c r="E74" s="3">
        <v>4</v>
      </c>
    </row>
    <row r="75" spans="1:5" x14ac:dyDescent="0.25">
      <c r="A75">
        <v>1200</v>
      </c>
      <c r="D75" s="4">
        <v>3</v>
      </c>
      <c r="E75" s="3">
        <v>4</v>
      </c>
    </row>
    <row r="76" spans="1:5" x14ac:dyDescent="0.25">
      <c r="A76">
        <v>1201</v>
      </c>
      <c r="D76" s="4">
        <v>3</v>
      </c>
      <c r="E76" s="3">
        <v>4</v>
      </c>
    </row>
    <row r="77" spans="1:5" x14ac:dyDescent="0.25">
      <c r="A77">
        <v>1202</v>
      </c>
      <c r="D77" s="4">
        <v>3</v>
      </c>
      <c r="E77" s="3">
        <v>4</v>
      </c>
    </row>
    <row r="78" spans="1:5" x14ac:dyDescent="0.25">
      <c r="A78">
        <v>1203</v>
      </c>
      <c r="D78" s="4">
        <v>3</v>
      </c>
      <c r="E78" s="3">
        <v>4</v>
      </c>
    </row>
    <row r="79" spans="1:5" x14ac:dyDescent="0.25">
      <c r="A79">
        <v>1204</v>
      </c>
      <c r="C79" s="1">
        <v>2</v>
      </c>
      <c r="D79" s="4">
        <v>3</v>
      </c>
    </row>
    <row r="80" spans="1:5" x14ac:dyDescent="0.25">
      <c r="A80">
        <v>1205</v>
      </c>
      <c r="C80" s="1">
        <v>2</v>
      </c>
      <c r="D80" s="4">
        <v>3</v>
      </c>
    </row>
    <row r="81" spans="1:4" x14ac:dyDescent="0.25">
      <c r="A81">
        <v>1206</v>
      </c>
      <c r="C81" s="1">
        <v>2</v>
      </c>
      <c r="D81" s="4">
        <v>3</v>
      </c>
    </row>
    <row r="82" spans="1:4" x14ac:dyDescent="0.25">
      <c r="A82">
        <v>1207</v>
      </c>
      <c r="C82" s="1">
        <v>2</v>
      </c>
      <c r="D82" s="4">
        <v>3</v>
      </c>
    </row>
    <row r="83" spans="1:4" x14ac:dyDescent="0.25">
      <c r="A83">
        <v>1208</v>
      </c>
      <c r="C83" s="1">
        <v>2</v>
      </c>
      <c r="D83" s="4">
        <v>3</v>
      </c>
    </row>
    <row r="84" spans="1:4" x14ac:dyDescent="0.25">
      <c r="A84">
        <v>1209</v>
      </c>
      <c r="C84" s="1">
        <v>2</v>
      </c>
    </row>
    <row r="85" spans="1:4" x14ac:dyDescent="0.25">
      <c r="A85">
        <v>1210</v>
      </c>
      <c r="C85" s="1">
        <v>2</v>
      </c>
    </row>
    <row r="86" spans="1:4" x14ac:dyDescent="0.25">
      <c r="A86">
        <v>1211</v>
      </c>
      <c r="C86" s="1">
        <v>2</v>
      </c>
    </row>
    <row r="87" spans="1:4" x14ac:dyDescent="0.25">
      <c r="A87">
        <v>1212</v>
      </c>
      <c r="C87" s="1">
        <v>2</v>
      </c>
    </row>
    <row r="88" spans="1:4" x14ac:dyDescent="0.25">
      <c r="A88">
        <v>1213</v>
      </c>
      <c r="C88" s="1">
        <v>2</v>
      </c>
    </row>
    <row r="89" spans="1:4" x14ac:dyDescent="0.25">
      <c r="A89">
        <v>1214</v>
      </c>
      <c r="C89" s="1">
        <v>2</v>
      </c>
    </row>
    <row r="90" spans="1:4" x14ac:dyDescent="0.25">
      <c r="A90">
        <v>1215</v>
      </c>
      <c r="C90" s="1">
        <v>2</v>
      </c>
    </row>
    <row r="91" spans="1:4" x14ac:dyDescent="0.25">
      <c r="A91">
        <v>1216</v>
      </c>
      <c r="B91" s="2">
        <v>1</v>
      </c>
      <c r="C91" s="1">
        <v>2</v>
      </c>
    </row>
    <row r="92" spans="1:4" x14ac:dyDescent="0.25">
      <c r="A92">
        <v>1217</v>
      </c>
      <c r="B92" s="2">
        <v>1</v>
      </c>
      <c r="C92" s="1">
        <v>2</v>
      </c>
    </row>
    <row r="93" spans="1:4" x14ac:dyDescent="0.25">
      <c r="A93">
        <v>1218</v>
      </c>
      <c r="B93" s="2">
        <v>1</v>
      </c>
      <c r="C93" s="1">
        <v>2</v>
      </c>
    </row>
    <row r="94" spans="1:4" x14ac:dyDescent="0.25">
      <c r="A94">
        <v>1219</v>
      </c>
      <c r="B94" s="2">
        <v>1</v>
      </c>
    </row>
    <row r="95" spans="1:4" x14ac:dyDescent="0.25">
      <c r="A95">
        <v>1220</v>
      </c>
      <c r="B95" s="2">
        <v>1</v>
      </c>
    </row>
    <row r="96" spans="1:4" x14ac:dyDescent="0.25">
      <c r="A96">
        <v>1221</v>
      </c>
      <c r="B96" s="2">
        <v>1</v>
      </c>
    </row>
    <row r="97" spans="1:5" x14ac:dyDescent="0.25">
      <c r="A97">
        <v>1222</v>
      </c>
      <c r="B97" s="2">
        <v>1</v>
      </c>
    </row>
    <row r="98" spans="1:5" x14ac:dyDescent="0.25">
      <c r="A98">
        <v>1223</v>
      </c>
      <c r="B98" s="2">
        <v>1</v>
      </c>
    </row>
    <row r="99" spans="1:5" x14ac:dyDescent="0.25">
      <c r="A99">
        <v>1224</v>
      </c>
      <c r="B99" s="2">
        <v>1</v>
      </c>
    </row>
    <row r="100" spans="1:5" x14ac:dyDescent="0.25">
      <c r="A100">
        <v>1225</v>
      </c>
      <c r="B100" s="2">
        <v>1</v>
      </c>
    </row>
    <row r="101" spans="1:5" x14ac:dyDescent="0.25">
      <c r="A101">
        <v>1226</v>
      </c>
      <c r="B101" s="2">
        <v>1</v>
      </c>
    </row>
    <row r="102" spans="1:5" x14ac:dyDescent="0.25">
      <c r="A102">
        <v>1227</v>
      </c>
      <c r="B102" s="2">
        <v>1</v>
      </c>
    </row>
    <row r="103" spans="1:5" x14ac:dyDescent="0.25">
      <c r="A103">
        <v>1228</v>
      </c>
      <c r="B103" s="2">
        <v>1</v>
      </c>
      <c r="E103" s="3">
        <v>4</v>
      </c>
    </row>
    <row r="104" spans="1:5" x14ac:dyDescent="0.25">
      <c r="A104">
        <v>1229</v>
      </c>
      <c r="B104" s="2">
        <v>1</v>
      </c>
      <c r="E104" s="3">
        <v>4</v>
      </c>
    </row>
    <row r="105" spans="1:5" x14ac:dyDescent="0.25">
      <c r="A105">
        <v>1230</v>
      </c>
      <c r="E105" s="3">
        <v>4</v>
      </c>
    </row>
    <row r="106" spans="1:5" x14ac:dyDescent="0.25">
      <c r="A106">
        <v>1231</v>
      </c>
      <c r="E106" s="3">
        <v>4</v>
      </c>
    </row>
    <row r="107" spans="1:5" x14ac:dyDescent="0.25">
      <c r="A107">
        <v>1232</v>
      </c>
      <c r="D107" s="4">
        <v>3</v>
      </c>
      <c r="E107" s="3">
        <v>4</v>
      </c>
    </row>
    <row r="108" spans="1:5" x14ac:dyDescent="0.25">
      <c r="A108">
        <v>1233</v>
      </c>
      <c r="D108" s="4">
        <v>3</v>
      </c>
      <c r="E108" s="3">
        <v>4</v>
      </c>
    </row>
    <row r="109" spans="1:5" x14ac:dyDescent="0.25">
      <c r="A109">
        <v>1234</v>
      </c>
      <c r="D109" s="4">
        <v>3</v>
      </c>
      <c r="E109" s="3">
        <v>4</v>
      </c>
    </row>
    <row r="110" spans="1:5" x14ac:dyDescent="0.25">
      <c r="A110">
        <v>1235</v>
      </c>
      <c r="D110" s="4">
        <v>3</v>
      </c>
      <c r="E110" s="3">
        <v>4</v>
      </c>
    </row>
    <row r="111" spans="1:5" x14ac:dyDescent="0.25">
      <c r="A111">
        <v>1236</v>
      </c>
      <c r="D111" s="4">
        <v>3</v>
      </c>
      <c r="E111" s="3">
        <v>4</v>
      </c>
    </row>
    <row r="112" spans="1:5" x14ac:dyDescent="0.25">
      <c r="A112">
        <v>1237</v>
      </c>
      <c r="D112" s="4">
        <v>3</v>
      </c>
      <c r="E112" s="3">
        <v>4</v>
      </c>
    </row>
    <row r="113" spans="1:5" x14ac:dyDescent="0.25">
      <c r="A113">
        <v>1238</v>
      </c>
      <c r="D113" s="4">
        <v>3</v>
      </c>
      <c r="E113" s="3">
        <v>4</v>
      </c>
    </row>
    <row r="114" spans="1:5" x14ac:dyDescent="0.25">
      <c r="A114">
        <v>1239</v>
      </c>
      <c r="D114" s="4">
        <v>3</v>
      </c>
      <c r="E114" s="3">
        <v>4</v>
      </c>
    </row>
    <row r="115" spans="1:5" x14ac:dyDescent="0.25">
      <c r="A115">
        <v>1240</v>
      </c>
      <c r="D115" s="4">
        <v>3</v>
      </c>
    </row>
    <row r="116" spans="1:5" x14ac:dyDescent="0.25">
      <c r="A116">
        <v>1241</v>
      </c>
      <c r="D116" s="4">
        <v>3</v>
      </c>
    </row>
    <row r="117" spans="1:5" x14ac:dyDescent="0.25">
      <c r="A117">
        <v>1242</v>
      </c>
      <c r="C117" s="1">
        <v>2</v>
      </c>
      <c r="D117" s="4">
        <v>3</v>
      </c>
    </row>
    <row r="118" spans="1:5" x14ac:dyDescent="0.25">
      <c r="A118">
        <v>1243</v>
      </c>
      <c r="C118" s="1">
        <v>2</v>
      </c>
      <c r="D118" s="4">
        <v>3</v>
      </c>
    </row>
    <row r="119" spans="1:5" x14ac:dyDescent="0.25">
      <c r="A119">
        <v>1244</v>
      </c>
      <c r="C119" s="1">
        <v>2</v>
      </c>
      <c r="D119" s="4">
        <v>3</v>
      </c>
    </row>
    <row r="120" spans="1:5" x14ac:dyDescent="0.25">
      <c r="A120">
        <v>1245</v>
      </c>
      <c r="C120" s="1">
        <v>2</v>
      </c>
    </row>
    <row r="121" spans="1:5" x14ac:dyDescent="0.25">
      <c r="A121">
        <v>1246</v>
      </c>
      <c r="C121" s="1">
        <v>2</v>
      </c>
    </row>
    <row r="122" spans="1:5" x14ac:dyDescent="0.25">
      <c r="A122">
        <v>1247</v>
      </c>
      <c r="C122" s="1">
        <v>2</v>
      </c>
    </row>
    <row r="123" spans="1:5" x14ac:dyDescent="0.25">
      <c r="A123">
        <v>1248</v>
      </c>
      <c r="C123" s="1">
        <v>2</v>
      </c>
    </row>
    <row r="124" spans="1:5" x14ac:dyDescent="0.25">
      <c r="A124">
        <v>1249</v>
      </c>
      <c r="C124" s="1">
        <v>2</v>
      </c>
    </row>
    <row r="125" spans="1:5" x14ac:dyDescent="0.25">
      <c r="A125">
        <v>1250</v>
      </c>
      <c r="C125" s="1">
        <v>2</v>
      </c>
    </row>
    <row r="126" spans="1:5" x14ac:dyDescent="0.25">
      <c r="A126">
        <v>1251</v>
      </c>
      <c r="C126" s="1">
        <v>2</v>
      </c>
    </row>
    <row r="127" spans="1:5" x14ac:dyDescent="0.25">
      <c r="A127">
        <v>1252</v>
      </c>
      <c r="B127" s="2">
        <v>1</v>
      </c>
      <c r="C127" s="1">
        <v>2</v>
      </c>
    </row>
    <row r="128" spans="1:5" x14ac:dyDescent="0.25">
      <c r="A128">
        <v>1253</v>
      </c>
      <c r="B128" s="2">
        <v>1</v>
      </c>
      <c r="C128" s="1">
        <v>2</v>
      </c>
    </row>
    <row r="129" spans="1:5" x14ac:dyDescent="0.25">
      <c r="A129">
        <v>1254</v>
      </c>
      <c r="B129" s="2">
        <v>1</v>
      </c>
      <c r="C129" s="1">
        <v>2</v>
      </c>
    </row>
    <row r="130" spans="1:5" x14ac:dyDescent="0.25">
      <c r="A130">
        <v>1255</v>
      </c>
      <c r="B130" s="2">
        <v>1</v>
      </c>
      <c r="C130" s="1">
        <v>2</v>
      </c>
    </row>
    <row r="131" spans="1:5" x14ac:dyDescent="0.25">
      <c r="A131">
        <v>1256</v>
      </c>
      <c r="B131" s="2">
        <v>1</v>
      </c>
    </row>
    <row r="132" spans="1:5" x14ac:dyDescent="0.25">
      <c r="A132">
        <v>1257</v>
      </c>
      <c r="B132" s="2">
        <v>1</v>
      </c>
    </row>
    <row r="133" spans="1:5" x14ac:dyDescent="0.25">
      <c r="A133">
        <v>1258</v>
      </c>
      <c r="B133" s="2">
        <v>1</v>
      </c>
    </row>
    <row r="134" spans="1:5" x14ac:dyDescent="0.25">
      <c r="A134">
        <v>1259</v>
      </c>
      <c r="B134" s="2">
        <v>1</v>
      </c>
    </row>
    <row r="135" spans="1:5" x14ac:dyDescent="0.25">
      <c r="A135">
        <v>1260</v>
      </c>
      <c r="B135" s="2">
        <v>1</v>
      </c>
    </row>
    <row r="136" spans="1:5" x14ac:dyDescent="0.25">
      <c r="A136">
        <v>1261</v>
      </c>
      <c r="B136" s="2">
        <v>1</v>
      </c>
    </row>
    <row r="137" spans="1:5" x14ac:dyDescent="0.25">
      <c r="A137">
        <v>1262</v>
      </c>
      <c r="B137" s="2">
        <v>1</v>
      </c>
    </row>
    <row r="138" spans="1:5" x14ac:dyDescent="0.25">
      <c r="A138">
        <v>1263</v>
      </c>
      <c r="B138" s="2">
        <v>1</v>
      </c>
    </row>
    <row r="139" spans="1:5" x14ac:dyDescent="0.25">
      <c r="A139">
        <v>1264</v>
      </c>
      <c r="B139" s="2">
        <v>1</v>
      </c>
    </row>
    <row r="140" spans="1:5" x14ac:dyDescent="0.25">
      <c r="A140">
        <v>1265</v>
      </c>
      <c r="B140" s="2">
        <v>1</v>
      </c>
    </row>
    <row r="141" spans="1:5" x14ac:dyDescent="0.25">
      <c r="A141">
        <v>1266</v>
      </c>
      <c r="B141" s="2">
        <v>1</v>
      </c>
      <c r="E141" s="3">
        <v>4</v>
      </c>
    </row>
    <row r="142" spans="1:5" x14ac:dyDescent="0.25">
      <c r="A142">
        <v>1267</v>
      </c>
      <c r="E142" s="3">
        <v>4</v>
      </c>
    </row>
    <row r="143" spans="1:5" x14ac:dyDescent="0.25">
      <c r="A143">
        <v>1268</v>
      </c>
      <c r="E143" s="3">
        <v>4</v>
      </c>
    </row>
    <row r="144" spans="1:5" x14ac:dyDescent="0.25">
      <c r="A144">
        <v>1269</v>
      </c>
      <c r="D144" s="4">
        <v>3</v>
      </c>
      <c r="E144" s="3">
        <v>4</v>
      </c>
    </row>
    <row r="145" spans="1:5" x14ac:dyDescent="0.25">
      <c r="A145">
        <v>1270</v>
      </c>
      <c r="D145" s="4">
        <v>3</v>
      </c>
      <c r="E145" s="3">
        <v>4</v>
      </c>
    </row>
    <row r="146" spans="1:5" x14ac:dyDescent="0.25">
      <c r="A146">
        <v>1271</v>
      </c>
      <c r="D146" s="4">
        <v>3</v>
      </c>
      <c r="E146" s="3">
        <v>4</v>
      </c>
    </row>
    <row r="147" spans="1:5" x14ac:dyDescent="0.25">
      <c r="A147">
        <v>1272</v>
      </c>
      <c r="D147" s="4">
        <v>3</v>
      </c>
      <c r="E147" s="3">
        <v>4</v>
      </c>
    </row>
    <row r="148" spans="1:5" x14ac:dyDescent="0.25">
      <c r="A148">
        <v>1273</v>
      </c>
      <c r="D148" s="4">
        <v>3</v>
      </c>
      <c r="E148" s="3">
        <v>4</v>
      </c>
    </row>
    <row r="149" spans="1:5" x14ac:dyDescent="0.25">
      <c r="A149">
        <v>1274</v>
      </c>
      <c r="D149" s="4">
        <v>3</v>
      </c>
      <c r="E149" s="3">
        <v>4</v>
      </c>
    </row>
    <row r="150" spans="1:5" x14ac:dyDescent="0.25">
      <c r="A150">
        <v>1275</v>
      </c>
      <c r="D150" s="4">
        <v>3</v>
      </c>
      <c r="E150" s="3">
        <v>4</v>
      </c>
    </row>
    <row r="151" spans="1:5" x14ac:dyDescent="0.25">
      <c r="A151">
        <v>1276</v>
      </c>
      <c r="C151" s="1">
        <v>2</v>
      </c>
      <c r="D151" s="4">
        <v>3</v>
      </c>
      <c r="E151" s="3">
        <v>4</v>
      </c>
    </row>
    <row r="152" spans="1:5" x14ac:dyDescent="0.25">
      <c r="A152">
        <v>1277</v>
      </c>
      <c r="C152" s="1">
        <v>2</v>
      </c>
      <c r="D152" s="4">
        <v>3</v>
      </c>
    </row>
    <row r="153" spans="1:5" x14ac:dyDescent="0.25">
      <c r="A153">
        <v>1278</v>
      </c>
      <c r="C153" s="1">
        <v>2</v>
      </c>
      <c r="D153" s="4">
        <v>3</v>
      </c>
    </row>
    <row r="154" spans="1:5" x14ac:dyDescent="0.25">
      <c r="A154">
        <v>1279</v>
      </c>
      <c r="C154" s="1">
        <v>2</v>
      </c>
      <c r="D154" s="4">
        <v>3</v>
      </c>
    </row>
    <row r="155" spans="1:5" x14ac:dyDescent="0.25">
      <c r="A155">
        <v>1280</v>
      </c>
      <c r="C155" s="1">
        <v>2</v>
      </c>
      <c r="D155" s="4">
        <v>3</v>
      </c>
    </row>
    <row r="156" spans="1:5" x14ac:dyDescent="0.25">
      <c r="A156">
        <v>1281</v>
      </c>
      <c r="C156" s="1">
        <v>2</v>
      </c>
      <c r="D156" s="4">
        <v>3</v>
      </c>
    </row>
    <row r="157" spans="1:5" x14ac:dyDescent="0.25">
      <c r="A157">
        <v>1282</v>
      </c>
      <c r="C157" s="1">
        <v>2</v>
      </c>
    </row>
    <row r="158" spans="1:5" x14ac:dyDescent="0.25">
      <c r="A158">
        <v>1283</v>
      </c>
      <c r="C158" s="1">
        <v>2</v>
      </c>
    </row>
    <row r="159" spans="1:5" x14ac:dyDescent="0.25">
      <c r="A159">
        <v>1284</v>
      </c>
      <c r="C159" s="1">
        <v>2</v>
      </c>
    </row>
    <row r="160" spans="1:5" x14ac:dyDescent="0.25">
      <c r="A160">
        <v>1285</v>
      </c>
      <c r="C160" s="1">
        <v>2</v>
      </c>
    </row>
    <row r="161" spans="1:5" x14ac:dyDescent="0.25">
      <c r="A161">
        <v>1286</v>
      </c>
      <c r="C161" s="1">
        <v>2</v>
      </c>
    </row>
    <row r="162" spans="1:5" x14ac:dyDescent="0.25">
      <c r="A162">
        <v>1287</v>
      </c>
      <c r="C162" s="1">
        <v>2</v>
      </c>
    </row>
    <row r="163" spans="1:5" x14ac:dyDescent="0.25">
      <c r="A163">
        <v>1288</v>
      </c>
      <c r="C163" s="1">
        <v>2</v>
      </c>
    </row>
    <row r="164" spans="1:5" x14ac:dyDescent="0.25">
      <c r="A164">
        <v>1289</v>
      </c>
      <c r="B164" s="2">
        <v>1</v>
      </c>
      <c r="C164" s="1">
        <v>2</v>
      </c>
    </row>
    <row r="165" spans="1:5" x14ac:dyDescent="0.25">
      <c r="A165">
        <v>1290</v>
      </c>
      <c r="B165" s="2">
        <v>1</v>
      </c>
      <c r="C165" s="1">
        <v>2</v>
      </c>
    </row>
    <row r="166" spans="1:5" x14ac:dyDescent="0.25">
      <c r="A166">
        <v>1291</v>
      </c>
      <c r="B166" s="2">
        <v>1</v>
      </c>
    </row>
    <row r="167" spans="1:5" x14ac:dyDescent="0.25">
      <c r="A167">
        <v>1292</v>
      </c>
      <c r="B167" s="2">
        <v>1</v>
      </c>
    </row>
    <row r="168" spans="1:5" x14ac:dyDescent="0.25">
      <c r="A168">
        <v>1293</v>
      </c>
      <c r="B168" s="2">
        <v>1</v>
      </c>
    </row>
    <row r="169" spans="1:5" x14ac:dyDescent="0.25">
      <c r="A169">
        <v>1294</v>
      </c>
      <c r="B169" s="2">
        <v>1</v>
      </c>
    </row>
    <row r="170" spans="1:5" x14ac:dyDescent="0.25">
      <c r="A170">
        <v>1295</v>
      </c>
      <c r="B170" s="2">
        <v>1</v>
      </c>
    </row>
    <row r="171" spans="1:5" x14ac:dyDescent="0.25">
      <c r="A171">
        <v>1296</v>
      </c>
      <c r="B171" s="2">
        <v>1</v>
      </c>
    </row>
    <row r="172" spans="1:5" x14ac:dyDescent="0.25">
      <c r="A172">
        <v>1297</v>
      </c>
      <c r="B172" s="2">
        <v>1</v>
      </c>
    </row>
    <row r="173" spans="1:5" x14ac:dyDescent="0.25">
      <c r="A173">
        <v>1298</v>
      </c>
      <c r="B173" s="2">
        <v>1</v>
      </c>
    </row>
    <row r="174" spans="1:5" x14ac:dyDescent="0.25">
      <c r="A174">
        <v>1299</v>
      </c>
      <c r="B174" s="2">
        <v>1</v>
      </c>
    </row>
    <row r="175" spans="1:5" x14ac:dyDescent="0.25">
      <c r="A175">
        <v>1300</v>
      </c>
      <c r="B175" s="2">
        <v>1</v>
      </c>
    </row>
    <row r="176" spans="1:5" x14ac:dyDescent="0.25">
      <c r="A176">
        <v>1301</v>
      </c>
      <c r="B176" s="2">
        <v>1</v>
      </c>
      <c r="E176" s="3">
        <v>4</v>
      </c>
    </row>
    <row r="177" spans="1:5" x14ac:dyDescent="0.25">
      <c r="A177">
        <v>1302</v>
      </c>
      <c r="B177" s="2">
        <v>1</v>
      </c>
      <c r="E177" s="3">
        <v>4</v>
      </c>
    </row>
    <row r="178" spans="1:5" x14ac:dyDescent="0.25">
      <c r="A178">
        <v>1303</v>
      </c>
      <c r="B178" s="2">
        <v>1</v>
      </c>
      <c r="E178" s="3">
        <v>4</v>
      </c>
    </row>
    <row r="179" spans="1:5" x14ac:dyDescent="0.25">
      <c r="A179">
        <v>1304</v>
      </c>
      <c r="E179" s="3">
        <v>4</v>
      </c>
    </row>
    <row r="180" spans="1:5" x14ac:dyDescent="0.25">
      <c r="A180">
        <v>1305</v>
      </c>
      <c r="D180" s="4">
        <v>3</v>
      </c>
      <c r="E180" s="3">
        <v>4</v>
      </c>
    </row>
    <row r="181" spans="1:5" x14ac:dyDescent="0.25">
      <c r="A181">
        <v>1306</v>
      </c>
      <c r="D181" s="4">
        <v>3</v>
      </c>
      <c r="E181" s="3">
        <v>4</v>
      </c>
    </row>
    <row r="182" spans="1:5" x14ac:dyDescent="0.25">
      <c r="A182">
        <v>1307</v>
      </c>
      <c r="D182" s="4">
        <v>3</v>
      </c>
      <c r="E182" s="3">
        <v>4</v>
      </c>
    </row>
    <row r="183" spans="1:5" x14ac:dyDescent="0.25">
      <c r="A183">
        <v>1308</v>
      </c>
      <c r="D183" s="4">
        <v>3</v>
      </c>
      <c r="E183" s="3">
        <v>4</v>
      </c>
    </row>
    <row r="184" spans="1:5" x14ac:dyDescent="0.25">
      <c r="A184">
        <v>1309</v>
      </c>
      <c r="D184" s="4">
        <v>3</v>
      </c>
      <c r="E184" s="3">
        <v>4</v>
      </c>
    </row>
    <row r="185" spans="1:5" x14ac:dyDescent="0.25">
      <c r="A185">
        <v>1310</v>
      </c>
      <c r="D185" s="4">
        <v>3</v>
      </c>
      <c r="E185" s="3">
        <v>4</v>
      </c>
    </row>
    <row r="186" spans="1:5" x14ac:dyDescent="0.25">
      <c r="A186">
        <v>1311</v>
      </c>
      <c r="D186" s="4">
        <v>3</v>
      </c>
      <c r="E186" s="3">
        <v>4</v>
      </c>
    </row>
    <row r="187" spans="1:5" x14ac:dyDescent="0.25">
      <c r="A187">
        <v>1312</v>
      </c>
      <c r="D187" s="4">
        <v>3</v>
      </c>
      <c r="E187" s="3">
        <v>4</v>
      </c>
    </row>
    <row r="188" spans="1:5" x14ac:dyDescent="0.25">
      <c r="A188">
        <v>1313</v>
      </c>
      <c r="D188" s="4">
        <v>3</v>
      </c>
    </row>
    <row r="189" spans="1:5" x14ac:dyDescent="0.25">
      <c r="A189">
        <v>1314</v>
      </c>
      <c r="D189" s="4">
        <v>3</v>
      </c>
    </row>
    <row r="190" spans="1:5" x14ac:dyDescent="0.25">
      <c r="A190">
        <v>1315</v>
      </c>
      <c r="C190" s="1">
        <v>2</v>
      </c>
      <c r="D190" s="4">
        <v>3</v>
      </c>
    </row>
    <row r="191" spans="1:5" x14ac:dyDescent="0.25">
      <c r="A191">
        <v>1316</v>
      </c>
      <c r="C191" s="1">
        <v>2</v>
      </c>
      <c r="D191" s="4">
        <v>3</v>
      </c>
    </row>
    <row r="192" spans="1:5" x14ac:dyDescent="0.25">
      <c r="A192">
        <v>1317</v>
      </c>
      <c r="C192" s="1">
        <v>2</v>
      </c>
      <c r="D192" s="4">
        <v>3</v>
      </c>
    </row>
    <row r="193" spans="1:3" x14ac:dyDescent="0.25">
      <c r="A193">
        <v>1318</v>
      </c>
      <c r="C193" s="1">
        <v>2</v>
      </c>
    </row>
    <row r="194" spans="1:3" x14ac:dyDescent="0.25">
      <c r="A194">
        <v>1319</v>
      </c>
      <c r="C194" s="1">
        <v>2</v>
      </c>
    </row>
    <row r="195" spans="1:3" x14ac:dyDescent="0.25">
      <c r="A195">
        <v>1320</v>
      </c>
      <c r="C195" s="1">
        <v>2</v>
      </c>
    </row>
    <row r="196" spans="1:3" x14ac:dyDescent="0.25">
      <c r="A196">
        <v>1321</v>
      </c>
      <c r="C196" s="1">
        <v>2</v>
      </c>
    </row>
    <row r="197" spans="1:3" x14ac:dyDescent="0.25">
      <c r="A197">
        <v>1322</v>
      </c>
      <c r="C197" s="1">
        <v>2</v>
      </c>
    </row>
    <row r="198" spans="1:3" x14ac:dyDescent="0.25">
      <c r="A198">
        <v>1323</v>
      </c>
      <c r="C198" s="1">
        <v>2</v>
      </c>
    </row>
    <row r="199" spans="1:3" x14ac:dyDescent="0.25">
      <c r="A199">
        <v>1324</v>
      </c>
      <c r="C199" s="1">
        <v>2</v>
      </c>
    </row>
    <row r="200" spans="1:3" x14ac:dyDescent="0.25">
      <c r="A200">
        <v>1325</v>
      </c>
      <c r="C200" s="1">
        <v>2</v>
      </c>
    </row>
    <row r="201" spans="1:3" x14ac:dyDescent="0.25">
      <c r="A201">
        <v>1326</v>
      </c>
      <c r="B201" s="2">
        <v>1</v>
      </c>
      <c r="C201" s="1">
        <v>2</v>
      </c>
    </row>
    <row r="202" spans="1:3" x14ac:dyDescent="0.25">
      <c r="A202">
        <v>1327</v>
      </c>
      <c r="B202" s="2">
        <v>1</v>
      </c>
      <c r="C202" s="1">
        <v>2</v>
      </c>
    </row>
    <row r="203" spans="1:3" x14ac:dyDescent="0.25">
      <c r="A203">
        <v>1328</v>
      </c>
      <c r="B203" s="2">
        <v>1</v>
      </c>
      <c r="C203" s="1">
        <v>2</v>
      </c>
    </row>
    <row r="204" spans="1:3" x14ac:dyDescent="0.25">
      <c r="A204">
        <v>1329</v>
      </c>
      <c r="B204" s="2">
        <v>1</v>
      </c>
      <c r="C204" s="1">
        <v>2</v>
      </c>
    </row>
    <row r="205" spans="1:3" x14ac:dyDescent="0.25">
      <c r="A205">
        <v>1330</v>
      </c>
      <c r="B205" s="2">
        <v>1</v>
      </c>
    </row>
    <row r="206" spans="1:3" x14ac:dyDescent="0.25">
      <c r="A206">
        <v>1331</v>
      </c>
      <c r="B206" s="2">
        <v>1</v>
      </c>
    </row>
    <row r="207" spans="1:3" x14ac:dyDescent="0.25">
      <c r="A207">
        <v>1332</v>
      </c>
      <c r="B207" s="2">
        <v>1</v>
      </c>
    </row>
    <row r="208" spans="1:3" x14ac:dyDescent="0.25">
      <c r="A208">
        <v>1333</v>
      </c>
      <c r="B208" s="2">
        <v>1</v>
      </c>
    </row>
    <row r="209" spans="1:5" x14ac:dyDescent="0.25">
      <c r="A209">
        <v>1334</v>
      </c>
      <c r="B209" s="2">
        <v>1</v>
      </c>
    </row>
    <row r="210" spans="1:5" x14ac:dyDescent="0.25">
      <c r="A210">
        <v>1335</v>
      </c>
      <c r="B210" s="2">
        <v>1</v>
      </c>
    </row>
    <row r="211" spans="1:5" x14ac:dyDescent="0.25">
      <c r="A211">
        <v>1336</v>
      </c>
      <c r="B211" s="2">
        <v>1</v>
      </c>
    </row>
    <row r="212" spans="1:5" x14ac:dyDescent="0.25">
      <c r="A212">
        <v>1337</v>
      </c>
      <c r="B212" s="2">
        <v>1</v>
      </c>
    </row>
    <row r="213" spans="1:5" x14ac:dyDescent="0.25">
      <c r="A213">
        <v>1338</v>
      </c>
      <c r="B213" s="2">
        <v>1</v>
      </c>
    </row>
    <row r="214" spans="1:5" x14ac:dyDescent="0.25">
      <c r="A214">
        <v>1339</v>
      </c>
      <c r="E214" s="3">
        <v>4</v>
      </c>
    </row>
    <row r="215" spans="1:5" x14ac:dyDescent="0.25">
      <c r="A215">
        <v>1340</v>
      </c>
      <c r="E215" s="3">
        <v>4</v>
      </c>
    </row>
    <row r="216" spans="1:5" x14ac:dyDescent="0.25">
      <c r="A216">
        <v>1341</v>
      </c>
      <c r="E216" s="3">
        <v>4</v>
      </c>
    </row>
    <row r="217" spans="1:5" x14ac:dyDescent="0.25">
      <c r="A217">
        <v>1342</v>
      </c>
      <c r="D217" s="4">
        <v>3</v>
      </c>
      <c r="E217" s="3">
        <v>4</v>
      </c>
    </row>
    <row r="218" spans="1:5" x14ac:dyDescent="0.25">
      <c r="A218">
        <v>1343</v>
      </c>
      <c r="D218" s="4">
        <v>3</v>
      </c>
      <c r="E218" s="3">
        <v>4</v>
      </c>
    </row>
    <row r="219" spans="1:5" x14ac:dyDescent="0.25">
      <c r="A219">
        <v>1344</v>
      </c>
      <c r="D219" s="4">
        <v>3</v>
      </c>
      <c r="E219" s="3">
        <v>4</v>
      </c>
    </row>
    <row r="220" spans="1:5" x14ac:dyDescent="0.25">
      <c r="A220">
        <v>1345</v>
      </c>
      <c r="D220" s="4">
        <v>3</v>
      </c>
      <c r="E220" s="3">
        <v>4</v>
      </c>
    </row>
    <row r="221" spans="1:5" x14ac:dyDescent="0.25">
      <c r="A221">
        <v>1346</v>
      </c>
      <c r="D221" s="4">
        <v>3</v>
      </c>
      <c r="E221" s="3">
        <v>4</v>
      </c>
    </row>
    <row r="222" spans="1:5" x14ac:dyDescent="0.25">
      <c r="A222">
        <v>1347</v>
      </c>
      <c r="D222" s="4">
        <v>3</v>
      </c>
      <c r="E222" s="3">
        <v>4</v>
      </c>
    </row>
    <row r="223" spans="1:5" x14ac:dyDescent="0.25">
      <c r="A223">
        <v>1348</v>
      </c>
      <c r="D223" s="4">
        <v>3</v>
      </c>
      <c r="E223" s="3">
        <v>4</v>
      </c>
    </row>
    <row r="224" spans="1:5" x14ac:dyDescent="0.25">
      <c r="A224">
        <v>1349</v>
      </c>
      <c r="D224" s="4">
        <v>3</v>
      </c>
      <c r="E224" s="3">
        <v>4</v>
      </c>
    </row>
    <row r="225" spans="1:4" x14ac:dyDescent="0.25">
      <c r="A225">
        <v>1350</v>
      </c>
      <c r="D225" s="4">
        <v>3</v>
      </c>
    </row>
    <row r="226" spans="1:4" x14ac:dyDescent="0.25">
      <c r="A226">
        <v>1351</v>
      </c>
      <c r="C226" s="1">
        <v>2</v>
      </c>
      <c r="D226" s="4">
        <v>3</v>
      </c>
    </row>
    <row r="227" spans="1:4" x14ac:dyDescent="0.25">
      <c r="A227">
        <v>1352</v>
      </c>
      <c r="C227" s="1">
        <v>2</v>
      </c>
      <c r="D227" s="4">
        <v>3</v>
      </c>
    </row>
    <row r="228" spans="1:4" x14ac:dyDescent="0.25">
      <c r="A228">
        <v>1353</v>
      </c>
      <c r="C228" s="1">
        <v>2</v>
      </c>
      <c r="D228" s="4">
        <v>3</v>
      </c>
    </row>
    <row r="229" spans="1:4" x14ac:dyDescent="0.25">
      <c r="A229">
        <v>1354</v>
      </c>
      <c r="C229" s="1">
        <v>2</v>
      </c>
    </row>
    <row r="230" spans="1:4" x14ac:dyDescent="0.25">
      <c r="A230">
        <v>1355</v>
      </c>
      <c r="C230" s="1">
        <v>2</v>
      </c>
    </row>
    <row r="231" spans="1:4" x14ac:dyDescent="0.25">
      <c r="A231">
        <v>1356</v>
      </c>
      <c r="C231" s="1">
        <v>2</v>
      </c>
    </row>
    <row r="232" spans="1:4" x14ac:dyDescent="0.25">
      <c r="A232">
        <v>1357</v>
      </c>
      <c r="C232" s="1">
        <v>2</v>
      </c>
    </row>
    <row r="233" spans="1:4" x14ac:dyDescent="0.25">
      <c r="A233">
        <v>1358</v>
      </c>
      <c r="C233" s="1">
        <v>2</v>
      </c>
    </row>
    <row r="234" spans="1:4" x14ac:dyDescent="0.25">
      <c r="A234">
        <v>1359</v>
      </c>
      <c r="C234" s="1">
        <v>2</v>
      </c>
    </row>
    <row r="235" spans="1:4" x14ac:dyDescent="0.25">
      <c r="A235">
        <v>1360</v>
      </c>
      <c r="B235" s="2">
        <v>1</v>
      </c>
      <c r="C235" s="1">
        <v>2</v>
      </c>
    </row>
    <row r="236" spans="1:4" x14ac:dyDescent="0.25">
      <c r="A236">
        <v>1361</v>
      </c>
      <c r="B236" s="2">
        <v>1</v>
      </c>
      <c r="C236" s="1">
        <v>2</v>
      </c>
    </row>
    <row r="237" spans="1:4" x14ac:dyDescent="0.25">
      <c r="A237">
        <v>1362</v>
      </c>
      <c r="B237" s="2">
        <v>1</v>
      </c>
      <c r="C237" s="1">
        <v>2</v>
      </c>
    </row>
    <row r="238" spans="1:4" x14ac:dyDescent="0.25">
      <c r="A238">
        <v>1363</v>
      </c>
      <c r="B238" s="2">
        <v>1</v>
      </c>
      <c r="C238" s="1">
        <v>2</v>
      </c>
    </row>
    <row r="239" spans="1:4" x14ac:dyDescent="0.25">
      <c r="A239">
        <v>1364</v>
      </c>
      <c r="B239" s="2">
        <v>1</v>
      </c>
    </row>
    <row r="240" spans="1:4" x14ac:dyDescent="0.25">
      <c r="A240">
        <v>1365</v>
      </c>
      <c r="B240" s="2">
        <v>1</v>
      </c>
    </row>
    <row r="241" spans="1:5" x14ac:dyDescent="0.25">
      <c r="A241">
        <v>1366</v>
      </c>
      <c r="B241" s="2">
        <v>1</v>
      </c>
    </row>
    <row r="242" spans="1:5" x14ac:dyDescent="0.25">
      <c r="A242">
        <v>1367</v>
      </c>
      <c r="B242" s="2">
        <v>1</v>
      </c>
    </row>
    <row r="243" spans="1:5" x14ac:dyDescent="0.25">
      <c r="A243">
        <v>1368</v>
      </c>
      <c r="B243" s="2">
        <v>1</v>
      </c>
    </row>
    <row r="244" spans="1:5" x14ac:dyDescent="0.25">
      <c r="A244">
        <v>1369</v>
      </c>
      <c r="B244" s="2">
        <v>1</v>
      </c>
    </row>
    <row r="245" spans="1:5" x14ac:dyDescent="0.25">
      <c r="A245">
        <v>1370</v>
      </c>
      <c r="B245" s="2">
        <v>1</v>
      </c>
    </row>
    <row r="246" spans="1:5" x14ac:dyDescent="0.25">
      <c r="A246">
        <v>1371</v>
      </c>
      <c r="B246" s="2">
        <v>1</v>
      </c>
    </row>
    <row r="247" spans="1:5" x14ac:dyDescent="0.25">
      <c r="A247">
        <v>1372</v>
      </c>
      <c r="B247" s="2">
        <v>1</v>
      </c>
    </row>
    <row r="248" spans="1:5" x14ac:dyDescent="0.25">
      <c r="A248">
        <v>1373</v>
      </c>
      <c r="B248" s="2">
        <v>1</v>
      </c>
    </row>
    <row r="249" spans="1:5" x14ac:dyDescent="0.25">
      <c r="A249">
        <v>1374</v>
      </c>
      <c r="B249" s="2">
        <v>1</v>
      </c>
    </row>
    <row r="250" spans="1:5" x14ac:dyDescent="0.25">
      <c r="A250">
        <v>1375</v>
      </c>
    </row>
    <row r="251" spans="1:5" x14ac:dyDescent="0.25">
      <c r="A251">
        <v>1376</v>
      </c>
      <c r="E251" s="3">
        <v>4</v>
      </c>
    </row>
    <row r="252" spans="1:5" x14ac:dyDescent="0.25">
      <c r="A252">
        <v>1377</v>
      </c>
      <c r="E252" s="3">
        <v>4</v>
      </c>
    </row>
    <row r="253" spans="1:5" x14ac:dyDescent="0.25">
      <c r="A253">
        <v>1378</v>
      </c>
      <c r="E253" s="3">
        <v>4</v>
      </c>
    </row>
    <row r="254" spans="1:5" x14ac:dyDescent="0.25">
      <c r="A254">
        <v>1379</v>
      </c>
      <c r="D254" s="4">
        <v>3</v>
      </c>
      <c r="E254" s="3">
        <v>4</v>
      </c>
    </row>
    <row r="255" spans="1:5" x14ac:dyDescent="0.25">
      <c r="A255">
        <v>1380</v>
      </c>
      <c r="D255" s="4">
        <v>3</v>
      </c>
      <c r="E255" s="3">
        <v>4</v>
      </c>
    </row>
    <row r="256" spans="1:5" x14ac:dyDescent="0.25">
      <c r="A256">
        <v>1381</v>
      </c>
      <c r="D256" s="4">
        <v>3</v>
      </c>
      <c r="E256" s="3">
        <v>4</v>
      </c>
    </row>
    <row r="257" spans="1:5" x14ac:dyDescent="0.25">
      <c r="A257">
        <v>1382</v>
      </c>
      <c r="D257" s="4">
        <v>3</v>
      </c>
      <c r="E257" s="3">
        <v>4</v>
      </c>
    </row>
    <row r="258" spans="1:5" x14ac:dyDescent="0.25">
      <c r="A258">
        <v>1383</v>
      </c>
      <c r="D258" s="4">
        <v>3</v>
      </c>
      <c r="E258" s="3">
        <v>4</v>
      </c>
    </row>
    <row r="259" spans="1:5" x14ac:dyDescent="0.25">
      <c r="A259">
        <v>1384</v>
      </c>
      <c r="D259" s="4">
        <v>3</v>
      </c>
      <c r="E259" s="3">
        <v>4</v>
      </c>
    </row>
    <row r="260" spans="1:5" x14ac:dyDescent="0.25">
      <c r="A260">
        <v>1385</v>
      </c>
      <c r="C260" s="1">
        <v>2</v>
      </c>
      <c r="D260" s="4">
        <v>3</v>
      </c>
      <c r="E260" s="3">
        <v>4</v>
      </c>
    </row>
    <row r="261" spans="1:5" x14ac:dyDescent="0.25">
      <c r="A261">
        <v>1386</v>
      </c>
      <c r="C261" s="1">
        <v>2</v>
      </c>
      <c r="D261" s="4">
        <v>3</v>
      </c>
      <c r="E261" s="3">
        <v>4</v>
      </c>
    </row>
    <row r="262" spans="1:5" x14ac:dyDescent="0.25">
      <c r="A262">
        <v>1387</v>
      </c>
      <c r="C262" s="1">
        <v>2</v>
      </c>
      <c r="D262" s="4">
        <v>3</v>
      </c>
    </row>
    <row r="263" spans="1:5" x14ac:dyDescent="0.25">
      <c r="A263">
        <v>1388</v>
      </c>
      <c r="C263" s="1">
        <v>2</v>
      </c>
      <c r="D263" s="4">
        <v>3</v>
      </c>
    </row>
    <row r="264" spans="1:5" x14ac:dyDescent="0.25">
      <c r="A264">
        <v>1389</v>
      </c>
      <c r="C264" s="1">
        <v>2</v>
      </c>
      <c r="D264" s="4">
        <v>3</v>
      </c>
    </row>
    <row r="265" spans="1:5" x14ac:dyDescent="0.25">
      <c r="A265">
        <v>1390</v>
      </c>
      <c r="C265" s="1">
        <v>2</v>
      </c>
      <c r="D265" s="4">
        <v>3</v>
      </c>
    </row>
    <row r="266" spans="1:5" x14ac:dyDescent="0.25">
      <c r="A266">
        <v>1391</v>
      </c>
      <c r="C266" s="1">
        <v>2</v>
      </c>
    </row>
    <row r="267" spans="1:5" x14ac:dyDescent="0.25">
      <c r="A267">
        <v>1392</v>
      </c>
      <c r="C267" s="1">
        <v>2</v>
      </c>
    </row>
    <row r="268" spans="1:5" x14ac:dyDescent="0.25">
      <c r="A268">
        <v>1393</v>
      </c>
      <c r="C268" s="1">
        <v>2</v>
      </c>
    </row>
    <row r="269" spans="1:5" x14ac:dyDescent="0.25">
      <c r="A269">
        <v>1394</v>
      </c>
      <c r="C269" s="1">
        <v>2</v>
      </c>
    </row>
    <row r="270" spans="1:5" x14ac:dyDescent="0.25">
      <c r="A270">
        <v>1395</v>
      </c>
      <c r="C270" s="1">
        <v>2</v>
      </c>
    </row>
    <row r="271" spans="1:5" x14ac:dyDescent="0.25">
      <c r="A271">
        <v>1396</v>
      </c>
      <c r="B271" s="2">
        <v>1</v>
      </c>
      <c r="C271" s="1">
        <v>2</v>
      </c>
    </row>
    <row r="272" spans="1:5" x14ac:dyDescent="0.25">
      <c r="A272">
        <v>1397</v>
      </c>
      <c r="B272" s="2">
        <v>1</v>
      </c>
      <c r="C272" s="1">
        <v>2</v>
      </c>
    </row>
    <row r="273" spans="1:5" x14ac:dyDescent="0.25">
      <c r="A273">
        <v>1398</v>
      </c>
      <c r="B273" s="2">
        <v>1</v>
      </c>
      <c r="C273" s="1">
        <v>2</v>
      </c>
    </row>
    <row r="274" spans="1:5" x14ac:dyDescent="0.25">
      <c r="A274">
        <v>1399</v>
      </c>
      <c r="B274" s="2">
        <v>1</v>
      </c>
      <c r="C274" s="1">
        <v>2</v>
      </c>
    </row>
    <row r="275" spans="1:5" x14ac:dyDescent="0.25">
      <c r="A275">
        <v>1400</v>
      </c>
      <c r="B275" s="2">
        <v>1</v>
      </c>
    </row>
    <row r="276" spans="1:5" x14ac:dyDescent="0.25">
      <c r="A276">
        <v>1401</v>
      </c>
      <c r="B276" s="2">
        <v>1</v>
      </c>
    </row>
    <row r="277" spans="1:5" x14ac:dyDescent="0.25">
      <c r="A277">
        <v>1402</v>
      </c>
      <c r="B277" s="2">
        <v>1</v>
      </c>
    </row>
    <row r="278" spans="1:5" x14ac:dyDescent="0.25">
      <c r="A278">
        <v>1403</v>
      </c>
      <c r="B278" s="2">
        <v>1</v>
      </c>
    </row>
    <row r="279" spans="1:5" x14ac:dyDescent="0.25">
      <c r="A279">
        <v>1404</v>
      </c>
      <c r="B279" s="2">
        <v>1</v>
      </c>
    </row>
    <row r="280" spans="1:5" x14ac:dyDescent="0.25">
      <c r="A280">
        <v>1405</v>
      </c>
      <c r="B280" s="2">
        <v>1</v>
      </c>
    </row>
    <row r="281" spans="1:5" x14ac:dyDescent="0.25">
      <c r="A281">
        <v>1406</v>
      </c>
      <c r="B281" s="2">
        <v>1</v>
      </c>
    </row>
    <row r="282" spans="1:5" x14ac:dyDescent="0.25">
      <c r="A282">
        <v>1407</v>
      </c>
      <c r="B282" s="2">
        <v>1</v>
      </c>
    </row>
    <row r="283" spans="1:5" x14ac:dyDescent="0.25">
      <c r="A283">
        <v>1408</v>
      </c>
      <c r="B283" s="2">
        <v>1</v>
      </c>
    </row>
    <row r="284" spans="1:5" x14ac:dyDescent="0.25">
      <c r="A284">
        <v>1409</v>
      </c>
      <c r="B284" s="2">
        <v>1</v>
      </c>
    </row>
    <row r="285" spans="1:5" x14ac:dyDescent="0.25">
      <c r="A285">
        <v>1410</v>
      </c>
      <c r="B285" s="2">
        <v>1</v>
      </c>
    </row>
    <row r="286" spans="1:5" x14ac:dyDescent="0.25">
      <c r="A286">
        <v>1411</v>
      </c>
      <c r="E286" s="3">
        <v>4</v>
      </c>
    </row>
    <row r="287" spans="1:5" x14ac:dyDescent="0.25">
      <c r="A287">
        <v>1412</v>
      </c>
      <c r="E287" s="3">
        <v>4</v>
      </c>
    </row>
    <row r="288" spans="1:5" x14ac:dyDescent="0.25">
      <c r="A288">
        <v>1413</v>
      </c>
      <c r="E288" s="3">
        <v>4</v>
      </c>
    </row>
    <row r="289" spans="1:5" x14ac:dyDescent="0.25">
      <c r="A289">
        <v>1414</v>
      </c>
      <c r="E289" s="3">
        <v>4</v>
      </c>
    </row>
    <row r="290" spans="1:5" x14ac:dyDescent="0.25">
      <c r="A290">
        <v>1415</v>
      </c>
      <c r="D290" s="4">
        <v>3</v>
      </c>
      <c r="E290" s="3">
        <v>4</v>
      </c>
    </row>
    <row r="291" spans="1:5" x14ac:dyDescent="0.25">
      <c r="A291">
        <v>1416</v>
      </c>
      <c r="D291" s="4">
        <v>3</v>
      </c>
      <c r="E291" s="3">
        <v>4</v>
      </c>
    </row>
    <row r="292" spans="1:5" x14ac:dyDescent="0.25">
      <c r="A292">
        <v>1417</v>
      </c>
      <c r="D292" s="4">
        <v>3</v>
      </c>
      <c r="E292" s="3">
        <v>4</v>
      </c>
    </row>
    <row r="293" spans="1:5" x14ac:dyDescent="0.25">
      <c r="A293">
        <v>1418</v>
      </c>
      <c r="D293" s="4">
        <v>3</v>
      </c>
      <c r="E293" s="3">
        <v>4</v>
      </c>
    </row>
    <row r="294" spans="1:5" x14ac:dyDescent="0.25">
      <c r="A294">
        <v>1419</v>
      </c>
      <c r="C294" s="1">
        <v>2</v>
      </c>
      <c r="D294" s="4">
        <v>3</v>
      </c>
      <c r="E294" s="3">
        <v>4</v>
      </c>
    </row>
    <row r="295" spans="1:5" x14ac:dyDescent="0.25">
      <c r="A295">
        <v>1420</v>
      </c>
      <c r="C295" s="1">
        <v>2</v>
      </c>
      <c r="D295" s="4">
        <v>3</v>
      </c>
      <c r="E295" s="3">
        <v>4</v>
      </c>
    </row>
    <row r="296" spans="1:5" x14ac:dyDescent="0.25">
      <c r="A296">
        <v>1421</v>
      </c>
      <c r="C296" s="1">
        <v>2</v>
      </c>
      <c r="D296" s="4">
        <v>3</v>
      </c>
      <c r="E296" s="3">
        <v>4</v>
      </c>
    </row>
    <row r="297" spans="1:5" x14ac:dyDescent="0.25">
      <c r="A297">
        <v>1422</v>
      </c>
      <c r="C297" s="1">
        <v>2</v>
      </c>
      <c r="D297" s="4">
        <v>3</v>
      </c>
      <c r="E297" s="3">
        <v>4</v>
      </c>
    </row>
    <row r="298" spans="1:5" x14ac:dyDescent="0.25">
      <c r="A298">
        <v>1423</v>
      </c>
      <c r="C298" s="1">
        <v>2</v>
      </c>
      <c r="D298" s="4">
        <v>3</v>
      </c>
    </row>
    <row r="299" spans="1:5" x14ac:dyDescent="0.25">
      <c r="A299">
        <v>1424</v>
      </c>
      <c r="C299" s="1">
        <v>2</v>
      </c>
      <c r="D299" s="4">
        <v>3</v>
      </c>
    </row>
    <row r="300" spans="1:5" x14ac:dyDescent="0.25">
      <c r="A300">
        <v>1425</v>
      </c>
      <c r="C300" s="1">
        <v>2</v>
      </c>
      <c r="D300" s="4">
        <v>3</v>
      </c>
    </row>
    <row r="301" spans="1:5" x14ac:dyDescent="0.25">
      <c r="A301">
        <v>1426</v>
      </c>
      <c r="C301" s="1">
        <v>2</v>
      </c>
      <c r="D301" s="4">
        <v>3</v>
      </c>
    </row>
    <row r="302" spans="1:5" x14ac:dyDescent="0.25">
      <c r="A302">
        <v>1427</v>
      </c>
      <c r="C302" s="1">
        <v>2</v>
      </c>
      <c r="D302" s="4">
        <v>3</v>
      </c>
    </row>
    <row r="303" spans="1:5" x14ac:dyDescent="0.25">
      <c r="A303">
        <v>1428</v>
      </c>
      <c r="C303" s="1">
        <v>2</v>
      </c>
      <c r="D303" s="4">
        <v>3</v>
      </c>
    </row>
    <row r="304" spans="1:5" x14ac:dyDescent="0.25">
      <c r="A304">
        <v>1429</v>
      </c>
      <c r="C304" s="1">
        <v>2</v>
      </c>
      <c r="D304" s="4">
        <v>3</v>
      </c>
    </row>
    <row r="305" spans="1:6" x14ac:dyDescent="0.25">
      <c r="A305">
        <v>1430</v>
      </c>
      <c r="F305" t="s">
        <v>22</v>
      </c>
    </row>
    <row r="306" spans="1:6" x14ac:dyDescent="0.25">
      <c r="A306">
        <v>4535</v>
      </c>
    </row>
    <row r="307" spans="1:6" x14ac:dyDescent="0.25">
      <c r="A307">
        <v>4536</v>
      </c>
    </row>
    <row r="308" spans="1:6" x14ac:dyDescent="0.25">
      <c r="A308">
        <v>4537</v>
      </c>
      <c r="F308" t="s">
        <v>22</v>
      </c>
    </row>
    <row r="309" spans="1:6" x14ac:dyDescent="0.25">
      <c r="A309">
        <v>4538</v>
      </c>
      <c r="B309" s="2">
        <v>1</v>
      </c>
    </row>
    <row r="310" spans="1:6" x14ac:dyDescent="0.25">
      <c r="A310">
        <v>4539</v>
      </c>
      <c r="B310" s="2">
        <v>1</v>
      </c>
    </row>
    <row r="311" spans="1:6" x14ac:dyDescent="0.25">
      <c r="A311">
        <v>4540</v>
      </c>
      <c r="B311" s="2">
        <v>1</v>
      </c>
    </row>
    <row r="312" spans="1:6" x14ac:dyDescent="0.25">
      <c r="A312">
        <v>4541</v>
      </c>
      <c r="B312" s="2">
        <v>1</v>
      </c>
    </row>
    <row r="313" spans="1:6" x14ac:dyDescent="0.25">
      <c r="A313">
        <v>4542</v>
      </c>
      <c r="B313" s="2">
        <v>1</v>
      </c>
    </row>
    <row r="314" spans="1:6" x14ac:dyDescent="0.25">
      <c r="A314">
        <v>4543</v>
      </c>
      <c r="B314" s="2">
        <v>1</v>
      </c>
      <c r="C314" s="1">
        <v>2</v>
      </c>
    </row>
    <row r="315" spans="1:6" x14ac:dyDescent="0.25">
      <c r="A315">
        <v>4544</v>
      </c>
      <c r="B315" s="2">
        <v>1</v>
      </c>
      <c r="C315" s="1">
        <v>2</v>
      </c>
    </row>
    <row r="316" spans="1:6" x14ac:dyDescent="0.25">
      <c r="A316">
        <v>4545</v>
      </c>
      <c r="B316" s="2">
        <v>1</v>
      </c>
      <c r="C316" s="1">
        <v>2</v>
      </c>
    </row>
    <row r="317" spans="1:6" x14ac:dyDescent="0.25">
      <c r="A317">
        <v>4546</v>
      </c>
      <c r="B317" s="2">
        <v>1</v>
      </c>
      <c r="C317" s="1">
        <v>2</v>
      </c>
    </row>
    <row r="318" spans="1:6" x14ac:dyDescent="0.25">
      <c r="A318">
        <v>4547</v>
      </c>
      <c r="B318" s="2">
        <v>1</v>
      </c>
      <c r="C318" s="1">
        <v>2</v>
      </c>
    </row>
    <row r="319" spans="1:6" x14ac:dyDescent="0.25">
      <c r="A319">
        <v>4548</v>
      </c>
      <c r="B319" s="2">
        <v>1</v>
      </c>
      <c r="C319" s="1">
        <v>2</v>
      </c>
    </row>
    <row r="320" spans="1:6" x14ac:dyDescent="0.25">
      <c r="A320">
        <v>4549</v>
      </c>
      <c r="B320" s="2">
        <v>1</v>
      </c>
      <c r="C320" s="1">
        <v>2</v>
      </c>
    </row>
    <row r="321" spans="1:5" x14ac:dyDescent="0.25">
      <c r="A321">
        <v>4550</v>
      </c>
      <c r="B321" s="2">
        <v>1</v>
      </c>
      <c r="C321" s="1">
        <v>2</v>
      </c>
    </row>
    <row r="322" spans="1:5" x14ac:dyDescent="0.25">
      <c r="A322">
        <v>4551</v>
      </c>
      <c r="C322" s="1">
        <v>2</v>
      </c>
      <c r="E322" s="3">
        <v>4</v>
      </c>
    </row>
    <row r="323" spans="1:5" x14ac:dyDescent="0.25">
      <c r="A323">
        <v>4552</v>
      </c>
      <c r="C323" s="1">
        <v>2</v>
      </c>
      <c r="D323" s="4">
        <v>3</v>
      </c>
      <c r="E323" s="3">
        <v>4</v>
      </c>
    </row>
    <row r="324" spans="1:5" x14ac:dyDescent="0.25">
      <c r="A324">
        <v>4553</v>
      </c>
      <c r="D324" s="4">
        <v>3</v>
      </c>
      <c r="E324" s="3">
        <v>4</v>
      </c>
    </row>
    <row r="325" spans="1:5" x14ac:dyDescent="0.25">
      <c r="A325">
        <v>4554</v>
      </c>
      <c r="D325" s="4">
        <v>3</v>
      </c>
      <c r="E325" s="3">
        <v>4</v>
      </c>
    </row>
    <row r="326" spans="1:5" x14ac:dyDescent="0.25">
      <c r="A326">
        <v>4555</v>
      </c>
      <c r="D326" s="4">
        <v>3</v>
      </c>
      <c r="E326" s="3">
        <v>4</v>
      </c>
    </row>
    <row r="327" spans="1:5" x14ac:dyDescent="0.25">
      <c r="A327">
        <v>4556</v>
      </c>
      <c r="D327" s="4">
        <v>3</v>
      </c>
      <c r="E327" s="3">
        <v>4</v>
      </c>
    </row>
    <row r="328" spans="1:5" x14ac:dyDescent="0.25">
      <c r="A328">
        <v>4557</v>
      </c>
      <c r="D328" s="4">
        <v>3</v>
      </c>
      <c r="E328" s="3">
        <v>4</v>
      </c>
    </row>
    <row r="329" spans="1:5" x14ac:dyDescent="0.25">
      <c r="A329">
        <v>4558</v>
      </c>
      <c r="D329" s="4">
        <v>3</v>
      </c>
      <c r="E329" s="3">
        <v>4</v>
      </c>
    </row>
    <row r="330" spans="1:5" x14ac:dyDescent="0.25">
      <c r="A330">
        <v>4559</v>
      </c>
      <c r="D330" s="4">
        <v>3</v>
      </c>
      <c r="E330" s="3">
        <v>4</v>
      </c>
    </row>
    <row r="331" spans="1:5" x14ac:dyDescent="0.25">
      <c r="A331">
        <v>4560</v>
      </c>
      <c r="D331" s="4">
        <v>3</v>
      </c>
      <c r="E331" s="3">
        <v>4</v>
      </c>
    </row>
    <row r="332" spans="1:5" x14ac:dyDescent="0.25">
      <c r="A332">
        <v>4561</v>
      </c>
      <c r="D332" s="4">
        <v>3</v>
      </c>
      <c r="E332" s="3">
        <v>4</v>
      </c>
    </row>
    <row r="333" spans="1:5" x14ac:dyDescent="0.25">
      <c r="A333">
        <v>4562</v>
      </c>
      <c r="D333" s="4">
        <v>3</v>
      </c>
      <c r="E333" s="3">
        <v>4</v>
      </c>
    </row>
    <row r="334" spans="1:5" x14ac:dyDescent="0.25">
      <c r="A334">
        <v>4563</v>
      </c>
    </row>
    <row r="335" spans="1:5" x14ac:dyDescent="0.25">
      <c r="A335">
        <v>4564</v>
      </c>
    </row>
    <row r="336" spans="1:5" x14ac:dyDescent="0.25">
      <c r="A336">
        <v>4565</v>
      </c>
    </row>
    <row r="337" spans="1:3" x14ac:dyDescent="0.25">
      <c r="A337">
        <v>4566</v>
      </c>
    </row>
    <row r="338" spans="1:3" x14ac:dyDescent="0.25">
      <c r="A338">
        <v>4567</v>
      </c>
    </row>
    <row r="339" spans="1:3" x14ac:dyDescent="0.25">
      <c r="A339">
        <v>4568</v>
      </c>
    </row>
    <row r="340" spans="1:3" x14ac:dyDescent="0.25">
      <c r="A340">
        <v>4569</v>
      </c>
    </row>
    <row r="341" spans="1:3" x14ac:dyDescent="0.25">
      <c r="A341">
        <v>4570</v>
      </c>
    </row>
    <row r="342" spans="1:3" x14ac:dyDescent="0.25">
      <c r="A342">
        <v>4571</v>
      </c>
    </row>
    <row r="343" spans="1:3" x14ac:dyDescent="0.25">
      <c r="A343">
        <v>4572</v>
      </c>
    </row>
    <row r="344" spans="1:3" x14ac:dyDescent="0.25">
      <c r="A344">
        <v>4573</v>
      </c>
    </row>
    <row r="345" spans="1:3" x14ac:dyDescent="0.25">
      <c r="A345">
        <v>4574</v>
      </c>
    </row>
    <row r="346" spans="1:3" x14ac:dyDescent="0.25">
      <c r="A346">
        <v>4575</v>
      </c>
    </row>
    <row r="347" spans="1:3" x14ac:dyDescent="0.25">
      <c r="A347">
        <v>4576</v>
      </c>
      <c r="B347" s="2">
        <v>1</v>
      </c>
    </row>
    <row r="348" spans="1:3" x14ac:dyDescent="0.25">
      <c r="A348">
        <v>4577</v>
      </c>
      <c r="B348" s="2">
        <v>1</v>
      </c>
    </row>
    <row r="349" spans="1:3" x14ac:dyDescent="0.25">
      <c r="A349">
        <v>4578</v>
      </c>
      <c r="B349" s="2">
        <v>1</v>
      </c>
      <c r="C349" s="1">
        <v>2</v>
      </c>
    </row>
    <row r="350" spans="1:3" x14ac:dyDescent="0.25">
      <c r="A350">
        <v>4579</v>
      </c>
      <c r="B350" s="2">
        <v>1</v>
      </c>
      <c r="C350" s="1">
        <v>2</v>
      </c>
    </row>
    <row r="351" spans="1:3" x14ac:dyDescent="0.25">
      <c r="A351">
        <v>4580</v>
      </c>
      <c r="B351" s="2">
        <v>1</v>
      </c>
      <c r="C351" s="1">
        <v>2</v>
      </c>
    </row>
    <row r="352" spans="1:3" x14ac:dyDescent="0.25">
      <c r="A352">
        <v>4581</v>
      </c>
      <c r="B352" s="2">
        <v>1</v>
      </c>
      <c r="C352" s="1">
        <v>2</v>
      </c>
    </row>
    <row r="353" spans="1:5" x14ac:dyDescent="0.25">
      <c r="A353">
        <v>4582</v>
      </c>
      <c r="B353" s="2">
        <v>1</v>
      </c>
      <c r="C353" s="1">
        <v>2</v>
      </c>
    </row>
    <row r="354" spans="1:5" x14ac:dyDescent="0.25">
      <c r="A354">
        <v>4583</v>
      </c>
      <c r="B354" s="2">
        <v>1</v>
      </c>
      <c r="C354" s="1">
        <v>2</v>
      </c>
    </row>
    <row r="355" spans="1:5" x14ac:dyDescent="0.25">
      <c r="A355">
        <v>4584</v>
      </c>
      <c r="B355" s="2">
        <v>1</v>
      </c>
      <c r="C355" s="1">
        <v>2</v>
      </c>
    </row>
    <row r="356" spans="1:5" x14ac:dyDescent="0.25">
      <c r="A356">
        <v>4585</v>
      </c>
      <c r="B356" s="2">
        <v>1</v>
      </c>
      <c r="C356" s="1">
        <v>2</v>
      </c>
    </row>
    <row r="357" spans="1:5" x14ac:dyDescent="0.25">
      <c r="A357">
        <v>4586</v>
      </c>
      <c r="B357" s="2">
        <v>1</v>
      </c>
      <c r="C357" s="1">
        <v>2</v>
      </c>
    </row>
    <row r="358" spans="1:5" x14ac:dyDescent="0.25">
      <c r="A358">
        <v>4587</v>
      </c>
      <c r="C358" s="1">
        <v>2</v>
      </c>
    </row>
    <row r="359" spans="1:5" x14ac:dyDescent="0.25">
      <c r="A359">
        <v>4588</v>
      </c>
      <c r="C359" s="1">
        <v>2</v>
      </c>
      <c r="D359" s="4">
        <v>3</v>
      </c>
    </row>
    <row r="360" spans="1:5" x14ac:dyDescent="0.25">
      <c r="A360">
        <v>4589</v>
      </c>
      <c r="D360" s="4">
        <v>3</v>
      </c>
      <c r="E360" s="3">
        <v>4</v>
      </c>
    </row>
    <row r="361" spans="1:5" x14ac:dyDescent="0.25">
      <c r="A361">
        <v>4590</v>
      </c>
      <c r="D361" s="4">
        <v>3</v>
      </c>
      <c r="E361" s="3">
        <v>4</v>
      </c>
    </row>
    <row r="362" spans="1:5" x14ac:dyDescent="0.25">
      <c r="A362">
        <v>4591</v>
      </c>
      <c r="D362" s="4">
        <v>3</v>
      </c>
      <c r="E362" s="3">
        <v>4</v>
      </c>
    </row>
    <row r="363" spans="1:5" x14ac:dyDescent="0.25">
      <c r="A363">
        <v>4592</v>
      </c>
      <c r="D363" s="4">
        <v>3</v>
      </c>
      <c r="E363" s="3">
        <v>4</v>
      </c>
    </row>
    <row r="364" spans="1:5" x14ac:dyDescent="0.25">
      <c r="A364">
        <v>4593</v>
      </c>
      <c r="D364" s="4">
        <v>3</v>
      </c>
      <c r="E364" s="3">
        <v>4</v>
      </c>
    </row>
    <row r="365" spans="1:5" x14ac:dyDescent="0.25">
      <c r="A365">
        <v>4594</v>
      </c>
      <c r="D365" s="4">
        <v>3</v>
      </c>
      <c r="E365" s="3">
        <v>4</v>
      </c>
    </row>
    <row r="366" spans="1:5" x14ac:dyDescent="0.25">
      <c r="A366">
        <v>4595</v>
      </c>
      <c r="D366" s="4">
        <v>3</v>
      </c>
      <c r="E366" s="3">
        <v>4</v>
      </c>
    </row>
    <row r="367" spans="1:5" x14ac:dyDescent="0.25">
      <c r="A367">
        <v>4596</v>
      </c>
      <c r="D367" s="4">
        <v>3</v>
      </c>
      <c r="E367" s="3">
        <v>4</v>
      </c>
    </row>
    <row r="368" spans="1:5" x14ac:dyDescent="0.25">
      <c r="A368">
        <v>4597</v>
      </c>
      <c r="D368" s="4">
        <v>3</v>
      </c>
      <c r="E368" s="3">
        <v>4</v>
      </c>
    </row>
    <row r="369" spans="1:3" x14ac:dyDescent="0.25">
      <c r="A369">
        <v>4598</v>
      </c>
    </row>
    <row r="370" spans="1:3" x14ac:dyDescent="0.25">
      <c r="A370">
        <v>4599</v>
      </c>
    </row>
    <row r="371" spans="1:3" x14ac:dyDescent="0.25">
      <c r="A371">
        <v>4600</v>
      </c>
    </row>
    <row r="372" spans="1:3" x14ac:dyDescent="0.25">
      <c r="A372">
        <v>4601</v>
      </c>
    </row>
    <row r="373" spans="1:3" x14ac:dyDescent="0.25">
      <c r="A373">
        <v>4602</v>
      </c>
    </row>
    <row r="374" spans="1:3" x14ac:dyDescent="0.25">
      <c r="A374">
        <v>4603</v>
      </c>
    </row>
    <row r="375" spans="1:3" x14ac:dyDescent="0.25">
      <c r="A375">
        <v>4604</v>
      </c>
    </row>
    <row r="376" spans="1:3" x14ac:dyDescent="0.25">
      <c r="A376">
        <v>4605</v>
      </c>
    </row>
    <row r="377" spans="1:3" x14ac:dyDescent="0.25">
      <c r="A377">
        <v>4606</v>
      </c>
    </row>
    <row r="378" spans="1:3" x14ac:dyDescent="0.25">
      <c r="A378">
        <v>4607</v>
      </c>
    </row>
    <row r="379" spans="1:3" x14ac:dyDescent="0.25">
      <c r="A379">
        <v>4608</v>
      </c>
    </row>
    <row r="380" spans="1:3" x14ac:dyDescent="0.25">
      <c r="A380">
        <v>4609</v>
      </c>
    </row>
    <row r="381" spans="1:3" x14ac:dyDescent="0.25">
      <c r="A381">
        <v>4610</v>
      </c>
      <c r="B381" s="2">
        <v>1</v>
      </c>
    </row>
    <row r="382" spans="1:3" x14ac:dyDescent="0.25">
      <c r="A382">
        <v>4611</v>
      </c>
      <c r="B382" s="2">
        <v>1</v>
      </c>
    </row>
    <row r="383" spans="1:3" x14ac:dyDescent="0.25">
      <c r="A383">
        <v>4612</v>
      </c>
      <c r="B383" s="2">
        <v>1</v>
      </c>
    </row>
    <row r="384" spans="1:3" x14ac:dyDescent="0.25">
      <c r="A384">
        <v>4613</v>
      </c>
      <c r="B384" s="2">
        <v>1</v>
      </c>
      <c r="C384" s="1">
        <v>2</v>
      </c>
    </row>
    <row r="385" spans="1:5" x14ac:dyDescent="0.25">
      <c r="A385">
        <v>4614</v>
      </c>
      <c r="B385" s="2">
        <v>1</v>
      </c>
      <c r="C385" s="1">
        <v>2</v>
      </c>
    </row>
    <row r="386" spans="1:5" x14ac:dyDescent="0.25">
      <c r="A386">
        <v>4615</v>
      </c>
      <c r="B386" s="2">
        <v>1</v>
      </c>
      <c r="C386" s="1">
        <v>2</v>
      </c>
    </row>
    <row r="387" spans="1:5" x14ac:dyDescent="0.25">
      <c r="A387">
        <v>4616</v>
      </c>
      <c r="B387" s="2">
        <v>1</v>
      </c>
      <c r="C387" s="1">
        <v>2</v>
      </c>
    </row>
    <row r="388" spans="1:5" x14ac:dyDescent="0.25">
      <c r="A388">
        <v>4617</v>
      </c>
      <c r="B388" s="2">
        <v>1</v>
      </c>
      <c r="C388" s="1">
        <v>2</v>
      </c>
    </row>
    <row r="389" spans="1:5" x14ac:dyDescent="0.25">
      <c r="A389">
        <v>4618</v>
      </c>
      <c r="B389" s="2">
        <v>1</v>
      </c>
      <c r="C389" s="1">
        <v>2</v>
      </c>
    </row>
    <row r="390" spans="1:5" x14ac:dyDescent="0.25">
      <c r="A390">
        <v>4619</v>
      </c>
      <c r="B390" s="2">
        <v>1</v>
      </c>
      <c r="C390" s="1">
        <v>2</v>
      </c>
    </row>
    <row r="391" spans="1:5" x14ac:dyDescent="0.25">
      <c r="A391">
        <v>4620</v>
      </c>
      <c r="C391" s="1">
        <v>2</v>
      </c>
    </row>
    <row r="392" spans="1:5" x14ac:dyDescent="0.25">
      <c r="A392">
        <v>4621</v>
      </c>
      <c r="C392" s="1">
        <v>2</v>
      </c>
    </row>
    <row r="393" spans="1:5" x14ac:dyDescent="0.25">
      <c r="A393">
        <v>4622</v>
      </c>
      <c r="C393" s="1">
        <v>2</v>
      </c>
      <c r="D393" s="4">
        <v>3</v>
      </c>
      <c r="E393" s="3">
        <v>4</v>
      </c>
    </row>
    <row r="394" spans="1:5" x14ac:dyDescent="0.25">
      <c r="A394">
        <v>4623</v>
      </c>
      <c r="D394" s="4">
        <v>3</v>
      </c>
      <c r="E394" s="3">
        <v>4</v>
      </c>
    </row>
    <row r="395" spans="1:5" x14ac:dyDescent="0.25">
      <c r="A395">
        <v>4624</v>
      </c>
      <c r="D395" s="4">
        <v>3</v>
      </c>
      <c r="E395" s="3">
        <v>4</v>
      </c>
    </row>
    <row r="396" spans="1:5" x14ac:dyDescent="0.25">
      <c r="A396">
        <v>4625</v>
      </c>
      <c r="D396" s="4">
        <v>3</v>
      </c>
      <c r="E396" s="3">
        <v>4</v>
      </c>
    </row>
    <row r="397" spans="1:5" x14ac:dyDescent="0.25">
      <c r="A397">
        <v>4626</v>
      </c>
      <c r="D397" s="4">
        <v>3</v>
      </c>
      <c r="E397" s="3">
        <v>4</v>
      </c>
    </row>
    <row r="398" spans="1:5" x14ac:dyDescent="0.25">
      <c r="A398">
        <v>4627</v>
      </c>
      <c r="D398" s="4">
        <v>3</v>
      </c>
      <c r="E398" s="3">
        <v>4</v>
      </c>
    </row>
    <row r="399" spans="1:5" x14ac:dyDescent="0.25">
      <c r="A399">
        <v>4628</v>
      </c>
      <c r="D399" s="4">
        <v>3</v>
      </c>
      <c r="E399" s="3">
        <v>4</v>
      </c>
    </row>
    <row r="400" spans="1:5" x14ac:dyDescent="0.25">
      <c r="A400">
        <v>4629</v>
      </c>
      <c r="D400" s="4">
        <v>3</v>
      </c>
      <c r="E400" s="3">
        <v>4</v>
      </c>
    </row>
    <row r="401" spans="1:5" x14ac:dyDescent="0.25">
      <c r="A401">
        <v>4630</v>
      </c>
      <c r="D401" s="4">
        <v>3</v>
      </c>
      <c r="E401" s="3">
        <v>4</v>
      </c>
    </row>
    <row r="402" spans="1:5" x14ac:dyDescent="0.25">
      <c r="A402">
        <v>4631</v>
      </c>
      <c r="D402" s="4">
        <v>3</v>
      </c>
    </row>
    <row r="403" spans="1:5" x14ac:dyDescent="0.25">
      <c r="A403">
        <v>4632</v>
      </c>
    </row>
    <row r="404" spans="1:5" x14ac:dyDescent="0.25">
      <c r="A404">
        <v>4633</v>
      </c>
    </row>
    <row r="405" spans="1:5" x14ac:dyDescent="0.25">
      <c r="A405">
        <v>4634</v>
      </c>
    </row>
    <row r="406" spans="1:5" x14ac:dyDescent="0.25">
      <c r="A406">
        <v>4635</v>
      </c>
    </row>
    <row r="407" spans="1:5" x14ac:dyDescent="0.25">
      <c r="A407">
        <v>4636</v>
      </c>
    </row>
    <row r="408" spans="1:5" x14ac:dyDescent="0.25">
      <c r="A408">
        <v>4637</v>
      </c>
    </row>
    <row r="409" spans="1:5" x14ac:dyDescent="0.25">
      <c r="A409">
        <v>4638</v>
      </c>
    </row>
    <row r="410" spans="1:5" x14ac:dyDescent="0.25">
      <c r="A410">
        <v>4639</v>
      </c>
    </row>
    <row r="411" spans="1:5" x14ac:dyDescent="0.25">
      <c r="A411">
        <v>4640</v>
      </c>
    </row>
    <row r="412" spans="1:5" x14ac:dyDescent="0.25">
      <c r="A412">
        <v>4641</v>
      </c>
    </row>
    <row r="413" spans="1:5" x14ac:dyDescent="0.25">
      <c r="A413">
        <v>4642</v>
      </c>
      <c r="B413" s="2">
        <v>1</v>
      </c>
    </row>
    <row r="414" spans="1:5" x14ac:dyDescent="0.25">
      <c r="A414">
        <v>4643</v>
      </c>
      <c r="B414" s="2">
        <v>1</v>
      </c>
    </row>
    <row r="415" spans="1:5" x14ac:dyDescent="0.25">
      <c r="A415">
        <v>4644</v>
      </c>
      <c r="B415" s="2">
        <v>1</v>
      </c>
    </row>
    <row r="416" spans="1:5" x14ac:dyDescent="0.25">
      <c r="A416">
        <v>4645</v>
      </c>
      <c r="B416" s="2">
        <v>1</v>
      </c>
    </row>
    <row r="417" spans="1:5" x14ac:dyDescent="0.25">
      <c r="A417">
        <v>4646</v>
      </c>
      <c r="B417" s="2">
        <v>1</v>
      </c>
      <c r="C417" s="1">
        <v>2</v>
      </c>
    </row>
    <row r="418" spans="1:5" x14ac:dyDescent="0.25">
      <c r="A418">
        <v>4647</v>
      </c>
      <c r="B418" s="2">
        <v>1</v>
      </c>
      <c r="C418" s="1">
        <v>2</v>
      </c>
    </row>
    <row r="419" spans="1:5" x14ac:dyDescent="0.25">
      <c r="A419">
        <v>4648</v>
      </c>
      <c r="B419" s="2">
        <v>1</v>
      </c>
      <c r="C419" s="1">
        <v>2</v>
      </c>
    </row>
    <row r="420" spans="1:5" x14ac:dyDescent="0.25">
      <c r="A420">
        <v>4649</v>
      </c>
      <c r="B420" s="2">
        <v>1</v>
      </c>
      <c r="C420" s="1">
        <v>2</v>
      </c>
    </row>
    <row r="421" spans="1:5" x14ac:dyDescent="0.25">
      <c r="A421">
        <v>4650</v>
      </c>
      <c r="B421" s="2">
        <v>1</v>
      </c>
      <c r="C421" s="1">
        <v>2</v>
      </c>
    </row>
    <row r="422" spans="1:5" x14ac:dyDescent="0.25">
      <c r="A422">
        <v>4651</v>
      </c>
      <c r="B422" s="2">
        <v>1</v>
      </c>
      <c r="C422" s="1">
        <v>2</v>
      </c>
    </row>
    <row r="423" spans="1:5" x14ac:dyDescent="0.25">
      <c r="A423">
        <v>4652</v>
      </c>
      <c r="C423" s="1">
        <v>2</v>
      </c>
    </row>
    <row r="424" spans="1:5" x14ac:dyDescent="0.25">
      <c r="A424">
        <v>4653</v>
      </c>
      <c r="C424" s="1">
        <v>2</v>
      </c>
    </row>
    <row r="425" spans="1:5" x14ac:dyDescent="0.25">
      <c r="A425">
        <v>4654</v>
      </c>
      <c r="C425" s="1">
        <v>2</v>
      </c>
    </row>
    <row r="426" spans="1:5" x14ac:dyDescent="0.25">
      <c r="A426">
        <v>4655</v>
      </c>
    </row>
    <row r="427" spans="1:5" x14ac:dyDescent="0.25">
      <c r="A427">
        <v>4656</v>
      </c>
    </row>
    <row r="428" spans="1:5" x14ac:dyDescent="0.25">
      <c r="A428">
        <v>4657</v>
      </c>
      <c r="D428" s="4">
        <v>3</v>
      </c>
      <c r="E428" s="3">
        <v>4</v>
      </c>
    </row>
    <row r="429" spans="1:5" x14ac:dyDescent="0.25">
      <c r="A429">
        <v>4658</v>
      </c>
      <c r="D429" s="4">
        <v>3</v>
      </c>
      <c r="E429" s="3">
        <v>4</v>
      </c>
    </row>
    <row r="430" spans="1:5" x14ac:dyDescent="0.25">
      <c r="A430">
        <v>4659</v>
      </c>
      <c r="D430" s="4">
        <v>3</v>
      </c>
      <c r="E430" s="3">
        <v>4</v>
      </c>
    </row>
    <row r="431" spans="1:5" x14ac:dyDescent="0.25">
      <c r="A431">
        <v>4660</v>
      </c>
      <c r="D431" s="4">
        <v>3</v>
      </c>
      <c r="E431" s="3">
        <v>4</v>
      </c>
    </row>
    <row r="432" spans="1:5" x14ac:dyDescent="0.25">
      <c r="A432">
        <v>4661</v>
      </c>
      <c r="D432" s="4">
        <v>3</v>
      </c>
      <c r="E432" s="3">
        <v>4</v>
      </c>
    </row>
    <row r="433" spans="1:5" x14ac:dyDescent="0.25">
      <c r="A433">
        <v>4662</v>
      </c>
      <c r="D433" s="4">
        <v>3</v>
      </c>
      <c r="E433" s="3">
        <v>4</v>
      </c>
    </row>
    <row r="434" spans="1:5" x14ac:dyDescent="0.25">
      <c r="A434">
        <v>4663</v>
      </c>
      <c r="D434" s="4">
        <v>3</v>
      </c>
      <c r="E434" s="3">
        <v>4</v>
      </c>
    </row>
    <row r="435" spans="1:5" x14ac:dyDescent="0.25">
      <c r="A435">
        <v>4664</v>
      </c>
      <c r="D435" s="4">
        <v>3</v>
      </c>
      <c r="E435" s="3">
        <v>4</v>
      </c>
    </row>
    <row r="436" spans="1:5" x14ac:dyDescent="0.25">
      <c r="A436">
        <v>4665</v>
      </c>
    </row>
    <row r="437" spans="1:5" x14ac:dyDescent="0.25">
      <c r="A437">
        <v>4666</v>
      </c>
    </row>
    <row r="438" spans="1:5" x14ac:dyDescent="0.25">
      <c r="A438">
        <v>4667</v>
      </c>
    </row>
    <row r="439" spans="1:5" x14ac:dyDescent="0.25">
      <c r="A439">
        <v>4668</v>
      </c>
    </row>
    <row r="440" spans="1:5" x14ac:dyDescent="0.25">
      <c r="A440">
        <v>4669</v>
      </c>
    </row>
    <row r="441" spans="1:5" x14ac:dyDescent="0.25">
      <c r="A441">
        <v>4670</v>
      </c>
    </row>
    <row r="442" spans="1:5" x14ac:dyDescent="0.25">
      <c r="A442">
        <v>4671</v>
      </c>
    </row>
    <row r="443" spans="1:5" x14ac:dyDescent="0.25">
      <c r="A443">
        <v>4672</v>
      </c>
    </row>
    <row r="444" spans="1:5" x14ac:dyDescent="0.25">
      <c r="A444">
        <v>4673</v>
      </c>
    </row>
    <row r="445" spans="1:5" x14ac:dyDescent="0.25">
      <c r="A445">
        <v>4674</v>
      </c>
      <c r="C445" s="1">
        <v>2</v>
      </c>
    </row>
    <row r="446" spans="1:5" x14ac:dyDescent="0.25">
      <c r="A446">
        <v>4675</v>
      </c>
      <c r="C446" s="1">
        <v>2</v>
      </c>
    </row>
    <row r="447" spans="1:5" x14ac:dyDescent="0.25">
      <c r="A447">
        <v>4676</v>
      </c>
      <c r="C447" s="1">
        <v>2</v>
      </c>
    </row>
    <row r="448" spans="1:5" x14ac:dyDescent="0.25">
      <c r="A448">
        <v>4677</v>
      </c>
      <c r="B448" s="2">
        <v>1</v>
      </c>
      <c r="C448" s="1">
        <v>2</v>
      </c>
    </row>
    <row r="449" spans="1:5" x14ac:dyDescent="0.25">
      <c r="A449">
        <v>4678</v>
      </c>
      <c r="B449" s="2">
        <v>1</v>
      </c>
      <c r="C449" s="1">
        <v>2</v>
      </c>
    </row>
    <row r="450" spans="1:5" x14ac:dyDescent="0.25">
      <c r="A450">
        <v>4679</v>
      </c>
      <c r="B450" s="2">
        <v>1</v>
      </c>
      <c r="C450" s="1">
        <v>2</v>
      </c>
    </row>
    <row r="451" spans="1:5" x14ac:dyDescent="0.25">
      <c r="A451">
        <v>4680</v>
      </c>
      <c r="B451" s="2">
        <v>1</v>
      </c>
      <c r="C451" s="1">
        <v>2</v>
      </c>
    </row>
    <row r="452" spans="1:5" x14ac:dyDescent="0.25">
      <c r="A452">
        <v>4681</v>
      </c>
      <c r="B452" s="2">
        <v>1</v>
      </c>
      <c r="C452" s="1">
        <v>2</v>
      </c>
    </row>
    <row r="453" spans="1:5" x14ac:dyDescent="0.25">
      <c r="A453">
        <v>4682</v>
      </c>
      <c r="B453" s="2">
        <v>1</v>
      </c>
      <c r="C453" s="1">
        <v>2</v>
      </c>
    </row>
    <row r="454" spans="1:5" x14ac:dyDescent="0.25">
      <c r="A454">
        <v>4683</v>
      </c>
      <c r="B454" s="2">
        <v>1</v>
      </c>
    </row>
    <row r="455" spans="1:5" x14ac:dyDescent="0.25">
      <c r="A455">
        <v>4684</v>
      </c>
      <c r="B455" s="2">
        <v>1</v>
      </c>
    </row>
    <row r="456" spans="1:5" x14ac:dyDescent="0.25">
      <c r="A456">
        <v>4685</v>
      </c>
      <c r="B456" s="2">
        <v>1</v>
      </c>
    </row>
    <row r="457" spans="1:5" x14ac:dyDescent="0.25">
      <c r="A457">
        <v>4686</v>
      </c>
      <c r="B457" s="2">
        <v>1</v>
      </c>
    </row>
    <row r="458" spans="1:5" x14ac:dyDescent="0.25">
      <c r="A458">
        <v>4687</v>
      </c>
    </row>
    <row r="459" spans="1:5" x14ac:dyDescent="0.25">
      <c r="A459">
        <v>4688</v>
      </c>
    </row>
    <row r="460" spans="1:5" x14ac:dyDescent="0.25">
      <c r="A460">
        <v>4689</v>
      </c>
      <c r="E460" s="3">
        <v>4</v>
      </c>
    </row>
    <row r="461" spans="1:5" x14ac:dyDescent="0.25">
      <c r="A461">
        <v>4690</v>
      </c>
      <c r="D461" s="4">
        <v>3</v>
      </c>
      <c r="E461" s="3">
        <v>4</v>
      </c>
    </row>
    <row r="462" spans="1:5" x14ac:dyDescent="0.25">
      <c r="A462">
        <v>4691</v>
      </c>
      <c r="D462" s="4">
        <v>3</v>
      </c>
      <c r="E462" s="3">
        <v>4</v>
      </c>
    </row>
    <row r="463" spans="1:5" x14ac:dyDescent="0.25">
      <c r="A463">
        <v>4692</v>
      </c>
      <c r="D463" s="4">
        <v>3</v>
      </c>
      <c r="E463" s="3">
        <v>4</v>
      </c>
    </row>
    <row r="464" spans="1:5" x14ac:dyDescent="0.25">
      <c r="A464">
        <v>4693</v>
      </c>
      <c r="D464" s="4">
        <v>3</v>
      </c>
      <c r="E464" s="3">
        <v>4</v>
      </c>
    </row>
    <row r="465" spans="1:5" x14ac:dyDescent="0.25">
      <c r="A465">
        <v>4694</v>
      </c>
      <c r="D465" s="4">
        <v>3</v>
      </c>
      <c r="E465" s="3">
        <v>4</v>
      </c>
    </row>
    <row r="466" spans="1:5" x14ac:dyDescent="0.25">
      <c r="A466">
        <v>4695</v>
      </c>
      <c r="D466" s="4">
        <v>3</v>
      </c>
      <c r="E466" s="3">
        <v>4</v>
      </c>
    </row>
    <row r="467" spans="1:5" x14ac:dyDescent="0.25">
      <c r="A467">
        <v>4696</v>
      </c>
      <c r="D467" s="4">
        <v>3</v>
      </c>
      <c r="E467" s="3">
        <v>4</v>
      </c>
    </row>
    <row r="468" spans="1:5" x14ac:dyDescent="0.25">
      <c r="A468">
        <v>4697</v>
      </c>
      <c r="D468" s="4">
        <v>3</v>
      </c>
    </row>
    <row r="469" spans="1:5" x14ac:dyDescent="0.25">
      <c r="A469">
        <v>4698</v>
      </c>
    </row>
    <row r="470" spans="1:5" x14ac:dyDescent="0.25">
      <c r="A470">
        <v>4699</v>
      </c>
    </row>
    <row r="471" spans="1:5" x14ac:dyDescent="0.25">
      <c r="A471">
        <v>4700</v>
      </c>
    </row>
    <row r="472" spans="1:5" x14ac:dyDescent="0.25">
      <c r="A472">
        <v>4701</v>
      </c>
    </row>
    <row r="473" spans="1:5" x14ac:dyDescent="0.25">
      <c r="A473">
        <v>4702</v>
      </c>
      <c r="C473" s="1">
        <v>2</v>
      </c>
    </row>
    <row r="474" spans="1:5" x14ac:dyDescent="0.25">
      <c r="A474">
        <v>4703</v>
      </c>
      <c r="C474" s="1">
        <v>2</v>
      </c>
    </row>
    <row r="475" spans="1:5" x14ac:dyDescent="0.25">
      <c r="A475">
        <v>4704</v>
      </c>
      <c r="C475" s="1">
        <v>2</v>
      </c>
    </row>
    <row r="476" spans="1:5" x14ac:dyDescent="0.25">
      <c r="A476">
        <v>4705</v>
      </c>
      <c r="C476" s="1">
        <v>2</v>
      </c>
    </row>
    <row r="477" spans="1:5" x14ac:dyDescent="0.25">
      <c r="A477">
        <v>4706</v>
      </c>
      <c r="C477" s="1">
        <v>2</v>
      </c>
    </row>
    <row r="478" spans="1:5" x14ac:dyDescent="0.25">
      <c r="A478">
        <v>4707</v>
      </c>
      <c r="B478" s="2">
        <v>1</v>
      </c>
      <c r="C478" s="1">
        <v>2</v>
      </c>
    </row>
    <row r="479" spans="1:5" x14ac:dyDescent="0.25">
      <c r="A479">
        <v>4708</v>
      </c>
      <c r="B479" s="2">
        <v>1</v>
      </c>
      <c r="C479" s="1">
        <v>2</v>
      </c>
    </row>
    <row r="480" spans="1:5" x14ac:dyDescent="0.25">
      <c r="A480">
        <v>4709</v>
      </c>
      <c r="B480" s="2">
        <v>1</v>
      </c>
      <c r="C480" s="1">
        <v>2</v>
      </c>
    </row>
    <row r="481" spans="1:5" x14ac:dyDescent="0.25">
      <c r="A481">
        <v>4710</v>
      </c>
      <c r="B481" s="2">
        <v>1</v>
      </c>
      <c r="C481" s="1">
        <v>2</v>
      </c>
    </row>
    <row r="482" spans="1:5" x14ac:dyDescent="0.25">
      <c r="A482">
        <v>4711</v>
      </c>
      <c r="B482" s="2">
        <v>1</v>
      </c>
      <c r="C482" s="1">
        <v>2</v>
      </c>
    </row>
    <row r="483" spans="1:5" x14ac:dyDescent="0.25">
      <c r="A483">
        <v>4712</v>
      </c>
      <c r="B483" s="2">
        <v>1</v>
      </c>
      <c r="C483" s="1">
        <v>2</v>
      </c>
    </row>
    <row r="484" spans="1:5" x14ac:dyDescent="0.25">
      <c r="A484">
        <v>4713</v>
      </c>
      <c r="B484" s="2">
        <v>1</v>
      </c>
      <c r="C484" s="1">
        <v>2</v>
      </c>
    </row>
    <row r="485" spans="1:5" x14ac:dyDescent="0.25">
      <c r="A485">
        <v>4714</v>
      </c>
      <c r="B485" s="2">
        <v>1</v>
      </c>
    </row>
    <row r="486" spans="1:5" x14ac:dyDescent="0.25">
      <c r="A486">
        <v>4715</v>
      </c>
      <c r="B486" s="2">
        <v>1</v>
      </c>
    </row>
    <row r="487" spans="1:5" x14ac:dyDescent="0.25">
      <c r="A487">
        <v>4716</v>
      </c>
      <c r="B487" s="2">
        <v>1</v>
      </c>
    </row>
    <row r="488" spans="1:5" x14ac:dyDescent="0.25">
      <c r="A488">
        <v>4717</v>
      </c>
      <c r="B488" s="2">
        <v>1</v>
      </c>
    </row>
    <row r="489" spans="1:5" x14ac:dyDescent="0.25">
      <c r="A489">
        <v>4718</v>
      </c>
    </row>
    <row r="490" spans="1:5" x14ac:dyDescent="0.25">
      <c r="A490">
        <v>4719</v>
      </c>
    </row>
    <row r="491" spans="1:5" x14ac:dyDescent="0.25">
      <c r="A491">
        <v>4720</v>
      </c>
    </row>
    <row r="492" spans="1:5" x14ac:dyDescent="0.25">
      <c r="A492">
        <v>4721</v>
      </c>
      <c r="E492" s="3">
        <v>4</v>
      </c>
    </row>
    <row r="493" spans="1:5" x14ac:dyDescent="0.25">
      <c r="A493">
        <v>4722</v>
      </c>
      <c r="E493" s="3">
        <v>4</v>
      </c>
    </row>
    <row r="494" spans="1:5" x14ac:dyDescent="0.25">
      <c r="A494">
        <v>4723</v>
      </c>
      <c r="D494" s="4">
        <v>3</v>
      </c>
      <c r="E494" s="3">
        <v>4</v>
      </c>
    </row>
    <row r="495" spans="1:5" x14ac:dyDescent="0.25">
      <c r="A495">
        <v>4724</v>
      </c>
      <c r="D495" s="4">
        <v>3</v>
      </c>
      <c r="E495" s="3">
        <v>4</v>
      </c>
    </row>
    <row r="496" spans="1:5" x14ac:dyDescent="0.25">
      <c r="A496">
        <v>4725</v>
      </c>
      <c r="D496" s="4">
        <v>3</v>
      </c>
      <c r="E496" s="3">
        <v>4</v>
      </c>
    </row>
    <row r="497" spans="1:5" x14ac:dyDescent="0.25">
      <c r="A497">
        <v>4726</v>
      </c>
      <c r="D497" s="4">
        <v>3</v>
      </c>
      <c r="E497" s="3">
        <v>4</v>
      </c>
    </row>
    <row r="498" spans="1:5" x14ac:dyDescent="0.25">
      <c r="A498">
        <v>4727</v>
      </c>
      <c r="D498" s="4">
        <v>3</v>
      </c>
      <c r="E498" s="3">
        <v>4</v>
      </c>
    </row>
    <row r="499" spans="1:5" x14ac:dyDescent="0.25">
      <c r="A499">
        <v>4728</v>
      </c>
      <c r="D499" s="4">
        <v>3</v>
      </c>
      <c r="E499" s="3">
        <v>4</v>
      </c>
    </row>
    <row r="500" spans="1:5" x14ac:dyDescent="0.25">
      <c r="A500">
        <v>4729</v>
      </c>
      <c r="D500" s="4">
        <v>3</v>
      </c>
      <c r="E500" s="3">
        <v>4</v>
      </c>
    </row>
    <row r="501" spans="1:5" x14ac:dyDescent="0.25">
      <c r="A501">
        <v>4730</v>
      </c>
      <c r="D501" s="4">
        <v>3</v>
      </c>
    </row>
    <row r="502" spans="1:5" x14ac:dyDescent="0.25">
      <c r="A502">
        <v>4731</v>
      </c>
      <c r="D502" s="4">
        <v>3</v>
      </c>
    </row>
    <row r="503" spans="1:5" x14ac:dyDescent="0.25">
      <c r="A503">
        <v>4732</v>
      </c>
    </row>
    <row r="504" spans="1:5" x14ac:dyDescent="0.25">
      <c r="A504">
        <v>4733</v>
      </c>
      <c r="C504" s="1">
        <v>2</v>
      </c>
    </row>
    <row r="505" spans="1:5" x14ac:dyDescent="0.25">
      <c r="A505">
        <v>4734</v>
      </c>
      <c r="C505" s="1">
        <v>2</v>
      </c>
    </row>
    <row r="506" spans="1:5" x14ac:dyDescent="0.25">
      <c r="A506">
        <v>4735</v>
      </c>
      <c r="C506" s="1">
        <v>2</v>
      </c>
    </row>
    <row r="507" spans="1:5" x14ac:dyDescent="0.25">
      <c r="A507">
        <v>4736</v>
      </c>
      <c r="C507" s="1">
        <v>2</v>
      </c>
    </row>
    <row r="508" spans="1:5" x14ac:dyDescent="0.25">
      <c r="A508">
        <v>4737</v>
      </c>
      <c r="C508" s="1">
        <v>2</v>
      </c>
    </row>
    <row r="509" spans="1:5" x14ac:dyDescent="0.25">
      <c r="A509">
        <v>4738</v>
      </c>
      <c r="C509" s="1">
        <v>2</v>
      </c>
    </row>
    <row r="510" spans="1:5" x14ac:dyDescent="0.25">
      <c r="A510">
        <v>4739</v>
      </c>
      <c r="B510" s="2">
        <v>1</v>
      </c>
      <c r="C510" s="1">
        <v>2</v>
      </c>
    </row>
    <row r="511" spans="1:5" x14ac:dyDescent="0.25">
      <c r="A511">
        <v>4740</v>
      </c>
      <c r="B511" s="2">
        <v>1</v>
      </c>
      <c r="C511" s="1">
        <v>2</v>
      </c>
    </row>
    <row r="512" spans="1:5" x14ac:dyDescent="0.25">
      <c r="A512">
        <v>4741</v>
      </c>
      <c r="B512" s="2">
        <v>1</v>
      </c>
      <c r="C512" s="1">
        <v>2</v>
      </c>
    </row>
    <row r="513" spans="1:5" x14ac:dyDescent="0.25">
      <c r="A513">
        <v>4742</v>
      </c>
      <c r="B513" s="2">
        <v>1</v>
      </c>
      <c r="C513" s="1">
        <v>2</v>
      </c>
    </row>
    <row r="514" spans="1:5" x14ac:dyDescent="0.25">
      <c r="A514">
        <v>4743</v>
      </c>
      <c r="B514" s="2">
        <v>1</v>
      </c>
      <c r="C514" s="1">
        <v>2</v>
      </c>
    </row>
    <row r="515" spans="1:5" x14ac:dyDescent="0.25">
      <c r="A515">
        <v>4744</v>
      </c>
      <c r="B515" s="2">
        <v>1</v>
      </c>
      <c r="C515" s="1">
        <v>2</v>
      </c>
    </row>
    <row r="516" spans="1:5" x14ac:dyDescent="0.25">
      <c r="A516">
        <v>4745</v>
      </c>
      <c r="B516" s="2">
        <v>1</v>
      </c>
    </row>
    <row r="517" spans="1:5" x14ac:dyDescent="0.25">
      <c r="A517">
        <v>4746</v>
      </c>
      <c r="B517" s="2">
        <v>1</v>
      </c>
    </row>
    <row r="518" spans="1:5" x14ac:dyDescent="0.25">
      <c r="A518">
        <v>4747</v>
      </c>
      <c r="B518" s="2">
        <v>1</v>
      </c>
    </row>
    <row r="519" spans="1:5" x14ac:dyDescent="0.25">
      <c r="A519">
        <v>4748</v>
      </c>
      <c r="B519" s="2">
        <v>1</v>
      </c>
    </row>
    <row r="520" spans="1:5" x14ac:dyDescent="0.25">
      <c r="A520">
        <v>4749</v>
      </c>
      <c r="B520" s="2">
        <v>1</v>
      </c>
    </row>
    <row r="521" spans="1:5" x14ac:dyDescent="0.25">
      <c r="A521">
        <v>4750</v>
      </c>
      <c r="B521" s="2">
        <v>1</v>
      </c>
    </row>
    <row r="522" spans="1:5" x14ac:dyDescent="0.25">
      <c r="A522">
        <v>4751</v>
      </c>
    </row>
    <row r="523" spans="1:5" x14ac:dyDescent="0.25">
      <c r="A523">
        <v>4752</v>
      </c>
    </row>
    <row r="524" spans="1:5" x14ac:dyDescent="0.25">
      <c r="A524">
        <v>4753</v>
      </c>
    </row>
    <row r="525" spans="1:5" x14ac:dyDescent="0.25">
      <c r="A525">
        <v>4754</v>
      </c>
    </row>
    <row r="526" spans="1:5" x14ac:dyDescent="0.25">
      <c r="A526">
        <v>4755</v>
      </c>
    </row>
    <row r="527" spans="1:5" x14ac:dyDescent="0.25">
      <c r="A527">
        <v>4756</v>
      </c>
      <c r="E527" s="3">
        <v>4</v>
      </c>
    </row>
    <row r="528" spans="1:5" x14ac:dyDescent="0.25">
      <c r="A528">
        <v>4757</v>
      </c>
      <c r="D528" s="4">
        <v>3</v>
      </c>
      <c r="E528" s="3">
        <v>4</v>
      </c>
    </row>
    <row r="529" spans="1:6" x14ac:dyDescent="0.25">
      <c r="A529">
        <v>4758</v>
      </c>
      <c r="D529" s="4">
        <v>3</v>
      </c>
      <c r="E529" s="3">
        <v>4</v>
      </c>
    </row>
    <row r="530" spans="1:6" x14ac:dyDescent="0.25">
      <c r="A530">
        <v>4759</v>
      </c>
      <c r="D530" s="4">
        <v>3</v>
      </c>
      <c r="E530" s="3">
        <v>4</v>
      </c>
    </row>
    <row r="531" spans="1:6" x14ac:dyDescent="0.25">
      <c r="A531">
        <v>4760</v>
      </c>
      <c r="D531" s="4">
        <v>3</v>
      </c>
      <c r="E531" s="3">
        <v>4</v>
      </c>
    </row>
    <row r="532" spans="1:6" x14ac:dyDescent="0.25">
      <c r="A532">
        <v>4761</v>
      </c>
      <c r="D532" s="4">
        <v>3</v>
      </c>
      <c r="E532" s="3">
        <v>4</v>
      </c>
    </row>
    <row r="533" spans="1:6" x14ac:dyDescent="0.25">
      <c r="A533">
        <v>4762</v>
      </c>
      <c r="D533" s="4">
        <v>3</v>
      </c>
      <c r="E533" s="3">
        <v>4</v>
      </c>
    </row>
    <row r="534" spans="1:6" x14ac:dyDescent="0.25">
      <c r="A534">
        <v>4763</v>
      </c>
      <c r="D534" s="4">
        <v>3</v>
      </c>
      <c r="E534" s="3">
        <v>4</v>
      </c>
    </row>
    <row r="535" spans="1:6" x14ac:dyDescent="0.25">
      <c r="A535">
        <v>4764</v>
      </c>
      <c r="F535" t="s">
        <v>22</v>
      </c>
    </row>
    <row r="536" spans="1:6" x14ac:dyDescent="0.25">
      <c r="A536">
        <v>4882</v>
      </c>
    </row>
    <row r="537" spans="1:6" x14ac:dyDescent="0.25">
      <c r="A537">
        <v>4883</v>
      </c>
    </row>
    <row r="538" spans="1:6" x14ac:dyDescent="0.25">
      <c r="A538">
        <v>4884</v>
      </c>
      <c r="F538" t="s">
        <v>22</v>
      </c>
    </row>
    <row r="539" spans="1:6" x14ac:dyDescent="0.25">
      <c r="A539">
        <v>4885</v>
      </c>
      <c r="D539" s="4">
        <v>3</v>
      </c>
    </row>
    <row r="540" spans="1:6" x14ac:dyDescent="0.25">
      <c r="A540">
        <v>4886</v>
      </c>
      <c r="D540" s="4">
        <v>3</v>
      </c>
    </row>
    <row r="541" spans="1:6" x14ac:dyDescent="0.25">
      <c r="A541">
        <v>4887</v>
      </c>
      <c r="D541" s="4">
        <v>3</v>
      </c>
    </row>
    <row r="542" spans="1:6" x14ac:dyDescent="0.25">
      <c r="A542">
        <v>4888</v>
      </c>
      <c r="D542" s="4">
        <v>3</v>
      </c>
    </row>
    <row r="543" spans="1:6" x14ac:dyDescent="0.25">
      <c r="A543">
        <v>4889</v>
      </c>
      <c r="D543" s="4">
        <v>3</v>
      </c>
      <c r="E543" s="3">
        <v>4</v>
      </c>
    </row>
    <row r="544" spans="1:6" x14ac:dyDescent="0.25">
      <c r="A544">
        <v>4890</v>
      </c>
      <c r="D544" s="4">
        <v>3</v>
      </c>
      <c r="E544" s="3">
        <v>4</v>
      </c>
    </row>
    <row r="545" spans="1:5" x14ac:dyDescent="0.25">
      <c r="A545">
        <v>4891</v>
      </c>
      <c r="D545" s="4">
        <v>3</v>
      </c>
      <c r="E545" s="3">
        <v>4</v>
      </c>
    </row>
    <row r="546" spans="1:5" x14ac:dyDescent="0.25">
      <c r="A546">
        <v>4892</v>
      </c>
      <c r="D546" s="4">
        <v>3</v>
      </c>
      <c r="E546" s="3">
        <v>4</v>
      </c>
    </row>
    <row r="547" spans="1:5" x14ac:dyDescent="0.25">
      <c r="A547">
        <v>4893</v>
      </c>
      <c r="D547" s="4">
        <v>3</v>
      </c>
      <c r="E547" s="3">
        <v>4</v>
      </c>
    </row>
    <row r="548" spans="1:5" x14ac:dyDescent="0.25">
      <c r="A548">
        <v>4894</v>
      </c>
      <c r="D548" s="4">
        <v>3</v>
      </c>
      <c r="E548" s="3">
        <v>4</v>
      </c>
    </row>
    <row r="549" spans="1:5" x14ac:dyDescent="0.25">
      <c r="A549">
        <v>4895</v>
      </c>
      <c r="D549" s="4">
        <v>3</v>
      </c>
      <c r="E549" s="3">
        <v>4</v>
      </c>
    </row>
    <row r="550" spans="1:5" x14ac:dyDescent="0.25">
      <c r="A550">
        <v>4896</v>
      </c>
      <c r="D550" s="4">
        <v>3</v>
      </c>
      <c r="E550" s="3">
        <v>4</v>
      </c>
    </row>
    <row r="551" spans="1:5" x14ac:dyDescent="0.25">
      <c r="A551">
        <v>4897</v>
      </c>
      <c r="D551" s="4">
        <v>3</v>
      </c>
      <c r="E551" s="3">
        <v>4</v>
      </c>
    </row>
    <row r="552" spans="1:5" x14ac:dyDescent="0.25">
      <c r="A552">
        <v>4898</v>
      </c>
      <c r="D552" s="4">
        <v>3</v>
      </c>
      <c r="E552" s="3">
        <v>4</v>
      </c>
    </row>
    <row r="553" spans="1:5" x14ac:dyDescent="0.25">
      <c r="A553">
        <v>4899</v>
      </c>
      <c r="D553" s="4">
        <v>3</v>
      </c>
      <c r="E553" s="3">
        <v>4</v>
      </c>
    </row>
    <row r="554" spans="1:5" x14ac:dyDescent="0.25">
      <c r="A554">
        <v>4900</v>
      </c>
      <c r="D554" s="4">
        <v>3</v>
      </c>
      <c r="E554" s="3">
        <v>4</v>
      </c>
    </row>
    <row r="555" spans="1:5" x14ac:dyDescent="0.25">
      <c r="A555">
        <v>4901</v>
      </c>
      <c r="E555" s="3">
        <v>4</v>
      </c>
    </row>
    <row r="556" spans="1:5" x14ac:dyDescent="0.25">
      <c r="A556">
        <v>4902</v>
      </c>
      <c r="E556" s="3">
        <v>4</v>
      </c>
    </row>
    <row r="557" spans="1:5" x14ac:dyDescent="0.25">
      <c r="A557">
        <v>4903</v>
      </c>
    </row>
    <row r="558" spans="1:5" x14ac:dyDescent="0.25">
      <c r="A558">
        <v>4904</v>
      </c>
    </row>
    <row r="559" spans="1:5" x14ac:dyDescent="0.25">
      <c r="A559">
        <v>4905</v>
      </c>
    </row>
    <row r="560" spans="1:5" x14ac:dyDescent="0.25">
      <c r="A560">
        <v>4906</v>
      </c>
    </row>
    <row r="561" spans="1:1" x14ac:dyDescent="0.25">
      <c r="A561">
        <v>4907</v>
      </c>
    </row>
    <row r="562" spans="1:1" x14ac:dyDescent="0.25">
      <c r="A562">
        <v>4908</v>
      </c>
    </row>
    <row r="563" spans="1:1" x14ac:dyDescent="0.25">
      <c r="A563">
        <v>4909</v>
      </c>
    </row>
    <row r="564" spans="1:1" x14ac:dyDescent="0.25">
      <c r="A564">
        <v>4910</v>
      </c>
    </row>
    <row r="565" spans="1:1" x14ac:dyDescent="0.25">
      <c r="A565">
        <v>4911</v>
      </c>
    </row>
    <row r="566" spans="1:1" x14ac:dyDescent="0.25">
      <c r="A566">
        <v>4912</v>
      </c>
    </row>
    <row r="567" spans="1:1" x14ac:dyDescent="0.25">
      <c r="A567">
        <v>4913</v>
      </c>
    </row>
    <row r="568" spans="1:1" x14ac:dyDescent="0.25">
      <c r="A568">
        <v>4914</v>
      </c>
    </row>
    <row r="569" spans="1:1" x14ac:dyDescent="0.25">
      <c r="A569">
        <v>4915</v>
      </c>
    </row>
    <row r="570" spans="1:1" x14ac:dyDescent="0.25">
      <c r="A570">
        <v>4916</v>
      </c>
    </row>
    <row r="571" spans="1:1" x14ac:dyDescent="0.25">
      <c r="A571">
        <v>4917</v>
      </c>
    </row>
    <row r="572" spans="1:1" x14ac:dyDescent="0.25">
      <c r="A572">
        <v>4918</v>
      </c>
    </row>
    <row r="573" spans="1:1" x14ac:dyDescent="0.25">
      <c r="A573">
        <v>4919</v>
      </c>
    </row>
    <row r="574" spans="1:1" x14ac:dyDescent="0.25">
      <c r="A574">
        <v>4920</v>
      </c>
    </row>
    <row r="575" spans="1:1" x14ac:dyDescent="0.25">
      <c r="A575">
        <v>4921</v>
      </c>
    </row>
    <row r="576" spans="1:1" x14ac:dyDescent="0.25">
      <c r="A576">
        <v>4922</v>
      </c>
    </row>
    <row r="577" spans="1:5" x14ac:dyDescent="0.25">
      <c r="A577">
        <v>4923</v>
      </c>
      <c r="C577" s="1">
        <v>2</v>
      </c>
    </row>
    <row r="578" spans="1:5" x14ac:dyDescent="0.25">
      <c r="A578">
        <v>4924</v>
      </c>
      <c r="C578" s="1">
        <v>2</v>
      </c>
    </row>
    <row r="579" spans="1:5" x14ac:dyDescent="0.25">
      <c r="A579">
        <v>4925</v>
      </c>
      <c r="B579" s="2">
        <v>1</v>
      </c>
      <c r="C579" s="1">
        <v>2</v>
      </c>
    </row>
    <row r="580" spans="1:5" x14ac:dyDescent="0.25">
      <c r="A580">
        <v>4926</v>
      </c>
      <c r="B580" s="2">
        <v>1</v>
      </c>
      <c r="C580" s="1">
        <v>2</v>
      </c>
    </row>
    <row r="581" spans="1:5" x14ac:dyDescent="0.25">
      <c r="A581">
        <v>4927</v>
      </c>
      <c r="B581" s="2">
        <v>1</v>
      </c>
      <c r="C581" s="1">
        <v>2</v>
      </c>
    </row>
    <row r="582" spans="1:5" x14ac:dyDescent="0.25">
      <c r="A582">
        <v>4928</v>
      </c>
      <c r="B582" s="2">
        <v>1</v>
      </c>
      <c r="C582" s="1">
        <v>2</v>
      </c>
    </row>
    <row r="583" spans="1:5" x14ac:dyDescent="0.25">
      <c r="A583">
        <v>4929</v>
      </c>
      <c r="B583" s="2">
        <v>1</v>
      </c>
      <c r="C583" s="1">
        <v>2</v>
      </c>
    </row>
    <row r="584" spans="1:5" x14ac:dyDescent="0.25">
      <c r="A584">
        <v>4930</v>
      </c>
      <c r="B584" s="2">
        <v>1</v>
      </c>
      <c r="C584" s="1">
        <v>2</v>
      </c>
    </row>
    <row r="585" spans="1:5" x14ac:dyDescent="0.25">
      <c r="A585">
        <v>4931</v>
      </c>
      <c r="B585" s="2">
        <v>1</v>
      </c>
      <c r="C585" s="1">
        <v>2</v>
      </c>
    </row>
    <row r="586" spans="1:5" x14ac:dyDescent="0.25">
      <c r="A586">
        <v>4932</v>
      </c>
      <c r="B586" s="2">
        <v>1</v>
      </c>
      <c r="C586" s="1">
        <v>2</v>
      </c>
      <c r="E586" s="3">
        <v>4</v>
      </c>
    </row>
    <row r="587" spans="1:5" x14ac:dyDescent="0.25">
      <c r="A587">
        <v>4933</v>
      </c>
      <c r="B587" s="2">
        <v>1</v>
      </c>
      <c r="E587" s="3">
        <v>4</v>
      </c>
    </row>
    <row r="588" spans="1:5" x14ac:dyDescent="0.25">
      <c r="A588">
        <v>4934</v>
      </c>
      <c r="B588" s="2">
        <v>1</v>
      </c>
      <c r="D588" s="4">
        <v>3</v>
      </c>
      <c r="E588" s="3">
        <v>4</v>
      </c>
    </row>
    <row r="589" spans="1:5" x14ac:dyDescent="0.25">
      <c r="A589">
        <v>4935</v>
      </c>
      <c r="B589" s="2">
        <v>1</v>
      </c>
      <c r="D589" s="4">
        <v>3</v>
      </c>
      <c r="E589" s="3">
        <v>4</v>
      </c>
    </row>
    <row r="590" spans="1:5" x14ac:dyDescent="0.25">
      <c r="A590">
        <v>4936</v>
      </c>
      <c r="D590" s="4">
        <v>3</v>
      </c>
      <c r="E590" s="3">
        <v>4</v>
      </c>
    </row>
    <row r="591" spans="1:5" x14ac:dyDescent="0.25">
      <c r="A591">
        <v>4937</v>
      </c>
      <c r="D591" s="4">
        <v>3</v>
      </c>
      <c r="E591" s="3">
        <v>4</v>
      </c>
    </row>
    <row r="592" spans="1:5" x14ac:dyDescent="0.25">
      <c r="A592">
        <v>4938</v>
      </c>
      <c r="D592" s="4">
        <v>3</v>
      </c>
      <c r="E592" s="3">
        <v>4</v>
      </c>
    </row>
    <row r="593" spans="1:5" x14ac:dyDescent="0.25">
      <c r="A593">
        <v>4939</v>
      </c>
      <c r="D593" s="4">
        <v>3</v>
      </c>
      <c r="E593" s="3">
        <v>4</v>
      </c>
    </row>
    <row r="594" spans="1:5" x14ac:dyDescent="0.25">
      <c r="A594">
        <v>4940</v>
      </c>
      <c r="D594" s="4">
        <v>3</v>
      </c>
      <c r="E594" s="3">
        <v>4</v>
      </c>
    </row>
    <row r="595" spans="1:5" x14ac:dyDescent="0.25">
      <c r="A595">
        <v>4941</v>
      </c>
      <c r="D595" s="4">
        <v>3</v>
      </c>
      <c r="E595" s="3">
        <v>4</v>
      </c>
    </row>
    <row r="596" spans="1:5" x14ac:dyDescent="0.25">
      <c r="A596">
        <v>4942</v>
      </c>
      <c r="D596" s="4">
        <v>3</v>
      </c>
    </row>
    <row r="597" spans="1:5" x14ac:dyDescent="0.25">
      <c r="A597">
        <v>4943</v>
      </c>
      <c r="D597" s="4">
        <v>3</v>
      </c>
    </row>
    <row r="598" spans="1:5" x14ac:dyDescent="0.25">
      <c r="A598">
        <v>4944</v>
      </c>
    </row>
    <row r="599" spans="1:5" x14ac:dyDescent="0.25">
      <c r="A599">
        <v>4945</v>
      </c>
    </row>
    <row r="600" spans="1:5" x14ac:dyDescent="0.25">
      <c r="A600">
        <v>4946</v>
      </c>
    </row>
    <row r="601" spans="1:5" x14ac:dyDescent="0.25">
      <c r="A601">
        <v>4947</v>
      </c>
    </row>
    <row r="602" spans="1:5" x14ac:dyDescent="0.25">
      <c r="A602">
        <v>4948</v>
      </c>
    </row>
    <row r="603" spans="1:5" x14ac:dyDescent="0.25">
      <c r="A603">
        <v>4949</v>
      </c>
    </row>
    <row r="604" spans="1:5" x14ac:dyDescent="0.25">
      <c r="A604">
        <v>4950</v>
      </c>
    </row>
    <row r="605" spans="1:5" x14ac:dyDescent="0.25">
      <c r="A605">
        <v>4951</v>
      </c>
    </row>
    <row r="606" spans="1:5" x14ac:dyDescent="0.25">
      <c r="A606">
        <v>4952</v>
      </c>
    </row>
    <row r="607" spans="1:5" x14ac:dyDescent="0.25">
      <c r="A607">
        <v>4953</v>
      </c>
    </row>
    <row r="608" spans="1:5" x14ac:dyDescent="0.25">
      <c r="A608">
        <v>4954</v>
      </c>
    </row>
    <row r="609" spans="1:5" x14ac:dyDescent="0.25">
      <c r="A609">
        <v>4955</v>
      </c>
    </row>
    <row r="610" spans="1:5" x14ac:dyDescent="0.25">
      <c r="A610">
        <v>4956</v>
      </c>
    </row>
    <row r="611" spans="1:5" x14ac:dyDescent="0.25">
      <c r="A611">
        <v>4957</v>
      </c>
      <c r="C611" s="1">
        <v>2</v>
      </c>
    </row>
    <row r="612" spans="1:5" x14ac:dyDescent="0.25">
      <c r="A612">
        <v>4958</v>
      </c>
      <c r="B612" s="2">
        <v>1</v>
      </c>
      <c r="C612" s="1">
        <v>2</v>
      </c>
    </row>
    <row r="613" spans="1:5" x14ac:dyDescent="0.25">
      <c r="A613">
        <v>4959</v>
      </c>
      <c r="B613" s="2">
        <v>1</v>
      </c>
      <c r="C613" s="1">
        <v>2</v>
      </c>
    </row>
    <row r="614" spans="1:5" x14ac:dyDescent="0.25">
      <c r="A614">
        <v>4960</v>
      </c>
      <c r="B614" s="2">
        <v>1</v>
      </c>
      <c r="C614" s="1">
        <v>2</v>
      </c>
    </row>
    <row r="615" spans="1:5" x14ac:dyDescent="0.25">
      <c r="A615">
        <v>4961</v>
      </c>
      <c r="B615" s="2">
        <v>1</v>
      </c>
      <c r="C615" s="1">
        <v>2</v>
      </c>
    </row>
    <row r="616" spans="1:5" x14ac:dyDescent="0.25">
      <c r="A616">
        <v>4962</v>
      </c>
      <c r="B616" s="2">
        <v>1</v>
      </c>
      <c r="C616" s="1">
        <v>2</v>
      </c>
    </row>
    <row r="617" spans="1:5" x14ac:dyDescent="0.25">
      <c r="A617">
        <v>4963</v>
      </c>
      <c r="B617" s="2">
        <v>1</v>
      </c>
      <c r="C617" s="1">
        <v>2</v>
      </c>
    </row>
    <row r="618" spans="1:5" x14ac:dyDescent="0.25">
      <c r="A618">
        <v>4964</v>
      </c>
      <c r="B618" s="2">
        <v>1</v>
      </c>
      <c r="C618" s="1">
        <v>2</v>
      </c>
    </row>
    <row r="619" spans="1:5" x14ac:dyDescent="0.25">
      <c r="A619">
        <v>4965</v>
      </c>
      <c r="B619" s="2">
        <v>1</v>
      </c>
      <c r="C619" s="1">
        <v>2</v>
      </c>
    </row>
    <row r="620" spans="1:5" x14ac:dyDescent="0.25">
      <c r="A620">
        <v>4966</v>
      </c>
      <c r="B620" s="2">
        <v>1</v>
      </c>
      <c r="C620" s="1">
        <v>2</v>
      </c>
    </row>
    <row r="621" spans="1:5" x14ac:dyDescent="0.25">
      <c r="A621">
        <v>4967</v>
      </c>
      <c r="B621" s="2">
        <v>1</v>
      </c>
    </row>
    <row r="622" spans="1:5" x14ac:dyDescent="0.25">
      <c r="A622">
        <v>4968</v>
      </c>
      <c r="E622" s="3">
        <v>4</v>
      </c>
    </row>
    <row r="623" spans="1:5" x14ac:dyDescent="0.25">
      <c r="A623">
        <v>4969</v>
      </c>
      <c r="E623" s="3">
        <v>4</v>
      </c>
    </row>
    <row r="624" spans="1:5" x14ac:dyDescent="0.25">
      <c r="A624">
        <v>4970</v>
      </c>
      <c r="E624" s="3">
        <v>4</v>
      </c>
    </row>
    <row r="625" spans="1:5" x14ac:dyDescent="0.25">
      <c r="A625">
        <v>4971</v>
      </c>
      <c r="D625" s="4">
        <v>3</v>
      </c>
      <c r="E625" s="3">
        <v>4</v>
      </c>
    </row>
    <row r="626" spans="1:5" x14ac:dyDescent="0.25">
      <c r="A626">
        <v>4972</v>
      </c>
      <c r="D626" s="4">
        <v>3</v>
      </c>
      <c r="E626" s="3">
        <v>4</v>
      </c>
    </row>
    <row r="627" spans="1:5" x14ac:dyDescent="0.25">
      <c r="A627">
        <v>4973</v>
      </c>
      <c r="D627" s="4">
        <v>3</v>
      </c>
      <c r="E627" s="3">
        <v>4</v>
      </c>
    </row>
    <row r="628" spans="1:5" x14ac:dyDescent="0.25">
      <c r="A628">
        <v>4974</v>
      </c>
      <c r="D628" s="4">
        <v>3</v>
      </c>
      <c r="E628" s="3">
        <v>4</v>
      </c>
    </row>
    <row r="629" spans="1:5" x14ac:dyDescent="0.25">
      <c r="A629">
        <v>4975</v>
      </c>
      <c r="D629" s="4">
        <v>3</v>
      </c>
      <c r="E629" s="3">
        <v>4</v>
      </c>
    </row>
    <row r="630" spans="1:5" x14ac:dyDescent="0.25">
      <c r="A630">
        <v>4976</v>
      </c>
      <c r="D630" s="4">
        <v>3</v>
      </c>
      <c r="E630" s="3">
        <v>4</v>
      </c>
    </row>
    <row r="631" spans="1:5" x14ac:dyDescent="0.25">
      <c r="A631">
        <v>4977</v>
      </c>
      <c r="D631" s="4">
        <v>3</v>
      </c>
      <c r="E631" s="3">
        <v>4</v>
      </c>
    </row>
    <row r="632" spans="1:5" x14ac:dyDescent="0.25">
      <c r="A632">
        <v>4978</v>
      </c>
      <c r="D632" s="4">
        <v>3</v>
      </c>
      <c r="E632" s="3">
        <v>4</v>
      </c>
    </row>
    <row r="633" spans="1:5" x14ac:dyDescent="0.25">
      <c r="A633">
        <v>4979</v>
      </c>
      <c r="D633" s="4">
        <v>3</v>
      </c>
      <c r="E633" s="3">
        <v>4</v>
      </c>
    </row>
    <row r="634" spans="1:5" x14ac:dyDescent="0.25">
      <c r="A634">
        <v>4980</v>
      </c>
      <c r="D634" s="4">
        <v>3</v>
      </c>
    </row>
    <row r="635" spans="1:5" x14ac:dyDescent="0.25">
      <c r="A635">
        <v>4981</v>
      </c>
      <c r="D635" s="4">
        <v>3</v>
      </c>
    </row>
    <row r="636" spans="1:5" x14ac:dyDescent="0.25">
      <c r="A636">
        <v>4982</v>
      </c>
    </row>
    <row r="637" spans="1:5" x14ac:dyDescent="0.25">
      <c r="A637">
        <v>4983</v>
      </c>
    </row>
    <row r="638" spans="1:5" x14ac:dyDescent="0.25">
      <c r="A638">
        <v>4984</v>
      </c>
    </row>
    <row r="639" spans="1:5" x14ac:dyDescent="0.25">
      <c r="A639">
        <v>4985</v>
      </c>
      <c r="C639" s="1">
        <v>2</v>
      </c>
    </row>
    <row r="640" spans="1:5" x14ac:dyDescent="0.25">
      <c r="A640">
        <v>4986</v>
      </c>
      <c r="C640" s="1">
        <v>2</v>
      </c>
    </row>
    <row r="641" spans="1:5" x14ac:dyDescent="0.25">
      <c r="A641">
        <v>4987</v>
      </c>
      <c r="C641" s="1">
        <v>2</v>
      </c>
    </row>
    <row r="642" spans="1:5" x14ac:dyDescent="0.25">
      <c r="A642">
        <v>4988</v>
      </c>
      <c r="C642" s="1">
        <v>2</v>
      </c>
    </row>
    <row r="643" spans="1:5" x14ac:dyDescent="0.25">
      <c r="A643">
        <v>4989</v>
      </c>
      <c r="B643" s="2">
        <v>1</v>
      </c>
      <c r="C643" s="1">
        <v>2</v>
      </c>
    </row>
    <row r="644" spans="1:5" x14ac:dyDescent="0.25">
      <c r="A644">
        <v>4990</v>
      </c>
      <c r="B644" s="2">
        <v>1</v>
      </c>
      <c r="C644" s="1">
        <v>2</v>
      </c>
    </row>
    <row r="645" spans="1:5" x14ac:dyDescent="0.25">
      <c r="A645">
        <v>4991</v>
      </c>
      <c r="B645" s="2">
        <v>1</v>
      </c>
      <c r="C645" s="1">
        <v>2</v>
      </c>
    </row>
    <row r="646" spans="1:5" x14ac:dyDescent="0.25">
      <c r="A646">
        <v>4992</v>
      </c>
      <c r="B646" s="2">
        <v>1</v>
      </c>
      <c r="C646" s="1">
        <v>2</v>
      </c>
    </row>
    <row r="647" spans="1:5" x14ac:dyDescent="0.25">
      <c r="A647">
        <v>4993</v>
      </c>
      <c r="B647" s="2">
        <v>1</v>
      </c>
      <c r="C647" s="1">
        <v>2</v>
      </c>
    </row>
    <row r="648" spans="1:5" x14ac:dyDescent="0.25">
      <c r="A648">
        <v>4994</v>
      </c>
      <c r="B648" s="2">
        <v>1</v>
      </c>
      <c r="C648" s="1">
        <v>2</v>
      </c>
    </row>
    <row r="649" spans="1:5" x14ac:dyDescent="0.25">
      <c r="A649">
        <v>4995</v>
      </c>
      <c r="B649" s="2">
        <v>1</v>
      </c>
      <c r="C649" s="1">
        <v>2</v>
      </c>
    </row>
    <row r="650" spans="1:5" x14ac:dyDescent="0.25">
      <c r="A650">
        <v>4996</v>
      </c>
      <c r="B650" s="2">
        <v>1</v>
      </c>
      <c r="C650" s="1">
        <v>2</v>
      </c>
    </row>
    <row r="651" spans="1:5" x14ac:dyDescent="0.25">
      <c r="A651">
        <v>4997</v>
      </c>
      <c r="B651" s="2">
        <v>1</v>
      </c>
    </row>
    <row r="652" spans="1:5" x14ac:dyDescent="0.25">
      <c r="A652">
        <v>4998</v>
      </c>
      <c r="B652" s="2">
        <v>1</v>
      </c>
    </row>
    <row r="653" spans="1:5" x14ac:dyDescent="0.25">
      <c r="A653">
        <v>4999</v>
      </c>
      <c r="B653" s="2">
        <v>1</v>
      </c>
    </row>
    <row r="654" spans="1:5" x14ac:dyDescent="0.25">
      <c r="A654">
        <v>5000</v>
      </c>
      <c r="E654" s="3">
        <v>4</v>
      </c>
    </row>
    <row r="655" spans="1:5" x14ac:dyDescent="0.25">
      <c r="A655">
        <v>5001</v>
      </c>
      <c r="D655" s="4">
        <v>3</v>
      </c>
      <c r="E655" s="3">
        <v>4</v>
      </c>
    </row>
    <row r="656" spans="1:5" x14ac:dyDescent="0.25">
      <c r="A656">
        <v>5002</v>
      </c>
      <c r="D656" s="4">
        <v>3</v>
      </c>
      <c r="E656" s="3">
        <v>4</v>
      </c>
    </row>
    <row r="657" spans="1:5" x14ac:dyDescent="0.25">
      <c r="A657">
        <v>5003</v>
      </c>
      <c r="D657" s="4">
        <v>3</v>
      </c>
      <c r="E657" s="3">
        <v>4</v>
      </c>
    </row>
    <row r="658" spans="1:5" x14ac:dyDescent="0.25">
      <c r="A658">
        <v>5004</v>
      </c>
      <c r="D658" s="4">
        <v>3</v>
      </c>
      <c r="E658" s="3">
        <v>4</v>
      </c>
    </row>
    <row r="659" spans="1:5" x14ac:dyDescent="0.25">
      <c r="A659">
        <v>5005</v>
      </c>
      <c r="D659" s="4">
        <v>3</v>
      </c>
      <c r="E659" s="3">
        <v>4</v>
      </c>
    </row>
    <row r="660" spans="1:5" x14ac:dyDescent="0.25">
      <c r="A660">
        <v>5006</v>
      </c>
      <c r="D660" s="4">
        <v>3</v>
      </c>
      <c r="E660" s="3">
        <v>4</v>
      </c>
    </row>
    <row r="661" spans="1:5" x14ac:dyDescent="0.25">
      <c r="A661">
        <v>5007</v>
      </c>
      <c r="D661" s="4">
        <v>3</v>
      </c>
      <c r="E661" s="3">
        <v>4</v>
      </c>
    </row>
    <row r="662" spans="1:5" x14ac:dyDescent="0.25">
      <c r="A662">
        <v>5008</v>
      </c>
      <c r="D662" s="4">
        <v>3</v>
      </c>
      <c r="E662" s="3">
        <v>4</v>
      </c>
    </row>
    <row r="663" spans="1:5" x14ac:dyDescent="0.25">
      <c r="A663">
        <v>5009</v>
      </c>
      <c r="D663" s="4">
        <v>3</v>
      </c>
    </row>
    <row r="664" spans="1:5" x14ac:dyDescent="0.25">
      <c r="A664">
        <v>5010</v>
      </c>
    </row>
    <row r="665" spans="1:5" x14ac:dyDescent="0.25">
      <c r="A665">
        <v>5011</v>
      </c>
    </row>
    <row r="666" spans="1:5" x14ac:dyDescent="0.25">
      <c r="A666">
        <v>5012</v>
      </c>
    </row>
    <row r="667" spans="1:5" x14ac:dyDescent="0.25">
      <c r="A667">
        <v>5013</v>
      </c>
    </row>
    <row r="668" spans="1:5" x14ac:dyDescent="0.25">
      <c r="A668">
        <v>5014</v>
      </c>
    </row>
    <row r="669" spans="1:5" x14ac:dyDescent="0.25">
      <c r="A669">
        <v>5015</v>
      </c>
    </row>
    <row r="670" spans="1:5" x14ac:dyDescent="0.25">
      <c r="A670">
        <v>5016</v>
      </c>
    </row>
    <row r="671" spans="1:5" x14ac:dyDescent="0.25">
      <c r="A671">
        <v>5017</v>
      </c>
    </row>
    <row r="672" spans="1:5" x14ac:dyDescent="0.25">
      <c r="A672">
        <v>5018</v>
      </c>
    </row>
    <row r="673" spans="1:3" x14ac:dyDescent="0.25">
      <c r="A673">
        <v>5019</v>
      </c>
    </row>
    <row r="674" spans="1:3" x14ac:dyDescent="0.25">
      <c r="A674">
        <v>5020</v>
      </c>
    </row>
    <row r="675" spans="1:3" x14ac:dyDescent="0.25">
      <c r="A675">
        <v>5021</v>
      </c>
    </row>
    <row r="676" spans="1:3" x14ac:dyDescent="0.25">
      <c r="A676">
        <v>5022</v>
      </c>
    </row>
    <row r="677" spans="1:3" x14ac:dyDescent="0.25">
      <c r="A677">
        <v>5023</v>
      </c>
    </row>
    <row r="678" spans="1:3" x14ac:dyDescent="0.25">
      <c r="A678">
        <v>5024</v>
      </c>
    </row>
    <row r="679" spans="1:3" x14ac:dyDescent="0.25">
      <c r="A679">
        <v>5025</v>
      </c>
    </row>
    <row r="680" spans="1:3" x14ac:dyDescent="0.25">
      <c r="A680">
        <v>5026</v>
      </c>
    </row>
    <row r="681" spans="1:3" x14ac:dyDescent="0.25">
      <c r="A681">
        <v>5027</v>
      </c>
    </row>
    <row r="682" spans="1:3" x14ac:dyDescent="0.25">
      <c r="A682">
        <v>5028</v>
      </c>
    </row>
    <row r="683" spans="1:3" x14ac:dyDescent="0.25">
      <c r="A683">
        <v>5029</v>
      </c>
      <c r="B683" s="2">
        <v>1</v>
      </c>
    </row>
    <row r="684" spans="1:3" x14ac:dyDescent="0.25">
      <c r="A684">
        <v>5030</v>
      </c>
      <c r="B684" s="2">
        <v>1</v>
      </c>
    </row>
    <row r="685" spans="1:3" x14ac:dyDescent="0.25">
      <c r="A685">
        <v>5031</v>
      </c>
      <c r="B685" s="2">
        <v>1</v>
      </c>
      <c r="C685" s="1">
        <v>2</v>
      </c>
    </row>
    <row r="686" spans="1:3" x14ac:dyDescent="0.25">
      <c r="A686">
        <v>5032</v>
      </c>
      <c r="B686" s="2">
        <v>1</v>
      </c>
      <c r="C686" s="1">
        <v>2</v>
      </c>
    </row>
    <row r="687" spans="1:3" x14ac:dyDescent="0.25">
      <c r="A687">
        <v>5033</v>
      </c>
      <c r="B687" s="2">
        <v>1</v>
      </c>
      <c r="C687" s="1">
        <v>2</v>
      </c>
    </row>
    <row r="688" spans="1:3" x14ac:dyDescent="0.25">
      <c r="A688">
        <v>5034</v>
      </c>
      <c r="B688" s="2">
        <v>1</v>
      </c>
      <c r="C688" s="1">
        <v>2</v>
      </c>
    </row>
    <row r="689" spans="1:5" x14ac:dyDescent="0.25">
      <c r="A689">
        <v>5035</v>
      </c>
      <c r="B689" s="2">
        <v>1</v>
      </c>
      <c r="C689" s="1">
        <v>2</v>
      </c>
    </row>
    <row r="690" spans="1:5" x14ac:dyDescent="0.25">
      <c r="A690">
        <v>5036</v>
      </c>
      <c r="B690" s="2">
        <v>1</v>
      </c>
      <c r="C690" s="1">
        <v>2</v>
      </c>
    </row>
    <row r="691" spans="1:5" x14ac:dyDescent="0.25">
      <c r="A691">
        <v>5037</v>
      </c>
      <c r="C691" s="1">
        <v>2</v>
      </c>
    </row>
    <row r="692" spans="1:5" x14ac:dyDescent="0.25">
      <c r="A692">
        <v>5038</v>
      </c>
      <c r="C692" s="1">
        <v>2</v>
      </c>
      <c r="E692" s="3">
        <v>4</v>
      </c>
    </row>
    <row r="693" spans="1:5" x14ac:dyDescent="0.25">
      <c r="A693">
        <v>5039</v>
      </c>
      <c r="D693" s="4">
        <v>3</v>
      </c>
      <c r="E693" s="3">
        <v>4</v>
      </c>
    </row>
    <row r="694" spans="1:5" x14ac:dyDescent="0.25">
      <c r="A694">
        <v>5040</v>
      </c>
      <c r="D694" s="4">
        <v>3</v>
      </c>
      <c r="E694" s="3">
        <v>4</v>
      </c>
    </row>
    <row r="695" spans="1:5" x14ac:dyDescent="0.25">
      <c r="A695">
        <v>5041</v>
      </c>
      <c r="D695" s="4">
        <v>3</v>
      </c>
      <c r="E695" s="3">
        <v>4</v>
      </c>
    </row>
    <row r="696" spans="1:5" x14ac:dyDescent="0.25">
      <c r="A696">
        <v>5042</v>
      </c>
      <c r="D696" s="4">
        <v>3</v>
      </c>
      <c r="E696" s="3">
        <v>4</v>
      </c>
    </row>
    <row r="697" spans="1:5" x14ac:dyDescent="0.25">
      <c r="A697">
        <v>5043</v>
      </c>
      <c r="D697" s="4">
        <v>3</v>
      </c>
      <c r="E697" s="3">
        <v>4</v>
      </c>
    </row>
    <row r="698" spans="1:5" x14ac:dyDescent="0.25">
      <c r="A698">
        <v>5044</v>
      </c>
      <c r="D698" s="4">
        <v>3</v>
      </c>
      <c r="E698" s="3">
        <v>4</v>
      </c>
    </row>
    <row r="699" spans="1:5" x14ac:dyDescent="0.25">
      <c r="A699">
        <v>5045</v>
      </c>
      <c r="D699" s="4">
        <v>3</v>
      </c>
      <c r="E699" s="3">
        <v>4</v>
      </c>
    </row>
    <row r="700" spans="1:5" x14ac:dyDescent="0.25">
      <c r="A700">
        <v>5046</v>
      </c>
      <c r="D700" s="4">
        <v>3</v>
      </c>
      <c r="E700" s="3">
        <v>4</v>
      </c>
    </row>
    <row r="701" spans="1:5" x14ac:dyDescent="0.25">
      <c r="A701">
        <v>5047</v>
      </c>
      <c r="D701" s="4">
        <v>3</v>
      </c>
      <c r="E701" s="3">
        <v>4</v>
      </c>
    </row>
    <row r="702" spans="1:5" x14ac:dyDescent="0.25">
      <c r="A702">
        <v>5048</v>
      </c>
    </row>
    <row r="703" spans="1:5" x14ac:dyDescent="0.25">
      <c r="A703">
        <v>5049</v>
      </c>
    </row>
    <row r="704" spans="1:5" x14ac:dyDescent="0.25">
      <c r="A704">
        <v>5050</v>
      </c>
    </row>
    <row r="705" spans="1:3" x14ac:dyDescent="0.25">
      <c r="A705">
        <v>5051</v>
      </c>
    </row>
    <row r="706" spans="1:3" x14ac:dyDescent="0.25">
      <c r="A706">
        <v>5052</v>
      </c>
    </row>
    <row r="707" spans="1:3" x14ac:dyDescent="0.25">
      <c r="A707">
        <v>5053</v>
      </c>
    </row>
    <row r="708" spans="1:3" x14ac:dyDescent="0.25">
      <c r="A708">
        <v>5054</v>
      </c>
    </row>
    <row r="709" spans="1:3" x14ac:dyDescent="0.25">
      <c r="A709">
        <v>5055</v>
      </c>
    </row>
    <row r="710" spans="1:3" x14ac:dyDescent="0.25">
      <c r="A710">
        <v>5056</v>
      </c>
      <c r="C710" s="1">
        <v>2</v>
      </c>
    </row>
    <row r="711" spans="1:3" x14ac:dyDescent="0.25">
      <c r="A711">
        <v>5057</v>
      </c>
      <c r="C711" s="1">
        <v>2</v>
      </c>
    </row>
    <row r="712" spans="1:3" x14ac:dyDescent="0.25">
      <c r="A712">
        <v>5058</v>
      </c>
      <c r="C712" s="1">
        <v>2</v>
      </c>
    </row>
    <row r="713" spans="1:3" x14ac:dyDescent="0.25">
      <c r="A713">
        <v>5059</v>
      </c>
      <c r="B713" s="2">
        <v>1</v>
      </c>
      <c r="C713" s="1">
        <v>2</v>
      </c>
    </row>
    <row r="714" spans="1:3" x14ac:dyDescent="0.25">
      <c r="A714">
        <v>5060</v>
      </c>
      <c r="B714" s="2">
        <v>1</v>
      </c>
      <c r="C714" s="1">
        <v>2</v>
      </c>
    </row>
    <row r="715" spans="1:3" x14ac:dyDescent="0.25">
      <c r="A715">
        <v>5061</v>
      </c>
      <c r="B715" s="2">
        <v>1</v>
      </c>
      <c r="C715" s="1">
        <v>2</v>
      </c>
    </row>
    <row r="716" spans="1:3" x14ac:dyDescent="0.25">
      <c r="A716">
        <v>5062</v>
      </c>
      <c r="B716" s="2">
        <v>1</v>
      </c>
      <c r="C716" s="1">
        <v>2</v>
      </c>
    </row>
    <row r="717" spans="1:3" x14ac:dyDescent="0.25">
      <c r="A717">
        <v>5063</v>
      </c>
      <c r="B717" s="2">
        <v>1</v>
      </c>
      <c r="C717" s="1">
        <v>2</v>
      </c>
    </row>
    <row r="718" spans="1:3" x14ac:dyDescent="0.25">
      <c r="A718">
        <v>5064</v>
      </c>
      <c r="B718" s="2">
        <v>1</v>
      </c>
      <c r="C718" s="1">
        <v>2</v>
      </c>
    </row>
    <row r="719" spans="1:3" x14ac:dyDescent="0.25">
      <c r="A719">
        <v>5065</v>
      </c>
      <c r="B719" s="2">
        <v>1</v>
      </c>
    </row>
    <row r="720" spans="1:3" x14ac:dyDescent="0.25">
      <c r="A720">
        <v>5066</v>
      </c>
      <c r="B720" s="2">
        <v>1</v>
      </c>
    </row>
    <row r="721" spans="1:5" x14ac:dyDescent="0.25">
      <c r="A721">
        <v>5067</v>
      </c>
      <c r="B721" s="2">
        <v>1</v>
      </c>
    </row>
    <row r="722" spans="1:5" x14ac:dyDescent="0.25">
      <c r="A722">
        <v>5068</v>
      </c>
    </row>
    <row r="723" spans="1:5" x14ac:dyDescent="0.25">
      <c r="A723">
        <v>5069</v>
      </c>
    </row>
    <row r="724" spans="1:5" x14ac:dyDescent="0.25">
      <c r="A724">
        <v>5070</v>
      </c>
      <c r="D724" s="4">
        <v>3</v>
      </c>
      <c r="E724" s="3">
        <v>4</v>
      </c>
    </row>
    <row r="725" spans="1:5" x14ac:dyDescent="0.25">
      <c r="A725">
        <v>5071</v>
      </c>
      <c r="D725" s="4">
        <v>3</v>
      </c>
      <c r="E725" s="3">
        <v>4</v>
      </c>
    </row>
    <row r="726" spans="1:5" x14ac:dyDescent="0.25">
      <c r="A726">
        <v>5072</v>
      </c>
      <c r="D726" s="4">
        <v>3</v>
      </c>
      <c r="E726" s="3">
        <v>4</v>
      </c>
    </row>
    <row r="727" spans="1:5" x14ac:dyDescent="0.25">
      <c r="A727">
        <v>5073</v>
      </c>
      <c r="D727" s="4">
        <v>3</v>
      </c>
      <c r="E727" s="3">
        <v>4</v>
      </c>
    </row>
    <row r="728" spans="1:5" x14ac:dyDescent="0.25">
      <c r="A728">
        <v>5074</v>
      </c>
      <c r="D728" s="4">
        <v>3</v>
      </c>
      <c r="E728" s="3">
        <v>4</v>
      </c>
    </row>
    <row r="729" spans="1:5" x14ac:dyDescent="0.25">
      <c r="A729">
        <v>5075</v>
      </c>
      <c r="D729" s="4">
        <v>3</v>
      </c>
      <c r="E729" s="3">
        <v>4</v>
      </c>
    </row>
    <row r="730" spans="1:5" x14ac:dyDescent="0.25">
      <c r="A730">
        <v>5076</v>
      </c>
      <c r="D730" s="4">
        <v>3</v>
      </c>
      <c r="E730" s="3">
        <v>4</v>
      </c>
    </row>
    <row r="731" spans="1:5" x14ac:dyDescent="0.25">
      <c r="A731">
        <v>5077</v>
      </c>
      <c r="D731" s="4">
        <v>3</v>
      </c>
      <c r="E731" s="3">
        <v>4</v>
      </c>
    </row>
    <row r="732" spans="1:5" x14ac:dyDescent="0.25">
      <c r="A732">
        <v>5078</v>
      </c>
      <c r="D732" s="4">
        <v>3</v>
      </c>
      <c r="E732" s="3">
        <v>4</v>
      </c>
    </row>
    <row r="733" spans="1:5" x14ac:dyDescent="0.25">
      <c r="A733">
        <v>5079</v>
      </c>
    </row>
    <row r="734" spans="1:5" x14ac:dyDescent="0.25">
      <c r="A734">
        <v>5080</v>
      </c>
    </row>
    <row r="735" spans="1:5" x14ac:dyDescent="0.25">
      <c r="A735">
        <v>5081</v>
      </c>
    </row>
    <row r="736" spans="1:5" x14ac:dyDescent="0.25">
      <c r="A736">
        <v>5082</v>
      </c>
    </row>
    <row r="737" spans="1:3" x14ac:dyDescent="0.25">
      <c r="A737">
        <v>5083</v>
      </c>
    </row>
    <row r="738" spans="1:3" x14ac:dyDescent="0.25">
      <c r="A738">
        <v>5084</v>
      </c>
    </row>
    <row r="739" spans="1:3" x14ac:dyDescent="0.25">
      <c r="A739">
        <v>5085</v>
      </c>
    </row>
    <row r="740" spans="1:3" x14ac:dyDescent="0.25">
      <c r="A740">
        <v>5086</v>
      </c>
    </row>
    <row r="741" spans="1:3" x14ac:dyDescent="0.25">
      <c r="A741">
        <v>5087</v>
      </c>
    </row>
    <row r="742" spans="1:3" x14ac:dyDescent="0.25">
      <c r="A742">
        <v>5088</v>
      </c>
    </row>
    <row r="743" spans="1:3" x14ac:dyDescent="0.25">
      <c r="A743">
        <v>5089</v>
      </c>
    </row>
    <row r="744" spans="1:3" x14ac:dyDescent="0.25">
      <c r="A744">
        <v>5090</v>
      </c>
      <c r="B744" s="2">
        <v>1</v>
      </c>
    </row>
    <row r="745" spans="1:3" x14ac:dyDescent="0.25">
      <c r="A745">
        <v>5091</v>
      </c>
      <c r="B745" s="2">
        <v>1</v>
      </c>
    </row>
    <row r="746" spans="1:3" x14ac:dyDescent="0.25">
      <c r="A746">
        <v>5092</v>
      </c>
      <c r="B746" s="2">
        <v>1</v>
      </c>
      <c r="C746" s="1">
        <v>2</v>
      </c>
    </row>
    <row r="747" spans="1:3" x14ac:dyDescent="0.25">
      <c r="A747">
        <v>5093</v>
      </c>
      <c r="B747" s="2">
        <v>1</v>
      </c>
      <c r="C747" s="1">
        <v>2</v>
      </c>
    </row>
    <row r="748" spans="1:3" x14ac:dyDescent="0.25">
      <c r="A748">
        <v>5094</v>
      </c>
      <c r="B748" s="2">
        <v>1</v>
      </c>
      <c r="C748" s="1">
        <v>2</v>
      </c>
    </row>
    <row r="749" spans="1:3" x14ac:dyDescent="0.25">
      <c r="A749">
        <v>5095</v>
      </c>
      <c r="B749" s="2">
        <v>1</v>
      </c>
      <c r="C749" s="1">
        <v>2</v>
      </c>
    </row>
    <row r="750" spans="1:3" x14ac:dyDescent="0.25">
      <c r="A750">
        <v>5096</v>
      </c>
      <c r="B750" s="2">
        <v>1</v>
      </c>
      <c r="C750" s="1">
        <v>2</v>
      </c>
    </row>
    <row r="751" spans="1:3" x14ac:dyDescent="0.25">
      <c r="A751">
        <v>5097</v>
      </c>
      <c r="B751" s="2">
        <v>1</v>
      </c>
      <c r="C751" s="1">
        <v>2</v>
      </c>
    </row>
    <row r="752" spans="1:3" x14ac:dyDescent="0.25">
      <c r="A752">
        <v>5098</v>
      </c>
      <c r="B752" s="2">
        <v>1</v>
      </c>
      <c r="C752" s="1">
        <v>2</v>
      </c>
    </row>
    <row r="753" spans="1:5" x14ac:dyDescent="0.25">
      <c r="A753">
        <v>5099</v>
      </c>
      <c r="C753" s="1">
        <v>2</v>
      </c>
    </row>
    <row r="754" spans="1:5" x14ac:dyDescent="0.25">
      <c r="A754">
        <v>5100</v>
      </c>
      <c r="C754" s="1">
        <v>2</v>
      </c>
    </row>
    <row r="755" spans="1:5" x14ac:dyDescent="0.25">
      <c r="A755">
        <v>5101</v>
      </c>
      <c r="C755" s="1">
        <v>2</v>
      </c>
    </row>
    <row r="756" spans="1:5" x14ac:dyDescent="0.25">
      <c r="A756">
        <v>5102</v>
      </c>
    </row>
    <row r="757" spans="1:5" x14ac:dyDescent="0.25">
      <c r="A757">
        <v>5103</v>
      </c>
    </row>
    <row r="758" spans="1:5" x14ac:dyDescent="0.25">
      <c r="A758">
        <v>5104</v>
      </c>
    </row>
    <row r="759" spans="1:5" x14ac:dyDescent="0.25">
      <c r="A759">
        <v>5105</v>
      </c>
    </row>
    <row r="760" spans="1:5" x14ac:dyDescent="0.25">
      <c r="A760">
        <v>5106</v>
      </c>
      <c r="D760" s="4">
        <v>3</v>
      </c>
      <c r="E760" s="3">
        <v>4</v>
      </c>
    </row>
    <row r="761" spans="1:5" x14ac:dyDescent="0.25">
      <c r="A761">
        <v>5107</v>
      </c>
      <c r="D761" s="4">
        <v>3</v>
      </c>
      <c r="E761" s="3">
        <v>4</v>
      </c>
    </row>
    <row r="762" spans="1:5" x14ac:dyDescent="0.25">
      <c r="A762">
        <v>5108</v>
      </c>
      <c r="D762" s="4">
        <v>3</v>
      </c>
      <c r="E762" s="3">
        <v>4</v>
      </c>
    </row>
    <row r="763" spans="1:5" x14ac:dyDescent="0.25">
      <c r="A763">
        <v>5109</v>
      </c>
      <c r="D763" s="4">
        <v>3</v>
      </c>
      <c r="E763" s="3">
        <v>4</v>
      </c>
    </row>
    <row r="764" spans="1:5" x14ac:dyDescent="0.25">
      <c r="A764">
        <v>5110</v>
      </c>
      <c r="D764" s="4">
        <v>3</v>
      </c>
      <c r="E764" s="3">
        <v>4</v>
      </c>
    </row>
    <row r="765" spans="1:5" x14ac:dyDescent="0.25">
      <c r="A765">
        <v>5111</v>
      </c>
      <c r="D765" s="4">
        <v>3</v>
      </c>
      <c r="E765" s="3">
        <v>4</v>
      </c>
    </row>
    <row r="766" spans="1:5" x14ac:dyDescent="0.25">
      <c r="A766">
        <v>5112</v>
      </c>
      <c r="D766" s="4">
        <v>3</v>
      </c>
      <c r="E766" s="3">
        <v>4</v>
      </c>
    </row>
    <row r="767" spans="1:5" x14ac:dyDescent="0.25">
      <c r="A767">
        <v>5113</v>
      </c>
      <c r="D767" s="4">
        <v>3</v>
      </c>
      <c r="E767" s="3">
        <v>4</v>
      </c>
    </row>
    <row r="768" spans="1:5" x14ac:dyDescent="0.25">
      <c r="A768">
        <v>5114</v>
      </c>
      <c r="D768" s="4">
        <v>3</v>
      </c>
      <c r="E768" s="3">
        <v>4</v>
      </c>
    </row>
    <row r="769" spans="1:3" x14ac:dyDescent="0.25">
      <c r="A769">
        <v>5115</v>
      </c>
    </row>
    <row r="770" spans="1:3" x14ac:dyDescent="0.25">
      <c r="A770">
        <v>5116</v>
      </c>
      <c r="B770" s="2">
        <v>1</v>
      </c>
    </row>
    <row r="771" spans="1:3" x14ac:dyDescent="0.25">
      <c r="A771">
        <v>5117</v>
      </c>
      <c r="B771" s="2">
        <v>1</v>
      </c>
    </row>
    <row r="772" spans="1:3" x14ac:dyDescent="0.25">
      <c r="A772">
        <v>5118</v>
      </c>
      <c r="B772" s="2">
        <v>1</v>
      </c>
    </row>
    <row r="773" spans="1:3" x14ac:dyDescent="0.25">
      <c r="A773">
        <v>5119</v>
      </c>
      <c r="B773" s="2">
        <v>1</v>
      </c>
    </row>
    <row r="774" spans="1:3" x14ac:dyDescent="0.25">
      <c r="A774">
        <v>5120</v>
      </c>
      <c r="B774" s="2">
        <v>1</v>
      </c>
    </row>
    <row r="775" spans="1:3" x14ac:dyDescent="0.25">
      <c r="A775">
        <v>5121</v>
      </c>
      <c r="B775" s="2">
        <v>1</v>
      </c>
    </row>
    <row r="776" spans="1:3" x14ac:dyDescent="0.25">
      <c r="A776">
        <v>5122</v>
      </c>
      <c r="B776" s="2">
        <v>1</v>
      </c>
    </row>
    <row r="777" spans="1:3" x14ac:dyDescent="0.25">
      <c r="A777">
        <v>5123</v>
      </c>
      <c r="B777" s="2">
        <v>1</v>
      </c>
      <c r="C777" s="1">
        <v>2</v>
      </c>
    </row>
    <row r="778" spans="1:3" x14ac:dyDescent="0.25">
      <c r="A778">
        <v>5124</v>
      </c>
      <c r="B778" s="2">
        <v>1</v>
      </c>
      <c r="C778" s="1">
        <v>2</v>
      </c>
    </row>
    <row r="779" spans="1:3" x14ac:dyDescent="0.25">
      <c r="A779">
        <v>5125</v>
      </c>
      <c r="B779" s="2">
        <v>1</v>
      </c>
      <c r="C779" s="1">
        <v>2</v>
      </c>
    </row>
    <row r="780" spans="1:3" x14ac:dyDescent="0.25">
      <c r="A780">
        <v>5126</v>
      </c>
      <c r="B780" s="2">
        <v>1</v>
      </c>
      <c r="C780" s="1">
        <v>2</v>
      </c>
    </row>
    <row r="781" spans="1:3" x14ac:dyDescent="0.25">
      <c r="A781">
        <v>5127</v>
      </c>
      <c r="C781" s="1">
        <v>2</v>
      </c>
    </row>
    <row r="782" spans="1:3" x14ac:dyDescent="0.25">
      <c r="A782">
        <v>5128</v>
      </c>
      <c r="C782" s="1">
        <v>2</v>
      </c>
    </row>
    <row r="783" spans="1:3" x14ac:dyDescent="0.25">
      <c r="A783">
        <v>5129</v>
      </c>
      <c r="C783" s="1">
        <v>2</v>
      </c>
    </row>
    <row r="784" spans="1:3" x14ac:dyDescent="0.25">
      <c r="A784">
        <v>5130</v>
      </c>
      <c r="C784" s="1">
        <v>2</v>
      </c>
    </row>
    <row r="785" spans="1:5" x14ac:dyDescent="0.25">
      <c r="A785">
        <v>5131</v>
      </c>
      <c r="C785" s="1">
        <v>2</v>
      </c>
    </row>
    <row r="786" spans="1:5" x14ac:dyDescent="0.25">
      <c r="A786">
        <v>5132</v>
      </c>
      <c r="C786" s="1">
        <v>2</v>
      </c>
    </row>
    <row r="787" spans="1:5" x14ac:dyDescent="0.25">
      <c r="A787">
        <v>5133</v>
      </c>
      <c r="C787" s="1">
        <v>2</v>
      </c>
    </row>
    <row r="788" spans="1:5" x14ac:dyDescent="0.25">
      <c r="A788">
        <v>5134</v>
      </c>
    </row>
    <row r="789" spans="1:5" x14ac:dyDescent="0.25">
      <c r="A789">
        <v>5135</v>
      </c>
    </row>
    <row r="790" spans="1:5" x14ac:dyDescent="0.25">
      <c r="A790">
        <v>5136</v>
      </c>
    </row>
    <row r="791" spans="1:5" x14ac:dyDescent="0.25">
      <c r="A791">
        <v>5137</v>
      </c>
      <c r="D791" s="4">
        <v>3</v>
      </c>
    </row>
    <row r="792" spans="1:5" x14ac:dyDescent="0.25">
      <c r="A792">
        <v>5138</v>
      </c>
      <c r="D792" s="4">
        <v>3</v>
      </c>
      <c r="E792" s="3">
        <v>4</v>
      </c>
    </row>
    <row r="793" spans="1:5" x14ac:dyDescent="0.25">
      <c r="A793">
        <v>5139</v>
      </c>
      <c r="D793" s="4">
        <v>3</v>
      </c>
      <c r="E793" s="3">
        <v>4</v>
      </c>
    </row>
    <row r="794" spans="1:5" x14ac:dyDescent="0.25">
      <c r="A794">
        <v>5140</v>
      </c>
      <c r="D794" s="4">
        <v>3</v>
      </c>
      <c r="E794" s="3">
        <v>4</v>
      </c>
    </row>
    <row r="795" spans="1:5" x14ac:dyDescent="0.25">
      <c r="A795">
        <v>5141</v>
      </c>
      <c r="D795" s="4">
        <v>3</v>
      </c>
      <c r="E795" s="3">
        <v>4</v>
      </c>
    </row>
    <row r="796" spans="1:5" x14ac:dyDescent="0.25">
      <c r="A796">
        <v>5142</v>
      </c>
      <c r="D796" s="4">
        <v>3</v>
      </c>
      <c r="E796" s="3">
        <v>4</v>
      </c>
    </row>
    <row r="797" spans="1:5" x14ac:dyDescent="0.25">
      <c r="A797">
        <v>5143</v>
      </c>
      <c r="D797" s="4">
        <v>3</v>
      </c>
      <c r="E797" s="3">
        <v>4</v>
      </c>
    </row>
    <row r="798" spans="1:5" x14ac:dyDescent="0.25">
      <c r="A798">
        <v>5144</v>
      </c>
      <c r="D798" s="4">
        <v>3</v>
      </c>
      <c r="E798" s="3">
        <v>4</v>
      </c>
    </row>
    <row r="799" spans="1:5" x14ac:dyDescent="0.25">
      <c r="A799">
        <v>5145</v>
      </c>
      <c r="D799" s="4">
        <v>3</v>
      </c>
      <c r="E799" s="3">
        <v>4</v>
      </c>
    </row>
    <row r="800" spans="1:5" x14ac:dyDescent="0.25">
      <c r="A800">
        <v>5146</v>
      </c>
      <c r="D800" s="4">
        <v>3</v>
      </c>
      <c r="E800" s="3">
        <v>4</v>
      </c>
    </row>
    <row r="801" spans="1:6" x14ac:dyDescent="0.25">
      <c r="A801">
        <v>5147</v>
      </c>
      <c r="D801" s="4">
        <v>3</v>
      </c>
      <c r="E801" s="3">
        <v>4</v>
      </c>
    </row>
    <row r="802" spans="1:6" x14ac:dyDescent="0.25">
      <c r="A802">
        <v>5148</v>
      </c>
      <c r="B802" s="2">
        <v>1</v>
      </c>
      <c r="D802" s="4">
        <v>3</v>
      </c>
      <c r="E802" s="3">
        <v>4</v>
      </c>
    </row>
    <row r="803" spans="1:6" x14ac:dyDescent="0.25">
      <c r="A803">
        <v>5149</v>
      </c>
      <c r="B803" s="2">
        <v>1</v>
      </c>
      <c r="D803" s="4">
        <v>3</v>
      </c>
    </row>
    <row r="804" spans="1:6" x14ac:dyDescent="0.25">
      <c r="A804">
        <v>5150</v>
      </c>
      <c r="B804" s="2">
        <v>1</v>
      </c>
    </row>
    <row r="805" spans="1:6" x14ac:dyDescent="0.25">
      <c r="A805">
        <v>5151</v>
      </c>
      <c r="B805" s="2">
        <v>1</v>
      </c>
    </row>
    <row r="806" spans="1:6" x14ac:dyDescent="0.25">
      <c r="A806">
        <v>5152</v>
      </c>
      <c r="F806" t="s">
        <v>22</v>
      </c>
    </row>
    <row r="807" spans="1:6" x14ac:dyDescent="0.25">
      <c r="A807">
        <v>17530</v>
      </c>
    </row>
    <row r="808" spans="1:6" x14ac:dyDescent="0.25">
      <c r="A808">
        <v>17531</v>
      </c>
    </row>
    <row r="809" spans="1:6" x14ac:dyDescent="0.25">
      <c r="A809">
        <v>17532</v>
      </c>
      <c r="F809" t="s">
        <v>22</v>
      </c>
    </row>
    <row r="810" spans="1:6" x14ac:dyDescent="0.25">
      <c r="A810">
        <v>17533</v>
      </c>
    </row>
    <row r="811" spans="1:6" x14ac:dyDescent="0.25">
      <c r="A811">
        <v>17534</v>
      </c>
      <c r="B811" s="2">
        <v>1</v>
      </c>
    </row>
    <row r="812" spans="1:6" x14ac:dyDescent="0.25">
      <c r="A812">
        <v>17535</v>
      </c>
      <c r="B812" s="2">
        <v>1</v>
      </c>
    </row>
    <row r="813" spans="1:6" x14ac:dyDescent="0.25">
      <c r="A813">
        <v>17536</v>
      </c>
      <c r="B813" s="2">
        <v>1</v>
      </c>
    </row>
    <row r="814" spans="1:6" x14ac:dyDescent="0.25">
      <c r="A814">
        <v>17537</v>
      </c>
      <c r="B814" s="2">
        <v>1</v>
      </c>
    </row>
    <row r="815" spans="1:6" x14ac:dyDescent="0.25">
      <c r="A815">
        <v>17538</v>
      </c>
      <c r="B815" s="2">
        <v>1</v>
      </c>
    </row>
    <row r="816" spans="1:6" x14ac:dyDescent="0.25">
      <c r="A816">
        <v>17539</v>
      </c>
      <c r="B816" s="2">
        <v>1</v>
      </c>
    </row>
    <row r="817" spans="1:5" x14ac:dyDescent="0.25">
      <c r="A817">
        <v>17540</v>
      </c>
      <c r="B817" s="2">
        <v>1</v>
      </c>
    </row>
    <row r="818" spans="1:5" x14ac:dyDescent="0.25">
      <c r="A818">
        <v>17541</v>
      </c>
      <c r="B818" s="2">
        <v>1</v>
      </c>
    </row>
    <row r="819" spans="1:5" x14ac:dyDescent="0.25">
      <c r="A819">
        <v>17542</v>
      </c>
      <c r="B819" s="2">
        <v>1</v>
      </c>
      <c r="D819" s="4">
        <v>3</v>
      </c>
    </row>
    <row r="820" spans="1:5" x14ac:dyDescent="0.25">
      <c r="A820">
        <v>17543</v>
      </c>
      <c r="B820" s="2">
        <v>1</v>
      </c>
      <c r="D820" s="4">
        <v>3</v>
      </c>
      <c r="E820" s="3">
        <v>4</v>
      </c>
    </row>
    <row r="821" spans="1:5" x14ac:dyDescent="0.25">
      <c r="A821">
        <v>17544</v>
      </c>
      <c r="D821" s="4">
        <v>3</v>
      </c>
      <c r="E821" s="3">
        <v>4</v>
      </c>
    </row>
    <row r="822" spans="1:5" x14ac:dyDescent="0.25">
      <c r="A822">
        <v>17545</v>
      </c>
      <c r="D822" s="4">
        <v>3</v>
      </c>
      <c r="E822" s="3">
        <v>4</v>
      </c>
    </row>
    <row r="823" spans="1:5" x14ac:dyDescent="0.25">
      <c r="A823">
        <v>17546</v>
      </c>
      <c r="D823" s="4">
        <v>3</v>
      </c>
      <c r="E823" s="3">
        <v>4</v>
      </c>
    </row>
    <row r="824" spans="1:5" x14ac:dyDescent="0.25">
      <c r="A824">
        <v>17547</v>
      </c>
      <c r="D824" s="4">
        <v>3</v>
      </c>
      <c r="E824" s="3">
        <v>4</v>
      </c>
    </row>
    <row r="825" spans="1:5" x14ac:dyDescent="0.25">
      <c r="A825">
        <v>17548</v>
      </c>
      <c r="D825" s="4">
        <v>3</v>
      </c>
      <c r="E825" s="3">
        <v>4</v>
      </c>
    </row>
    <row r="826" spans="1:5" x14ac:dyDescent="0.25">
      <c r="A826">
        <v>17549</v>
      </c>
      <c r="D826" s="4">
        <v>3</v>
      </c>
      <c r="E826" s="3">
        <v>4</v>
      </c>
    </row>
    <row r="827" spans="1:5" x14ac:dyDescent="0.25">
      <c r="A827">
        <v>17550</v>
      </c>
      <c r="D827" s="4">
        <v>3</v>
      </c>
      <c r="E827" s="3">
        <v>4</v>
      </c>
    </row>
    <row r="828" spans="1:5" x14ac:dyDescent="0.25">
      <c r="A828">
        <v>17551</v>
      </c>
      <c r="D828" s="4">
        <v>3</v>
      </c>
      <c r="E828" s="3">
        <v>4</v>
      </c>
    </row>
    <row r="829" spans="1:5" x14ac:dyDescent="0.25">
      <c r="A829">
        <v>17552</v>
      </c>
    </row>
    <row r="830" spans="1:5" x14ac:dyDescent="0.25">
      <c r="A830">
        <v>17553</v>
      </c>
    </row>
    <row r="831" spans="1:5" x14ac:dyDescent="0.25">
      <c r="A831">
        <v>17554</v>
      </c>
    </row>
    <row r="832" spans="1:5" x14ac:dyDescent="0.25">
      <c r="A832">
        <v>17555</v>
      </c>
    </row>
    <row r="833" spans="1:2" x14ac:dyDescent="0.25">
      <c r="A833">
        <v>17556</v>
      </c>
    </row>
    <row r="834" spans="1:2" x14ac:dyDescent="0.25">
      <c r="A834">
        <v>17557</v>
      </c>
    </row>
    <row r="835" spans="1:2" x14ac:dyDescent="0.25">
      <c r="A835">
        <v>17558</v>
      </c>
    </row>
    <row r="836" spans="1:2" x14ac:dyDescent="0.25">
      <c r="A836">
        <v>17559</v>
      </c>
    </row>
    <row r="837" spans="1:2" x14ac:dyDescent="0.25">
      <c r="A837">
        <v>17560</v>
      </c>
    </row>
    <row r="838" spans="1:2" x14ac:dyDescent="0.25">
      <c r="A838">
        <v>17561</v>
      </c>
    </row>
    <row r="839" spans="1:2" x14ac:dyDescent="0.25">
      <c r="A839">
        <v>17562</v>
      </c>
    </row>
    <row r="840" spans="1:2" x14ac:dyDescent="0.25">
      <c r="A840">
        <v>17563</v>
      </c>
    </row>
    <row r="841" spans="1:2" x14ac:dyDescent="0.25">
      <c r="A841">
        <v>17564</v>
      </c>
    </row>
    <row r="842" spans="1:2" x14ac:dyDescent="0.25">
      <c r="A842">
        <v>17565</v>
      </c>
    </row>
    <row r="843" spans="1:2" x14ac:dyDescent="0.25">
      <c r="A843">
        <v>17566</v>
      </c>
    </row>
    <row r="844" spans="1:2" x14ac:dyDescent="0.25">
      <c r="A844">
        <v>17567</v>
      </c>
    </row>
    <row r="845" spans="1:2" x14ac:dyDescent="0.25">
      <c r="A845">
        <v>17568</v>
      </c>
    </row>
    <row r="846" spans="1:2" x14ac:dyDescent="0.25">
      <c r="A846">
        <v>17569</v>
      </c>
    </row>
    <row r="847" spans="1:2" x14ac:dyDescent="0.25">
      <c r="A847">
        <v>17570</v>
      </c>
    </row>
    <row r="848" spans="1:2" x14ac:dyDescent="0.25">
      <c r="A848">
        <v>17571</v>
      </c>
      <c r="B848" s="2">
        <v>1</v>
      </c>
    </row>
    <row r="849" spans="1:5" x14ac:dyDescent="0.25">
      <c r="A849">
        <v>17572</v>
      </c>
      <c r="B849" s="2">
        <v>1</v>
      </c>
    </row>
    <row r="850" spans="1:5" x14ac:dyDescent="0.25">
      <c r="A850">
        <v>17573</v>
      </c>
      <c r="B850" s="2">
        <v>1</v>
      </c>
    </row>
    <row r="851" spans="1:5" x14ac:dyDescent="0.25">
      <c r="A851">
        <v>17574</v>
      </c>
      <c r="B851" s="2">
        <v>1</v>
      </c>
      <c r="C851" s="1">
        <v>2</v>
      </c>
    </row>
    <row r="852" spans="1:5" x14ac:dyDescent="0.25">
      <c r="A852">
        <v>17575</v>
      </c>
      <c r="B852" s="2">
        <v>1</v>
      </c>
      <c r="C852" s="1">
        <v>2</v>
      </c>
    </row>
    <row r="853" spans="1:5" x14ac:dyDescent="0.25">
      <c r="A853">
        <v>17576</v>
      </c>
      <c r="B853" s="2">
        <v>1</v>
      </c>
      <c r="C853" s="1">
        <v>2</v>
      </c>
    </row>
    <row r="854" spans="1:5" x14ac:dyDescent="0.25">
      <c r="A854">
        <v>17577</v>
      </c>
      <c r="B854" s="2">
        <v>1</v>
      </c>
      <c r="C854" s="1">
        <v>2</v>
      </c>
    </row>
    <row r="855" spans="1:5" x14ac:dyDescent="0.25">
      <c r="A855">
        <v>17578</v>
      </c>
      <c r="B855" s="2">
        <v>1</v>
      </c>
      <c r="C855" s="1">
        <v>2</v>
      </c>
    </row>
    <row r="856" spans="1:5" x14ac:dyDescent="0.25">
      <c r="A856">
        <v>17579</v>
      </c>
      <c r="C856" s="1">
        <v>2</v>
      </c>
    </row>
    <row r="857" spans="1:5" x14ac:dyDescent="0.25">
      <c r="A857">
        <v>17580</v>
      </c>
      <c r="C857" s="1">
        <v>2</v>
      </c>
      <c r="D857" s="4">
        <v>3</v>
      </c>
    </row>
    <row r="858" spans="1:5" x14ac:dyDescent="0.25">
      <c r="A858">
        <v>17581</v>
      </c>
      <c r="C858" s="1">
        <v>2</v>
      </c>
      <c r="D858" s="4">
        <v>3</v>
      </c>
      <c r="E858" s="3">
        <v>4</v>
      </c>
    </row>
    <row r="859" spans="1:5" x14ac:dyDescent="0.25">
      <c r="A859">
        <v>17582</v>
      </c>
      <c r="D859" s="4">
        <v>3</v>
      </c>
      <c r="E859" s="3">
        <v>4</v>
      </c>
    </row>
    <row r="860" spans="1:5" x14ac:dyDescent="0.25">
      <c r="A860">
        <v>17583</v>
      </c>
      <c r="D860" s="4">
        <v>3</v>
      </c>
      <c r="E860" s="3">
        <v>4</v>
      </c>
    </row>
    <row r="861" spans="1:5" x14ac:dyDescent="0.25">
      <c r="A861">
        <v>17584</v>
      </c>
      <c r="D861" s="4">
        <v>3</v>
      </c>
      <c r="E861" s="3">
        <v>4</v>
      </c>
    </row>
    <row r="862" spans="1:5" x14ac:dyDescent="0.25">
      <c r="A862">
        <v>17585</v>
      </c>
      <c r="D862" s="4">
        <v>3</v>
      </c>
      <c r="E862" s="3">
        <v>4</v>
      </c>
    </row>
    <row r="863" spans="1:5" x14ac:dyDescent="0.25">
      <c r="A863">
        <v>17586</v>
      </c>
      <c r="D863" s="4">
        <v>3</v>
      </c>
      <c r="E863" s="3">
        <v>4</v>
      </c>
    </row>
    <row r="864" spans="1:5" x14ac:dyDescent="0.25">
      <c r="A864">
        <v>17587</v>
      </c>
      <c r="D864" s="4">
        <v>3</v>
      </c>
      <c r="E864" s="3">
        <v>4</v>
      </c>
    </row>
    <row r="865" spans="1:5" x14ac:dyDescent="0.25">
      <c r="A865">
        <v>17588</v>
      </c>
      <c r="D865" s="4">
        <v>3</v>
      </c>
      <c r="E865" s="3">
        <v>4</v>
      </c>
    </row>
    <row r="866" spans="1:5" x14ac:dyDescent="0.25">
      <c r="A866">
        <v>17589</v>
      </c>
    </row>
    <row r="867" spans="1:5" x14ac:dyDescent="0.25">
      <c r="A867">
        <v>17590</v>
      </c>
    </row>
    <row r="868" spans="1:5" x14ac:dyDescent="0.25">
      <c r="A868">
        <v>17591</v>
      </c>
    </row>
    <row r="869" spans="1:5" x14ac:dyDescent="0.25">
      <c r="A869">
        <v>17592</v>
      </c>
    </row>
    <row r="870" spans="1:5" x14ac:dyDescent="0.25">
      <c r="A870">
        <v>17593</v>
      </c>
    </row>
    <row r="871" spans="1:5" x14ac:dyDescent="0.25">
      <c r="A871">
        <v>17594</v>
      </c>
    </row>
    <row r="872" spans="1:5" x14ac:dyDescent="0.25">
      <c r="A872">
        <v>17595</v>
      </c>
    </row>
    <row r="873" spans="1:5" x14ac:dyDescent="0.25">
      <c r="A873">
        <v>17596</v>
      </c>
    </row>
    <row r="874" spans="1:5" x14ac:dyDescent="0.25">
      <c r="A874">
        <v>17597</v>
      </c>
    </row>
    <row r="875" spans="1:5" x14ac:dyDescent="0.25">
      <c r="A875">
        <v>17598</v>
      </c>
    </row>
    <row r="876" spans="1:5" x14ac:dyDescent="0.25">
      <c r="A876">
        <v>17599</v>
      </c>
      <c r="B876" s="2">
        <v>1</v>
      </c>
    </row>
    <row r="877" spans="1:5" x14ac:dyDescent="0.25">
      <c r="A877">
        <v>17600</v>
      </c>
      <c r="B877" s="2">
        <v>1</v>
      </c>
    </row>
    <row r="878" spans="1:5" x14ac:dyDescent="0.25">
      <c r="A878">
        <v>17601</v>
      </c>
      <c r="B878" s="2">
        <v>1</v>
      </c>
    </row>
    <row r="879" spans="1:5" x14ac:dyDescent="0.25">
      <c r="A879">
        <v>17602</v>
      </c>
      <c r="B879" s="2">
        <v>1</v>
      </c>
      <c r="C879" s="1">
        <v>2</v>
      </c>
    </row>
    <row r="880" spans="1:5" x14ac:dyDescent="0.25">
      <c r="A880">
        <v>17603</v>
      </c>
      <c r="B880" s="2">
        <v>1</v>
      </c>
      <c r="C880" s="1">
        <v>2</v>
      </c>
    </row>
    <row r="881" spans="1:5" x14ac:dyDescent="0.25">
      <c r="A881">
        <v>17604</v>
      </c>
      <c r="B881" s="2">
        <v>1</v>
      </c>
      <c r="C881" s="1">
        <v>2</v>
      </c>
    </row>
    <row r="882" spans="1:5" x14ac:dyDescent="0.25">
      <c r="A882">
        <v>17605</v>
      </c>
      <c r="B882" s="2">
        <v>1</v>
      </c>
      <c r="C882" s="1">
        <v>2</v>
      </c>
    </row>
    <row r="883" spans="1:5" x14ac:dyDescent="0.25">
      <c r="A883">
        <v>17606</v>
      </c>
      <c r="B883" s="2">
        <v>1</v>
      </c>
      <c r="C883" s="1">
        <v>2</v>
      </c>
    </row>
    <row r="884" spans="1:5" x14ac:dyDescent="0.25">
      <c r="A884">
        <v>17607</v>
      </c>
      <c r="B884" s="2">
        <v>1</v>
      </c>
      <c r="C884" s="1">
        <v>2</v>
      </c>
    </row>
    <row r="885" spans="1:5" x14ac:dyDescent="0.25">
      <c r="A885">
        <v>17608</v>
      </c>
      <c r="B885" s="2">
        <v>1</v>
      </c>
      <c r="C885" s="1">
        <v>2</v>
      </c>
    </row>
    <row r="886" spans="1:5" x14ac:dyDescent="0.25">
      <c r="A886">
        <v>17609</v>
      </c>
      <c r="C886" s="1">
        <v>2</v>
      </c>
    </row>
    <row r="887" spans="1:5" x14ac:dyDescent="0.25">
      <c r="A887">
        <v>17610</v>
      </c>
      <c r="C887" s="1">
        <v>2</v>
      </c>
    </row>
    <row r="888" spans="1:5" x14ac:dyDescent="0.25">
      <c r="A888">
        <v>17611</v>
      </c>
      <c r="C888" s="1">
        <v>2</v>
      </c>
    </row>
    <row r="889" spans="1:5" x14ac:dyDescent="0.25">
      <c r="A889">
        <v>17612</v>
      </c>
      <c r="E889" s="3">
        <v>4</v>
      </c>
    </row>
    <row r="890" spans="1:5" x14ac:dyDescent="0.25">
      <c r="A890">
        <v>17613</v>
      </c>
      <c r="D890" s="4">
        <v>3</v>
      </c>
      <c r="E890" s="3">
        <v>4</v>
      </c>
    </row>
    <row r="891" spans="1:5" x14ac:dyDescent="0.25">
      <c r="A891">
        <v>17614</v>
      </c>
      <c r="D891" s="4">
        <v>3</v>
      </c>
      <c r="E891" s="3">
        <v>4</v>
      </c>
    </row>
    <row r="892" spans="1:5" x14ac:dyDescent="0.25">
      <c r="A892">
        <v>17615</v>
      </c>
      <c r="D892" s="4">
        <v>3</v>
      </c>
      <c r="E892" s="3">
        <v>4</v>
      </c>
    </row>
    <row r="893" spans="1:5" x14ac:dyDescent="0.25">
      <c r="A893">
        <v>17616</v>
      </c>
      <c r="D893" s="4">
        <v>3</v>
      </c>
      <c r="E893" s="3">
        <v>4</v>
      </c>
    </row>
    <row r="894" spans="1:5" x14ac:dyDescent="0.25">
      <c r="A894">
        <v>17617</v>
      </c>
      <c r="D894" s="4">
        <v>3</v>
      </c>
      <c r="E894" s="3">
        <v>4</v>
      </c>
    </row>
    <row r="895" spans="1:5" x14ac:dyDescent="0.25">
      <c r="A895">
        <v>17618</v>
      </c>
      <c r="D895" s="4">
        <v>3</v>
      </c>
      <c r="E895" s="3">
        <v>4</v>
      </c>
    </row>
    <row r="896" spans="1:5" x14ac:dyDescent="0.25">
      <c r="A896">
        <v>17619</v>
      </c>
      <c r="D896" s="4">
        <v>3</v>
      </c>
      <c r="E896" s="3">
        <v>4</v>
      </c>
    </row>
    <row r="897" spans="1:5" x14ac:dyDescent="0.25">
      <c r="A897">
        <v>17620</v>
      </c>
      <c r="D897" s="4">
        <v>3</v>
      </c>
      <c r="E897" s="3">
        <v>4</v>
      </c>
    </row>
    <row r="898" spans="1:5" x14ac:dyDescent="0.25">
      <c r="A898">
        <v>17621</v>
      </c>
    </row>
    <row r="899" spans="1:5" x14ac:dyDescent="0.25">
      <c r="A899">
        <v>17622</v>
      </c>
    </row>
    <row r="900" spans="1:5" x14ac:dyDescent="0.25">
      <c r="A900">
        <v>17623</v>
      </c>
    </row>
    <row r="901" spans="1:5" x14ac:dyDescent="0.25">
      <c r="A901">
        <v>17624</v>
      </c>
    </row>
    <row r="902" spans="1:5" x14ac:dyDescent="0.25">
      <c r="A902">
        <v>17625</v>
      </c>
    </row>
    <row r="903" spans="1:5" x14ac:dyDescent="0.25">
      <c r="A903">
        <v>17626</v>
      </c>
    </row>
    <row r="904" spans="1:5" x14ac:dyDescent="0.25">
      <c r="A904">
        <v>17627</v>
      </c>
    </row>
    <row r="905" spans="1:5" x14ac:dyDescent="0.25">
      <c r="A905">
        <v>17628</v>
      </c>
    </row>
    <row r="906" spans="1:5" x14ac:dyDescent="0.25">
      <c r="A906">
        <v>17629</v>
      </c>
    </row>
    <row r="907" spans="1:5" x14ac:dyDescent="0.25">
      <c r="A907">
        <v>17630</v>
      </c>
    </row>
    <row r="908" spans="1:5" x14ac:dyDescent="0.25">
      <c r="A908">
        <v>17631</v>
      </c>
    </row>
    <row r="909" spans="1:5" x14ac:dyDescent="0.25">
      <c r="A909">
        <v>17632</v>
      </c>
    </row>
    <row r="910" spans="1:5" x14ac:dyDescent="0.25">
      <c r="A910">
        <v>17633</v>
      </c>
    </row>
    <row r="911" spans="1:5" x14ac:dyDescent="0.25">
      <c r="A911">
        <v>17634</v>
      </c>
      <c r="B911" s="2">
        <v>1</v>
      </c>
    </row>
    <row r="912" spans="1:5" x14ac:dyDescent="0.25">
      <c r="A912">
        <v>17635</v>
      </c>
      <c r="B912" s="2">
        <v>1</v>
      </c>
      <c r="C912" s="1">
        <v>2</v>
      </c>
    </row>
    <row r="913" spans="1:5" x14ac:dyDescent="0.25">
      <c r="A913">
        <v>17636</v>
      </c>
      <c r="B913" s="2">
        <v>1</v>
      </c>
      <c r="C913" s="1">
        <v>2</v>
      </c>
    </row>
    <row r="914" spans="1:5" x14ac:dyDescent="0.25">
      <c r="A914">
        <v>17637</v>
      </c>
      <c r="B914" s="2">
        <v>1</v>
      </c>
      <c r="C914" s="1">
        <v>2</v>
      </c>
    </row>
    <row r="915" spans="1:5" x14ac:dyDescent="0.25">
      <c r="A915">
        <v>17638</v>
      </c>
      <c r="B915" s="2">
        <v>1</v>
      </c>
      <c r="C915" s="1">
        <v>2</v>
      </c>
    </row>
    <row r="916" spans="1:5" x14ac:dyDescent="0.25">
      <c r="A916">
        <v>17639</v>
      </c>
      <c r="B916" s="2">
        <v>1</v>
      </c>
      <c r="C916" s="1">
        <v>2</v>
      </c>
    </row>
    <row r="917" spans="1:5" x14ac:dyDescent="0.25">
      <c r="A917">
        <v>17640</v>
      </c>
      <c r="B917" s="2">
        <v>1</v>
      </c>
      <c r="C917" s="1">
        <v>2</v>
      </c>
    </row>
    <row r="918" spans="1:5" x14ac:dyDescent="0.25">
      <c r="A918">
        <v>17641</v>
      </c>
      <c r="B918" s="2">
        <v>1</v>
      </c>
      <c r="C918" s="1">
        <v>2</v>
      </c>
    </row>
    <row r="919" spans="1:5" x14ac:dyDescent="0.25">
      <c r="A919">
        <v>17642</v>
      </c>
      <c r="B919" s="2">
        <v>1</v>
      </c>
      <c r="C919" s="1">
        <v>2</v>
      </c>
    </row>
    <row r="920" spans="1:5" x14ac:dyDescent="0.25">
      <c r="A920">
        <v>17643</v>
      </c>
      <c r="B920" s="2">
        <v>1</v>
      </c>
      <c r="C920" s="1">
        <v>2</v>
      </c>
    </row>
    <row r="921" spans="1:5" x14ac:dyDescent="0.25">
      <c r="A921">
        <v>17644</v>
      </c>
      <c r="C921" s="1">
        <v>2</v>
      </c>
    </row>
    <row r="922" spans="1:5" x14ac:dyDescent="0.25">
      <c r="A922">
        <v>17645</v>
      </c>
      <c r="C922" s="1">
        <v>2</v>
      </c>
    </row>
    <row r="923" spans="1:5" x14ac:dyDescent="0.25">
      <c r="A923">
        <v>17646</v>
      </c>
      <c r="E923" s="3">
        <v>4</v>
      </c>
    </row>
    <row r="924" spans="1:5" x14ac:dyDescent="0.25">
      <c r="A924">
        <v>17647</v>
      </c>
      <c r="E924" s="3">
        <v>4</v>
      </c>
    </row>
    <row r="925" spans="1:5" x14ac:dyDescent="0.25">
      <c r="A925">
        <v>17648</v>
      </c>
      <c r="D925" s="4">
        <v>3</v>
      </c>
      <c r="E925" s="3">
        <v>4</v>
      </c>
    </row>
    <row r="926" spans="1:5" x14ac:dyDescent="0.25">
      <c r="A926">
        <v>17649</v>
      </c>
      <c r="D926" s="4">
        <v>3</v>
      </c>
      <c r="E926" s="3">
        <v>4</v>
      </c>
    </row>
    <row r="927" spans="1:5" x14ac:dyDescent="0.25">
      <c r="A927">
        <v>17650</v>
      </c>
      <c r="D927" s="4">
        <v>3</v>
      </c>
      <c r="E927" s="3">
        <v>4</v>
      </c>
    </row>
    <row r="928" spans="1:5" x14ac:dyDescent="0.25">
      <c r="A928">
        <v>17651</v>
      </c>
      <c r="D928" s="4">
        <v>3</v>
      </c>
      <c r="E928" s="3">
        <v>4</v>
      </c>
    </row>
    <row r="929" spans="1:5" x14ac:dyDescent="0.25">
      <c r="A929">
        <v>17652</v>
      </c>
      <c r="D929" s="4">
        <v>3</v>
      </c>
      <c r="E929" s="3">
        <v>4</v>
      </c>
    </row>
    <row r="930" spans="1:5" x14ac:dyDescent="0.25">
      <c r="A930">
        <v>17653</v>
      </c>
      <c r="D930" s="4">
        <v>3</v>
      </c>
      <c r="E930" s="3">
        <v>4</v>
      </c>
    </row>
    <row r="931" spans="1:5" x14ac:dyDescent="0.25">
      <c r="A931">
        <v>17654</v>
      </c>
      <c r="D931" s="4">
        <v>3</v>
      </c>
      <c r="E931" s="3">
        <v>4</v>
      </c>
    </row>
    <row r="932" spans="1:5" x14ac:dyDescent="0.25">
      <c r="A932">
        <v>17655</v>
      </c>
      <c r="D932" s="4">
        <v>3</v>
      </c>
    </row>
    <row r="933" spans="1:5" x14ac:dyDescent="0.25">
      <c r="A933">
        <v>17656</v>
      </c>
    </row>
    <row r="934" spans="1:5" x14ac:dyDescent="0.25">
      <c r="A934">
        <v>17657</v>
      </c>
    </row>
    <row r="935" spans="1:5" x14ac:dyDescent="0.25">
      <c r="A935">
        <v>17658</v>
      </c>
    </row>
    <row r="936" spans="1:5" x14ac:dyDescent="0.25">
      <c r="A936">
        <v>17659</v>
      </c>
    </row>
    <row r="937" spans="1:5" x14ac:dyDescent="0.25">
      <c r="A937">
        <v>17660</v>
      </c>
    </row>
    <row r="938" spans="1:5" x14ac:dyDescent="0.25">
      <c r="A938">
        <v>17661</v>
      </c>
    </row>
    <row r="939" spans="1:5" x14ac:dyDescent="0.25">
      <c r="A939">
        <v>17662</v>
      </c>
    </row>
    <row r="940" spans="1:5" x14ac:dyDescent="0.25">
      <c r="A940">
        <v>17663</v>
      </c>
    </row>
    <row r="941" spans="1:5" x14ac:dyDescent="0.25">
      <c r="A941">
        <v>17664</v>
      </c>
    </row>
    <row r="942" spans="1:5" x14ac:dyDescent="0.25">
      <c r="A942">
        <v>17665</v>
      </c>
    </row>
    <row r="943" spans="1:5" x14ac:dyDescent="0.25">
      <c r="A943">
        <v>17666</v>
      </c>
      <c r="C943" s="1">
        <v>2</v>
      </c>
    </row>
    <row r="944" spans="1:5" x14ac:dyDescent="0.25">
      <c r="A944">
        <v>17667</v>
      </c>
      <c r="C944" s="1">
        <v>2</v>
      </c>
    </row>
    <row r="945" spans="1:5" x14ac:dyDescent="0.25">
      <c r="A945">
        <v>17668</v>
      </c>
      <c r="C945" s="1">
        <v>2</v>
      </c>
    </row>
    <row r="946" spans="1:5" x14ac:dyDescent="0.25">
      <c r="A946">
        <v>17669</v>
      </c>
      <c r="B946" s="2">
        <v>1</v>
      </c>
      <c r="C946" s="1">
        <v>2</v>
      </c>
    </row>
    <row r="947" spans="1:5" x14ac:dyDescent="0.25">
      <c r="A947">
        <v>17670</v>
      </c>
      <c r="B947" s="2">
        <v>1</v>
      </c>
      <c r="C947" s="1">
        <v>2</v>
      </c>
    </row>
    <row r="948" spans="1:5" x14ac:dyDescent="0.25">
      <c r="A948">
        <v>17671</v>
      </c>
      <c r="B948" s="2">
        <v>1</v>
      </c>
      <c r="C948" s="1">
        <v>2</v>
      </c>
    </row>
    <row r="949" spans="1:5" x14ac:dyDescent="0.25">
      <c r="A949">
        <v>17672</v>
      </c>
      <c r="B949" s="2">
        <v>1</v>
      </c>
      <c r="C949" s="1">
        <v>2</v>
      </c>
    </row>
    <row r="950" spans="1:5" x14ac:dyDescent="0.25">
      <c r="A950">
        <v>17673</v>
      </c>
      <c r="B950" s="2">
        <v>1</v>
      </c>
      <c r="C950" s="1">
        <v>2</v>
      </c>
    </row>
    <row r="951" spans="1:5" x14ac:dyDescent="0.25">
      <c r="A951">
        <v>17674</v>
      </c>
      <c r="B951" s="2">
        <v>1</v>
      </c>
      <c r="C951" s="1">
        <v>2</v>
      </c>
    </row>
    <row r="952" spans="1:5" x14ac:dyDescent="0.25">
      <c r="A952">
        <v>17675</v>
      </c>
      <c r="B952" s="2">
        <v>1</v>
      </c>
    </row>
    <row r="953" spans="1:5" x14ac:dyDescent="0.25">
      <c r="A953">
        <v>17676</v>
      </c>
      <c r="B953" s="2">
        <v>1</v>
      </c>
    </row>
    <row r="954" spans="1:5" x14ac:dyDescent="0.25">
      <c r="A954">
        <v>17677</v>
      </c>
      <c r="B954" s="2">
        <v>1</v>
      </c>
    </row>
    <row r="955" spans="1:5" x14ac:dyDescent="0.25">
      <c r="A955">
        <v>17678</v>
      </c>
    </row>
    <row r="956" spans="1:5" x14ac:dyDescent="0.25">
      <c r="A956">
        <v>17679</v>
      </c>
    </row>
    <row r="957" spans="1:5" x14ac:dyDescent="0.25">
      <c r="A957">
        <v>17680</v>
      </c>
      <c r="E957" s="3">
        <v>4</v>
      </c>
    </row>
    <row r="958" spans="1:5" x14ac:dyDescent="0.25">
      <c r="A958">
        <v>17681</v>
      </c>
      <c r="D958" s="4">
        <v>3</v>
      </c>
      <c r="E958" s="3">
        <v>4</v>
      </c>
    </row>
    <row r="959" spans="1:5" x14ac:dyDescent="0.25">
      <c r="A959">
        <v>17682</v>
      </c>
      <c r="D959" s="4">
        <v>3</v>
      </c>
      <c r="E959" s="3">
        <v>4</v>
      </c>
    </row>
    <row r="960" spans="1:5" x14ac:dyDescent="0.25">
      <c r="A960">
        <v>17683</v>
      </c>
      <c r="D960" s="4">
        <v>3</v>
      </c>
      <c r="E960" s="3">
        <v>4</v>
      </c>
    </row>
    <row r="961" spans="1:5" x14ac:dyDescent="0.25">
      <c r="A961">
        <v>17684</v>
      </c>
      <c r="D961" s="4">
        <v>3</v>
      </c>
      <c r="E961" s="3">
        <v>4</v>
      </c>
    </row>
    <row r="962" spans="1:5" x14ac:dyDescent="0.25">
      <c r="A962">
        <v>17685</v>
      </c>
      <c r="D962" s="4">
        <v>3</v>
      </c>
      <c r="E962" s="3">
        <v>4</v>
      </c>
    </row>
    <row r="963" spans="1:5" x14ac:dyDescent="0.25">
      <c r="A963">
        <v>17686</v>
      </c>
      <c r="D963" s="4">
        <v>3</v>
      </c>
      <c r="E963" s="3">
        <v>4</v>
      </c>
    </row>
    <row r="964" spans="1:5" x14ac:dyDescent="0.25">
      <c r="A964">
        <v>17687</v>
      </c>
      <c r="D964" s="4">
        <v>3</v>
      </c>
      <c r="E964" s="3">
        <v>4</v>
      </c>
    </row>
    <row r="965" spans="1:5" x14ac:dyDescent="0.25">
      <c r="A965">
        <v>17688</v>
      </c>
      <c r="D965" s="4">
        <v>3</v>
      </c>
    </row>
    <row r="966" spans="1:5" x14ac:dyDescent="0.25">
      <c r="A966">
        <v>17689</v>
      </c>
    </row>
    <row r="967" spans="1:5" x14ac:dyDescent="0.25">
      <c r="A967">
        <v>17690</v>
      </c>
    </row>
    <row r="968" spans="1:5" x14ac:dyDescent="0.25">
      <c r="A968">
        <v>17691</v>
      </c>
    </row>
    <row r="969" spans="1:5" x14ac:dyDescent="0.25">
      <c r="A969">
        <v>17692</v>
      </c>
    </row>
    <row r="970" spans="1:5" x14ac:dyDescent="0.25">
      <c r="A970">
        <v>17693</v>
      </c>
    </row>
    <row r="971" spans="1:5" x14ac:dyDescent="0.25">
      <c r="A971">
        <v>17694</v>
      </c>
    </row>
    <row r="972" spans="1:5" x14ac:dyDescent="0.25">
      <c r="A972">
        <v>17695</v>
      </c>
      <c r="C972" s="1">
        <v>2</v>
      </c>
    </row>
    <row r="973" spans="1:5" x14ac:dyDescent="0.25">
      <c r="A973">
        <v>17696</v>
      </c>
      <c r="B973" s="2">
        <v>1</v>
      </c>
      <c r="C973" s="1">
        <v>2</v>
      </c>
    </row>
    <row r="974" spans="1:5" x14ac:dyDescent="0.25">
      <c r="A974">
        <v>17697</v>
      </c>
      <c r="B974" s="2">
        <v>1</v>
      </c>
      <c r="C974" s="1">
        <v>2</v>
      </c>
    </row>
    <row r="975" spans="1:5" x14ac:dyDescent="0.25">
      <c r="A975">
        <v>17698</v>
      </c>
      <c r="B975" s="2">
        <v>1</v>
      </c>
      <c r="C975" s="1">
        <v>2</v>
      </c>
    </row>
    <row r="976" spans="1:5" x14ac:dyDescent="0.25">
      <c r="A976">
        <v>17699</v>
      </c>
      <c r="B976" s="2">
        <v>1</v>
      </c>
      <c r="C976" s="1">
        <v>2</v>
      </c>
    </row>
    <row r="977" spans="1:5" x14ac:dyDescent="0.25">
      <c r="A977">
        <v>17700</v>
      </c>
      <c r="B977" s="2">
        <v>1</v>
      </c>
      <c r="C977" s="1">
        <v>2</v>
      </c>
    </row>
    <row r="978" spans="1:5" x14ac:dyDescent="0.25">
      <c r="A978">
        <v>17701</v>
      </c>
      <c r="B978" s="2">
        <v>1</v>
      </c>
      <c r="C978" s="1">
        <v>2</v>
      </c>
    </row>
    <row r="979" spans="1:5" x14ac:dyDescent="0.25">
      <c r="A979">
        <v>17702</v>
      </c>
      <c r="B979" s="2">
        <v>1</v>
      </c>
      <c r="C979" s="1">
        <v>2</v>
      </c>
    </row>
    <row r="980" spans="1:5" x14ac:dyDescent="0.25">
      <c r="A980">
        <v>17703</v>
      </c>
      <c r="B980" s="2">
        <v>1</v>
      </c>
      <c r="C980" s="1">
        <v>2</v>
      </c>
    </row>
    <row r="981" spans="1:5" x14ac:dyDescent="0.25">
      <c r="A981">
        <v>17704</v>
      </c>
      <c r="B981" s="2">
        <v>1</v>
      </c>
      <c r="C981" s="1">
        <v>2</v>
      </c>
    </row>
    <row r="982" spans="1:5" x14ac:dyDescent="0.25">
      <c r="A982">
        <v>17705</v>
      </c>
      <c r="B982" s="2">
        <v>1</v>
      </c>
    </row>
    <row r="983" spans="1:5" x14ac:dyDescent="0.25">
      <c r="A983">
        <v>17706</v>
      </c>
      <c r="B983" s="2">
        <v>1</v>
      </c>
    </row>
    <row r="984" spans="1:5" x14ac:dyDescent="0.25">
      <c r="A984">
        <v>17707</v>
      </c>
      <c r="B984" s="2">
        <v>1</v>
      </c>
    </row>
    <row r="985" spans="1:5" x14ac:dyDescent="0.25">
      <c r="A985">
        <v>17708</v>
      </c>
    </row>
    <row r="986" spans="1:5" x14ac:dyDescent="0.25">
      <c r="A986">
        <v>17709</v>
      </c>
    </row>
    <row r="987" spans="1:5" x14ac:dyDescent="0.25">
      <c r="A987">
        <v>17710</v>
      </c>
    </row>
    <row r="988" spans="1:5" x14ac:dyDescent="0.25">
      <c r="A988">
        <v>17711</v>
      </c>
    </row>
    <row r="989" spans="1:5" x14ac:dyDescent="0.25">
      <c r="A989">
        <v>17712</v>
      </c>
      <c r="D989" s="4">
        <v>3</v>
      </c>
      <c r="E989" s="3">
        <v>4</v>
      </c>
    </row>
    <row r="990" spans="1:5" x14ac:dyDescent="0.25">
      <c r="A990">
        <v>17713</v>
      </c>
      <c r="D990" s="4">
        <v>3</v>
      </c>
      <c r="E990" s="3">
        <v>4</v>
      </c>
    </row>
    <row r="991" spans="1:5" x14ac:dyDescent="0.25">
      <c r="A991">
        <v>17714</v>
      </c>
      <c r="D991" s="4">
        <v>3</v>
      </c>
      <c r="E991" s="3">
        <v>4</v>
      </c>
    </row>
    <row r="992" spans="1:5" x14ac:dyDescent="0.25">
      <c r="A992">
        <v>17715</v>
      </c>
      <c r="D992" s="4">
        <v>3</v>
      </c>
      <c r="E992" s="3">
        <v>4</v>
      </c>
    </row>
    <row r="993" spans="1:5" x14ac:dyDescent="0.25">
      <c r="A993">
        <v>17716</v>
      </c>
      <c r="D993" s="4">
        <v>3</v>
      </c>
      <c r="E993" s="3">
        <v>4</v>
      </c>
    </row>
    <row r="994" spans="1:5" x14ac:dyDescent="0.25">
      <c r="A994">
        <v>17717</v>
      </c>
      <c r="D994" s="4">
        <v>3</v>
      </c>
      <c r="E994" s="3">
        <v>4</v>
      </c>
    </row>
    <row r="995" spans="1:5" x14ac:dyDescent="0.25">
      <c r="A995">
        <v>17718</v>
      </c>
      <c r="D995" s="4">
        <v>3</v>
      </c>
      <c r="E995" s="3">
        <v>4</v>
      </c>
    </row>
    <row r="996" spans="1:5" x14ac:dyDescent="0.25">
      <c r="A996">
        <v>17719</v>
      </c>
      <c r="D996" s="4">
        <v>3</v>
      </c>
      <c r="E996" s="3">
        <v>4</v>
      </c>
    </row>
    <row r="997" spans="1:5" x14ac:dyDescent="0.25">
      <c r="A997">
        <v>17720</v>
      </c>
      <c r="D997" s="4">
        <v>3</v>
      </c>
    </row>
    <row r="998" spans="1:5" x14ac:dyDescent="0.25">
      <c r="A998">
        <v>17721</v>
      </c>
    </row>
    <row r="999" spans="1:5" x14ac:dyDescent="0.25">
      <c r="A999">
        <v>17722</v>
      </c>
    </row>
    <row r="1000" spans="1:5" x14ac:dyDescent="0.25">
      <c r="A1000">
        <v>17723</v>
      </c>
    </row>
    <row r="1001" spans="1:5" x14ac:dyDescent="0.25">
      <c r="A1001">
        <v>17724</v>
      </c>
      <c r="C1001" s="1">
        <v>2</v>
      </c>
    </row>
    <row r="1002" spans="1:5" x14ac:dyDescent="0.25">
      <c r="A1002">
        <v>17725</v>
      </c>
      <c r="C1002" s="1">
        <v>2</v>
      </c>
    </row>
    <row r="1003" spans="1:5" x14ac:dyDescent="0.25">
      <c r="A1003">
        <v>17726</v>
      </c>
      <c r="C1003" s="1">
        <v>2</v>
      </c>
    </row>
    <row r="1004" spans="1:5" x14ac:dyDescent="0.25">
      <c r="A1004">
        <v>17727</v>
      </c>
      <c r="C1004" s="1">
        <v>2</v>
      </c>
    </row>
    <row r="1005" spans="1:5" x14ac:dyDescent="0.25">
      <c r="A1005">
        <v>17728</v>
      </c>
      <c r="B1005" s="2">
        <v>1</v>
      </c>
      <c r="C1005" s="1">
        <v>2</v>
      </c>
    </row>
    <row r="1006" spans="1:5" x14ac:dyDescent="0.25">
      <c r="A1006">
        <v>17729</v>
      </c>
      <c r="B1006" s="2">
        <v>1</v>
      </c>
      <c r="C1006" s="1">
        <v>2</v>
      </c>
    </row>
    <row r="1007" spans="1:5" x14ac:dyDescent="0.25">
      <c r="A1007">
        <v>17730</v>
      </c>
      <c r="B1007" s="2">
        <v>1</v>
      </c>
      <c r="C1007" s="1">
        <v>2</v>
      </c>
    </row>
    <row r="1008" spans="1:5" x14ac:dyDescent="0.25">
      <c r="A1008">
        <v>17731</v>
      </c>
      <c r="B1008" s="2">
        <v>1</v>
      </c>
      <c r="C1008" s="1">
        <v>2</v>
      </c>
    </row>
    <row r="1009" spans="1:5" x14ac:dyDescent="0.25">
      <c r="A1009">
        <v>17732</v>
      </c>
      <c r="B1009" s="2">
        <v>1</v>
      </c>
      <c r="C1009" s="1">
        <v>2</v>
      </c>
    </row>
    <row r="1010" spans="1:5" x14ac:dyDescent="0.25">
      <c r="A1010">
        <v>17733</v>
      </c>
      <c r="B1010" s="2">
        <v>1</v>
      </c>
      <c r="C1010" s="1">
        <v>2</v>
      </c>
    </row>
    <row r="1011" spans="1:5" x14ac:dyDescent="0.25">
      <c r="A1011">
        <v>17734</v>
      </c>
      <c r="B1011" s="2">
        <v>1</v>
      </c>
      <c r="C1011" s="1">
        <v>2</v>
      </c>
    </row>
    <row r="1012" spans="1:5" x14ac:dyDescent="0.25">
      <c r="A1012">
        <v>17735</v>
      </c>
      <c r="B1012" s="2">
        <v>1</v>
      </c>
      <c r="C1012" s="1">
        <v>2</v>
      </c>
    </row>
    <row r="1013" spans="1:5" x14ac:dyDescent="0.25">
      <c r="A1013">
        <v>17736</v>
      </c>
      <c r="B1013" s="2">
        <v>1</v>
      </c>
    </row>
    <row r="1014" spans="1:5" x14ac:dyDescent="0.25">
      <c r="A1014">
        <v>17737</v>
      </c>
      <c r="B1014" s="2">
        <v>1</v>
      </c>
    </row>
    <row r="1015" spans="1:5" x14ac:dyDescent="0.25">
      <c r="A1015">
        <v>17738</v>
      </c>
      <c r="B1015" s="2">
        <v>1</v>
      </c>
    </row>
    <row r="1016" spans="1:5" x14ac:dyDescent="0.25">
      <c r="A1016">
        <v>17739</v>
      </c>
      <c r="B1016" s="2">
        <v>1</v>
      </c>
    </row>
    <row r="1017" spans="1:5" x14ac:dyDescent="0.25">
      <c r="A1017">
        <v>17740</v>
      </c>
    </row>
    <row r="1018" spans="1:5" x14ac:dyDescent="0.25">
      <c r="A1018">
        <v>17741</v>
      </c>
    </row>
    <row r="1019" spans="1:5" x14ac:dyDescent="0.25">
      <c r="A1019">
        <v>17742</v>
      </c>
    </row>
    <row r="1020" spans="1:5" x14ac:dyDescent="0.25">
      <c r="A1020">
        <v>17743</v>
      </c>
    </row>
    <row r="1021" spans="1:5" x14ac:dyDescent="0.25">
      <c r="A1021">
        <v>17744</v>
      </c>
    </row>
    <row r="1022" spans="1:5" x14ac:dyDescent="0.25">
      <c r="A1022">
        <v>17745</v>
      </c>
      <c r="E1022" s="3">
        <v>4</v>
      </c>
    </row>
    <row r="1023" spans="1:5" x14ac:dyDescent="0.25">
      <c r="A1023">
        <v>17746</v>
      </c>
      <c r="E1023" s="3">
        <v>4</v>
      </c>
    </row>
    <row r="1024" spans="1:5" x14ac:dyDescent="0.25">
      <c r="A1024">
        <v>17747</v>
      </c>
      <c r="E1024" s="3">
        <v>4</v>
      </c>
    </row>
    <row r="1025" spans="1:6" x14ac:dyDescent="0.25">
      <c r="A1025">
        <v>17748</v>
      </c>
      <c r="D1025" s="4">
        <v>3</v>
      </c>
      <c r="E1025" s="3">
        <v>4</v>
      </c>
    </row>
    <row r="1026" spans="1:6" x14ac:dyDescent="0.25">
      <c r="A1026">
        <v>17749</v>
      </c>
      <c r="D1026" s="4">
        <v>3</v>
      </c>
      <c r="E1026" s="3">
        <v>4</v>
      </c>
    </row>
    <row r="1027" spans="1:6" x14ac:dyDescent="0.25">
      <c r="A1027">
        <v>17750</v>
      </c>
      <c r="D1027" s="4">
        <v>3</v>
      </c>
      <c r="E1027" s="3">
        <v>4</v>
      </c>
    </row>
    <row r="1028" spans="1:6" x14ac:dyDescent="0.25">
      <c r="A1028">
        <v>17751</v>
      </c>
      <c r="D1028" s="4">
        <v>3</v>
      </c>
      <c r="E1028" s="3">
        <v>4</v>
      </c>
    </row>
    <row r="1029" spans="1:6" x14ac:dyDescent="0.25">
      <c r="A1029">
        <v>17752</v>
      </c>
      <c r="D1029" s="4">
        <v>3</v>
      </c>
      <c r="E1029" s="3">
        <v>4</v>
      </c>
    </row>
    <row r="1030" spans="1:6" x14ac:dyDescent="0.25">
      <c r="A1030">
        <v>17753</v>
      </c>
      <c r="F1030" t="s">
        <v>22</v>
      </c>
    </row>
    <row r="1031" spans="1:6" x14ac:dyDescent="0.25">
      <c r="A1031">
        <v>17974</v>
      </c>
    </row>
    <row r="1032" spans="1:6" x14ac:dyDescent="0.25">
      <c r="A1032">
        <v>17975</v>
      </c>
    </row>
    <row r="1033" spans="1:6" x14ac:dyDescent="0.25">
      <c r="A1033">
        <v>17976</v>
      </c>
      <c r="F1033" t="s">
        <v>22</v>
      </c>
    </row>
    <row r="1034" spans="1:6" x14ac:dyDescent="0.25">
      <c r="A1034">
        <v>17977</v>
      </c>
      <c r="C1034" s="1">
        <v>2</v>
      </c>
    </row>
    <row r="1035" spans="1:6" x14ac:dyDescent="0.25">
      <c r="A1035">
        <v>17978</v>
      </c>
      <c r="C1035" s="1">
        <v>2</v>
      </c>
    </row>
    <row r="1036" spans="1:6" x14ac:dyDescent="0.25">
      <c r="A1036">
        <v>17979</v>
      </c>
      <c r="C1036" s="1">
        <v>2</v>
      </c>
    </row>
    <row r="1037" spans="1:6" x14ac:dyDescent="0.25">
      <c r="A1037">
        <v>17980</v>
      </c>
      <c r="C1037" s="1">
        <v>2</v>
      </c>
    </row>
    <row r="1038" spans="1:6" x14ac:dyDescent="0.25">
      <c r="A1038">
        <v>17981</v>
      </c>
      <c r="C1038" s="1">
        <v>2</v>
      </c>
    </row>
    <row r="1039" spans="1:6" x14ac:dyDescent="0.25">
      <c r="A1039">
        <v>17982</v>
      </c>
      <c r="B1039" s="2">
        <v>1</v>
      </c>
      <c r="C1039" s="1">
        <v>2</v>
      </c>
    </row>
    <row r="1040" spans="1:6" x14ac:dyDescent="0.25">
      <c r="A1040">
        <v>17983</v>
      </c>
      <c r="B1040" s="2">
        <v>1</v>
      </c>
      <c r="C1040" s="1">
        <v>2</v>
      </c>
    </row>
    <row r="1041" spans="1:5" x14ac:dyDescent="0.25">
      <c r="A1041">
        <v>17984</v>
      </c>
      <c r="B1041" s="2">
        <v>1</v>
      </c>
      <c r="C1041" s="1">
        <v>2</v>
      </c>
    </row>
    <row r="1042" spans="1:5" x14ac:dyDescent="0.25">
      <c r="A1042">
        <v>17985</v>
      </c>
      <c r="B1042" s="2">
        <v>1</v>
      </c>
      <c r="C1042" s="1">
        <v>2</v>
      </c>
    </row>
    <row r="1043" spans="1:5" x14ac:dyDescent="0.25">
      <c r="A1043">
        <v>17986</v>
      </c>
      <c r="B1043" s="2">
        <v>1</v>
      </c>
      <c r="C1043" s="1">
        <v>2</v>
      </c>
    </row>
    <row r="1044" spans="1:5" x14ac:dyDescent="0.25">
      <c r="A1044">
        <v>17987</v>
      </c>
      <c r="B1044" s="2">
        <v>1</v>
      </c>
      <c r="C1044" s="1">
        <v>2</v>
      </c>
    </row>
    <row r="1045" spans="1:5" x14ac:dyDescent="0.25">
      <c r="A1045">
        <v>17988</v>
      </c>
      <c r="B1045" s="2">
        <v>1</v>
      </c>
      <c r="C1045" s="1">
        <v>2</v>
      </c>
    </row>
    <row r="1046" spans="1:5" x14ac:dyDescent="0.25">
      <c r="A1046">
        <v>17989</v>
      </c>
      <c r="B1046" s="2">
        <v>1</v>
      </c>
    </row>
    <row r="1047" spans="1:5" x14ac:dyDescent="0.25">
      <c r="A1047">
        <v>17990</v>
      </c>
      <c r="B1047" s="2">
        <v>1</v>
      </c>
    </row>
    <row r="1048" spans="1:5" x14ac:dyDescent="0.25">
      <c r="A1048">
        <v>17991</v>
      </c>
      <c r="B1048" s="2">
        <v>1</v>
      </c>
    </row>
    <row r="1049" spans="1:5" x14ac:dyDescent="0.25">
      <c r="A1049">
        <v>17992</v>
      </c>
      <c r="B1049" s="2">
        <v>1</v>
      </c>
    </row>
    <row r="1050" spans="1:5" x14ac:dyDescent="0.25">
      <c r="A1050">
        <v>17993</v>
      </c>
      <c r="B1050" s="2">
        <v>1</v>
      </c>
    </row>
    <row r="1051" spans="1:5" x14ac:dyDescent="0.25">
      <c r="A1051">
        <v>17994</v>
      </c>
      <c r="E1051" s="3">
        <v>4</v>
      </c>
    </row>
    <row r="1052" spans="1:5" x14ac:dyDescent="0.25">
      <c r="A1052">
        <v>17995</v>
      </c>
      <c r="D1052" s="4">
        <v>3</v>
      </c>
      <c r="E1052" s="3">
        <v>4</v>
      </c>
    </row>
    <row r="1053" spans="1:5" x14ac:dyDescent="0.25">
      <c r="A1053">
        <v>17996</v>
      </c>
      <c r="D1053" s="4">
        <v>3</v>
      </c>
      <c r="E1053" s="3">
        <v>4</v>
      </c>
    </row>
    <row r="1054" spans="1:5" x14ac:dyDescent="0.25">
      <c r="A1054">
        <v>17997</v>
      </c>
      <c r="D1054" s="4">
        <v>3</v>
      </c>
      <c r="E1054" s="3">
        <v>4</v>
      </c>
    </row>
    <row r="1055" spans="1:5" x14ac:dyDescent="0.25">
      <c r="A1055">
        <v>17998</v>
      </c>
      <c r="D1055" s="4">
        <v>3</v>
      </c>
      <c r="E1055" s="3">
        <v>4</v>
      </c>
    </row>
    <row r="1056" spans="1:5" x14ac:dyDescent="0.25">
      <c r="A1056">
        <v>17999</v>
      </c>
      <c r="D1056" s="4">
        <v>3</v>
      </c>
      <c r="E1056" s="3">
        <v>4</v>
      </c>
    </row>
    <row r="1057" spans="1:5" x14ac:dyDescent="0.25">
      <c r="A1057">
        <v>18000</v>
      </c>
      <c r="D1057" s="4">
        <v>3</v>
      </c>
      <c r="E1057" s="3">
        <v>4</v>
      </c>
    </row>
    <row r="1058" spans="1:5" x14ac:dyDescent="0.25">
      <c r="A1058">
        <v>18001</v>
      </c>
      <c r="D1058" s="4">
        <v>3</v>
      </c>
      <c r="E1058" s="3">
        <v>4</v>
      </c>
    </row>
    <row r="1059" spans="1:5" x14ac:dyDescent="0.25">
      <c r="A1059">
        <v>18002</v>
      </c>
      <c r="D1059" s="4">
        <v>3</v>
      </c>
      <c r="E1059" s="3">
        <v>4</v>
      </c>
    </row>
    <row r="1060" spans="1:5" x14ac:dyDescent="0.25">
      <c r="A1060">
        <v>18003</v>
      </c>
      <c r="D1060" s="4">
        <v>3</v>
      </c>
      <c r="E1060" s="3">
        <v>4</v>
      </c>
    </row>
    <row r="1061" spans="1:5" x14ac:dyDescent="0.25">
      <c r="A1061">
        <v>18004</v>
      </c>
      <c r="D1061" s="4">
        <v>3</v>
      </c>
      <c r="E1061" s="3">
        <v>4</v>
      </c>
    </row>
    <row r="1062" spans="1:5" x14ac:dyDescent="0.25">
      <c r="A1062">
        <v>18005</v>
      </c>
      <c r="D1062" s="4">
        <v>3</v>
      </c>
    </row>
    <row r="1063" spans="1:5" x14ac:dyDescent="0.25">
      <c r="A1063">
        <v>18006</v>
      </c>
    </row>
    <row r="1064" spans="1:5" x14ac:dyDescent="0.25">
      <c r="A1064">
        <v>18007</v>
      </c>
    </row>
    <row r="1065" spans="1:5" x14ac:dyDescent="0.25">
      <c r="A1065">
        <v>18008</v>
      </c>
    </row>
    <row r="1066" spans="1:5" x14ac:dyDescent="0.25">
      <c r="A1066">
        <v>18009</v>
      </c>
    </row>
    <row r="1067" spans="1:5" x14ac:dyDescent="0.25">
      <c r="A1067">
        <v>18010</v>
      </c>
    </row>
    <row r="1068" spans="1:5" x14ac:dyDescent="0.25">
      <c r="A1068">
        <v>18011</v>
      </c>
    </row>
    <row r="1069" spans="1:5" x14ac:dyDescent="0.25">
      <c r="A1069">
        <v>18012</v>
      </c>
    </row>
    <row r="1070" spans="1:5" x14ac:dyDescent="0.25">
      <c r="A1070">
        <v>18013</v>
      </c>
    </row>
    <row r="1071" spans="1:5" x14ac:dyDescent="0.25">
      <c r="A1071">
        <v>18014</v>
      </c>
    </row>
    <row r="1072" spans="1:5" x14ac:dyDescent="0.25">
      <c r="A1072">
        <v>18015</v>
      </c>
    </row>
    <row r="1073" spans="1:3" x14ac:dyDescent="0.25">
      <c r="A1073">
        <v>18016</v>
      </c>
    </row>
    <row r="1074" spans="1:3" x14ac:dyDescent="0.25">
      <c r="A1074">
        <v>18017</v>
      </c>
    </row>
    <row r="1075" spans="1:3" x14ac:dyDescent="0.25">
      <c r="A1075">
        <v>18018</v>
      </c>
    </row>
    <row r="1076" spans="1:3" x14ac:dyDescent="0.25">
      <c r="A1076">
        <v>18019</v>
      </c>
      <c r="C1076" s="1">
        <v>2</v>
      </c>
    </row>
    <row r="1077" spans="1:3" x14ac:dyDescent="0.25">
      <c r="A1077">
        <v>18020</v>
      </c>
      <c r="C1077" s="1">
        <v>2</v>
      </c>
    </row>
    <row r="1078" spans="1:3" x14ac:dyDescent="0.25">
      <c r="A1078">
        <v>18021</v>
      </c>
      <c r="C1078" s="1">
        <v>2</v>
      </c>
    </row>
    <row r="1079" spans="1:3" x14ac:dyDescent="0.25">
      <c r="A1079">
        <v>18022</v>
      </c>
      <c r="B1079" s="2">
        <v>1</v>
      </c>
      <c r="C1079" s="1">
        <v>2</v>
      </c>
    </row>
    <row r="1080" spans="1:3" x14ac:dyDescent="0.25">
      <c r="A1080">
        <v>18023</v>
      </c>
      <c r="B1080" s="2">
        <v>1</v>
      </c>
      <c r="C1080" s="1">
        <v>2</v>
      </c>
    </row>
    <row r="1081" spans="1:3" x14ac:dyDescent="0.25">
      <c r="A1081">
        <v>18024</v>
      </c>
      <c r="B1081" s="2">
        <v>1</v>
      </c>
      <c r="C1081" s="1">
        <v>2</v>
      </c>
    </row>
    <row r="1082" spans="1:3" x14ac:dyDescent="0.25">
      <c r="A1082">
        <v>18025</v>
      </c>
      <c r="B1082" s="2">
        <v>1</v>
      </c>
      <c r="C1082" s="1">
        <v>2</v>
      </c>
    </row>
    <row r="1083" spans="1:3" x14ac:dyDescent="0.25">
      <c r="A1083">
        <v>18026</v>
      </c>
      <c r="B1083" s="2">
        <v>1</v>
      </c>
      <c r="C1083" s="1">
        <v>2</v>
      </c>
    </row>
    <row r="1084" spans="1:3" x14ac:dyDescent="0.25">
      <c r="A1084">
        <v>18027</v>
      </c>
      <c r="B1084" s="2">
        <v>1</v>
      </c>
      <c r="C1084" s="1">
        <v>2</v>
      </c>
    </row>
    <row r="1085" spans="1:3" x14ac:dyDescent="0.25">
      <c r="A1085">
        <v>18028</v>
      </c>
      <c r="B1085" s="2">
        <v>1</v>
      </c>
      <c r="C1085" s="1">
        <v>2</v>
      </c>
    </row>
    <row r="1086" spans="1:3" x14ac:dyDescent="0.25">
      <c r="A1086">
        <v>18029</v>
      </c>
      <c r="B1086" s="2">
        <v>1</v>
      </c>
      <c r="C1086" s="1">
        <v>2</v>
      </c>
    </row>
    <row r="1087" spans="1:3" x14ac:dyDescent="0.25">
      <c r="A1087">
        <v>18030</v>
      </c>
      <c r="B1087" s="2">
        <v>1</v>
      </c>
    </row>
    <row r="1088" spans="1:3" x14ac:dyDescent="0.25">
      <c r="A1088">
        <v>18031</v>
      </c>
      <c r="B1088" s="2">
        <v>1</v>
      </c>
    </row>
    <row r="1089" spans="1:5" x14ac:dyDescent="0.25">
      <c r="A1089">
        <v>18032</v>
      </c>
      <c r="D1089" s="4">
        <v>3</v>
      </c>
      <c r="E1089" s="3">
        <v>4</v>
      </c>
    </row>
    <row r="1090" spans="1:5" x14ac:dyDescent="0.25">
      <c r="A1090">
        <v>18033</v>
      </c>
      <c r="D1090" s="4">
        <v>3</v>
      </c>
      <c r="E1090" s="3">
        <v>4</v>
      </c>
    </row>
    <row r="1091" spans="1:5" x14ac:dyDescent="0.25">
      <c r="A1091">
        <v>18034</v>
      </c>
      <c r="D1091" s="4">
        <v>3</v>
      </c>
      <c r="E1091" s="3">
        <v>4</v>
      </c>
    </row>
    <row r="1092" spans="1:5" x14ac:dyDescent="0.25">
      <c r="A1092">
        <v>18035</v>
      </c>
      <c r="D1092" s="4">
        <v>3</v>
      </c>
      <c r="E1092" s="3">
        <v>4</v>
      </c>
    </row>
    <row r="1093" spans="1:5" x14ac:dyDescent="0.25">
      <c r="A1093">
        <v>18036</v>
      </c>
      <c r="D1093" s="4">
        <v>3</v>
      </c>
      <c r="E1093" s="3">
        <v>4</v>
      </c>
    </row>
    <row r="1094" spans="1:5" x14ac:dyDescent="0.25">
      <c r="A1094">
        <v>18037</v>
      </c>
      <c r="D1094" s="4">
        <v>3</v>
      </c>
      <c r="E1094" s="3">
        <v>4</v>
      </c>
    </row>
    <row r="1095" spans="1:5" x14ac:dyDescent="0.25">
      <c r="A1095">
        <v>18038</v>
      </c>
      <c r="D1095" s="4">
        <v>3</v>
      </c>
      <c r="E1095" s="3">
        <v>4</v>
      </c>
    </row>
    <row r="1096" spans="1:5" x14ac:dyDescent="0.25">
      <c r="A1096">
        <v>18039</v>
      </c>
      <c r="D1096" s="4">
        <v>3</v>
      </c>
      <c r="E1096" s="3">
        <v>4</v>
      </c>
    </row>
    <row r="1097" spans="1:5" x14ac:dyDescent="0.25">
      <c r="A1097">
        <v>18040</v>
      </c>
      <c r="D1097" s="4">
        <v>3</v>
      </c>
      <c r="E1097" s="3">
        <v>4</v>
      </c>
    </row>
    <row r="1098" spans="1:5" x14ac:dyDescent="0.25">
      <c r="A1098">
        <v>18041</v>
      </c>
      <c r="D1098" s="4">
        <v>3</v>
      </c>
      <c r="E1098" s="3">
        <v>4</v>
      </c>
    </row>
    <row r="1099" spans="1:5" x14ac:dyDescent="0.25">
      <c r="A1099">
        <v>18042</v>
      </c>
    </row>
    <row r="1100" spans="1:5" x14ac:dyDescent="0.25">
      <c r="A1100">
        <v>18043</v>
      </c>
    </row>
    <row r="1101" spans="1:5" x14ac:dyDescent="0.25">
      <c r="A1101">
        <v>18044</v>
      </c>
    </row>
    <row r="1102" spans="1:5" x14ac:dyDescent="0.25">
      <c r="A1102">
        <v>18045</v>
      </c>
    </row>
    <row r="1103" spans="1:5" x14ac:dyDescent="0.25">
      <c r="A1103">
        <v>18046</v>
      </c>
    </row>
    <row r="1104" spans="1:5" x14ac:dyDescent="0.25">
      <c r="A1104">
        <v>18047</v>
      </c>
    </row>
    <row r="1105" spans="1:3" x14ac:dyDescent="0.25">
      <c r="A1105">
        <v>18048</v>
      </c>
    </row>
    <row r="1106" spans="1:3" x14ac:dyDescent="0.25">
      <c r="A1106">
        <v>18049</v>
      </c>
    </row>
    <row r="1107" spans="1:3" x14ac:dyDescent="0.25">
      <c r="A1107">
        <v>18050</v>
      </c>
    </row>
    <row r="1108" spans="1:3" x14ac:dyDescent="0.25">
      <c r="A1108">
        <v>18051</v>
      </c>
    </row>
    <row r="1109" spans="1:3" x14ac:dyDescent="0.25">
      <c r="A1109">
        <v>18052</v>
      </c>
    </row>
    <row r="1110" spans="1:3" x14ac:dyDescent="0.25">
      <c r="A1110">
        <v>18053</v>
      </c>
    </row>
    <row r="1111" spans="1:3" x14ac:dyDescent="0.25">
      <c r="A1111">
        <v>18054</v>
      </c>
    </row>
    <row r="1112" spans="1:3" x14ac:dyDescent="0.25">
      <c r="A1112">
        <v>18055</v>
      </c>
    </row>
    <row r="1113" spans="1:3" x14ac:dyDescent="0.25">
      <c r="A1113">
        <v>18056</v>
      </c>
      <c r="B1113" s="2">
        <v>1</v>
      </c>
    </row>
    <row r="1114" spans="1:3" x14ac:dyDescent="0.25">
      <c r="A1114">
        <v>18057</v>
      </c>
      <c r="B1114" s="2">
        <v>1</v>
      </c>
    </row>
    <row r="1115" spans="1:3" x14ac:dyDescent="0.25">
      <c r="A1115">
        <v>18058</v>
      </c>
      <c r="B1115" s="2">
        <v>1</v>
      </c>
      <c r="C1115" s="1">
        <v>2</v>
      </c>
    </row>
    <row r="1116" spans="1:3" x14ac:dyDescent="0.25">
      <c r="A1116">
        <v>18059</v>
      </c>
      <c r="B1116" s="2">
        <v>1</v>
      </c>
      <c r="C1116" s="1">
        <v>2</v>
      </c>
    </row>
    <row r="1117" spans="1:3" x14ac:dyDescent="0.25">
      <c r="A1117">
        <v>18060</v>
      </c>
      <c r="B1117" s="2">
        <v>1</v>
      </c>
      <c r="C1117" s="1">
        <v>2</v>
      </c>
    </row>
    <row r="1118" spans="1:3" x14ac:dyDescent="0.25">
      <c r="A1118">
        <v>18061</v>
      </c>
      <c r="B1118" s="2">
        <v>1</v>
      </c>
      <c r="C1118" s="1">
        <v>2</v>
      </c>
    </row>
    <row r="1119" spans="1:3" x14ac:dyDescent="0.25">
      <c r="A1119">
        <v>18062</v>
      </c>
      <c r="B1119" s="2">
        <v>1</v>
      </c>
      <c r="C1119" s="1">
        <v>2</v>
      </c>
    </row>
    <row r="1120" spans="1:3" x14ac:dyDescent="0.25">
      <c r="A1120">
        <v>18063</v>
      </c>
      <c r="B1120" s="2">
        <v>1</v>
      </c>
      <c r="C1120" s="1">
        <v>2</v>
      </c>
    </row>
    <row r="1121" spans="1:5" x14ac:dyDescent="0.25">
      <c r="A1121">
        <v>18064</v>
      </c>
      <c r="B1121" s="2">
        <v>1</v>
      </c>
      <c r="C1121" s="1">
        <v>2</v>
      </c>
    </row>
    <row r="1122" spans="1:5" x14ac:dyDescent="0.25">
      <c r="A1122">
        <v>18065</v>
      </c>
      <c r="B1122" s="2">
        <v>1</v>
      </c>
      <c r="C1122" s="1">
        <v>2</v>
      </c>
    </row>
    <row r="1123" spans="1:5" x14ac:dyDescent="0.25">
      <c r="A1123">
        <v>18066</v>
      </c>
      <c r="C1123" s="1">
        <v>2</v>
      </c>
    </row>
    <row r="1124" spans="1:5" x14ac:dyDescent="0.25">
      <c r="A1124">
        <v>18067</v>
      </c>
      <c r="C1124" s="1">
        <v>2</v>
      </c>
    </row>
    <row r="1125" spans="1:5" x14ac:dyDescent="0.25">
      <c r="A1125">
        <v>18068</v>
      </c>
      <c r="E1125" s="3">
        <v>4</v>
      </c>
    </row>
    <row r="1126" spans="1:5" x14ac:dyDescent="0.25">
      <c r="A1126">
        <v>18069</v>
      </c>
      <c r="D1126" s="4">
        <v>3</v>
      </c>
      <c r="E1126" s="3">
        <v>4</v>
      </c>
    </row>
    <row r="1127" spans="1:5" x14ac:dyDescent="0.25">
      <c r="A1127">
        <v>18070</v>
      </c>
      <c r="D1127" s="4">
        <v>3</v>
      </c>
      <c r="E1127" s="3">
        <v>4</v>
      </c>
    </row>
    <row r="1128" spans="1:5" x14ac:dyDescent="0.25">
      <c r="A1128">
        <v>18071</v>
      </c>
      <c r="D1128" s="4">
        <v>3</v>
      </c>
      <c r="E1128" s="3">
        <v>4</v>
      </c>
    </row>
    <row r="1129" spans="1:5" x14ac:dyDescent="0.25">
      <c r="A1129">
        <v>18072</v>
      </c>
      <c r="D1129" s="4">
        <v>3</v>
      </c>
      <c r="E1129" s="3">
        <v>4</v>
      </c>
    </row>
    <row r="1130" spans="1:5" x14ac:dyDescent="0.25">
      <c r="A1130">
        <v>18073</v>
      </c>
      <c r="D1130" s="4">
        <v>3</v>
      </c>
      <c r="E1130" s="3">
        <v>4</v>
      </c>
    </row>
    <row r="1131" spans="1:5" x14ac:dyDescent="0.25">
      <c r="A1131">
        <v>18074</v>
      </c>
      <c r="D1131" s="4">
        <v>3</v>
      </c>
      <c r="E1131" s="3">
        <v>4</v>
      </c>
    </row>
    <row r="1132" spans="1:5" x14ac:dyDescent="0.25">
      <c r="A1132">
        <v>18075</v>
      </c>
      <c r="D1132" s="4">
        <v>3</v>
      </c>
      <c r="E1132" s="3">
        <v>4</v>
      </c>
    </row>
    <row r="1133" spans="1:5" x14ac:dyDescent="0.25">
      <c r="A1133">
        <v>18076</v>
      </c>
      <c r="D1133" s="4">
        <v>3</v>
      </c>
      <c r="E1133" s="3">
        <v>4</v>
      </c>
    </row>
    <row r="1134" spans="1:5" x14ac:dyDescent="0.25">
      <c r="A1134">
        <v>18077</v>
      </c>
      <c r="D1134" s="4">
        <v>3</v>
      </c>
    </row>
    <row r="1135" spans="1:5" x14ac:dyDescent="0.25">
      <c r="A1135">
        <v>18078</v>
      </c>
    </row>
    <row r="1136" spans="1:5" x14ac:dyDescent="0.25">
      <c r="A1136">
        <v>18079</v>
      </c>
    </row>
    <row r="1137" spans="1:3" x14ac:dyDescent="0.25">
      <c r="A1137">
        <v>18080</v>
      </c>
    </row>
    <row r="1138" spans="1:3" x14ac:dyDescent="0.25">
      <c r="A1138">
        <v>18081</v>
      </c>
    </row>
    <row r="1139" spans="1:3" x14ac:dyDescent="0.25">
      <c r="A1139">
        <v>18082</v>
      </c>
    </row>
    <row r="1140" spans="1:3" x14ac:dyDescent="0.25">
      <c r="A1140">
        <v>18083</v>
      </c>
    </row>
    <row r="1141" spans="1:3" x14ac:dyDescent="0.25">
      <c r="A1141">
        <v>18084</v>
      </c>
    </row>
    <row r="1142" spans="1:3" x14ac:dyDescent="0.25">
      <c r="A1142">
        <v>18085</v>
      </c>
    </row>
    <row r="1143" spans="1:3" x14ac:dyDescent="0.25">
      <c r="A1143">
        <v>18086</v>
      </c>
    </row>
    <row r="1144" spans="1:3" x14ac:dyDescent="0.25">
      <c r="A1144">
        <v>18087</v>
      </c>
    </row>
    <row r="1145" spans="1:3" x14ac:dyDescent="0.25">
      <c r="A1145">
        <v>18088</v>
      </c>
    </row>
    <row r="1146" spans="1:3" x14ac:dyDescent="0.25">
      <c r="A1146">
        <v>18089</v>
      </c>
    </row>
    <row r="1147" spans="1:3" x14ac:dyDescent="0.25">
      <c r="A1147">
        <v>18090</v>
      </c>
    </row>
    <row r="1148" spans="1:3" x14ac:dyDescent="0.25">
      <c r="A1148">
        <v>18091</v>
      </c>
      <c r="B1148" s="2">
        <v>1</v>
      </c>
    </row>
    <row r="1149" spans="1:3" x14ac:dyDescent="0.25">
      <c r="A1149">
        <v>18092</v>
      </c>
      <c r="B1149" s="2">
        <v>1</v>
      </c>
    </row>
    <row r="1150" spans="1:3" x14ac:dyDescent="0.25">
      <c r="A1150">
        <v>18093</v>
      </c>
      <c r="B1150" s="2">
        <v>1</v>
      </c>
    </row>
    <row r="1151" spans="1:3" x14ac:dyDescent="0.25">
      <c r="A1151">
        <v>18094</v>
      </c>
      <c r="B1151" s="2">
        <v>1</v>
      </c>
      <c r="C1151" s="1">
        <v>2</v>
      </c>
    </row>
    <row r="1152" spans="1:3" x14ac:dyDescent="0.25">
      <c r="A1152">
        <v>18095</v>
      </c>
      <c r="B1152" s="2">
        <v>1</v>
      </c>
      <c r="C1152" s="1">
        <v>2</v>
      </c>
    </row>
    <row r="1153" spans="1:5" x14ac:dyDescent="0.25">
      <c r="A1153">
        <v>18096</v>
      </c>
      <c r="B1153" s="2">
        <v>1</v>
      </c>
      <c r="C1153" s="1">
        <v>2</v>
      </c>
    </row>
    <row r="1154" spans="1:5" x14ac:dyDescent="0.25">
      <c r="A1154">
        <v>18097</v>
      </c>
      <c r="B1154" s="2">
        <v>1</v>
      </c>
      <c r="C1154" s="1">
        <v>2</v>
      </c>
    </row>
    <row r="1155" spans="1:5" x14ac:dyDescent="0.25">
      <c r="A1155">
        <v>18098</v>
      </c>
      <c r="B1155" s="2">
        <v>1</v>
      </c>
      <c r="C1155" s="1">
        <v>2</v>
      </c>
    </row>
    <row r="1156" spans="1:5" x14ac:dyDescent="0.25">
      <c r="A1156">
        <v>18099</v>
      </c>
      <c r="B1156" s="2">
        <v>1</v>
      </c>
      <c r="C1156" s="1">
        <v>2</v>
      </c>
    </row>
    <row r="1157" spans="1:5" x14ac:dyDescent="0.25">
      <c r="A1157">
        <v>18100</v>
      </c>
      <c r="B1157" s="2">
        <v>1</v>
      </c>
      <c r="C1157" s="1">
        <v>2</v>
      </c>
    </row>
    <row r="1158" spans="1:5" x14ac:dyDescent="0.25">
      <c r="A1158">
        <v>18101</v>
      </c>
      <c r="C1158" s="1">
        <v>2</v>
      </c>
    </row>
    <row r="1159" spans="1:5" x14ac:dyDescent="0.25">
      <c r="A1159">
        <v>18102</v>
      </c>
      <c r="C1159" s="1">
        <v>2</v>
      </c>
    </row>
    <row r="1160" spans="1:5" x14ac:dyDescent="0.25">
      <c r="A1160">
        <v>18103</v>
      </c>
      <c r="C1160" s="1">
        <v>2</v>
      </c>
    </row>
    <row r="1161" spans="1:5" x14ac:dyDescent="0.25">
      <c r="A1161">
        <v>18104</v>
      </c>
    </row>
    <row r="1162" spans="1:5" x14ac:dyDescent="0.25">
      <c r="A1162">
        <v>18105</v>
      </c>
      <c r="D1162" s="4">
        <v>3</v>
      </c>
      <c r="E1162" s="3">
        <v>4</v>
      </c>
    </row>
    <row r="1163" spans="1:5" x14ac:dyDescent="0.25">
      <c r="A1163">
        <v>18106</v>
      </c>
      <c r="D1163" s="4">
        <v>3</v>
      </c>
      <c r="E1163" s="3">
        <v>4</v>
      </c>
    </row>
    <row r="1164" spans="1:5" x14ac:dyDescent="0.25">
      <c r="A1164">
        <v>18107</v>
      </c>
      <c r="D1164" s="4">
        <v>3</v>
      </c>
      <c r="E1164" s="3">
        <v>4</v>
      </c>
    </row>
    <row r="1165" spans="1:5" x14ac:dyDescent="0.25">
      <c r="A1165">
        <v>18108</v>
      </c>
      <c r="D1165" s="4">
        <v>3</v>
      </c>
      <c r="E1165" s="3">
        <v>4</v>
      </c>
    </row>
    <row r="1166" spans="1:5" x14ac:dyDescent="0.25">
      <c r="A1166">
        <v>18109</v>
      </c>
      <c r="D1166" s="4">
        <v>3</v>
      </c>
      <c r="E1166" s="3">
        <v>4</v>
      </c>
    </row>
    <row r="1167" spans="1:5" x14ac:dyDescent="0.25">
      <c r="A1167">
        <v>18110</v>
      </c>
      <c r="D1167" s="4">
        <v>3</v>
      </c>
      <c r="E1167" s="3">
        <v>4</v>
      </c>
    </row>
    <row r="1168" spans="1:5" x14ac:dyDescent="0.25">
      <c r="A1168">
        <v>18111</v>
      </c>
      <c r="D1168" s="4">
        <v>3</v>
      </c>
      <c r="E1168" s="3">
        <v>4</v>
      </c>
    </row>
    <row r="1169" spans="1:5" x14ac:dyDescent="0.25">
      <c r="A1169">
        <v>18112</v>
      </c>
      <c r="D1169" s="4">
        <v>3</v>
      </c>
      <c r="E1169" s="3">
        <v>4</v>
      </c>
    </row>
    <row r="1170" spans="1:5" x14ac:dyDescent="0.25">
      <c r="A1170">
        <v>18113</v>
      </c>
      <c r="D1170" s="4">
        <v>3</v>
      </c>
      <c r="E1170" s="3">
        <v>4</v>
      </c>
    </row>
    <row r="1171" spans="1:5" x14ac:dyDescent="0.25">
      <c r="A1171">
        <v>18114</v>
      </c>
      <c r="D1171" s="4">
        <v>3</v>
      </c>
    </row>
    <row r="1172" spans="1:5" x14ac:dyDescent="0.25">
      <c r="A1172">
        <v>18115</v>
      </c>
      <c r="D1172" s="4">
        <v>3</v>
      </c>
    </row>
    <row r="1173" spans="1:5" x14ac:dyDescent="0.25">
      <c r="A1173">
        <v>18116</v>
      </c>
    </row>
    <row r="1174" spans="1:5" x14ac:dyDescent="0.25">
      <c r="A1174">
        <v>18117</v>
      </c>
    </row>
    <row r="1175" spans="1:5" x14ac:dyDescent="0.25">
      <c r="A1175">
        <v>18118</v>
      </c>
    </row>
    <row r="1176" spans="1:5" x14ac:dyDescent="0.25">
      <c r="A1176">
        <v>18119</v>
      </c>
    </row>
    <row r="1177" spans="1:5" x14ac:dyDescent="0.25">
      <c r="A1177">
        <v>18120</v>
      </c>
    </row>
    <row r="1178" spans="1:5" x14ac:dyDescent="0.25">
      <c r="A1178">
        <v>18121</v>
      </c>
    </row>
    <row r="1179" spans="1:5" x14ac:dyDescent="0.25">
      <c r="A1179">
        <v>18122</v>
      </c>
      <c r="B1179" s="2">
        <v>1</v>
      </c>
    </row>
    <row r="1180" spans="1:5" x14ac:dyDescent="0.25">
      <c r="A1180">
        <v>18123</v>
      </c>
      <c r="B1180" s="2">
        <v>1</v>
      </c>
    </row>
    <row r="1181" spans="1:5" x14ac:dyDescent="0.25">
      <c r="A1181">
        <v>18124</v>
      </c>
      <c r="B1181" s="2">
        <v>1</v>
      </c>
    </row>
    <row r="1182" spans="1:5" x14ac:dyDescent="0.25">
      <c r="A1182">
        <v>18125</v>
      </c>
      <c r="B1182" s="2">
        <v>1</v>
      </c>
    </row>
    <row r="1183" spans="1:5" x14ac:dyDescent="0.25">
      <c r="A1183">
        <v>18126</v>
      </c>
      <c r="B1183" s="2">
        <v>1</v>
      </c>
      <c r="C1183" s="1">
        <v>2</v>
      </c>
    </row>
    <row r="1184" spans="1:5" x14ac:dyDescent="0.25">
      <c r="A1184">
        <v>18127</v>
      </c>
      <c r="B1184" s="2">
        <v>1</v>
      </c>
      <c r="C1184" s="1">
        <v>2</v>
      </c>
    </row>
    <row r="1185" spans="1:5" x14ac:dyDescent="0.25">
      <c r="A1185">
        <v>18128</v>
      </c>
      <c r="B1185" s="2">
        <v>1</v>
      </c>
      <c r="C1185" s="1">
        <v>2</v>
      </c>
    </row>
    <row r="1186" spans="1:5" x14ac:dyDescent="0.25">
      <c r="A1186">
        <v>18129</v>
      </c>
      <c r="B1186" s="2">
        <v>1</v>
      </c>
      <c r="C1186" s="1">
        <v>2</v>
      </c>
    </row>
    <row r="1187" spans="1:5" x14ac:dyDescent="0.25">
      <c r="A1187">
        <v>18130</v>
      </c>
      <c r="B1187" s="2">
        <v>1</v>
      </c>
      <c r="C1187" s="1">
        <v>2</v>
      </c>
    </row>
    <row r="1188" spans="1:5" x14ac:dyDescent="0.25">
      <c r="A1188">
        <v>18131</v>
      </c>
      <c r="B1188" s="2">
        <v>1</v>
      </c>
      <c r="C1188" s="1">
        <v>2</v>
      </c>
    </row>
    <row r="1189" spans="1:5" x14ac:dyDescent="0.25">
      <c r="A1189">
        <v>18132</v>
      </c>
      <c r="B1189" s="2">
        <v>1</v>
      </c>
      <c r="C1189" s="1">
        <v>2</v>
      </c>
    </row>
    <row r="1190" spans="1:5" x14ac:dyDescent="0.25">
      <c r="A1190">
        <v>18133</v>
      </c>
      <c r="C1190" s="1">
        <v>2</v>
      </c>
    </row>
    <row r="1191" spans="1:5" x14ac:dyDescent="0.25">
      <c r="A1191">
        <v>18134</v>
      </c>
      <c r="C1191" s="1">
        <v>2</v>
      </c>
    </row>
    <row r="1192" spans="1:5" x14ac:dyDescent="0.25">
      <c r="A1192">
        <v>18135</v>
      </c>
      <c r="C1192" s="1">
        <v>2</v>
      </c>
    </row>
    <row r="1193" spans="1:5" x14ac:dyDescent="0.25">
      <c r="A1193">
        <v>18136</v>
      </c>
    </row>
    <row r="1194" spans="1:5" x14ac:dyDescent="0.25">
      <c r="A1194">
        <v>18137</v>
      </c>
    </row>
    <row r="1195" spans="1:5" x14ac:dyDescent="0.25">
      <c r="A1195">
        <v>18138</v>
      </c>
    </row>
    <row r="1196" spans="1:5" x14ac:dyDescent="0.25">
      <c r="A1196">
        <v>18139</v>
      </c>
      <c r="D1196" s="4">
        <v>3</v>
      </c>
    </row>
    <row r="1197" spans="1:5" x14ac:dyDescent="0.25">
      <c r="A1197">
        <v>18140</v>
      </c>
      <c r="D1197" s="4">
        <v>3</v>
      </c>
    </row>
    <row r="1198" spans="1:5" x14ac:dyDescent="0.25">
      <c r="A1198">
        <v>18141</v>
      </c>
      <c r="D1198" s="4">
        <v>3</v>
      </c>
      <c r="E1198" s="3">
        <v>4</v>
      </c>
    </row>
    <row r="1199" spans="1:5" x14ac:dyDescent="0.25">
      <c r="A1199">
        <v>18142</v>
      </c>
      <c r="D1199" s="4">
        <v>3</v>
      </c>
      <c r="E1199" s="3">
        <v>4</v>
      </c>
    </row>
    <row r="1200" spans="1:5" x14ac:dyDescent="0.25">
      <c r="A1200">
        <v>18143</v>
      </c>
      <c r="D1200" s="4">
        <v>3</v>
      </c>
      <c r="E1200" s="3">
        <v>4</v>
      </c>
    </row>
    <row r="1201" spans="1:5" x14ac:dyDescent="0.25">
      <c r="A1201">
        <v>18144</v>
      </c>
      <c r="D1201" s="4">
        <v>3</v>
      </c>
      <c r="E1201" s="3">
        <v>4</v>
      </c>
    </row>
    <row r="1202" spans="1:5" x14ac:dyDescent="0.25">
      <c r="A1202">
        <v>18145</v>
      </c>
      <c r="D1202" s="4">
        <v>3</v>
      </c>
      <c r="E1202" s="3">
        <v>4</v>
      </c>
    </row>
    <row r="1203" spans="1:5" x14ac:dyDescent="0.25">
      <c r="A1203">
        <v>18146</v>
      </c>
      <c r="D1203" s="4">
        <v>3</v>
      </c>
      <c r="E1203" s="3">
        <v>4</v>
      </c>
    </row>
    <row r="1204" spans="1:5" x14ac:dyDescent="0.25">
      <c r="A1204">
        <v>18147</v>
      </c>
      <c r="D1204" s="4">
        <v>3</v>
      </c>
      <c r="E1204" s="3">
        <v>4</v>
      </c>
    </row>
    <row r="1205" spans="1:5" x14ac:dyDescent="0.25">
      <c r="A1205">
        <v>18148</v>
      </c>
      <c r="D1205" s="4">
        <v>3</v>
      </c>
      <c r="E1205" s="3">
        <v>4</v>
      </c>
    </row>
    <row r="1206" spans="1:5" x14ac:dyDescent="0.25">
      <c r="A1206">
        <v>18149</v>
      </c>
      <c r="D1206" s="4">
        <v>3</v>
      </c>
      <c r="E1206" s="3">
        <v>4</v>
      </c>
    </row>
    <row r="1207" spans="1:5" x14ac:dyDescent="0.25">
      <c r="A1207">
        <v>18150</v>
      </c>
      <c r="D1207" s="4">
        <v>3</v>
      </c>
      <c r="E1207" s="3">
        <v>4</v>
      </c>
    </row>
    <row r="1208" spans="1:5" x14ac:dyDescent="0.25">
      <c r="A1208">
        <v>18151</v>
      </c>
      <c r="D1208" s="4">
        <v>3</v>
      </c>
      <c r="E1208" s="3">
        <v>4</v>
      </c>
    </row>
    <row r="1209" spans="1:5" x14ac:dyDescent="0.25">
      <c r="A1209">
        <v>18152</v>
      </c>
      <c r="D1209" s="4">
        <v>3</v>
      </c>
      <c r="E1209" s="3">
        <v>4</v>
      </c>
    </row>
    <row r="1210" spans="1:5" x14ac:dyDescent="0.25">
      <c r="A1210">
        <v>18153</v>
      </c>
      <c r="D1210" s="4">
        <v>3</v>
      </c>
      <c r="E1210" s="3">
        <v>4</v>
      </c>
    </row>
    <row r="1211" spans="1:5" x14ac:dyDescent="0.25">
      <c r="A1211">
        <v>18154</v>
      </c>
    </row>
    <row r="1212" spans="1:5" x14ac:dyDescent="0.25">
      <c r="A1212">
        <v>18155</v>
      </c>
    </row>
    <row r="1213" spans="1:5" x14ac:dyDescent="0.25">
      <c r="A1213">
        <v>18156</v>
      </c>
    </row>
    <row r="1214" spans="1:5" x14ac:dyDescent="0.25">
      <c r="A1214">
        <v>18157</v>
      </c>
    </row>
    <row r="1215" spans="1:5" x14ac:dyDescent="0.25">
      <c r="A1215">
        <v>18158</v>
      </c>
    </row>
    <row r="1216" spans="1:5" x14ac:dyDescent="0.25">
      <c r="A1216">
        <v>18159</v>
      </c>
    </row>
    <row r="1217" spans="1:3" x14ac:dyDescent="0.25">
      <c r="A1217">
        <v>18160</v>
      </c>
    </row>
    <row r="1218" spans="1:3" x14ac:dyDescent="0.25">
      <c r="A1218">
        <v>18161</v>
      </c>
    </row>
    <row r="1219" spans="1:3" x14ac:dyDescent="0.25">
      <c r="A1219">
        <v>18162</v>
      </c>
      <c r="B1219" s="2">
        <v>1</v>
      </c>
    </row>
    <row r="1220" spans="1:3" x14ac:dyDescent="0.25">
      <c r="A1220">
        <v>18163</v>
      </c>
      <c r="B1220" s="2">
        <v>1</v>
      </c>
    </row>
    <row r="1221" spans="1:3" x14ac:dyDescent="0.25">
      <c r="A1221">
        <v>18164</v>
      </c>
      <c r="B1221" s="2">
        <v>1</v>
      </c>
    </row>
    <row r="1222" spans="1:3" x14ac:dyDescent="0.25">
      <c r="A1222">
        <v>18165</v>
      </c>
      <c r="B1222" s="2">
        <v>1</v>
      </c>
    </row>
    <row r="1223" spans="1:3" x14ac:dyDescent="0.25">
      <c r="A1223">
        <v>18166</v>
      </c>
      <c r="B1223" s="2">
        <v>1</v>
      </c>
      <c r="C1223" s="1">
        <v>2</v>
      </c>
    </row>
    <row r="1224" spans="1:3" x14ac:dyDescent="0.25">
      <c r="A1224">
        <v>18167</v>
      </c>
      <c r="B1224" s="2">
        <v>1</v>
      </c>
      <c r="C1224" s="1">
        <v>2</v>
      </c>
    </row>
    <row r="1225" spans="1:3" x14ac:dyDescent="0.25">
      <c r="A1225">
        <v>18168</v>
      </c>
      <c r="B1225" s="2">
        <v>1</v>
      </c>
      <c r="C1225" s="1">
        <v>2</v>
      </c>
    </row>
    <row r="1226" spans="1:3" x14ac:dyDescent="0.25">
      <c r="A1226">
        <v>18169</v>
      </c>
      <c r="B1226" s="2">
        <v>1</v>
      </c>
      <c r="C1226" s="1">
        <v>2</v>
      </c>
    </row>
    <row r="1227" spans="1:3" x14ac:dyDescent="0.25">
      <c r="A1227">
        <v>18170</v>
      </c>
      <c r="B1227" s="2">
        <v>1</v>
      </c>
      <c r="C1227" s="1">
        <v>2</v>
      </c>
    </row>
    <row r="1228" spans="1:3" x14ac:dyDescent="0.25">
      <c r="A1228">
        <v>18171</v>
      </c>
      <c r="B1228" s="2">
        <v>1</v>
      </c>
      <c r="C1228" s="1">
        <v>2</v>
      </c>
    </row>
    <row r="1229" spans="1:3" x14ac:dyDescent="0.25">
      <c r="A1229">
        <v>18172</v>
      </c>
      <c r="B1229" s="2">
        <v>1</v>
      </c>
      <c r="C1229" s="1">
        <v>2</v>
      </c>
    </row>
    <row r="1230" spans="1:3" x14ac:dyDescent="0.25">
      <c r="A1230">
        <v>18173</v>
      </c>
      <c r="B1230" s="2">
        <v>1</v>
      </c>
      <c r="C1230" s="1">
        <v>2</v>
      </c>
    </row>
    <row r="1231" spans="1:3" x14ac:dyDescent="0.25">
      <c r="A1231">
        <v>18174</v>
      </c>
      <c r="B1231" s="2">
        <v>1</v>
      </c>
      <c r="C1231" s="1">
        <v>2</v>
      </c>
    </row>
    <row r="1232" spans="1:3" x14ac:dyDescent="0.25">
      <c r="A1232">
        <v>18175</v>
      </c>
      <c r="C1232" s="1">
        <v>2</v>
      </c>
    </row>
    <row r="1233" spans="1:5" x14ac:dyDescent="0.25">
      <c r="A1233">
        <v>18176</v>
      </c>
      <c r="C1233" s="1">
        <v>2</v>
      </c>
    </row>
    <row r="1234" spans="1:5" x14ac:dyDescent="0.25">
      <c r="A1234">
        <v>18177</v>
      </c>
      <c r="C1234" s="1">
        <v>2</v>
      </c>
      <c r="D1234" s="4">
        <v>3</v>
      </c>
      <c r="E1234" s="3">
        <v>4</v>
      </c>
    </row>
    <row r="1235" spans="1:5" x14ac:dyDescent="0.25">
      <c r="A1235">
        <v>18178</v>
      </c>
      <c r="D1235" s="4">
        <v>3</v>
      </c>
      <c r="E1235" s="3">
        <v>4</v>
      </c>
    </row>
    <row r="1236" spans="1:5" x14ac:dyDescent="0.25">
      <c r="A1236">
        <v>18179</v>
      </c>
      <c r="D1236" s="4">
        <v>3</v>
      </c>
      <c r="E1236" s="3">
        <v>4</v>
      </c>
    </row>
    <row r="1237" spans="1:5" x14ac:dyDescent="0.25">
      <c r="A1237">
        <v>18180</v>
      </c>
      <c r="D1237" s="4">
        <v>3</v>
      </c>
      <c r="E1237" s="3">
        <v>4</v>
      </c>
    </row>
    <row r="1238" spans="1:5" x14ac:dyDescent="0.25">
      <c r="A1238">
        <v>18181</v>
      </c>
      <c r="D1238" s="4">
        <v>3</v>
      </c>
      <c r="E1238" s="3">
        <v>4</v>
      </c>
    </row>
    <row r="1239" spans="1:5" x14ac:dyDescent="0.25">
      <c r="A1239">
        <v>18182</v>
      </c>
      <c r="D1239" s="4">
        <v>3</v>
      </c>
      <c r="E1239" s="3">
        <v>4</v>
      </c>
    </row>
    <row r="1240" spans="1:5" x14ac:dyDescent="0.25">
      <c r="A1240">
        <v>18183</v>
      </c>
      <c r="D1240" s="4">
        <v>3</v>
      </c>
      <c r="E1240" s="3">
        <v>4</v>
      </c>
    </row>
    <row r="1241" spans="1:5" x14ac:dyDescent="0.25">
      <c r="A1241">
        <v>18184</v>
      </c>
      <c r="D1241" s="4">
        <v>3</v>
      </c>
      <c r="E1241" s="3">
        <v>4</v>
      </c>
    </row>
    <row r="1242" spans="1:5" x14ac:dyDescent="0.25">
      <c r="A1242">
        <v>18185</v>
      </c>
      <c r="D1242" s="4">
        <v>3</v>
      </c>
      <c r="E1242" s="3">
        <v>4</v>
      </c>
    </row>
    <row r="1243" spans="1:5" x14ac:dyDescent="0.25">
      <c r="A1243">
        <v>18186</v>
      </c>
      <c r="D1243" s="4">
        <v>3</v>
      </c>
      <c r="E1243" s="3">
        <v>4</v>
      </c>
    </row>
    <row r="1244" spans="1:5" x14ac:dyDescent="0.25">
      <c r="A1244">
        <v>18187</v>
      </c>
      <c r="D1244" s="4">
        <v>3</v>
      </c>
    </row>
    <row r="1245" spans="1:5" x14ac:dyDescent="0.25">
      <c r="A1245">
        <v>18188</v>
      </c>
    </row>
    <row r="1246" spans="1:5" x14ac:dyDescent="0.25">
      <c r="A1246">
        <v>18189</v>
      </c>
    </row>
    <row r="1247" spans="1:5" x14ac:dyDescent="0.25">
      <c r="A1247">
        <v>18190</v>
      </c>
    </row>
    <row r="1248" spans="1:5" x14ac:dyDescent="0.25">
      <c r="A1248">
        <v>18191</v>
      </c>
    </row>
    <row r="1249" spans="1:3" x14ac:dyDescent="0.25">
      <c r="A1249">
        <v>18192</v>
      </c>
    </row>
    <row r="1250" spans="1:3" x14ac:dyDescent="0.25">
      <c r="A1250">
        <v>18193</v>
      </c>
    </row>
    <row r="1251" spans="1:3" x14ac:dyDescent="0.25">
      <c r="A1251">
        <v>18194</v>
      </c>
    </row>
    <row r="1252" spans="1:3" x14ac:dyDescent="0.25">
      <c r="A1252">
        <v>18195</v>
      </c>
    </row>
    <row r="1253" spans="1:3" x14ac:dyDescent="0.25">
      <c r="A1253">
        <v>18196</v>
      </c>
    </row>
    <row r="1254" spans="1:3" x14ac:dyDescent="0.25">
      <c r="A1254">
        <v>18197</v>
      </c>
    </row>
    <row r="1255" spans="1:3" x14ac:dyDescent="0.25">
      <c r="A1255">
        <v>18198</v>
      </c>
    </row>
    <row r="1256" spans="1:3" x14ac:dyDescent="0.25">
      <c r="A1256">
        <v>18199</v>
      </c>
      <c r="B1256" s="2">
        <v>1</v>
      </c>
    </row>
    <row r="1257" spans="1:3" x14ac:dyDescent="0.25">
      <c r="A1257">
        <v>18200</v>
      </c>
      <c r="B1257" s="2">
        <v>1</v>
      </c>
    </row>
    <row r="1258" spans="1:3" x14ac:dyDescent="0.25">
      <c r="A1258">
        <v>18201</v>
      </c>
      <c r="B1258" s="2">
        <v>1</v>
      </c>
    </row>
    <row r="1259" spans="1:3" x14ac:dyDescent="0.25">
      <c r="A1259">
        <v>18202</v>
      </c>
      <c r="B1259" s="2">
        <v>1</v>
      </c>
      <c r="C1259" s="1">
        <v>2</v>
      </c>
    </row>
    <row r="1260" spans="1:3" x14ac:dyDescent="0.25">
      <c r="A1260">
        <v>18203</v>
      </c>
      <c r="B1260" s="2">
        <v>1</v>
      </c>
      <c r="C1260" s="1">
        <v>2</v>
      </c>
    </row>
    <row r="1261" spans="1:3" x14ac:dyDescent="0.25">
      <c r="A1261">
        <v>18204</v>
      </c>
      <c r="B1261" s="2">
        <v>1</v>
      </c>
      <c r="C1261" s="1">
        <v>2</v>
      </c>
    </row>
    <row r="1262" spans="1:3" x14ac:dyDescent="0.25">
      <c r="A1262">
        <v>18205</v>
      </c>
      <c r="B1262" s="2">
        <v>1</v>
      </c>
      <c r="C1262" s="1">
        <v>2</v>
      </c>
    </row>
    <row r="1263" spans="1:3" x14ac:dyDescent="0.25">
      <c r="A1263">
        <v>18206</v>
      </c>
      <c r="B1263" s="2">
        <v>1</v>
      </c>
      <c r="C1263" s="1">
        <v>2</v>
      </c>
    </row>
    <row r="1264" spans="1:3" x14ac:dyDescent="0.25">
      <c r="A1264">
        <v>18207</v>
      </c>
      <c r="B1264" s="2">
        <v>1</v>
      </c>
      <c r="C1264" s="1">
        <v>2</v>
      </c>
    </row>
    <row r="1265" spans="1:5" x14ac:dyDescent="0.25">
      <c r="A1265">
        <v>18208</v>
      </c>
      <c r="B1265" s="2">
        <v>1</v>
      </c>
      <c r="C1265" s="1">
        <v>2</v>
      </c>
    </row>
    <row r="1266" spans="1:5" x14ac:dyDescent="0.25">
      <c r="A1266">
        <v>18209</v>
      </c>
      <c r="C1266" s="1">
        <v>2</v>
      </c>
    </row>
    <row r="1267" spans="1:5" x14ac:dyDescent="0.25">
      <c r="A1267">
        <v>18210</v>
      </c>
    </row>
    <row r="1268" spans="1:5" x14ac:dyDescent="0.25">
      <c r="A1268">
        <v>18211</v>
      </c>
      <c r="D1268" s="4">
        <v>3</v>
      </c>
      <c r="E1268" s="3">
        <v>4</v>
      </c>
    </row>
    <row r="1269" spans="1:5" x14ac:dyDescent="0.25">
      <c r="A1269">
        <v>18212</v>
      </c>
      <c r="D1269" s="4">
        <v>3</v>
      </c>
      <c r="E1269" s="3">
        <v>4</v>
      </c>
    </row>
    <row r="1270" spans="1:5" x14ac:dyDescent="0.25">
      <c r="A1270">
        <v>18213</v>
      </c>
      <c r="D1270" s="4">
        <v>3</v>
      </c>
      <c r="E1270" s="3">
        <v>4</v>
      </c>
    </row>
    <row r="1271" spans="1:5" x14ac:dyDescent="0.25">
      <c r="A1271">
        <v>18214</v>
      </c>
      <c r="D1271" s="4">
        <v>3</v>
      </c>
      <c r="E1271" s="3">
        <v>4</v>
      </c>
    </row>
    <row r="1272" spans="1:5" x14ac:dyDescent="0.25">
      <c r="A1272">
        <v>18215</v>
      </c>
      <c r="D1272" s="4">
        <v>3</v>
      </c>
      <c r="E1272" s="3">
        <v>4</v>
      </c>
    </row>
    <row r="1273" spans="1:5" x14ac:dyDescent="0.25">
      <c r="A1273">
        <v>18216</v>
      </c>
      <c r="D1273" s="4">
        <v>3</v>
      </c>
      <c r="E1273" s="3">
        <v>4</v>
      </c>
    </row>
    <row r="1274" spans="1:5" x14ac:dyDescent="0.25">
      <c r="A1274">
        <v>18217</v>
      </c>
      <c r="D1274" s="4">
        <v>3</v>
      </c>
      <c r="E1274" s="3">
        <v>4</v>
      </c>
    </row>
    <row r="1275" spans="1:5" x14ac:dyDescent="0.25">
      <c r="A1275">
        <v>18218</v>
      </c>
      <c r="D1275" s="4">
        <v>3</v>
      </c>
      <c r="E1275" s="3">
        <v>4</v>
      </c>
    </row>
    <row r="1276" spans="1:5" x14ac:dyDescent="0.25">
      <c r="A1276">
        <v>18219</v>
      </c>
      <c r="D1276" s="4">
        <v>3</v>
      </c>
      <c r="E1276" s="3">
        <v>4</v>
      </c>
    </row>
    <row r="1277" spans="1:5" x14ac:dyDescent="0.25">
      <c r="A1277">
        <v>18220</v>
      </c>
      <c r="D1277" s="4">
        <v>3</v>
      </c>
    </row>
    <row r="1278" spans="1:5" x14ac:dyDescent="0.25">
      <c r="A1278">
        <v>18221</v>
      </c>
    </row>
    <row r="1279" spans="1:5" x14ac:dyDescent="0.25">
      <c r="A1279">
        <v>18222</v>
      </c>
    </row>
    <row r="1280" spans="1:5" x14ac:dyDescent="0.25">
      <c r="A1280">
        <v>18223</v>
      </c>
    </row>
    <row r="1281" spans="1:3" x14ac:dyDescent="0.25">
      <c r="A1281">
        <v>18224</v>
      </c>
    </row>
    <row r="1282" spans="1:3" x14ac:dyDescent="0.25">
      <c r="A1282">
        <v>18225</v>
      </c>
    </row>
    <row r="1283" spans="1:3" x14ac:dyDescent="0.25">
      <c r="A1283">
        <v>18226</v>
      </c>
    </row>
    <row r="1284" spans="1:3" x14ac:dyDescent="0.25">
      <c r="A1284">
        <v>18227</v>
      </c>
    </row>
    <row r="1285" spans="1:3" x14ac:dyDescent="0.25">
      <c r="A1285">
        <v>18228</v>
      </c>
    </row>
    <row r="1286" spans="1:3" x14ac:dyDescent="0.25">
      <c r="A1286">
        <v>18229</v>
      </c>
      <c r="C1286" s="1">
        <v>2</v>
      </c>
    </row>
    <row r="1287" spans="1:3" x14ac:dyDescent="0.25">
      <c r="A1287">
        <v>18230</v>
      </c>
      <c r="C1287" s="1">
        <v>2</v>
      </c>
    </row>
    <row r="1288" spans="1:3" x14ac:dyDescent="0.25">
      <c r="A1288">
        <v>18231</v>
      </c>
      <c r="C1288" s="1">
        <v>2</v>
      </c>
    </row>
    <row r="1289" spans="1:3" x14ac:dyDescent="0.25">
      <c r="A1289">
        <v>18232</v>
      </c>
      <c r="C1289" s="1">
        <v>2</v>
      </c>
    </row>
    <row r="1290" spans="1:3" x14ac:dyDescent="0.25">
      <c r="A1290">
        <v>18233</v>
      </c>
      <c r="B1290" s="2">
        <v>1</v>
      </c>
      <c r="C1290" s="1">
        <v>2</v>
      </c>
    </row>
    <row r="1291" spans="1:3" x14ac:dyDescent="0.25">
      <c r="A1291">
        <v>18234</v>
      </c>
      <c r="B1291" s="2">
        <v>1</v>
      </c>
      <c r="C1291" s="1">
        <v>2</v>
      </c>
    </row>
    <row r="1292" spans="1:3" x14ac:dyDescent="0.25">
      <c r="A1292">
        <v>18235</v>
      </c>
      <c r="B1292" s="2">
        <v>1</v>
      </c>
      <c r="C1292" s="1">
        <v>2</v>
      </c>
    </row>
    <row r="1293" spans="1:3" x14ac:dyDescent="0.25">
      <c r="A1293">
        <v>18236</v>
      </c>
      <c r="B1293" s="2">
        <v>1</v>
      </c>
      <c r="C1293" s="1">
        <v>2</v>
      </c>
    </row>
    <row r="1294" spans="1:3" x14ac:dyDescent="0.25">
      <c r="A1294">
        <v>18237</v>
      </c>
      <c r="B1294" s="2">
        <v>1</v>
      </c>
      <c r="C1294" s="1">
        <v>2</v>
      </c>
    </row>
    <row r="1295" spans="1:3" x14ac:dyDescent="0.25">
      <c r="A1295">
        <v>18238</v>
      </c>
      <c r="B1295" s="2">
        <v>1</v>
      </c>
      <c r="C1295" s="1">
        <v>2</v>
      </c>
    </row>
    <row r="1296" spans="1:3" x14ac:dyDescent="0.25">
      <c r="A1296">
        <v>18239</v>
      </c>
      <c r="B1296" s="2">
        <v>1</v>
      </c>
      <c r="C1296" s="1">
        <v>2</v>
      </c>
    </row>
    <row r="1297" spans="1:5" x14ac:dyDescent="0.25">
      <c r="A1297">
        <v>18240</v>
      </c>
      <c r="B1297" s="2">
        <v>1</v>
      </c>
    </row>
    <row r="1298" spans="1:5" x14ac:dyDescent="0.25">
      <c r="A1298">
        <v>18241</v>
      </c>
      <c r="B1298" s="2">
        <v>1</v>
      </c>
    </row>
    <row r="1299" spans="1:5" x14ac:dyDescent="0.25">
      <c r="A1299">
        <v>18242</v>
      </c>
      <c r="B1299" s="2">
        <v>1</v>
      </c>
    </row>
    <row r="1300" spans="1:5" x14ac:dyDescent="0.25">
      <c r="A1300">
        <v>18243</v>
      </c>
    </row>
    <row r="1301" spans="1:5" x14ac:dyDescent="0.25">
      <c r="A1301">
        <v>18244</v>
      </c>
      <c r="E1301" s="3">
        <v>4</v>
      </c>
    </row>
    <row r="1302" spans="1:5" x14ac:dyDescent="0.25">
      <c r="A1302">
        <v>18245</v>
      </c>
      <c r="E1302" s="3">
        <v>4</v>
      </c>
    </row>
    <row r="1303" spans="1:5" x14ac:dyDescent="0.25">
      <c r="A1303">
        <v>18246</v>
      </c>
      <c r="E1303" s="3">
        <v>4</v>
      </c>
    </row>
    <row r="1304" spans="1:5" x14ac:dyDescent="0.25">
      <c r="A1304">
        <v>18247</v>
      </c>
      <c r="D1304" s="4">
        <v>3</v>
      </c>
      <c r="E1304" s="3">
        <v>4</v>
      </c>
    </row>
    <row r="1305" spans="1:5" x14ac:dyDescent="0.25">
      <c r="A1305">
        <v>18248</v>
      </c>
      <c r="D1305" s="4">
        <v>3</v>
      </c>
      <c r="E1305" s="3">
        <v>4</v>
      </c>
    </row>
    <row r="1306" spans="1:5" x14ac:dyDescent="0.25">
      <c r="A1306">
        <v>18249</v>
      </c>
      <c r="D1306" s="4">
        <v>3</v>
      </c>
      <c r="E1306" s="3">
        <v>4</v>
      </c>
    </row>
    <row r="1307" spans="1:5" x14ac:dyDescent="0.25">
      <c r="A1307">
        <v>18250</v>
      </c>
      <c r="D1307" s="4">
        <v>3</v>
      </c>
      <c r="E1307" s="3">
        <v>4</v>
      </c>
    </row>
    <row r="1308" spans="1:5" x14ac:dyDescent="0.25">
      <c r="A1308">
        <v>18251</v>
      </c>
      <c r="D1308" s="4">
        <v>3</v>
      </c>
      <c r="E1308" s="3">
        <v>4</v>
      </c>
    </row>
    <row r="1309" spans="1:5" x14ac:dyDescent="0.25">
      <c r="A1309">
        <v>18252</v>
      </c>
      <c r="D1309" s="4">
        <v>3</v>
      </c>
      <c r="E1309" s="3">
        <v>4</v>
      </c>
    </row>
    <row r="1310" spans="1:5" x14ac:dyDescent="0.25">
      <c r="A1310">
        <v>18253</v>
      </c>
      <c r="D1310" s="4">
        <v>3</v>
      </c>
    </row>
    <row r="1311" spans="1:5" x14ac:dyDescent="0.25">
      <c r="A1311">
        <v>18254</v>
      </c>
      <c r="D1311" s="4">
        <v>3</v>
      </c>
    </row>
    <row r="1312" spans="1:5" x14ac:dyDescent="0.25">
      <c r="A1312">
        <v>18255</v>
      </c>
      <c r="D1312" s="4">
        <v>3</v>
      </c>
    </row>
    <row r="1313" spans="1:6" x14ac:dyDescent="0.25">
      <c r="A1313">
        <v>18256</v>
      </c>
      <c r="D1313" s="4">
        <v>3</v>
      </c>
    </row>
    <row r="1314" spans="1:6" x14ac:dyDescent="0.25">
      <c r="A1314">
        <v>18257</v>
      </c>
      <c r="F1314" t="s">
        <v>22</v>
      </c>
    </row>
    <row r="1315" spans="1:6" x14ac:dyDescent="0.25">
      <c r="A1315">
        <v>18366</v>
      </c>
    </row>
    <row r="1316" spans="1:6" x14ac:dyDescent="0.25">
      <c r="A1316">
        <v>18367</v>
      </c>
    </row>
    <row r="1317" spans="1:6" x14ac:dyDescent="0.25">
      <c r="A1317">
        <v>18368</v>
      </c>
    </row>
    <row r="1318" spans="1:6" x14ac:dyDescent="0.25">
      <c r="A1318">
        <v>18369</v>
      </c>
    </row>
    <row r="1319" spans="1:6" x14ac:dyDescent="0.25">
      <c r="A1319">
        <v>18370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5"/>
  <sheetViews>
    <sheetView workbookViewId="0">
      <selection activeCell="DK1" sqref="DK1:DL2"/>
    </sheetView>
  </sheetViews>
  <sheetFormatPr defaultRowHeight="15" x14ac:dyDescent="0.25"/>
  <sheetData>
    <row r="1" spans="1:1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250</v>
      </c>
      <c r="CR1" t="s">
        <v>251</v>
      </c>
      <c r="CS1" t="s">
        <v>252</v>
      </c>
      <c r="CT1" t="s">
        <v>253</v>
      </c>
      <c r="CU1" t="s">
        <v>254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  <c r="DH1" t="s">
        <v>279</v>
      </c>
      <c r="DI1" t="s">
        <v>280</v>
      </c>
    </row>
    <row r="2" spans="1:113" x14ac:dyDescent="0.25">
      <c r="A2">
        <v>204.88647399999999</v>
      </c>
      <c r="B2">
        <v>8.1835400000000007</v>
      </c>
      <c r="C2">
        <v>210.46498399999999</v>
      </c>
      <c r="D2">
        <v>6.700215</v>
      </c>
      <c r="E2">
        <v>202.76919799999999</v>
      </c>
      <c r="F2">
        <v>8.7127590000000001</v>
      </c>
      <c r="G2">
        <v>206.88242700000001</v>
      </c>
      <c r="H2">
        <v>6.0864859999999998</v>
      </c>
      <c r="I2">
        <f>SQRT((ABS($A$3-$A$2)^2+(ABS($B$3-$B$2)^2)))</f>
        <v>24.333441745410539</v>
      </c>
      <c r="J2">
        <f>SQRT((ABS($C$3-$C$2)^2+(ABS($D$3-$D$2)^2)))</f>
        <v>21.829041602884743</v>
      </c>
      <c r="K2">
        <f>SQRT((ABS($E$3-$E$2)^2+(ABS($F$3-$F$2)^2)))</f>
        <v>24.264138045416097</v>
      </c>
      <c r="L2">
        <f>SQRT((ABS($G$3-$G$2)^2+(ABS($H$3-$H$2)^2)))</f>
        <v>24.915336994799418</v>
      </c>
      <c r="M2">
        <f>ABS($B$2-$D$2)</f>
        <v>1.4833250000000007</v>
      </c>
      <c r="N2">
        <f>ABS($F$2-$H$2)</f>
        <v>2.6262730000000003</v>
      </c>
      <c r="Q2">
        <f>SQRT((ABS($A$2-$E$2)^2+(ABS($B$2-$F$2)^2)))</f>
        <v>2.1824138952400887</v>
      </c>
      <c r="R2">
        <f>SQRT((ABS($C$2-$G$2)^2+(ABS($D$2-$H$2)^2)))</f>
        <v>3.6347459256033092</v>
      </c>
      <c r="S2">
        <v>23</v>
      </c>
      <c r="T2">
        <v>12</v>
      </c>
      <c r="U2">
        <v>12</v>
      </c>
      <c r="V2">
        <v>16</v>
      </c>
      <c r="W2">
        <v>23</v>
      </c>
      <c r="X2">
        <v>12</v>
      </c>
      <c r="Y2">
        <v>13</v>
      </c>
      <c r="Z2">
        <v>12</v>
      </c>
      <c r="AA2">
        <v>26</v>
      </c>
      <c r="AB2">
        <v>12</v>
      </c>
      <c r="AC2">
        <v>14</v>
      </c>
      <c r="AD2">
        <v>21</v>
      </c>
      <c r="AE2">
        <v>27</v>
      </c>
      <c r="AF2">
        <v>16</v>
      </c>
      <c r="AG2">
        <v>14</v>
      </c>
      <c r="AH2">
        <v>21</v>
      </c>
      <c r="AI2">
        <v>15</v>
      </c>
      <c r="AJ2">
        <v>4</v>
      </c>
      <c r="AK2">
        <v>0</v>
      </c>
      <c r="AL2">
        <v>4</v>
      </c>
      <c r="AM2">
        <v>16</v>
      </c>
      <c r="AN2">
        <v>4</v>
      </c>
      <c r="AO2">
        <v>0</v>
      </c>
      <c r="AP2">
        <v>0</v>
      </c>
      <c r="AQ2">
        <v>11</v>
      </c>
      <c r="AR2">
        <v>0</v>
      </c>
      <c r="AS2">
        <v>1</v>
      </c>
      <c r="AT2">
        <v>5</v>
      </c>
      <c r="AU2">
        <v>11</v>
      </c>
      <c r="AV2">
        <v>4</v>
      </c>
      <c r="AW2">
        <v>0</v>
      </c>
      <c r="AX2">
        <v>5</v>
      </c>
      <c r="AY2">
        <f>(23/200)</f>
        <v>0.115</v>
      </c>
      <c r="AZ2">
        <f>(23/200)</f>
        <v>0.115</v>
      </c>
      <c r="BA2">
        <f>(26/200)</f>
        <v>0.13</v>
      </c>
      <c r="BB2">
        <f>(27/200)</f>
        <v>0.13500000000000001</v>
      </c>
      <c r="BC2">
        <f>(15/200)</f>
        <v>7.4999999999999997E-2</v>
      </c>
      <c r="BD2">
        <f>(16/200)</f>
        <v>0.08</v>
      </c>
      <c r="BE2">
        <f>(11/200)</f>
        <v>5.5E-2</v>
      </c>
      <c r="BF2">
        <f>(11/200)</f>
        <v>5.5E-2</v>
      </c>
      <c r="BG2">
        <f>(0.115+0.075)</f>
        <v>0.19</v>
      </c>
      <c r="BH2">
        <f>(0.115+0.08)</f>
        <v>0.19500000000000001</v>
      </c>
      <c r="BI2">
        <f>(0.13+0.055)</f>
        <v>0.185</v>
      </c>
      <c r="BJ2">
        <f>(0.135+0.055)</f>
        <v>0.19</v>
      </c>
      <c r="BK2">
        <f>((0.115/0.19)*100)</f>
        <v>60.526315789473685</v>
      </c>
      <c r="BL2">
        <f>((0.115/0.195)*100)</f>
        <v>58.974358974358978</v>
      </c>
      <c r="BM2">
        <f>((0.13/0.185)*100)</f>
        <v>70.270270270270274</v>
      </c>
      <c r="BN2">
        <f>((0.135/0.19)*100)</f>
        <v>71.05263157894737</v>
      </c>
      <c r="BO2">
        <f>((0.075/0.19)*100)</f>
        <v>39.473684210526315</v>
      </c>
      <c r="BP2">
        <f>((0.08/0.195)*100)</f>
        <v>41.025641025641022</v>
      </c>
      <c r="BQ2">
        <f>((0.055/0.185)*100)</f>
        <v>29.72972972972973</v>
      </c>
      <c r="BS2">
        <f>((12/23)*100)</f>
        <v>52.173913043478258</v>
      </c>
      <c r="BT2">
        <f>((12/23)*100)</f>
        <v>52.173913043478258</v>
      </c>
      <c r="BU2">
        <f>((16/23)*100)</f>
        <v>69.565217391304344</v>
      </c>
      <c r="BV2">
        <f>((12/23)*100)</f>
        <v>52.173913043478258</v>
      </c>
      <c r="BW2">
        <f>((13/23)*100)</f>
        <v>56.521739130434781</v>
      </c>
      <c r="BX2">
        <f>((12/23)*100)</f>
        <v>52.173913043478258</v>
      </c>
      <c r="BY2">
        <f>((12/26)*100)</f>
        <v>46.153846153846153</v>
      </c>
      <c r="BZ2">
        <f>((14/26)*100)</f>
        <v>53.846153846153847</v>
      </c>
      <c r="CA2">
        <f>((21/26)*100)</f>
        <v>80.769230769230774</v>
      </c>
      <c r="CB2">
        <f>((16/27)*100)</f>
        <v>59.259259259259252</v>
      </c>
      <c r="CC2">
        <f>((14/27)*100)</f>
        <v>51.851851851851848</v>
      </c>
      <c r="CD2">
        <f>((21/27)*100)</f>
        <v>77.777777777777786</v>
      </c>
      <c r="CE2">
        <f>((4/15)*100)</f>
        <v>26.666666666666668</v>
      </c>
      <c r="CF2">
        <f>((0/15)*100)</f>
        <v>0</v>
      </c>
      <c r="CG2">
        <f>((4/15)*100)</f>
        <v>26.666666666666668</v>
      </c>
      <c r="CH2">
        <f>((4/16)*100)</f>
        <v>25</v>
      </c>
      <c r="CI2">
        <f>((0/16)*100)</f>
        <v>0</v>
      </c>
      <c r="CJ2">
        <f>((0/16)*100)</f>
        <v>0</v>
      </c>
      <c r="CK2">
        <f>((0/11)*100)</f>
        <v>0</v>
      </c>
      <c r="CL2">
        <f>((1/11)*100)</f>
        <v>9.0909090909090917</v>
      </c>
      <c r="CM2">
        <f>((5/11)*100)</f>
        <v>45.454545454545453</v>
      </c>
      <c r="CN2">
        <f>((4/11)*100)</f>
        <v>36.363636363636367</v>
      </c>
      <c r="CO2">
        <f>((0/11)*100)</f>
        <v>0</v>
      </c>
      <c r="CP2">
        <f>((5/11)*100)</f>
        <v>45.454545454545453</v>
      </c>
      <c r="CQ2">
        <f>$I2/$BG2</f>
        <v>128.07074602847652</v>
      </c>
      <c r="CR2">
        <f>$J2/$BH2</f>
        <v>111.94380309171663</v>
      </c>
      <c r="CS2">
        <f>$K2/$BI2</f>
        <v>131.15750294819512</v>
      </c>
      <c r="CT2">
        <f>$L2/$BJ2</f>
        <v>131.13335260420746</v>
      </c>
      <c r="CU2">
        <f>CU4/CU6</f>
        <v>178.18542840837927</v>
      </c>
      <c r="CV2">
        <v>0.28947368421052633</v>
      </c>
      <c r="CW2">
        <v>0.55263157894736847</v>
      </c>
      <c r="CX2">
        <v>0.71052631578947367</v>
      </c>
      <c r="CY2">
        <v>0.69230769230769229</v>
      </c>
      <c r="CZ2">
        <v>0.25641025641025639</v>
      </c>
      <c r="DA2">
        <v>0.41025641025641024</v>
      </c>
      <c r="DB2">
        <v>0.43243243243243246</v>
      </c>
      <c r="DC2">
        <v>0.72972972972972971</v>
      </c>
      <c r="DD2">
        <v>0.13513513513513514</v>
      </c>
      <c r="DE2">
        <v>0.28947368421052633</v>
      </c>
      <c r="DF2">
        <v>0.57894736842105265</v>
      </c>
      <c r="DG2">
        <v>0.84210526315789469</v>
      </c>
      <c r="DH2">
        <v>8.2209909872203255</v>
      </c>
      <c r="DI2">
        <v>33.639806202531162</v>
      </c>
    </row>
    <row r="3" spans="1:113" x14ac:dyDescent="0.25">
      <c r="A3">
        <v>180.55351400000001</v>
      </c>
      <c r="B3">
        <v>8.0304230000000008</v>
      </c>
      <c r="C3">
        <v>188.64145099999999</v>
      </c>
      <c r="D3">
        <v>7.1905869999999998</v>
      </c>
      <c r="E3">
        <v>178.50528700000001</v>
      </c>
      <c r="F3">
        <v>8.6077919999999999</v>
      </c>
      <c r="G3">
        <v>181.971531</v>
      </c>
      <c r="H3">
        <v>5.6160839999999999</v>
      </c>
      <c r="I3">
        <f>SQRT((ABS($A$4-$A$3)^2+(ABS($B$4-$B$3)^2)))</f>
        <v>24.38005076496766</v>
      </c>
      <c r="J3">
        <f>SQRT((ABS($C$4-$C$3)^2+(ABS($D$4-$D$3)^2)))</f>
        <v>24.556167911410441</v>
      </c>
      <c r="K3">
        <f>SQRT((ABS($E$4-$E$3)^2+(ABS($F$4-$F$3)^2)))</f>
        <v>23.903349993160734</v>
      </c>
      <c r="L3">
        <f>SQRT((ABS($G$4-$G$3)^2+(ABS($H$4-$H$3)^2)))</f>
        <v>24.542803898416761</v>
      </c>
      <c r="M3">
        <f>ABS($B$3-$D$3)</f>
        <v>0.83983600000000092</v>
      </c>
      <c r="N3">
        <f>ABS($F$3-$H$3)</f>
        <v>2.991708</v>
      </c>
      <c r="Q3">
        <f>SQRT((ABS($A$3-$E$3)^2+(ABS($B$3-$F$3)^2)))</f>
        <v>2.1280481210935966</v>
      </c>
      <c r="R3">
        <f>SQRT((ABS($C$3-$G$3)^2+(ABS($D$3-$H$3)^2)))</f>
        <v>6.8532395626746387</v>
      </c>
      <c r="S3">
        <v>21</v>
      </c>
      <c r="T3">
        <v>9</v>
      </c>
      <c r="U3">
        <v>9</v>
      </c>
      <c r="V3">
        <v>12</v>
      </c>
      <c r="W3">
        <v>21</v>
      </c>
      <c r="X3">
        <v>9</v>
      </c>
      <c r="Y3">
        <v>14</v>
      </c>
      <c r="Z3">
        <v>9</v>
      </c>
      <c r="AA3">
        <v>23</v>
      </c>
      <c r="AB3">
        <v>9</v>
      </c>
      <c r="AC3">
        <v>13</v>
      </c>
      <c r="AD3">
        <v>19</v>
      </c>
      <c r="AE3">
        <v>24</v>
      </c>
      <c r="AF3">
        <v>12</v>
      </c>
      <c r="AG3">
        <v>9</v>
      </c>
      <c r="AH3">
        <v>19</v>
      </c>
      <c r="AI3">
        <v>14</v>
      </c>
      <c r="AJ3">
        <v>2</v>
      </c>
      <c r="AK3">
        <v>0</v>
      </c>
      <c r="AL3">
        <v>3</v>
      </c>
      <c r="AM3">
        <v>13</v>
      </c>
      <c r="AN3">
        <v>2</v>
      </c>
      <c r="AO3">
        <v>1</v>
      </c>
      <c r="AP3">
        <v>0</v>
      </c>
      <c r="AQ3">
        <v>12</v>
      </c>
      <c r="AR3">
        <v>0</v>
      </c>
      <c r="AS3">
        <v>5</v>
      </c>
      <c r="AT3">
        <v>7</v>
      </c>
      <c r="AU3">
        <v>12</v>
      </c>
      <c r="AV3">
        <v>3</v>
      </c>
      <c r="AW3">
        <v>0</v>
      </c>
      <c r="AX3">
        <v>7</v>
      </c>
      <c r="AY3">
        <f>(21/200)</f>
        <v>0.105</v>
      </c>
      <c r="AZ3">
        <f>(21/200)</f>
        <v>0.105</v>
      </c>
      <c r="BA3">
        <f>(23/200)</f>
        <v>0.115</v>
      </c>
      <c r="BB3">
        <f>(24/200)</f>
        <v>0.12</v>
      </c>
      <c r="BC3">
        <f>(14/200)</f>
        <v>7.0000000000000007E-2</v>
      </c>
      <c r="BD3">
        <f>(13/200)</f>
        <v>6.5000000000000002E-2</v>
      </c>
      <c r="BE3">
        <f>(12/200)</f>
        <v>0.06</v>
      </c>
      <c r="BF3">
        <f>(12/200)</f>
        <v>0.06</v>
      </c>
      <c r="BG3">
        <f>(0.105+0.07)</f>
        <v>0.17499999999999999</v>
      </c>
      <c r="BH3">
        <f>(0.105+0.065)</f>
        <v>0.16999999999999998</v>
      </c>
      <c r="BI3">
        <f>(0.115+0.06)</f>
        <v>0.17499999999999999</v>
      </c>
      <c r="BJ3">
        <f>(0.12+0.06)</f>
        <v>0.18</v>
      </c>
      <c r="BK3">
        <f>((0.105/0.175)*100)</f>
        <v>60</v>
      </c>
      <c r="BL3">
        <f>((0.105/0.17)*100)</f>
        <v>61.764705882352935</v>
      </c>
      <c r="BM3">
        <f>((0.115/0.175)*100)</f>
        <v>65.714285714285722</v>
      </c>
      <c r="BN3">
        <f>((0.12/0.18)*100)</f>
        <v>66.666666666666657</v>
      </c>
      <c r="BO3">
        <f>((0.07/0.175)*100)</f>
        <v>40.000000000000007</v>
      </c>
      <c r="BP3">
        <f>((0.065/0.17)*100)</f>
        <v>38.235294117647058</v>
      </c>
      <c r="BQ3">
        <f>((0.06/0.175)*100)</f>
        <v>34.285714285714285</v>
      </c>
      <c r="BS3">
        <f>((9/21)*100)</f>
        <v>42.857142857142854</v>
      </c>
      <c r="BT3">
        <f>((9/21)*100)</f>
        <v>42.857142857142854</v>
      </c>
      <c r="BU3">
        <f>((12/21)*100)</f>
        <v>57.142857142857139</v>
      </c>
      <c r="BV3">
        <f>((9/21)*100)</f>
        <v>42.857142857142854</v>
      </c>
      <c r="BW3">
        <f>((14/21)*100)</f>
        <v>66.666666666666657</v>
      </c>
      <c r="BX3">
        <f>((9/21)*100)</f>
        <v>42.857142857142854</v>
      </c>
      <c r="BY3">
        <f>((9/23)*100)</f>
        <v>39.130434782608695</v>
      </c>
      <c r="BZ3">
        <f>((13/23)*100)</f>
        <v>56.521739130434781</v>
      </c>
      <c r="CA3">
        <f>((19/23)*100)</f>
        <v>82.608695652173907</v>
      </c>
      <c r="CB3">
        <f>((12/24)*100)</f>
        <v>50</v>
      </c>
      <c r="CC3">
        <f>((9/24)*100)</f>
        <v>37.5</v>
      </c>
      <c r="CD3">
        <f>((19/24)*100)</f>
        <v>79.166666666666657</v>
      </c>
      <c r="CE3">
        <f>((2/14)*100)</f>
        <v>14.285714285714285</v>
      </c>
      <c r="CF3">
        <f>((0/14)*100)</f>
        <v>0</v>
      </c>
      <c r="CG3">
        <f>((3/14)*100)</f>
        <v>21.428571428571427</v>
      </c>
      <c r="CH3">
        <f>((2/13)*100)</f>
        <v>15.384615384615385</v>
      </c>
      <c r="CI3">
        <f>((1/13)*100)</f>
        <v>7.6923076923076925</v>
      </c>
      <c r="CJ3">
        <f>((0/13)*100)</f>
        <v>0</v>
      </c>
      <c r="CK3">
        <f>((0/12)*100)</f>
        <v>0</v>
      </c>
      <c r="CL3">
        <f>((5/12)*100)</f>
        <v>41.666666666666671</v>
      </c>
      <c r="CM3">
        <f>((7/12)*100)</f>
        <v>58.333333333333336</v>
      </c>
      <c r="CN3">
        <f>((3/12)*100)</f>
        <v>25</v>
      </c>
      <c r="CO3">
        <f>((0/12)*100)</f>
        <v>0</v>
      </c>
      <c r="CP3">
        <f>((7/12)*100)</f>
        <v>58.333333333333336</v>
      </c>
      <c r="CQ3">
        <f>$I3/$BG3</f>
        <v>139.3145757998152</v>
      </c>
      <c r="CR3">
        <f>$J3/$BH3</f>
        <v>144.44804653770848</v>
      </c>
      <c r="CS3">
        <f>$K3/$BI3</f>
        <v>136.59057138948992</v>
      </c>
      <c r="CT3">
        <f>$L3/$BJ3</f>
        <v>136.34891054675978</v>
      </c>
      <c r="CU3" t="s">
        <v>256</v>
      </c>
      <c r="CV3">
        <v>0.34285714285714286</v>
      </c>
      <c r="CW3">
        <v>0.54285714285714282</v>
      </c>
      <c r="CX3">
        <v>0.68571428571428572</v>
      </c>
      <c r="CY3">
        <v>0.67647058823529416</v>
      </c>
      <c r="CZ3">
        <v>0.20588235294117646</v>
      </c>
      <c r="DA3">
        <v>0.35294117647058826</v>
      </c>
      <c r="DB3">
        <v>0.45714285714285713</v>
      </c>
      <c r="DC3">
        <v>0.8</v>
      </c>
      <c r="DD3">
        <v>0.11428571428571428</v>
      </c>
      <c r="DE3">
        <v>0.33333333333333331</v>
      </c>
      <c r="DF3">
        <v>0.66666666666666663</v>
      </c>
      <c r="DG3">
        <v>0.86111111111111116</v>
      </c>
      <c r="DH3">
        <v>9.0650897819699825</v>
      </c>
      <c r="DI3">
        <v>42.880894092781702</v>
      </c>
    </row>
    <row r="4" spans="1:113" x14ac:dyDescent="0.25">
      <c r="A4">
        <v>156.184538</v>
      </c>
      <c r="B4">
        <v>7.295655</v>
      </c>
      <c r="C4">
        <v>164.11497299999999</v>
      </c>
      <c r="D4">
        <v>5.9834170000000002</v>
      </c>
      <c r="E4">
        <v>154.60891100000001</v>
      </c>
      <c r="F4">
        <v>8.0304230000000008</v>
      </c>
      <c r="G4">
        <v>157.444952</v>
      </c>
      <c r="H4">
        <v>4.723814</v>
      </c>
      <c r="I4">
        <f>SQRT((ABS($A$5-$A$4)^2+(ABS($B$5-$B$4)^2)))</f>
        <v>33.087638481312354</v>
      </c>
      <c r="J4">
        <f>SQRT((ABS($C$5-$C$4)^2+(ABS($D$5-$D$4)^2)))</f>
        <v>34.581619983686423</v>
      </c>
      <c r="K4">
        <f>SQRT((ABS($E$5-$E$4)^2+(ABS($F$5-$F$4)^2)))</f>
        <v>33.444056307776094</v>
      </c>
      <c r="L4">
        <f>SQRT((ABS($G$5-$G$4)^2+(ABS($H$5-$H$4)^2)))</f>
        <v>33.437404005669499</v>
      </c>
      <c r="M4">
        <f>ABS($B$4-$D$4)</f>
        <v>1.3122379999999998</v>
      </c>
      <c r="N4">
        <f>ABS($F$4-$H$4)</f>
        <v>3.3066090000000008</v>
      </c>
      <c r="Q4">
        <f>SQRT((ABS($A$4-$E$4)^2+(ABS($B$4-$F$4)^2)))</f>
        <v>1.7385293949062215</v>
      </c>
      <c r="R4">
        <f>SQRT((ABS($C$4-$G$4)^2+(ABS($D$4-$H$4)^2)))</f>
        <v>6.7879142494620455</v>
      </c>
      <c r="S4">
        <v>22</v>
      </c>
      <c r="T4">
        <v>12</v>
      </c>
      <c r="U4">
        <v>9</v>
      </c>
      <c r="V4">
        <v>12</v>
      </c>
      <c r="W4">
        <v>23</v>
      </c>
      <c r="X4">
        <v>12</v>
      </c>
      <c r="Y4">
        <v>13</v>
      </c>
      <c r="Z4">
        <v>11</v>
      </c>
      <c r="AA4">
        <v>24</v>
      </c>
      <c r="AB4">
        <v>9</v>
      </c>
      <c r="AC4">
        <v>13</v>
      </c>
      <c r="AD4">
        <v>21</v>
      </c>
      <c r="AE4">
        <v>26</v>
      </c>
      <c r="AF4">
        <v>12</v>
      </c>
      <c r="AG4">
        <v>12</v>
      </c>
      <c r="AH4">
        <v>21</v>
      </c>
      <c r="AI4">
        <v>14</v>
      </c>
      <c r="AJ4">
        <v>3</v>
      </c>
      <c r="AK4">
        <v>0</v>
      </c>
      <c r="AL4">
        <v>2</v>
      </c>
      <c r="AM4">
        <v>15</v>
      </c>
      <c r="AN4">
        <v>3</v>
      </c>
      <c r="AO4">
        <v>5</v>
      </c>
      <c r="AP4">
        <v>0</v>
      </c>
      <c r="AQ4">
        <v>13</v>
      </c>
      <c r="AR4">
        <v>0</v>
      </c>
      <c r="AS4">
        <v>3</v>
      </c>
      <c r="AT4">
        <v>8</v>
      </c>
      <c r="AU4">
        <v>12</v>
      </c>
      <c r="AV4">
        <v>2</v>
      </c>
      <c r="AW4">
        <v>0</v>
      </c>
      <c r="AX4">
        <v>8</v>
      </c>
      <c r="AY4">
        <f>(22/200)</f>
        <v>0.11</v>
      </c>
      <c r="AZ4">
        <f>(23/200)</f>
        <v>0.115</v>
      </c>
      <c r="BA4">
        <f>(24/200)</f>
        <v>0.12</v>
      </c>
      <c r="BB4">
        <f>(26/200)</f>
        <v>0.13</v>
      </c>
      <c r="BC4">
        <f>(14/200)</f>
        <v>7.0000000000000007E-2</v>
      </c>
      <c r="BD4">
        <f>(15/200)</f>
        <v>7.4999999999999997E-2</v>
      </c>
      <c r="BE4">
        <f>(13/200)</f>
        <v>6.5000000000000002E-2</v>
      </c>
      <c r="BF4">
        <f>(12/200)</f>
        <v>0.06</v>
      </c>
      <c r="BG4">
        <f>(0.11+0.07)</f>
        <v>0.18</v>
      </c>
      <c r="BH4">
        <f>(0.115+0.075)</f>
        <v>0.19</v>
      </c>
      <c r="BI4">
        <f>(0.12+0.065)</f>
        <v>0.185</v>
      </c>
      <c r="BJ4">
        <f>(0.13+0.06)</f>
        <v>0.19</v>
      </c>
      <c r="BK4">
        <f>((0.11/0.18)*100)</f>
        <v>61.111111111111114</v>
      </c>
      <c r="BL4">
        <f>((0.115/0.19)*100)</f>
        <v>60.526315789473685</v>
      </c>
      <c r="BM4">
        <f>((0.12/0.185)*100)</f>
        <v>64.86486486486487</v>
      </c>
      <c r="BN4">
        <f>((0.13/0.19)*100)</f>
        <v>68.421052631578945</v>
      </c>
      <c r="BO4">
        <f>((0.07/0.18)*100)</f>
        <v>38.888888888888893</v>
      </c>
      <c r="BP4">
        <f>((0.075/0.19)*100)</f>
        <v>39.473684210526315</v>
      </c>
      <c r="BQ4">
        <f>((0.065/0.185)*100)</f>
        <v>35.135135135135137</v>
      </c>
      <c r="BS4">
        <f>((12/22)*100)</f>
        <v>54.54545454545454</v>
      </c>
      <c r="BT4">
        <f>((9/22)*100)</f>
        <v>40.909090909090914</v>
      </c>
      <c r="BU4">
        <f>((12/22)*100)</f>
        <v>54.54545454545454</v>
      </c>
      <c r="BV4">
        <f>((12/23)*100)</f>
        <v>52.173913043478258</v>
      </c>
      <c r="BW4">
        <f>((13/23)*100)</f>
        <v>56.521739130434781</v>
      </c>
      <c r="BX4">
        <f>((11/23)*100)</f>
        <v>47.826086956521742</v>
      </c>
      <c r="BY4">
        <f>((9/24)*100)</f>
        <v>37.5</v>
      </c>
      <c r="BZ4">
        <f>((13/24)*100)</f>
        <v>54.166666666666664</v>
      </c>
      <c r="CA4">
        <f>((21/24)*100)</f>
        <v>87.5</v>
      </c>
      <c r="CB4">
        <f>((12/26)*100)</f>
        <v>46.153846153846153</v>
      </c>
      <c r="CC4">
        <f>((12/26)*100)</f>
        <v>46.153846153846153</v>
      </c>
      <c r="CD4">
        <f>((21/26)*100)</f>
        <v>80.769230769230774</v>
      </c>
      <c r="CE4">
        <f>((3/14)*100)</f>
        <v>21.428571428571427</v>
      </c>
      <c r="CF4">
        <f>((0/14)*100)</f>
        <v>0</v>
      </c>
      <c r="CG4">
        <f>((2/14)*100)</f>
        <v>14.285714285714285</v>
      </c>
      <c r="CH4">
        <f>((3/15)*100)</f>
        <v>20</v>
      </c>
      <c r="CI4">
        <f>((5/15)*100)</f>
        <v>33.333333333333329</v>
      </c>
      <c r="CJ4">
        <f>((0/15)*100)</f>
        <v>0</v>
      </c>
      <c r="CK4">
        <f>((0/13)*100)</f>
        <v>0</v>
      </c>
      <c r="CL4">
        <f>((3/13)*100)</f>
        <v>23.076923076923077</v>
      </c>
      <c r="CM4">
        <f>((8/13)*100)</f>
        <v>61.53846153846154</v>
      </c>
      <c r="CN4">
        <f>((2/12)*100)</f>
        <v>16.666666666666664</v>
      </c>
      <c r="CO4">
        <f>((0/12)*100)</f>
        <v>0</v>
      </c>
      <c r="CP4">
        <f>((8/12)*100)</f>
        <v>66.666666666666657</v>
      </c>
      <c r="CQ4">
        <f>$I4/$BG4</f>
        <v>183.82021378506863</v>
      </c>
      <c r="CR4">
        <f>$J4/$BH4</f>
        <v>182.00852622992855</v>
      </c>
      <c r="CS4">
        <f>$K4/$BI4</f>
        <v>180.77868274473565</v>
      </c>
      <c r="CT4">
        <f>$L4/$BJ4</f>
        <v>175.98633687194473</v>
      </c>
      <c r="CU4">
        <f>SUM(I:L)</f>
        <v>4040.3545891600002</v>
      </c>
      <c r="CV4">
        <v>0.27777777777777779</v>
      </c>
      <c r="CW4">
        <v>0.55555555555555558</v>
      </c>
      <c r="CX4">
        <v>0.66666666666666663</v>
      </c>
      <c r="CY4">
        <v>0.68421052631578949</v>
      </c>
      <c r="CZ4">
        <v>0.26315789473684209</v>
      </c>
      <c r="DA4">
        <v>0.36842105263157893</v>
      </c>
      <c r="DB4">
        <v>0.45945945945945948</v>
      </c>
      <c r="DC4">
        <v>0.72972972972972971</v>
      </c>
      <c r="DD4">
        <v>8.1081081081081086E-2</v>
      </c>
      <c r="DE4">
        <v>0.36842105263157893</v>
      </c>
      <c r="DF4">
        <v>0.63157894736842102</v>
      </c>
      <c r="DG4">
        <v>0.89473684210526316</v>
      </c>
      <c r="DH4">
        <v>6.0534557833640434</v>
      </c>
      <c r="DI4">
        <v>48.748553184089836</v>
      </c>
    </row>
    <row r="5" spans="1:113" x14ac:dyDescent="0.25">
      <c r="A5">
        <v>123.09762699999999</v>
      </c>
      <c r="B5">
        <v>7.0762450000000001</v>
      </c>
      <c r="C5">
        <v>129.53466299999999</v>
      </c>
      <c r="D5">
        <v>5.6824170000000001</v>
      </c>
      <c r="E5">
        <v>121.166507</v>
      </c>
      <c r="F5">
        <v>8.3628640000000001</v>
      </c>
      <c r="G5">
        <v>124.00958299999999</v>
      </c>
      <c r="H5">
        <v>5.0927129999999998</v>
      </c>
      <c r="I5">
        <f>SQRT((ABS($A$6-$A$5)^2+(ABS($B$6-$B$5)^2)))</f>
        <v>24.303404774466522</v>
      </c>
      <c r="J5">
        <f>SQRT((ABS($C$6-$C$5)^2+(ABS($D$6-$D$5)^2)))</f>
        <v>21.511972407777485</v>
      </c>
      <c r="K5">
        <f>SQRT((ABS($E$6-$E$5)^2+(ABS($F$6-$F$5)^2)))</f>
        <v>24.031339000000003</v>
      </c>
      <c r="L5">
        <f>SQRT((ABS($G$6-$G$5)^2+(ABS($H$6-$H$5)^2)))</f>
        <v>22.960182825490413</v>
      </c>
      <c r="M5">
        <f>ABS($B$5-$D$5)</f>
        <v>1.3938280000000001</v>
      </c>
      <c r="N5">
        <f>ABS($F$5-$H$5)</f>
        <v>3.2701510000000003</v>
      </c>
      <c r="Q5">
        <f>SQRT((ABS($A$5-$E$5)^2+(ABS($B$5-$F$5)^2)))</f>
        <v>2.3204768702921763</v>
      </c>
      <c r="R5">
        <f>SQRT((ABS($C$5-$G$5)^2+(ABS($D$5-$H$5)^2)))</f>
        <v>5.5564610872403337</v>
      </c>
      <c r="S5">
        <v>22</v>
      </c>
      <c r="T5">
        <v>9</v>
      </c>
      <c r="U5">
        <v>9</v>
      </c>
      <c r="V5">
        <v>12</v>
      </c>
      <c r="W5">
        <v>20</v>
      </c>
      <c r="X5">
        <v>9</v>
      </c>
      <c r="Y5">
        <v>13</v>
      </c>
      <c r="Z5">
        <v>10</v>
      </c>
      <c r="AA5">
        <v>23</v>
      </c>
      <c r="AB5">
        <v>8</v>
      </c>
      <c r="AC5">
        <v>14</v>
      </c>
      <c r="AD5">
        <v>19</v>
      </c>
      <c r="AE5">
        <v>24</v>
      </c>
      <c r="AF5">
        <v>12</v>
      </c>
      <c r="AG5">
        <v>10</v>
      </c>
      <c r="AH5">
        <v>19</v>
      </c>
      <c r="AI5">
        <v>15</v>
      </c>
      <c r="AJ5">
        <v>4</v>
      </c>
      <c r="AK5">
        <v>0</v>
      </c>
      <c r="AL5">
        <v>1</v>
      </c>
      <c r="AM5">
        <v>14</v>
      </c>
      <c r="AN5">
        <v>4</v>
      </c>
      <c r="AO5">
        <v>3</v>
      </c>
      <c r="AP5">
        <v>0</v>
      </c>
      <c r="AQ5">
        <v>13</v>
      </c>
      <c r="AR5">
        <v>0</v>
      </c>
      <c r="AS5">
        <v>6</v>
      </c>
      <c r="AT5">
        <v>8</v>
      </c>
      <c r="AU5">
        <v>11</v>
      </c>
      <c r="AV5">
        <v>1</v>
      </c>
      <c r="AW5">
        <v>1</v>
      </c>
      <c r="AX5">
        <v>8</v>
      </c>
      <c r="AY5">
        <f>(22/200)</f>
        <v>0.11</v>
      </c>
      <c r="AZ5">
        <f>(20/200)</f>
        <v>0.1</v>
      </c>
      <c r="BA5">
        <f>(23/200)</f>
        <v>0.115</v>
      </c>
      <c r="BB5">
        <f>(24/200)</f>
        <v>0.12</v>
      </c>
      <c r="BC5">
        <f>(15/200)</f>
        <v>7.4999999999999997E-2</v>
      </c>
      <c r="BD5">
        <f>(14/200)</f>
        <v>7.0000000000000007E-2</v>
      </c>
      <c r="BE5">
        <f>(13/200)</f>
        <v>6.5000000000000002E-2</v>
      </c>
      <c r="BF5">
        <f>(11/200)</f>
        <v>5.5E-2</v>
      </c>
      <c r="BG5">
        <f>(0.11+0.075)</f>
        <v>0.185</v>
      </c>
      <c r="BH5">
        <f>(0.1+0.07)</f>
        <v>0.17</v>
      </c>
      <c r="BI5">
        <f>(0.115+0.065)</f>
        <v>0.18</v>
      </c>
      <c r="BJ5">
        <f>(0.12+0.055)</f>
        <v>0.17499999999999999</v>
      </c>
      <c r="BK5">
        <f>((0.11/0.185)*100)</f>
        <v>59.45945945945946</v>
      </c>
      <c r="BL5">
        <f>((0.1/0.17)*100)</f>
        <v>58.82352941176471</v>
      </c>
      <c r="BM5">
        <f>((0.115/0.18)*100)</f>
        <v>63.888888888888893</v>
      </c>
      <c r="BN5">
        <f>((0.12/0.175)*100)</f>
        <v>68.571428571428569</v>
      </c>
      <c r="BO5">
        <f>((0.075/0.185)*100)</f>
        <v>40.54054054054054</v>
      </c>
      <c r="BP5">
        <f>((0.07/0.17)*100)</f>
        <v>41.176470588235297</v>
      </c>
      <c r="BQ5">
        <f>((0.065/0.18)*100)</f>
        <v>36.111111111111114</v>
      </c>
      <c r="BR5">
        <f>((0.055/0.175)*100)</f>
        <v>31.428571428571434</v>
      </c>
      <c r="BS5">
        <f>((9/22)*100)</f>
        <v>40.909090909090914</v>
      </c>
      <c r="BT5">
        <f>((9/22)*100)</f>
        <v>40.909090909090914</v>
      </c>
      <c r="BU5">
        <f>((12/22)*100)</f>
        <v>54.54545454545454</v>
      </c>
      <c r="BV5">
        <f>((9/20)*100)</f>
        <v>45</v>
      </c>
      <c r="BW5">
        <f>((13/20)*100)</f>
        <v>65</v>
      </c>
      <c r="BX5">
        <f>((10/20)*100)</f>
        <v>50</v>
      </c>
      <c r="BY5">
        <f>((8/23)*100)</f>
        <v>34.782608695652172</v>
      </c>
      <c r="BZ5">
        <f>((14/23)*100)</f>
        <v>60.869565217391312</v>
      </c>
      <c r="CA5">
        <f>((19/23)*100)</f>
        <v>82.608695652173907</v>
      </c>
      <c r="CB5">
        <f>((12/24)*100)</f>
        <v>50</v>
      </c>
      <c r="CC5">
        <f>((10/24)*100)</f>
        <v>41.666666666666671</v>
      </c>
      <c r="CD5">
        <f>((19/24)*100)</f>
        <v>79.166666666666657</v>
      </c>
      <c r="CE5">
        <f>((4/15)*100)</f>
        <v>26.666666666666668</v>
      </c>
      <c r="CF5">
        <f>((0/15)*100)</f>
        <v>0</v>
      </c>
      <c r="CG5">
        <f>((1/15)*100)</f>
        <v>6.666666666666667</v>
      </c>
      <c r="CH5">
        <f>((4/14)*100)</f>
        <v>28.571428571428569</v>
      </c>
      <c r="CI5">
        <f>((3/14)*100)</f>
        <v>21.428571428571427</v>
      </c>
      <c r="CJ5">
        <f>((0/14)*100)</f>
        <v>0</v>
      </c>
      <c r="CK5">
        <f>((0/13)*100)</f>
        <v>0</v>
      </c>
      <c r="CL5">
        <f>((6/13)*100)</f>
        <v>46.153846153846153</v>
      </c>
      <c r="CM5">
        <f>((8/13)*100)</f>
        <v>61.53846153846154</v>
      </c>
      <c r="CN5">
        <f>((1/11)*100)</f>
        <v>9.0909090909090917</v>
      </c>
      <c r="CO5">
        <f>((1/11)*100)</f>
        <v>9.0909090909090917</v>
      </c>
      <c r="CP5">
        <f>((8/11)*100)</f>
        <v>72.727272727272734</v>
      </c>
      <c r="CQ5">
        <f>$I5/$BG5</f>
        <v>131.36975553765689</v>
      </c>
      <c r="CR5">
        <f>$J5/$BH5</f>
        <v>126.54101416339697</v>
      </c>
      <c r="CS5">
        <f>$K5/$BI5</f>
        <v>133.50743888888891</v>
      </c>
      <c r="CT5">
        <f>$L5/$BJ5</f>
        <v>131.20104471708808</v>
      </c>
      <c r="CU5" t="s">
        <v>257</v>
      </c>
      <c r="CV5">
        <v>0.35135135135135137</v>
      </c>
      <c r="CW5">
        <v>0.54054054054054057</v>
      </c>
      <c r="CX5">
        <v>0.6216216216216216</v>
      </c>
      <c r="CY5">
        <v>0.70588235294117652</v>
      </c>
      <c r="CZ5">
        <v>0.20588235294117646</v>
      </c>
      <c r="DA5">
        <v>0.29411764705882354</v>
      </c>
      <c r="DB5">
        <v>0.44444444444444442</v>
      </c>
      <c r="DC5">
        <v>0.80555555555555558</v>
      </c>
      <c r="DD5">
        <v>0.1111111111111111</v>
      </c>
      <c r="DE5">
        <v>0.34285714285714286</v>
      </c>
      <c r="DF5">
        <v>0.7142857142857143</v>
      </c>
      <c r="DG5">
        <v>0.91428571428571426</v>
      </c>
      <c r="DH5">
        <v>9.9757163904724582</v>
      </c>
      <c r="DI5">
        <v>49.664960318902821</v>
      </c>
    </row>
    <row r="6" spans="1:113" x14ac:dyDescent="0.25">
      <c r="A6">
        <v>98.798005999999987</v>
      </c>
      <c r="B6">
        <v>7.5050840000000001</v>
      </c>
      <c r="C6">
        <v>108.024361</v>
      </c>
      <c r="D6">
        <v>5.9504929999999998</v>
      </c>
      <c r="E6">
        <v>97.135167999999993</v>
      </c>
      <c r="F6">
        <v>8.3628640000000001</v>
      </c>
      <c r="G6">
        <v>101.05096399999999</v>
      </c>
      <c r="H6">
        <v>4.8247410000000004</v>
      </c>
      <c r="I6">
        <f>SQRT((ABS($A$7-$A$6)^2+(ABS($B$7-$B$6)^2)))</f>
        <v>24.09358345531178</v>
      </c>
      <c r="J6">
        <f>SQRT((ABS($C$7-$C$6)^2+(ABS($D$7-$D$6)^2)))</f>
        <v>26.98695134737218</v>
      </c>
      <c r="K6">
        <f>SQRT((ABS($E$7-$E$6)^2+(ABS($F$7-$F$6)^2)))</f>
        <v>24.150415055121929</v>
      </c>
      <c r="L6">
        <f>SQRT((ABS($G$7-$G$6)^2+(ABS($H$7-$H$6)^2)))</f>
        <v>26.417942393863182</v>
      </c>
      <c r="M6">
        <f>ABS($B$6-$D$6)</f>
        <v>1.5545910000000003</v>
      </c>
      <c r="N6">
        <f>ABS($F$6-$H$6)</f>
        <v>3.5381229999999997</v>
      </c>
      <c r="Q6">
        <f>SQRT((ABS($A$6-$E$6)^2+(ABS($B$6-$F$6)^2)))</f>
        <v>1.8710469643074112</v>
      </c>
      <c r="R6">
        <f>SQRT((ABS($C$6-$G$6)^2+(ABS($D$6-$H$6)^2)))</f>
        <v>7.0636805763789372</v>
      </c>
      <c r="S6">
        <v>22</v>
      </c>
      <c r="T6">
        <v>11</v>
      </c>
      <c r="U6">
        <v>9</v>
      </c>
      <c r="V6">
        <v>13</v>
      </c>
      <c r="W6">
        <v>24</v>
      </c>
      <c r="X6">
        <v>11</v>
      </c>
      <c r="Y6">
        <v>14</v>
      </c>
      <c r="Z6">
        <v>12</v>
      </c>
      <c r="AA6">
        <v>24</v>
      </c>
      <c r="AB6">
        <v>11</v>
      </c>
      <c r="AC6">
        <v>12</v>
      </c>
      <c r="AD6">
        <v>21</v>
      </c>
      <c r="AE6">
        <v>26</v>
      </c>
      <c r="AF6">
        <v>13</v>
      </c>
      <c r="AG6">
        <v>11</v>
      </c>
      <c r="AH6">
        <v>21</v>
      </c>
      <c r="AI6">
        <v>15</v>
      </c>
      <c r="AJ6">
        <v>2</v>
      </c>
      <c r="AK6">
        <v>0</v>
      </c>
      <c r="AL6">
        <v>3</v>
      </c>
      <c r="AM6">
        <v>15</v>
      </c>
      <c r="AN6">
        <v>2</v>
      </c>
      <c r="AO6">
        <v>6</v>
      </c>
      <c r="AP6">
        <v>1</v>
      </c>
      <c r="AQ6">
        <v>13</v>
      </c>
      <c r="AR6">
        <v>0</v>
      </c>
      <c r="AS6">
        <v>3</v>
      </c>
      <c r="AT6">
        <v>8</v>
      </c>
      <c r="AU6">
        <v>12</v>
      </c>
      <c r="AV6">
        <v>3</v>
      </c>
      <c r="AW6">
        <v>0</v>
      </c>
      <c r="AX6">
        <v>8</v>
      </c>
      <c r="AY6">
        <f>(22/200)</f>
        <v>0.11</v>
      </c>
      <c r="AZ6">
        <f>(24/200)</f>
        <v>0.12</v>
      </c>
      <c r="BA6">
        <f>(24/200)</f>
        <v>0.12</v>
      </c>
      <c r="BB6">
        <f>(26/200)</f>
        <v>0.13</v>
      </c>
      <c r="BC6">
        <f>(15/200)</f>
        <v>7.4999999999999997E-2</v>
      </c>
      <c r="BD6">
        <f>(15/200)</f>
        <v>7.4999999999999997E-2</v>
      </c>
      <c r="BE6">
        <f>(13/200)</f>
        <v>6.5000000000000002E-2</v>
      </c>
      <c r="BF6">
        <f>(12/200)</f>
        <v>0.06</v>
      </c>
      <c r="BG6">
        <f>(0.11+0.075)</f>
        <v>0.185</v>
      </c>
      <c r="BH6">
        <f>(0.12+0.075)</f>
        <v>0.19500000000000001</v>
      </c>
      <c r="BI6">
        <f>(0.12+0.065)</f>
        <v>0.185</v>
      </c>
      <c r="BJ6">
        <f>(0.13+0.06)</f>
        <v>0.19</v>
      </c>
      <c r="BK6">
        <f>((0.11/0.185)*100)</f>
        <v>59.45945945945946</v>
      </c>
      <c r="BL6">
        <f>((0.12/0.195)*100)</f>
        <v>61.538461538461533</v>
      </c>
      <c r="BM6">
        <f>((0.12/0.185)*100)</f>
        <v>64.86486486486487</v>
      </c>
      <c r="BN6">
        <f>((0.13/0.19)*100)</f>
        <v>68.421052631578945</v>
      </c>
      <c r="BO6">
        <f>((0.075/0.185)*100)</f>
        <v>40.54054054054054</v>
      </c>
      <c r="BP6">
        <f>((0.075/0.195)*100)</f>
        <v>38.46153846153846</v>
      </c>
      <c r="BQ6">
        <f>((0.065/0.185)*100)</f>
        <v>35.135135135135137</v>
      </c>
      <c r="BR6">
        <f>((0.06/0.19)*100)</f>
        <v>31.578947368421051</v>
      </c>
      <c r="BS6">
        <f>((11/22)*100)</f>
        <v>50</v>
      </c>
      <c r="BT6">
        <f>((9/22)*100)</f>
        <v>40.909090909090914</v>
      </c>
      <c r="BU6">
        <f>((13/22)*100)</f>
        <v>59.090909090909093</v>
      </c>
      <c r="BV6">
        <f>((11/24)*100)</f>
        <v>45.833333333333329</v>
      </c>
      <c r="BW6">
        <f>((14/24)*100)</f>
        <v>58.333333333333336</v>
      </c>
      <c r="BX6">
        <f>((12/24)*100)</f>
        <v>50</v>
      </c>
      <c r="BY6">
        <f>((11/24)*100)</f>
        <v>45.833333333333329</v>
      </c>
      <c r="BZ6">
        <f>((12/24)*100)</f>
        <v>50</v>
      </c>
      <c r="CA6">
        <f>((21/24)*100)</f>
        <v>87.5</v>
      </c>
      <c r="CB6">
        <f>((13/26)*100)</f>
        <v>50</v>
      </c>
      <c r="CC6">
        <f>((11/26)*100)</f>
        <v>42.307692307692307</v>
      </c>
      <c r="CD6">
        <f>((21/26)*100)</f>
        <v>80.769230769230774</v>
      </c>
      <c r="CE6">
        <f>((2/15)*100)</f>
        <v>13.333333333333334</v>
      </c>
      <c r="CF6">
        <f>((0/15)*100)</f>
        <v>0</v>
      </c>
      <c r="CG6">
        <f>((3/15)*100)</f>
        <v>20</v>
      </c>
      <c r="CH6">
        <f>((2/15)*100)</f>
        <v>13.333333333333334</v>
      </c>
      <c r="CI6">
        <f>((6/15)*100)</f>
        <v>40</v>
      </c>
      <c r="CJ6">
        <f>((1/15)*100)</f>
        <v>6.666666666666667</v>
      </c>
      <c r="CK6">
        <f>((0/13)*100)</f>
        <v>0</v>
      </c>
      <c r="CL6">
        <f>((3/13)*100)</f>
        <v>23.076923076923077</v>
      </c>
      <c r="CM6">
        <f>((8/13)*100)</f>
        <v>61.53846153846154</v>
      </c>
      <c r="CN6">
        <f>((3/12)*100)</f>
        <v>25</v>
      </c>
      <c r="CO6">
        <f>((0/12)*100)</f>
        <v>0</v>
      </c>
      <c r="CP6">
        <f>((8/12)*100)</f>
        <v>66.666666666666657</v>
      </c>
      <c r="CQ6">
        <f>$I6/$BG6</f>
        <v>130.23558624492856</v>
      </c>
      <c r="CR6">
        <f>$J6/$BH6</f>
        <v>138.3946222942163</v>
      </c>
      <c r="CS6">
        <f>$K6/$BI6</f>
        <v>130.54278408174017</v>
      </c>
      <c r="CT6">
        <f>$L6/$BJ6</f>
        <v>139.04180207296412</v>
      </c>
      <c r="CU6">
        <f>SUM(BG:BJ)</f>
        <v>22.675000000000001</v>
      </c>
      <c r="CV6">
        <v>0.29729729729729731</v>
      </c>
      <c r="CW6">
        <v>0.56756756756756754</v>
      </c>
      <c r="CX6">
        <v>0.67567567567567566</v>
      </c>
      <c r="CY6">
        <v>0.66666666666666663</v>
      </c>
      <c r="CZ6">
        <v>0.25641025641025639</v>
      </c>
      <c r="DA6">
        <v>0.35897435897435898</v>
      </c>
      <c r="DB6">
        <v>0.43243243243243246</v>
      </c>
      <c r="DC6">
        <v>0.72972972972972971</v>
      </c>
      <c r="DD6">
        <v>8.1081081081081086E-2</v>
      </c>
      <c r="DE6">
        <v>0.34210526315789475</v>
      </c>
      <c r="DF6">
        <v>0.63157894736842102</v>
      </c>
      <c r="DG6">
        <v>0.89473684210526316</v>
      </c>
      <c r="DH6">
        <v>7.7719467664359687</v>
      </c>
      <c r="DI6">
        <v>39.540883235437818</v>
      </c>
    </row>
    <row r="7" spans="1:113" x14ac:dyDescent="0.25">
      <c r="A7">
        <v>74.713010999999995</v>
      </c>
      <c r="B7">
        <v>8.1483410000000003</v>
      </c>
      <c r="C7">
        <v>81.042733999999996</v>
      </c>
      <c r="D7">
        <v>6.4865409999999999</v>
      </c>
      <c r="E7">
        <v>72.996415999999996</v>
      </c>
      <c r="F7">
        <v>9.1133299999999995</v>
      </c>
      <c r="G7">
        <v>74.659357</v>
      </c>
      <c r="H7">
        <v>6.0040459999999998</v>
      </c>
      <c r="I7">
        <f>SQRT((ABS($A$8-$A$7)^2+(ABS($B$8-$B$7)^2)))</f>
        <v>23.806996089760613</v>
      </c>
      <c r="J7">
        <f>SQRT((ABS($C$8-$C$7)^2+(ABS($D$8-$D$7)^2)))</f>
        <v>22.739107546807045</v>
      </c>
      <c r="K7">
        <f>SQRT((ABS($E$8-$E$7)^2+(ABS($F$8-$F$7)^2)))</f>
        <v>24.469993936460572</v>
      </c>
      <c r="L7">
        <f>SQRT((ABS($G$8-$G$7)^2+(ABS($H$8-$H$7)^2)))</f>
        <v>24.15058570059967</v>
      </c>
      <c r="M7">
        <f>ABS($B$7-$D$7)</f>
        <v>1.6618000000000004</v>
      </c>
      <c r="N7">
        <f>ABS($F$7-$H$7)</f>
        <v>3.1092839999999997</v>
      </c>
      <c r="Q7">
        <f>SQRT((ABS($A$7-$E$7)^2+(ABS($B$7-$F$7)^2)))</f>
        <v>1.9692389809634563</v>
      </c>
      <c r="R7">
        <f>SQRT((ABS($C$7-$G$7)^2+(ABS($D$7-$H$7)^2)))</f>
        <v>6.4015860026366864</v>
      </c>
      <c r="S7">
        <v>21</v>
      </c>
      <c r="T7">
        <v>12</v>
      </c>
      <c r="U7">
        <v>9</v>
      </c>
      <c r="V7">
        <v>10</v>
      </c>
      <c r="W7">
        <v>21</v>
      </c>
      <c r="X7">
        <v>12</v>
      </c>
      <c r="Y7">
        <v>12</v>
      </c>
      <c r="Z7">
        <v>10</v>
      </c>
      <c r="AA7">
        <v>25</v>
      </c>
      <c r="AB7">
        <v>10</v>
      </c>
      <c r="AC7">
        <v>15</v>
      </c>
      <c r="AD7">
        <v>22</v>
      </c>
      <c r="AE7">
        <v>26</v>
      </c>
      <c r="AF7">
        <v>11</v>
      </c>
      <c r="AG7">
        <v>13</v>
      </c>
      <c r="AH7">
        <v>22</v>
      </c>
      <c r="AI7">
        <v>13</v>
      </c>
      <c r="AJ7">
        <v>4</v>
      </c>
      <c r="AK7">
        <v>0</v>
      </c>
      <c r="AL7">
        <v>0</v>
      </c>
      <c r="AM7">
        <v>15</v>
      </c>
      <c r="AN7">
        <v>4</v>
      </c>
      <c r="AO7">
        <v>3</v>
      </c>
      <c r="AP7">
        <v>0</v>
      </c>
      <c r="AQ7">
        <v>12</v>
      </c>
      <c r="AR7">
        <v>0</v>
      </c>
      <c r="AS7">
        <v>3</v>
      </c>
      <c r="AT7">
        <v>8</v>
      </c>
      <c r="AU7">
        <v>11</v>
      </c>
      <c r="AV7">
        <v>0</v>
      </c>
      <c r="AW7">
        <v>0</v>
      </c>
      <c r="AX7">
        <v>8</v>
      </c>
      <c r="AY7">
        <f>(21/200)</f>
        <v>0.105</v>
      </c>
      <c r="AZ7">
        <f>(21/200)</f>
        <v>0.105</v>
      </c>
      <c r="BA7">
        <f>(25/200)</f>
        <v>0.125</v>
      </c>
      <c r="BB7">
        <f>(26/200)</f>
        <v>0.13</v>
      </c>
      <c r="BC7">
        <f>(13/200)</f>
        <v>6.5000000000000002E-2</v>
      </c>
      <c r="BD7">
        <f>(15/200)</f>
        <v>7.4999999999999997E-2</v>
      </c>
      <c r="BE7">
        <f>(12/200)</f>
        <v>0.06</v>
      </c>
      <c r="BF7">
        <f>(11/200)</f>
        <v>5.5E-2</v>
      </c>
      <c r="BG7">
        <f>(0.105+0.065)</f>
        <v>0.16999999999999998</v>
      </c>
      <c r="BH7">
        <f>(0.105+0.075)</f>
        <v>0.18</v>
      </c>
      <c r="BI7">
        <f>(0.125+0.06)</f>
        <v>0.185</v>
      </c>
      <c r="BJ7">
        <f>(0.13+0.055)</f>
        <v>0.185</v>
      </c>
      <c r="BK7">
        <f>((0.105/0.17)*100)</f>
        <v>61.764705882352935</v>
      </c>
      <c r="BL7">
        <f>((0.105/0.18)*100)</f>
        <v>58.333333333333336</v>
      </c>
      <c r="BM7">
        <f>((0.125/0.185)*100)</f>
        <v>67.567567567567565</v>
      </c>
      <c r="BN7">
        <f>((0.13/0.185)*100)</f>
        <v>70.270270270270274</v>
      </c>
      <c r="BO7">
        <f>((0.065/0.17)*100)</f>
        <v>38.235294117647058</v>
      </c>
      <c r="BP7">
        <f>((0.075/0.18)*100)</f>
        <v>41.666666666666671</v>
      </c>
      <c r="BQ7">
        <f>((0.06/0.185)*100)</f>
        <v>32.432432432432435</v>
      </c>
      <c r="BR7">
        <f>((0.055/0.185)*100)</f>
        <v>29.72972972972973</v>
      </c>
      <c r="BS7">
        <f>((12/21)*100)</f>
        <v>57.142857142857139</v>
      </c>
      <c r="BT7">
        <f>((9/21)*100)</f>
        <v>42.857142857142854</v>
      </c>
      <c r="BU7">
        <f>((10/21)*100)</f>
        <v>47.619047619047613</v>
      </c>
      <c r="BV7">
        <f>((12/21)*100)</f>
        <v>57.142857142857139</v>
      </c>
      <c r="BW7">
        <f>((12/21)*100)</f>
        <v>57.142857142857139</v>
      </c>
      <c r="BX7">
        <f>((10/21)*100)</f>
        <v>47.619047619047613</v>
      </c>
      <c r="BY7">
        <f>((10/25)*100)</f>
        <v>40</v>
      </c>
      <c r="BZ7">
        <f>((15/25)*100)</f>
        <v>60</v>
      </c>
      <c r="CA7">
        <f>((22/25)*100)</f>
        <v>88</v>
      </c>
      <c r="CB7">
        <f>((11/26)*100)</f>
        <v>42.307692307692307</v>
      </c>
      <c r="CC7">
        <f>((13/26)*100)</f>
        <v>50</v>
      </c>
      <c r="CD7">
        <f>((22/26)*100)</f>
        <v>84.615384615384613</v>
      </c>
      <c r="CE7">
        <f>((4/13)*100)</f>
        <v>30.76923076923077</v>
      </c>
      <c r="CF7">
        <f>((0/13)*100)</f>
        <v>0</v>
      </c>
      <c r="CG7">
        <f>((0/13)*100)</f>
        <v>0</v>
      </c>
      <c r="CH7">
        <f>((4/15)*100)</f>
        <v>26.666666666666668</v>
      </c>
      <c r="CI7">
        <f>((3/15)*100)</f>
        <v>20</v>
      </c>
      <c r="CJ7">
        <f>((0/15)*100)</f>
        <v>0</v>
      </c>
      <c r="CK7">
        <f>((0/12)*100)</f>
        <v>0</v>
      </c>
      <c r="CL7">
        <f>((3/12)*100)</f>
        <v>25</v>
      </c>
      <c r="CM7">
        <f>((8/12)*100)</f>
        <v>66.666666666666657</v>
      </c>
      <c r="CN7">
        <f>((0/11)*100)</f>
        <v>0</v>
      </c>
      <c r="CO7">
        <f>((0/11)*100)</f>
        <v>0</v>
      </c>
      <c r="CP7">
        <f>((8/11)*100)</f>
        <v>72.727272727272734</v>
      </c>
      <c r="CQ7">
        <f>$I7/$BG7</f>
        <v>140.0411534691801</v>
      </c>
      <c r="CR7">
        <f>$J7/$BH7</f>
        <v>126.32837526003914</v>
      </c>
      <c r="CS7">
        <f>$K7/$BI7</f>
        <v>132.27023749438146</v>
      </c>
      <c r="CT7">
        <f>$L7/$BJ7</f>
        <v>130.54370648972795</v>
      </c>
      <c r="CV7">
        <v>0.26470588235294118</v>
      </c>
      <c r="CW7">
        <v>0.52941176470588236</v>
      </c>
      <c r="CX7">
        <v>0.61764705882352944</v>
      </c>
      <c r="CY7">
        <v>0.69444444444444442</v>
      </c>
      <c r="CZ7">
        <v>0.25</v>
      </c>
      <c r="DA7">
        <v>0.33333333333333331</v>
      </c>
      <c r="DB7">
        <v>0.51351351351351349</v>
      </c>
      <c r="DC7">
        <v>0.7567567567567568</v>
      </c>
      <c r="DD7">
        <v>8.1081081081081086E-2</v>
      </c>
      <c r="DE7">
        <v>0.43243243243243246</v>
      </c>
      <c r="DF7">
        <v>0.67567567567567566</v>
      </c>
      <c r="DG7">
        <v>0.91891891891891897</v>
      </c>
      <c r="DH7">
        <v>7.7337235763982521</v>
      </c>
      <c r="DI7">
        <v>59.433906647352011</v>
      </c>
    </row>
    <row r="8" spans="1:113" x14ac:dyDescent="0.25">
      <c r="A8">
        <v>50.950876999999991</v>
      </c>
      <c r="B8">
        <v>9.6091800000000003</v>
      </c>
      <c r="C8">
        <v>58.338609999999996</v>
      </c>
      <c r="D8">
        <v>7.7473999999999998</v>
      </c>
      <c r="E8">
        <v>48.548376999999995</v>
      </c>
      <c r="F8">
        <v>10.149666</v>
      </c>
      <c r="G8">
        <v>50.530431999999998</v>
      </c>
      <c r="H8">
        <v>7.0266739999999999</v>
      </c>
      <c r="I8">
        <f>SQRT((ABS($A$9-$A$8)^2+(ABS($B$9-$B$8)^2)))</f>
        <v>26.253039254013881</v>
      </c>
      <c r="J8">
        <f>SQRT((ABS($C$9-$C$8)^2+(ABS($D$9-$D$8)^2)))</f>
        <v>25.58746000308847</v>
      </c>
      <c r="K8">
        <f>SQRT((ABS($E$9-$E$8)^2+(ABS($F$9-$F$8)^2)))</f>
        <v>25.951636919873398</v>
      </c>
      <c r="L8">
        <f>SQRT((ABS($G$9-$G$8)^2+(ABS($H$9-$H$8)^2)))</f>
        <v>24.207199531619885</v>
      </c>
      <c r="M8">
        <f>ABS($B$8-$D$8)</f>
        <v>1.8617800000000004</v>
      </c>
      <c r="N8">
        <f>ABS($F$8-$H$8)</f>
        <v>3.122992</v>
      </c>
      <c r="Q8">
        <f>SQRT((ABS($A$8-$E$8)^2+(ABS($B$8-$F$8)^2)))</f>
        <v>2.4625457084480651</v>
      </c>
      <c r="R8">
        <f>SQRT((ABS($C$8-$G$8)^2+(ABS($D$8-$H$8)^2)))</f>
        <v>7.8413703934172103</v>
      </c>
      <c r="S8">
        <v>21</v>
      </c>
      <c r="T8">
        <v>10</v>
      </c>
      <c r="U8">
        <v>9</v>
      </c>
      <c r="V8">
        <v>10</v>
      </c>
      <c r="W8">
        <v>21</v>
      </c>
      <c r="X8">
        <v>10</v>
      </c>
      <c r="Y8">
        <v>15</v>
      </c>
      <c r="Z8">
        <v>12</v>
      </c>
      <c r="AA8">
        <v>24</v>
      </c>
      <c r="AB8">
        <v>9</v>
      </c>
      <c r="AC8">
        <v>15</v>
      </c>
      <c r="AD8">
        <v>20</v>
      </c>
      <c r="AE8">
        <v>24</v>
      </c>
      <c r="AF8">
        <v>9</v>
      </c>
      <c r="AG8">
        <v>11</v>
      </c>
      <c r="AH8">
        <v>20</v>
      </c>
      <c r="AI8">
        <v>15</v>
      </c>
      <c r="AJ8">
        <v>4</v>
      </c>
      <c r="AK8">
        <v>0</v>
      </c>
      <c r="AL8">
        <v>0</v>
      </c>
      <c r="AM8">
        <v>13</v>
      </c>
      <c r="AN8">
        <v>4</v>
      </c>
      <c r="AO8">
        <v>3</v>
      </c>
      <c r="AP8">
        <v>0</v>
      </c>
      <c r="AQ8">
        <v>12</v>
      </c>
      <c r="AR8">
        <v>0</v>
      </c>
      <c r="AS8">
        <v>6</v>
      </c>
      <c r="AT8">
        <v>8</v>
      </c>
      <c r="AU8">
        <v>11</v>
      </c>
      <c r="AV8">
        <v>0</v>
      </c>
      <c r="AW8">
        <v>2</v>
      </c>
      <c r="AX8">
        <v>8</v>
      </c>
      <c r="AY8">
        <f>(21/200)</f>
        <v>0.105</v>
      </c>
      <c r="AZ8">
        <f>(21/200)</f>
        <v>0.105</v>
      </c>
      <c r="BA8">
        <f>(24/200)</f>
        <v>0.12</v>
      </c>
      <c r="BB8">
        <f>(24/200)</f>
        <v>0.12</v>
      </c>
      <c r="BC8">
        <f>(15/200)</f>
        <v>7.4999999999999997E-2</v>
      </c>
      <c r="BD8">
        <f>(13/200)</f>
        <v>6.5000000000000002E-2</v>
      </c>
      <c r="BE8">
        <f>(12/200)</f>
        <v>0.06</v>
      </c>
      <c r="BF8">
        <f>(11/200)</f>
        <v>5.5E-2</v>
      </c>
      <c r="BG8">
        <f>(0.105+0.075)</f>
        <v>0.18</v>
      </c>
      <c r="BH8">
        <f>(0.105+0.065)</f>
        <v>0.16999999999999998</v>
      </c>
      <c r="BI8">
        <f>(0.12+0.06)</f>
        <v>0.18</v>
      </c>
      <c r="BJ8">
        <f>(0.12+0.055)</f>
        <v>0.17499999999999999</v>
      </c>
      <c r="BK8">
        <f>((0.105/0.18)*100)</f>
        <v>58.333333333333336</v>
      </c>
      <c r="BL8">
        <f>((0.105/0.17)*100)</f>
        <v>61.764705882352935</v>
      </c>
      <c r="BM8">
        <f>((0.12/0.18)*100)</f>
        <v>66.666666666666657</v>
      </c>
      <c r="BN8">
        <f>((0.12/0.175)*100)</f>
        <v>68.571428571428569</v>
      </c>
      <c r="BO8">
        <f>((0.075/0.18)*100)</f>
        <v>41.666666666666671</v>
      </c>
      <c r="BP8">
        <f>((0.065/0.17)*100)</f>
        <v>38.235294117647058</v>
      </c>
      <c r="BQ8">
        <f>((0.06/0.18)*100)</f>
        <v>33.333333333333329</v>
      </c>
      <c r="BR8">
        <f>((0.055/0.175)*100)</f>
        <v>31.428571428571434</v>
      </c>
      <c r="BS8">
        <f>((10/21)*100)</f>
        <v>47.619047619047613</v>
      </c>
      <c r="BT8">
        <f>((9/21)*100)</f>
        <v>42.857142857142854</v>
      </c>
      <c r="BU8">
        <f>((10/21)*100)</f>
        <v>47.619047619047613</v>
      </c>
      <c r="BV8">
        <f>((10/21)*100)</f>
        <v>47.619047619047613</v>
      </c>
      <c r="BW8">
        <f>((15/21)*100)</f>
        <v>71.428571428571431</v>
      </c>
      <c r="BX8">
        <f>((12/21)*100)</f>
        <v>57.142857142857139</v>
      </c>
      <c r="BY8">
        <f>((9/24)*100)</f>
        <v>37.5</v>
      </c>
      <c r="BZ8">
        <f>((15/24)*100)</f>
        <v>62.5</v>
      </c>
      <c r="CA8">
        <f>((20/24)*100)</f>
        <v>83.333333333333343</v>
      </c>
      <c r="CB8">
        <f>((9/24)*100)</f>
        <v>37.5</v>
      </c>
      <c r="CC8">
        <f>((11/24)*100)</f>
        <v>45.833333333333329</v>
      </c>
      <c r="CD8">
        <f>((20/24)*100)</f>
        <v>83.333333333333343</v>
      </c>
      <c r="CE8">
        <f>((4/15)*100)</f>
        <v>26.666666666666668</v>
      </c>
      <c r="CF8">
        <f>((0/15)*100)</f>
        <v>0</v>
      </c>
      <c r="CG8">
        <f>((0/15)*100)</f>
        <v>0</v>
      </c>
      <c r="CH8">
        <f>((4/13)*100)</f>
        <v>30.76923076923077</v>
      </c>
      <c r="CI8">
        <f>((3/13)*100)</f>
        <v>23.076923076923077</v>
      </c>
      <c r="CJ8">
        <f>((0/13)*100)</f>
        <v>0</v>
      </c>
      <c r="CK8">
        <f>((0/12)*100)</f>
        <v>0</v>
      </c>
      <c r="CL8">
        <f>((6/12)*100)</f>
        <v>50</v>
      </c>
      <c r="CM8">
        <f>((8/12)*100)</f>
        <v>66.666666666666657</v>
      </c>
      <c r="CN8">
        <f>((0/11)*100)</f>
        <v>0</v>
      </c>
      <c r="CO8">
        <f>((2/11)*100)</f>
        <v>18.181818181818183</v>
      </c>
      <c r="CP8">
        <f>((8/11)*100)</f>
        <v>72.727272727272734</v>
      </c>
      <c r="CQ8">
        <f>$I8/$BG8</f>
        <v>145.85021807785489</v>
      </c>
      <c r="CR8">
        <f>$J8/$BH8</f>
        <v>150.51447060640277</v>
      </c>
      <c r="CS8">
        <f>$K8/$BI8</f>
        <v>144.17576066596334</v>
      </c>
      <c r="CT8">
        <f>$L8/$BJ8</f>
        <v>138.32685446639934</v>
      </c>
      <c r="CV8">
        <v>0.30555555555555558</v>
      </c>
      <c r="CW8">
        <v>0.47222222222222221</v>
      </c>
      <c r="CX8">
        <v>0.55555555555555558</v>
      </c>
      <c r="CY8">
        <v>0.73529411764705888</v>
      </c>
      <c r="CZ8">
        <v>0.17647058823529413</v>
      </c>
      <c r="DA8">
        <v>0.26470588235294118</v>
      </c>
      <c r="DB8">
        <v>0.52777777777777779</v>
      </c>
      <c r="DC8">
        <v>0.83333333333333337</v>
      </c>
      <c r="DD8">
        <v>0.1111111111111111</v>
      </c>
      <c r="DE8">
        <v>0.42857142857142855</v>
      </c>
      <c r="DF8">
        <v>0.74285714285714288</v>
      </c>
      <c r="DG8">
        <v>0.91428571428571426</v>
      </c>
      <c r="DH8">
        <v>7.6963169005167238</v>
      </c>
      <c r="DI8">
        <v>58.308871596410007</v>
      </c>
    </row>
    <row r="9" spans="1:113" x14ac:dyDescent="0.25">
      <c r="A9">
        <v>24.703401999999997</v>
      </c>
      <c r="B9">
        <v>9.0686929999999997</v>
      </c>
      <c r="C9">
        <v>32.751783999999994</v>
      </c>
      <c r="D9">
        <v>7.927524</v>
      </c>
      <c r="E9">
        <v>22.601186999999996</v>
      </c>
      <c r="F9">
        <v>9.6692599999999995</v>
      </c>
      <c r="G9">
        <v>26.325094999999997</v>
      </c>
      <c r="H9">
        <v>6.7263909999999996</v>
      </c>
      <c r="J9">
        <f>SQRT((ABS($C$10-$C$9)^2+(ABS($D$10-$D$9)^2)))</f>
        <v>22.638880228717248</v>
      </c>
      <c r="M9">
        <f>ABS($B$9-$D$9)</f>
        <v>1.1411689999999997</v>
      </c>
      <c r="N9">
        <f>ABS($F$9-$H$9)</f>
        <v>2.942869</v>
      </c>
      <c r="O9">
        <v>2.4075205</v>
      </c>
      <c r="P9">
        <v>2.2110514999999995</v>
      </c>
      <c r="Q9">
        <f>SQRT((ABS($A$9-$E$9)^2+(ABS($B$9-$F$9)^2)))</f>
        <v>2.1863185101247264</v>
      </c>
      <c r="R9">
        <f>SQRT((ABS($C$9-$G$9)^2+(ABS($D$9-$H$9)^2)))</f>
        <v>6.5379700203052282</v>
      </c>
      <c r="W9">
        <v>19</v>
      </c>
      <c r="X9">
        <v>8</v>
      </c>
      <c r="Y9">
        <v>15</v>
      </c>
      <c r="Z9">
        <v>11</v>
      </c>
      <c r="AI9">
        <v>15</v>
      </c>
      <c r="AJ9">
        <v>4</v>
      </c>
      <c r="AK9">
        <v>0</v>
      </c>
      <c r="AL9">
        <v>0</v>
      </c>
      <c r="AM9">
        <v>15</v>
      </c>
      <c r="AN9">
        <v>4</v>
      </c>
      <c r="AO9">
        <v>6</v>
      </c>
      <c r="AP9">
        <v>2</v>
      </c>
      <c r="AU9">
        <v>12</v>
      </c>
      <c r="AV9">
        <v>0</v>
      </c>
      <c r="AW9">
        <v>4</v>
      </c>
      <c r="AX9">
        <v>8</v>
      </c>
      <c r="AZ9">
        <f>(19/200)</f>
        <v>9.5000000000000001E-2</v>
      </c>
      <c r="BC9">
        <f>(15/200)</f>
        <v>7.4999999999999997E-2</v>
      </c>
      <c r="BD9">
        <f>(15/200)</f>
        <v>7.4999999999999997E-2</v>
      </c>
      <c r="BF9">
        <f>(12/200)</f>
        <v>0.06</v>
      </c>
      <c r="BH9">
        <f>(0.095+0.075)</f>
        <v>0.16999999999999998</v>
      </c>
      <c r="BL9">
        <f>((0.095/0.17)*100)</f>
        <v>55.882352941176471</v>
      </c>
      <c r="BP9">
        <f>((0.075/0.17)*100)</f>
        <v>44.117647058823522</v>
      </c>
      <c r="BV9">
        <f>((8/19)*100)</f>
        <v>42.105263157894733</v>
      </c>
      <c r="BW9">
        <f>((15/19)*100)</f>
        <v>78.94736842105263</v>
      </c>
      <c r="BX9">
        <f>((11/19)*100)</f>
        <v>57.894736842105267</v>
      </c>
      <c r="CE9">
        <f>((4/15)*100)</f>
        <v>26.666666666666668</v>
      </c>
      <c r="CF9">
        <f>((0/15)*100)</f>
        <v>0</v>
      </c>
      <c r="CG9">
        <f>((0/15)*100)</f>
        <v>0</v>
      </c>
      <c r="CH9">
        <f>((4/15)*100)</f>
        <v>26.666666666666668</v>
      </c>
      <c r="CI9">
        <f>((6/15)*100)</f>
        <v>40</v>
      </c>
      <c r="CJ9">
        <f>((2/15)*100)</f>
        <v>13.333333333333334</v>
      </c>
      <c r="CN9">
        <f>((0/12)*100)</f>
        <v>0</v>
      </c>
      <c r="CO9">
        <f>((4/12)*100)</f>
        <v>33.333333333333329</v>
      </c>
      <c r="CP9">
        <f>((8/12)*100)</f>
        <v>66.666666666666657</v>
      </c>
      <c r="CR9">
        <f>$J9/$BH9</f>
        <v>133.16988369833678</v>
      </c>
      <c r="CY9">
        <v>0.67647058823529416</v>
      </c>
      <c r="CZ9">
        <v>0.11764705882352941</v>
      </c>
      <c r="DA9">
        <v>0.23529411764705882</v>
      </c>
    </row>
    <row r="10" spans="1:113" x14ac:dyDescent="0.25">
      <c r="C10">
        <v>10.228220999999998</v>
      </c>
      <c r="D10">
        <v>5.6454180000000003</v>
      </c>
    </row>
    <row r="11" spans="1:113" x14ac:dyDescent="0.2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DH11">
        <v>6.1284035794714873</v>
      </c>
      <c r="DI11">
        <v>91.434462007075183</v>
      </c>
    </row>
    <row r="12" spans="1:113" x14ac:dyDescent="0.25">
      <c r="A12">
        <v>214.815147</v>
      </c>
      <c r="B12">
        <v>7.5697130000000001</v>
      </c>
      <c r="C12">
        <v>212.460937</v>
      </c>
      <c r="D12">
        <v>6.393351</v>
      </c>
      <c r="E12">
        <v>213.22864099999998</v>
      </c>
      <c r="F12">
        <v>8.2346350000000008</v>
      </c>
      <c r="G12">
        <v>213.07506100000001</v>
      </c>
      <c r="H12">
        <v>5.2680829999999998</v>
      </c>
      <c r="I12">
        <f>SQRT((ABS($A$13-$A$12)^2+(ABS($B$13-$B$12)^2)))</f>
        <v>26.074764718772816</v>
      </c>
      <c r="J12">
        <f>SQRT((ABS($C$13-$C$12)^2+(ABS($D$13-$D$12)^2)))</f>
        <v>25.923810855850768</v>
      </c>
      <c r="K12">
        <f>SQRT((ABS($E$13-$E$12)^2+(ABS($F$13-$F$12)^2)))</f>
        <v>26.905491754356632</v>
      </c>
      <c r="L12">
        <f>SQRT((ABS($G$13-$G$12)^2+(ABS($H$13-$H$12)^2)))</f>
        <v>26.806485082928674</v>
      </c>
      <c r="M12">
        <f>ABS($B$12-$D$12)</f>
        <v>1.1763620000000001</v>
      </c>
      <c r="N12">
        <f>ABS($F$12-$H$12)</f>
        <v>2.966552000000001</v>
      </c>
      <c r="Q12">
        <f>SQRT((ABS($A$12-$E$12)^2+(ABS($B$12-$F$12)^2)))</f>
        <v>1.7202100319786668</v>
      </c>
      <c r="R12">
        <f>SQRT((ABS($C$12-$G$12)^2+(ABS($D$12-$H$12)^2)))</f>
        <v>1.2819424164914761</v>
      </c>
      <c r="S12">
        <v>25</v>
      </c>
      <c r="T12">
        <v>23</v>
      </c>
      <c r="U12">
        <v>14</v>
      </c>
      <c r="V12">
        <v>13</v>
      </c>
      <c r="W12">
        <v>25</v>
      </c>
      <c r="X12">
        <v>23</v>
      </c>
      <c r="Y12">
        <v>15</v>
      </c>
      <c r="Z12">
        <v>15</v>
      </c>
      <c r="AA12">
        <v>25</v>
      </c>
      <c r="AB12">
        <v>14</v>
      </c>
      <c r="AC12">
        <v>15</v>
      </c>
      <c r="AD12">
        <v>25</v>
      </c>
      <c r="AE12">
        <v>26</v>
      </c>
      <c r="AF12">
        <v>15</v>
      </c>
      <c r="AG12">
        <v>15</v>
      </c>
      <c r="AH12">
        <v>25</v>
      </c>
      <c r="AI12">
        <v>13</v>
      </c>
      <c r="AJ12">
        <v>8</v>
      </c>
      <c r="AK12">
        <v>0</v>
      </c>
      <c r="AL12">
        <v>0</v>
      </c>
      <c r="AM12">
        <v>10</v>
      </c>
      <c r="AN12">
        <v>8</v>
      </c>
      <c r="AO12">
        <v>1</v>
      </c>
      <c r="AP12">
        <v>2</v>
      </c>
      <c r="AQ12">
        <v>11</v>
      </c>
      <c r="AR12">
        <v>0</v>
      </c>
      <c r="AS12">
        <v>1</v>
      </c>
      <c r="AT12">
        <v>11</v>
      </c>
      <c r="AU12">
        <v>12</v>
      </c>
      <c r="AV12">
        <v>0</v>
      </c>
      <c r="AW12">
        <v>2</v>
      </c>
      <c r="AX12">
        <v>11</v>
      </c>
      <c r="AY12">
        <f>(25/200)</f>
        <v>0.125</v>
      </c>
      <c r="AZ12">
        <f>(25/200)</f>
        <v>0.125</v>
      </c>
      <c r="BA12">
        <f>(25/200)</f>
        <v>0.125</v>
      </c>
      <c r="BB12">
        <f>(26/200)</f>
        <v>0.13</v>
      </c>
      <c r="BC12">
        <f>(13/200)</f>
        <v>6.5000000000000002E-2</v>
      </c>
      <c r="BD12">
        <f>(10/200)</f>
        <v>0.05</v>
      </c>
      <c r="BE12">
        <f>(11/200)</f>
        <v>5.5E-2</v>
      </c>
      <c r="BF12">
        <f>(12/200)</f>
        <v>0.06</v>
      </c>
      <c r="BG12">
        <f>(0.125+0.065)</f>
        <v>0.19</v>
      </c>
      <c r="BH12">
        <f>(0.125+0.05)</f>
        <v>0.17499999999999999</v>
      </c>
      <c r="BI12">
        <f>(0.125+0.055)</f>
        <v>0.18</v>
      </c>
      <c r="BJ12">
        <f>(0.13+0.06)</f>
        <v>0.19</v>
      </c>
      <c r="BK12">
        <f>((0.125/0.19)*100)</f>
        <v>65.789473684210535</v>
      </c>
      <c r="BL12">
        <f>((0.125/0.175)*100)</f>
        <v>71.428571428571431</v>
      </c>
      <c r="BM12">
        <f>((0.125/0.18)*100)</f>
        <v>69.444444444444443</v>
      </c>
      <c r="BN12">
        <f>((0.13/0.19)*100)</f>
        <v>68.421052631578945</v>
      </c>
      <c r="BO12">
        <f>((0.065/0.19)*100)</f>
        <v>34.210526315789473</v>
      </c>
      <c r="BP12">
        <f>((0.05/0.175)*100)</f>
        <v>28.571428571428577</v>
      </c>
      <c r="BQ12">
        <f>((0.055/0.18)*100)</f>
        <v>30.555555555555557</v>
      </c>
      <c r="BR12">
        <f>((0.06/0.19)*100)</f>
        <v>31.578947368421051</v>
      </c>
      <c r="BS12">
        <f>((23/25)*100)</f>
        <v>92</v>
      </c>
      <c r="BT12">
        <f>((14/25)*100)</f>
        <v>56.000000000000007</v>
      </c>
      <c r="BU12">
        <f>((13/25)*100)</f>
        <v>52</v>
      </c>
      <c r="BV12">
        <f>((23/25)*100)</f>
        <v>92</v>
      </c>
      <c r="BW12">
        <f>((15/25)*100)</f>
        <v>60</v>
      </c>
      <c r="BX12">
        <f>((15/25)*100)</f>
        <v>60</v>
      </c>
      <c r="BY12">
        <f>((14/25)*100)</f>
        <v>56.000000000000007</v>
      </c>
      <c r="BZ12">
        <f>((15/25)*100)</f>
        <v>60</v>
      </c>
      <c r="CA12">
        <f>((25/25)*100)</f>
        <v>100</v>
      </c>
      <c r="CB12">
        <f>((15/26)*100)</f>
        <v>57.692307692307686</v>
      </c>
      <c r="CC12">
        <f>((15/26)*100)</f>
        <v>57.692307692307686</v>
      </c>
      <c r="CD12">
        <f>((25/26)*100)</f>
        <v>96.15384615384616</v>
      </c>
      <c r="CE12">
        <f>((8/13)*100)</f>
        <v>61.53846153846154</v>
      </c>
      <c r="CF12">
        <f>((0/13)*100)</f>
        <v>0</v>
      </c>
      <c r="CG12">
        <f>((0/13)*100)</f>
        <v>0</v>
      </c>
      <c r="CH12">
        <f>((8/10)*100)</f>
        <v>80</v>
      </c>
      <c r="CI12">
        <f>((1/10)*100)</f>
        <v>10</v>
      </c>
      <c r="CJ12">
        <f>((2/10)*100)</f>
        <v>20</v>
      </c>
      <c r="CK12">
        <f>((0/11)*100)</f>
        <v>0</v>
      </c>
      <c r="CL12">
        <f>((1/11)*100)</f>
        <v>9.0909090909090917</v>
      </c>
      <c r="CM12">
        <f>((11/11)*100)</f>
        <v>100</v>
      </c>
      <c r="CN12">
        <f>((0/12)*100)</f>
        <v>0</v>
      </c>
      <c r="CO12">
        <f>((2/12)*100)</f>
        <v>16.666666666666664</v>
      </c>
      <c r="CP12">
        <f>((11/12)*100)</f>
        <v>91.666666666666657</v>
      </c>
      <c r="CQ12">
        <f>$I12/$BG12</f>
        <v>137.23560378301482</v>
      </c>
      <c r="CR12">
        <f>$J12/$BH12</f>
        <v>148.13606203343298</v>
      </c>
      <c r="CS12">
        <f>$K12/$BI12</f>
        <v>149.47495419087019</v>
      </c>
      <c r="CT12">
        <f>$L12/$BJ12</f>
        <v>141.08676359436143</v>
      </c>
      <c r="CV12">
        <v>0.86842105263157898</v>
      </c>
      <c r="CW12">
        <v>0.63157894736842102</v>
      </c>
      <c r="CX12">
        <v>0.65789473684210531</v>
      </c>
      <c r="CY12">
        <v>5.7142857142857141E-2</v>
      </c>
      <c r="CZ12">
        <v>0.74285714285714288</v>
      </c>
      <c r="DA12">
        <v>0.77142857142857146</v>
      </c>
      <c r="DB12">
        <v>0.33333333333333331</v>
      </c>
      <c r="DC12">
        <v>0.27777777777777779</v>
      </c>
      <c r="DD12">
        <v>0.97058823529411764</v>
      </c>
      <c r="DE12">
        <v>0.34210526315789475</v>
      </c>
      <c r="DF12">
        <v>0.28947368421052633</v>
      </c>
      <c r="DG12">
        <v>0.97368421052631582</v>
      </c>
      <c r="DH12">
        <v>3.7807406112728716</v>
      </c>
      <c r="DI12">
        <v>5.4942026133394508</v>
      </c>
    </row>
    <row r="13" spans="1:113" x14ac:dyDescent="0.25">
      <c r="A13">
        <v>188.74651900000001</v>
      </c>
      <c r="B13">
        <v>8.135389</v>
      </c>
      <c r="C13">
        <v>186.54069099999998</v>
      </c>
      <c r="D13">
        <v>6.8232540000000004</v>
      </c>
      <c r="E13">
        <v>186.330656</v>
      </c>
      <c r="F13">
        <v>8.870158</v>
      </c>
      <c r="G13">
        <v>186.278122</v>
      </c>
      <c r="H13">
        <v>5.9834170000000002</v>
      </c>
      <c r="I13">
        <f>SQRT((ABS($A$14-$A$13)^2+(ABS($B$14-$B$13)^2)))</f>
        <v>31.673553591430981</v>
      </c>
      <c r="J13">
        <f>SQRT((ABS($C$14-$C$13)^2+(ABS($D$14-$D$13)^2)))</f>
        <v>32.040330717392798</v>
      </c>
      <c r="K13">
        <f>SQRT((ABS($E$14-$E$13)^2+(ABS($F$14-$F$13)^2)))</f>
        <v>32.249076282608684</v>
      </c>
      <c r="L13">
        <f>SQRT((ABS($G$14-$G$13)^2+(ABS($H$14-$H$13)^2)))</f>
        <v>32.509931525112449</v>
      </c>
      <c r="M13">
        <f>ABS($B$13-$D$13)</f>
        <v>1.3121349999999996</v>
      </c>
      <c r="N13">
        <f>ABS($F$13-$H$13)</f>
        <v>2.8867409999999998</v>
      </c>
      <c r="Q13">
        <f>SQRT((ABS($A$13-$E$13)^2+(ABS($B$13-$F$13)^2)))</f>
        <v>2.5251296042243077</v>
      </c>
      <c r="R13">
        <f>SQRT((ABS($C$13-$G$13)^2+(ABS($D$13-$H$13)^2)))</f>
        <v>0.87992537543248084</v>
      </c>
      <c r="S13">
        <v>23</v>
      </c>
      <c r="T13">
        <v>21</v>
      </c>
      <c r="U13">
        <v>13</v>
      </c>
      <c r="V13">
        <v>14</v>
      </c>
      <c r="W13">
        <v>24</v>
      </c>
      <c r="X13">
        <v>21</v>
      </c>
      <c r="Y13">
        <v>15</v>
      </c>
      <c r="Z13">
        <v>15</v>
      </c>
      <c r="AA13">
        <v>24</v>
      </c>
      <c r="AB13">
        <v>14</v>
      </c>
      <c r="AC13">
        <v>15</v>
      </c>
      <c r="AD13">
        <v>24</v>
      </c>
      <c r="AE13">
        <v>24</v>
      </c>
      <c r="AF13">
        <v>14</v>
      </c>
      <c r="AG13">
        <v>15</v>
      </c>
      <c r="AH13">
        <v>24</v>
      </c>
      <c r="AI13">
        <v>11</v>
      </c>
      <c r="AJ13">
        <v>9</v>
      </c>
      <c r="AK13">
        <v>0</v>
      </c>
      <c r="AL13">
        <v>0</v>
      </c>
      <c r="AM13">
        <v>11</v>
      </c>
      <c r="AN13">
        <v>9</v>
      </c>
      <c r="AO13">
        <v>1</v>
      </c>
      <c r="AP13">
        <v>0</v>
      </c>
      <c r="AQ13">
        <v>10</v>
      </c>
      <c r="AR13">
        <v>0</v>
      </c>
      <c r="AS13">
        <v>1</v>
      </c>
      <c r="AT13">
        <v>9</v>
      </c>
      <c r="AU13">
        <v>9</v>
      </c>
      <c r="AV13">
        <v>0</v>
      </c>
      <c r="AW13">
        <v>0</v>
      </c>
      <c r="AX13">
        <v>9</v>
      </c>
      <c r="AY13">
        <f>(23/200)</f>
        <v>0.115</v>
      </c>
      <c r="AZ13">
        <f>(24/200)</f>
        <v>0.12</v>
      </c>
      <c r="BA13">
        <f>(24/200)</f>
        <v>0.12</v>
      </c>
      <c r="BB13">
        <f>(24/200)</f>
        <v>0.12</v>
      </c>
      <c r="BC13">
        <f>(11/200)</f>
        <v>5.5E-2</v>
      </c>
      <c r="BD13">
        <f>(11/200)</f>
        <v>5.5E-2</v>
      </c>
      <c r="BE13">
        <f>(10/200)</f>
        <v>0.05</v>
      </c>
      <c r="BF13">
        <f>(9/200)</f>
        <v>4.4999999999999998E-2</v>
      </c>
      <c r="BG13">
        <f>(0.115+0.055)</f>
        <v>0.17</v>
      </c>
      <c r="BH13">
        <f>(0.12+0.055)</f>
        <v>0.17499999999999999</v>
      </c>
      <c r="BI13">
        <f>(0.12+0.05)</f>
        <v>0.16999999999999998</v>
      </c>
      <c r="BJ13">
        <f>(0.12+0.045)</f>
        <v>0.16499999999999998</v>
      </c>
      <c r="BK13">
        <f>((0.115/0.17)*100)</f>
        <v>67.647058823529406</v>
      </c>
      <c r="BL13">
        <f>((0.12/0.175)*100)</f>
        <v>68.571428571428569</v>
      </c>
      <c r="BM13">
        <f>((0.12/0.17)*100)</f>
        <v>70.588235294117638</v>
      </c>
      <c r="BN13">
        <f>((0.12/0.165)*100)</f>
        <v>72.72727272727272</v>
      </c>
      <c r="BO13">
        <f>((0.055/0.17)*100)</f>
        <v>32.352941176470587</v>
      </c>
      <c r="BP13">
        <f>((0.055/0.175)*100)</f>
        <v>31.428571428571434</v>
      </c>
      <c r="BQ13">
        <f>((0.05/0.17)*100)</f>
        <v>29.411764705882355</v>
      </c>
      <c r="BR13">
        <f>((0.045/0.165)*100)</f>
        <v>27.27272727272727</v>
      </c>
      <c r="BS13">
        <f>((21/23)*100)</f>
        <v>91.304347826086953</v>
      </c>
      <c r="BT13">
        <f>((13/23)*100)</f>
        <v>56.521739130434781</v>
      </c>
      <c r="BU13">
        <f>((14/23)*100)</f>
        <v>60.869565217391312</v>
      </c>
      <c r="BV13">
        <f>((21/24)*100)</f>
        <v>87.5</v>
      </c>
      <c r="BW13">
        <f>((15/24)*100)</f>
        <v>62.5</v>
      </c>
      <c r="BX13">
        <f>((15/24)*100)</f>
        <v>62.5</v>
      </c>
      <c r="BY13">
        <f>((14/24)*100)</f>
        <v>58.333333333333336</v>
      </c>
      <c r="BZ13">
        <f>((15/24)*100)</f>
        <v>62.5</v>
      </c>
      <c r="CA13">
        <f>((24/24)*100)</f>
        <v>100</v>
      </c>
      <c r="CB13">
        <f>((14/24)*100)</f>
        <v>58.333333333333336</v>
      </c>
      <c r="CC13">
        <f>((15/24)*100)</f>
        <v>62.5</v>
      </c>
      <c r="CD13">
        <f>((24/24)*100)</f>
        <v>100</v>
      </c>
      <c r="CE13">
        <f>((9/11)*100)</f>
        <v>81.818181818181827</v>
      </c>
      <c r="CF13">
        <f>((0/11)*100)</f>
        <v>0</v>
      </c>
      <c r="CG13">
        <f>((0/11)*100)</f>
        <v>0</v>
      </c>
      <c r="CH13">
        <f>((9/11)*100)</f>
        <v>81.818181818181827</v>
      </c>
      <c r="CI13">
        <f>((1/11)*100)</f>
        <v>9.0909090909090917</v>
      </c>
      <c r="CJ13">
        <f>((0/11)*100)</f>
        <v>0</v>
      </c>
      <c r="CK13">
        <f>((0/10)*100)</f>
        <v>0</v>
      </c>
      <c r="CL13">
        <f>((1/10)*100)</f>
        <v>10</v>
      </c>
      <c r="CM13">
        <f>((9/10)*100)</f>
        <v>90</v>
      </c>
      <c r="CN13">
        <f>((0/9)*100)</f>
        <v>0</v>
      </c>
      <c r="CO13">
        <f>((0/9)*100)</f>
        <v>0</v>
      </c>
      <c r="CP13">
        <f>((9/9)*100)</f>
        <v>100</v>
      </c>
      <c r="CQ13">
        <f>$I13/$BG13</f>
        <v>186.31502112606458</v>
      </c>
      <c r="CR13">
        <f>$J13/$BH13</f>
        <v>183.08760409938742</v>
      </c>
      <c r="CS13">
        <f>$K13/$BI13</f>
        <v>189.70044872122756</v>
      </c>
      <c r="CT13">
        <f>$L13/$BJ13</f>
        <v>197.02988803098458</v>
      </c>
      <c r="CV13">
        <v>0.94117647058823528</v>
      </c>
      <c r="CW13">
        <v>0.6470588235294118</v>
      </c>
      <c r="CX13">
        <v>0.61764705882352944</v>
      </c>
      <c r="CY13">
        <v>8.5714285714285715E-2</v>
      </c>
      <c r="CZ13">
        <v>0.7142857142857143</v>
      </c>
      <c r="DA13">
        <v>0.68571428571428572</v>
      </c>
      <c r="DB13">
        <v>0.35294117647058826</v>
      </c>
      <c r="DC13">
        <v>0.26470588235294118</v>
      </c>
      <c r="DD13">
        <v>1</v>
      </c>
      <c r="DE13">
        <v>0.36363636363636365</v>
      </c>
      <c r="DF13">
        <v>0.27272727272727271</v>
      </c>
      <c r="DG13">
        <v>2.6315789473684209E-2</v>
      </c>
      <c r="DH13">
        <v>5.1646849470967382</v>
      </c>
      <c r="DI13">
        <v>4.4437130542026093</v>
      </c>
    </row>
    <row r="14" spans="1:113" x14ac:dyDescent="0.25">
      <c r="A14">
        <v>157.077314</v>
      </c>
      <c r="B14">
        <v>8.6602239999999995</v>
      </c>
      <c r="C14">
        <v>154.50384299999999</v>
      </c>
      <c r="D14">
        <v>7.295655</v>
      </c>
      <c r="E14">
        <v>154.083673</v>
      </c>
      <c r="F14">
        <v>9.2375930000000004</v>
      </c>
      <c r="G14">
        <v>153.76857200000001</v>
      </c>
      <c r="H14">
        <v>6.1409180000000001</v>
      </c>
      <c r="I14">
        <f>SQRT((ABS($A$15-$A$14)^2+(ABS($B$15-$B$14)^2)))</f>
        <v>40.633828791212309</v>
      </c>
      <c r="J14">
        <f>SQRT((ABS($C$15-$C$14)^2+(ABS($D$15-$D$14)^2)))</f>
        <v>41.76032330815071</v>
      </c>
      <c r="K14">
        <f>SQRT((ABS($E$15-$E$14)^2+(ABS($F$15-$F$14)^2)))</f>
        <v>43.812173836774647</v>
      </c>
      <c r="L14">
        <f>SQRT((ABS($G$15-$G$14)^2+(ABS($H$15-$H$14)^2)))</f>
        <v>42.796383156153873</v>
      </c>
      <c r="M14">
        <f>ABS($B$14-$D$14)</f>
        <v>1.3645689999999995</v>
      </c>
      <c r="N14">
        <f>ABS($F$14-$H$14)</f>
        <v>3.0966750000000003</v>
      </c>
      <c r="Q14">
        <f>SQRT((ABS($A$14-$E$14)^2+(ABS($B$14-$F$14)^2)))</f>
        <v>3.0488098332040949</v>
      </c>
      <c r="R14">
        <f>SQRT((ABS($C$14-$G$14)^2+(ABS($D$14-$H$14)^2)))</f>
        <v>1.3689561653354629</v>
      </c>
      <c r="S14">
        <v>22</v>
      </c>
      <c r="T14">
        <v>19</v>
      </c>
      <c r="U14">
        <v>12</v>
      </c>
      <c r="V14">
        <v>13</v>
      </c>
      <c r="W14">
        <v>23</v>
      </c>
      <c r="X14">
        <v>19</v>
      </c>
      <c r="Y14">
        <v>14</v>
      </c>
      <c r="Z14">
        <v>15</v>
      </c>
      <c r="AA14">
        <v>25</v>
      </c>
      <c r="AB14">
        <v>15</v>
      </c>
      <c r="AC14">
        <v>16</v>
      </c>
      <c r="AD14">
        <v>25</v>
      </c>
      <c r="AE14">
        <v>26</v>
      </c>
      <c r="AF14">
        <v>16</v>
      </c>
      <c r="AG14">
        <v>17</v>
      </c>
      <c r="AH14">
        <v>25</v>
      </c>
      <c r="AI14">
        <v>10</v>
      </c>
      <c r="AJ14">
        <v>7</v>
      </c>
      <c r="AK14">
        <v>0</v>
      </c>
      <c r="AL14">
        <v>0</v>
      </c>
      <c r="AM14">
        <v>10</v>
      </c>
      <c r="AN14">
        <v>7</v>
      </c>
      <c r="AO14">
        <v>1</v>
      </c>
      <c r="AP14">
        <v>1</v>
      </c>
      <c r="AQ14">
        <v>10</v>
      </c>
      <c r="AR14">
        <v>0</v>
      </c>
      <c r="AS14">
        <v>1</v>
      </c>
      <c r="AT14">
        <v>9</v>
      </c>
      <c r="AU14">
        <v>9</v>
      </c>
      <c r="AV14">
        <v>0</v>
      </c>
      <c r="AW14">
        <v>1</v>
      </c>
      <c r="AX14">
        <v>9</v>
      </c>
      <c r="AY14">
        <f>(22/200)</f>
        <v>0.11</v>
      </c>
      <c r="AZ14">
        <f>(23/200)</f>
        <v>0.115</v>
      </c>
      <c r="BA14">
        <f>(25/200)</f>
        <v>0.125</v>
      </c>
      <c r="BB14">
        <f>(26/200)</f>
        <v>0.13</v>
      </c>
      <c r="BC14">
        <f>(10/200)</f>
        <v>0.05</v>
      </c>
      <c r="BD14">
        <f>(10/200)</f>
        <v>0.05</v>
      </c>
      <c r="BE14">
        <f>(10/200)</f>
        <v>0.05</v>
      </c>
      <c r="BF14">
        <f>(9/200)</f>
        <v>4.4999999999999998E-2</v>
      </c>
      <c r="BG14">
        <f>(0.11+0.05)</f>
        <v>0.16</v>
      </c>
      <c r="BH14">
        <f>(0.115+0.05)</f>
        <v>0.16500000000000001</v>
      </c>
      <c r="BI14">
        <f>(0.125+0.05)</f>
        <v>0.17499999999999999</v>
      </c>
      <c r="BJ14">
        <f>(0.13+0.045)</f>
        <v>0.17499999999999999</v>
      </c>
      <c r="BK14">
        <f>((0.11/0.16)*100)</f>
        <v>68.75</v>
      </c>
      <c r="BL14">
        <f>((0.115/0.165)*100)</f>
        <v>69.696969696969703</v>
      </c>
      <c r="BM14">
        <f>((0.125/0.175)*100)</f>
        <v>71.428571428571431</v>
      </c>
      <c r="BN14">
        <f>((0.13/0.175)*100)</f>
        <v>74.285714285714292</v>
      </c>
      <c r="BO14">
        <f>((0.05/0.16)*100)</f>
        <v>31.25</v>
      </c>
      <c r="BP14">
        <f>((0.05/0.165)*100)</f>
        <v>30.303030303030305</v>
      </c>
      <c r="BQ14">
        <f>((0.05/0.175)*100)</f>
        <v>28.571428571428577</v>
      </c>
      <c r="BR14">
        <f>((0.045/0.175)*100)</f>
        <v>25.714285714285719</v>
      </c>
      <c r="BS14">
        <f>((19/22)*100)</f>
        <v>86.36363636363636</v>
      </c>
      <c r="BT14">
        <f>((12/22)*100)</f>
        <v>54.54545454545454</v>
      </c>
      <c r="BU14">
        <f>((13/22)*100)</f>
        <v>59.090909090909093</v>
      </c>
      <c r="BV14">
        <f>((19/23)*100)</f>
        <v>82.608695652173907</v>
      </c>
      <c r="BW14">
        <f>((14/23)*100)</f>
        <v>60.869565217391312</v>
      </c>
      <c r="BX14">
        <f>((15/23)*100)</f>
        <v>65.217391304347828</v>
      </c>
      <c r="BY14">
        <f>((15/25)*100)</f>
        <v>60</v>
      </c>
      <c r="BZ14">
        <f>((16/25)*100)</f>
        <v>64</v>
      </c>
      <c r="CA14">
        <f>((25/25)*100)</f>
        <v>100</v>
      </c>
      <c r="CB14">
        <f>((16/26)*100)</f>
        <v>61.53846153846154</v>
      </c>
      <c r="CC14">
        <f>((17/26)*100)</f>
        <v>65.384615384615387</v>
      </c>
      <c r="CD14">
        <f>((25/26)*100)</f>
        <v>96.15384615384616</v>
      </c>
      <c r="CE14">
        <f>((7/10)*100)</f>
        <v>70</v>
      </c>
      <c r="CF14">
        <f>((0/10)*100)</f>
        <v>0</v>
      </c>
      <c r="CG14">
        <f>((0/10)*100)</f>
        <v>0</v>
      </c>
      <c r="CH14">
        <f>((7/10)*100)</f>
        <v>70</v>
      </c>
      <c r="CI14">
        <f>((1/10)*100)</f>
        <v>10</v>
      </c>
      <c r="CJ14">
        <f>((1/10)*100)</f>
        <v>10</v>
      </c>
      <c r="CK14">
        <f>((0/10)*100)</f>
        <v>0</v>
      </c>
      <c r="CL14">
        <f>((1/10)*100)</f>
        <v>10</v>
      </c>
      <c r="CM14">
        <f>((9/10)*100)</f>
        <v>90</v>
      </c>
      <c r="CN14">
        <f>((0/9)*100)</f>
        <v>0</v>
      </c>
      <c r="CO14">
        <f>((1/9)*100)</f>
        <v>11.111111111111111</v>
      </c>
      <c r="CP14">
        <f>((9/9)*100)</f>
        <v>100</v>
      </c>
      <c r="CQ14">
        <f>$I14/$BG14</f>
        <v>253.96142994507693</v>
      </c>
      <c r="CR14">
        <f>$J14/$BH14</f>
        <v>253.09286853424672</v>
      </c>
      <c r="CS14">
        <f>$K14/$BI14</f>
        <v>250.3552790672837</v>
      </c>
      <c r="CT14">
        <f>$L14/$BJ14</f>
        <v>244.55076089230786</v>
      </c>
      <c r="CV14">
        <v>0.90625</v>
      </c>
      <c r="CW14">
        <v>0.625</v>
      </c>
      <c r="CX14">
        <v>0.625</v>
      </c>
      <c r="CY14">
        <v>0.12121212121212122</v>
      </c>
      <c r="CZ14">
        <v>0.72727272727272729</v>
      </c>
      <c r="DA14">
        <v>0.72727272727272729</v>
      </c>
      <c r="DB14">
        <v>0.42857142857142855</v>
      </c>
      <c r="DC14">
        <v>0.31428571428571428</v>
      </c>
      <c r="DD14">
        <v>1</v>
      </c>
      <c r="DE14">
        <v>0.42857142857142855</v>
      </c>
      <c r="DF14">
        <v>0.31428571428571428</v>
      </c>
      <c r="DG14">
        <v>1</v>
      </c>
      <c r="DI14">
        <v>53.517109152018278</v>
      </c>
    </row>
    <row r="15" spans="1:113" x14ac:dyDescent="0.25">
      <c r="A15">
        <v>116.44606899999999</v>
      </c>
      <c r="B15">
        <v>8.2019970000000004</v>
      </c>
      <c r="C15">
        <v>112.74479700000001</v>
      </c>
      <c r="D15">
        <v>6.969036</v>
      </c>
      <c r="E15">
        <v>110.277317</v>
      </c>
      <c r="F15">
        <v>8.5236249999999991</v>
      </c>
      <c r="G15">
        <v>110.974645</v>
      </c>
      <c r="H15">
        <v>5.6824170000000001</v>
      </c>
      <c r="I15">
        <f>SQRT((ABS($A$16-$A$15)^2+(ABS($B$16-$B$15)^2)))</f>
        <v>36.315446249394</v>
      </c>
      <c r="J15">
        <f>SQRT((ABS($C$16-$C$15)^2+(ABS($D$16-$D$15)^2)))</f>
        <v>29.449649366601793</v>
      </c>
      <c r="K15">
        <f>SQRT((ABS($E$16-$E$15)^2+(ABS($F$16-$F$15)^2)))</f>
        <v>33.79453537314177</v>
      </c>
      <c r="L15">
        <f>SQRT((ABS($G$16-$G$15)^2+(ABS($H$16-$H$15)^2)))</f>
        <v>34.169642999999994</v>
      </c>
      <c r="M15">
        <f>ABS($B$15-$D$15)</f>
        <v>1.2329610000000004</v>
      </c>
      <c r="N15">
        <f>ABS($F$15-$H$15)</f>
        <v>2.8412079999999991</v>
      </c>
      <c r="Q15">
        <f>SQRT((ABS($A$15-$E$15)^2+(ABS($B$15-$F$15)^2)))</f>
        <v>6.1771308718439801</v>
      </c>
      <c r="R15">
        <f>SQRT((ABS($C$15-$G$15)^2+(ABS($D$15-$H$15)^2)))</f>
        <v>2.1883387658827038</v>
      </c>
      <c r="S15">
        <v>25</v>
      </c>
      <c r="T15">
        <v>19</v>
      </c>
      <c r="U15">
        <v>17</v>
      </c>
      <c r="V15">
        <v>17</v>
      </c>
      <c r="W15">
        <v>19</v>
      </c>
      <c r="X15">
        <v>19</v>
      </c>
      <c r="Y15">
        <v>11</v>
      </c>
      <c r="Z15">
        <v>11</v>
      </c>
      <c r="AA15">
        <v>25</v>
      </c>
      <c r="AB15">
        <v>15</v>
      </c>
      <c r="AC15">
        <v>16</v>
      </c>
      <c r="AD15">
        <v>24</v>
      </c>
      <c r="AE15">
        <v>24</v>
      </c>
      <c r="AF15">
        <v>14</v>
      </c>
      <c r="AG15">
        <v>15</v>
      </c>
      <c r="AH15">
        <v>24</v>
      </c>
      <c r="AI15">
        <v>10</v>
      </c>
      <c r="AJ15">
        <v>6</v>
      </c>
      <c r="AK15">
        <v>0</v>
      </c>
      <c r="AL15">
        <v>0</v>
      </c>
      <c r="AM15">
        <v>9</v>
      </c>
      <c r="AN15">
        <v>6</v>
      </c>
      <c r="AO15">
        <v>0</v>
      </c>
      <c r="AP15">
        <v>0</v>
      </c>
      <c r="AQ15">
        <v>8</v>
      </c>
      <c r="AR15">
        <v>0</v>
      </c>
      <c r="AS15">
        <v>0</v>
      </c>
      <c r="AT15">
        <v>8</v>
      </c>
      <c r="AU15">
        <v>8</v>
      </c>
      <c r="AV15">
        <v>0</v>
      </c>
      <c r="AW15">
        <v>0</v>
      </c>
      <c r="AX15">
        <v>8</v>
      </c>
      <c r="AY15">
        <f>(25/200)</f>
        <v>0.125</v>
      </c>
      <c r="AZ15">
        <f>(19/200)</f>
        <v>9.5000000000000001E-2</v>
      </c>
      <c r="BA15">
        <f>(25/200)</f>
        <v>0.125</v>
      </c>
      <c r="BB15">
        <f>(24/200)</f>
        <v>0.12</v>
      </c>
      <c r="BC15">
        <f>(10/200)</f>
        <v>0.05</v>
      </c>
      <c r="BD15">
        <f>(9/200)</f>
        <v>4.4999999999999998E-2</v>
      </c>
      <c r="BE15">
        <f>(8/200)</f>
        <v>0.04</v>
      </c>
      <c r="BF15">
        <f>(8/200)</f>
        <v>0.04</v>
      </c>
      <c r="BG15">
        <f>(0.125+0.05)</f>
        <v>0.17499999999999999</v>
      </c>
      <c r="BH15">
        <f>(0.095+0.045)</f>
        <v>0.14000000000000001</v>
      </c>
      <c r="BI15">
        <f>(0.125+0.04)</f>
        <v>0.16500000000000001</v>
      </c>
      <c r="BJ15">
        <f>(0.12+0.04)</f>
        <v>0.16</v>
      </c>
      <c r="BK15">
        <f>((0.125/0.175)*100)</f>
        <v>71.428571428571431</v>
      </c>
      <c r="BL15">
        <f>((0.095/0.14)*100)</f>
        <v>67.857142857142847</v>
      </c>
      <c r="BM15">
        <f>((0.125/0.165)*100)</f>
        <v>75.757575757575751</v>
      </c>
      <c r="BN15">
        <f>((0.12/0.16)*100)</f>
        <v>75</v>
      </c>
      <c r="BO15">
        <f>((0.05/0.175)*100)</f>
        <v>28.571428571428577</v>
      </c>
      <c r="BP15">
        <f>((0.045/0.14)*100)</f>
        <v>32.142857142857139</v>
      </c>
      <c r="BQ15">
        <f>((0.04/0.165)*100)</f>
        <v>24.242424242424242</v>
      </c>
      <c r="BR15">
        <f>((0.04/0.16)*100)</f>
        <v>25</v>
      </c>
      <c r="BS15">
        <f>((19/25)*100)</f>
        <v>76</v>
      </c>
      <c r="BT15">
        <f>((17/25)*100)</f>
        <v>68</v>
      </c>
      <c r="BU15">
        <f>((17/25)*100)</f>
        <v>68</v>
      </c>
      <c r="BV15">
        <f>((19/19)*100)</f>
        <v>100</v>
      </c>
      <c r="BW15">
        <f>((11/19)*100)</f>
        <v>57.894736842105267</v>
      </c>
      <c r="BX15">
        <f>((11/19)*100)</f>
        <v>57.894736842105267</v>
      </c>
      <c r="BY15">
        <f>((15/25)*100)</f>
        <v>60</v>
      </c>
      <c r="BZ15">
        <f>((16/25)*100)</f>
        <v>64</v>
      </c>
      <c r="CA15">
        <f>((24/25)*100)</f>
        <v>96</v>
      </c>
      <c r="CB15">
        <f>((14/24)*100)</f>
        <v>58.333333333333336</v>
      </c>
      <c r="CC15">
        <f>((15/24)*100)</f>
        <v>62.5</v>
      </c>
      <c r="CD15">
        <f>((24/24)*100)</f>
        <v>100</v>
      </c>
      <c r="CE15">
        <f>((6/10)*100)</f>
        <v>60</v>
      </c>
      <c r="CF15">
        <f>((0/10)*100)</f>
        <v>0</v>
      </c>
      <c r="CG15">
        <f>((0/10)*100)</f>
        <v>0</v>
      </c>
      <c r="CH15">
        <f>((6/9)*100)</f>
        <v>66.666666666666657</v>
      </c>
      <c r="CI15">
        <f>((0/9)*100)</f>
        <v>0</v>
      </c>
      <c r="CJ15">
        <f>((0/9)*100)</f>
        <v>0</v>
      </c>
      <c r="CK15">
        <f>((0/8)*100)</f>
        <v>0</v>
      </c>
      <c r="CL15">
        <f>((0/8)*100)</f>
        <v>0</v>
      </c>
      <c r="CM15">
        <f>((8/8)*100)</f>
        <v>100</v>
      </c>
      <c r="CN15">
        <f>((0/8)*100)</f>
        <v>0</v>
      </c>
      <c r="CO15">
        <f>((0/8)*100)</f>
        <v>0</v>
      </c>
      <c r="CP15">
        <f>((8/8)*100)</f>
        <v>100</v>
      </c>
      <c r="CQ15">
        <f>$I15/$BG15</f>
        <v>207.51683571082287</v>
      </c>
      <c r="CR15">
        <f>$J15/$BH15</f>
        <v>210.35463833286994</v>
      </c>
      <c r="CS15">
        <f>$K15/$BI15</f>
        <v>204.81536589782891</v>
      </c>
      <c r="CT15">
        <f>$L15/$BJ15</f>
        <v>213.56026874999995</v>
      </c>
      <c r="CV15">
        <v>0.88571428571428568</v>
      </c>
      <c r="CW15">
        <v>0.5714285714285714</v>
      </c>
      <c r="CX15">
        <v>0.5714285714285714</v>
      </c>
      <c r="CY15">
        <v>0.8928571428571429</v>
      </c>
      <c r="CZ15">
        <v>0.6071428571428571</v>
      </c>
      <c r="DA15">
        <v>0.6071428571428571</v>
      </c>
      <c r="DB15">
        <v>0.39393939393939392</v>
      </c>
      <c r="DC15">
        <v>0.48484848484848486</v>
      </c>
      <c r="DD15">
        <v>3.0303030303030304E-2</v>
      </c>
      <c r="DE15">
        <v>0.375</v>
      </c>
      <c r="DF15">
        <v>0.46875</v>
      </c>
      <c r="DG15">
        <v>1</v>
      </c>
    </row>
    <row r="16" spans="1:113" x14ac:dyDescent="0.25">
      <c r="A16">
        <v>80.130780999999999</v>
      </c>
      <c r="B16">
        <v>8.0947879999999994</v>
      </c>
      <c r="C16">
        <v>83.295586999999998</v>
      </c>
      <c r="D16">
        <v>6.8081690000000004</v>
      </c>
      <c r="E16">
        <v>76.483163999999988</v>
      </c>
      <c r="F16">
        <v>8.3628640000000001</v>
      </c>
      <c r="G16">
        <v>76.805002000000002</v>
      </c>
      <c r="H16">
        <v>5.6824170000000001</v>
      </c>
      <c r="I16">
        <f>SQRT((ABS($A$17-$A$16)^2+(ABS($B$17-$B$16)^2)))</f>
        <v>28.600152302012841</v>
      </c>
      <c r="J16">
        <f>SQRT((ABS($C$17-$C$16)^2+(ABS($D$17-$D$16)^2)))</f>
        <v>27.557721701859354</v>
      </c>
      <c r="K16">
        <f>SQRT((ABS($E$17-$E$16)^2+(ABS($F$17-$F$16)^2)))</f>
        <v>30.58085027023035</v>
      </c>
      <c r="L16">
        <f>SQRT((ABS($G$17-$G$16)^2+(ABS($H$17-$H$16)^2)))</f>
        <v>28.922651245815562</v>
      </c>
      <c r="M16">
        <f>ABS($B$16-$D$16)</f>
        <v>1.2866189999999991</v>
      </c>
      <c r="N16">
        <f>ABS($F$16-$H$16)</f>
        <v>2.680447</v>
      </c>
      <c r="Q16">
        <f>SQRT((ABS($A$16-$E$16)^2+(ABS($B$16-$F$16)^2)))</f>
        <v>3.6574546505001369</v>
      </c>
      <c r="R16">
        <f>SQRT((ABS($C$16-$G$16)^2+(ABS($D$16-$H$16)^2)))</f>
        <v>6.5874889910897725</v>
      </c>
      <c r="S16">
        <v>20</v>
      </c>
      <c r="T16">
        <v>15</v>
      </c>
      <c r="U16">
        <v>12</v>
      </c>
      <c r="V16">
        <v>12</v>
      </c>
      <c r="W16">
        <v>19</v>
      </c>
      <c r="X16">
        <v>15</v>
      </c>
      <c r="Y16">
        <v>11</v>
      </c>
      <c r="Z16">
        <v>11</v>
      </c>
      <c r="AA16">
        <v>25</v>
      </c>
      <c r="AB16">
        <v>14</v>
      </c>
      <c r="AC16">
        <v>13</v>
      </c>
      <c r="AD16">
        <v>23</v>
      </c>
      <c r="AE16">
        <v>24</v>
      </c>
      <c r="AF16">
        <v>13</v>
      </c>
      <c r="AG16">
        <v>12</v>
      </c>
      <c r="AH16">
        <v>23</v>
      </c>
      <c r="AI16">
        <v>10</v>
      </c>
      <c r="AJ16">
        <v>6</v>
      </c>
      <c r="AK16">
        <v>0</v>
      </c>
      <c r="AL16">
        <v>0</v>
      </c>
      <c r="AM16">
        <v>9</v>
      </c>
      <c r="AN16">
        <v>6</v>
      </c>
      <c r="AO16">
        <v>0</v>
      </c>
      <c r="AP16">
        <v>0</v>
      </c>
      <c r="AQ16">
        <v>8</v>
      </c>
      <c r="AR16">
        <v>0</v>
      </c>
      <c r="AS16">
        <v>0</v>
      </c>
      <c r="AT16">
        <v>7</v>
      </c>
      <c r="AU16">
        <v>8</v>
      </c>
      <c r="AV16">
        <v>0</v>
      </c>
      <c r="AW16">
        <v>0</v>
      </c>
      <c r="AX16">
        <v>7</v>
      </c>
      <c r="AY16">
        <f>(20/200)</f>
        <v>0.1</v>
      </c>
      <c r="AZ16">
        <f>(19/200)</f>
        <v>9.5000000000000001E-2</v>
      </c>
      <c r="BA16">
        <f>(25/200)</f>
        <v>0.125</v>
      </c>
      <c r="BB16">
        <f>(24/200)</f>
        <v>0.12</v>
      </c>
      <c r="BC16">
        <f>(10/200)</f>
        <v>0.05</v>
      </c>
      <c r="BD16">
        <f>(9/200)</f>
        <v>4.4999999999999998E-2</v>
      </c>
      <c r="BE16">
        <f>(8/200)</f>
        <v>0.04</v>
      </c>
      <c r="BF16">
        <f>(8/200)</f>
        <v>0.04</v>
      </c>
      <c r="BG16">
        <f>(0.1+0.05)</f>
        <v>0.15000000000000002</v>
      </c>
      <c r="BH16">
        <f>(0.095+0.045)</f>
        <v>0.14000000000000001</v>
      </c>
      <c r="BI16">
        <f>(0.125+0.04)</f>
        <v>0.16500000000000001</v>
      </c>
      <c r="BJ16">
        <f>(0.12+0.04)</f>
        <v>0.16</v>
      </c>
      <c r="BK16">
        <f>((0.1/0.15)*100)</f>
        <v>66.666666666666671</v>
      </c>
      <c r="BL16">
        <f>((0.095/0.14)*100)</f>
        <v>67.857142857142847</v>
      </c>
      <c r="BM16">
        <f>((0.125/0.165)*100)</f>
        <v>75.757575757575751</v>
      </c>
      <c r="BN16">
        <f>((0.12/0.16)*100)</f>
        <v>75</v>
      </c>
      <c r="BO16">
        <f>((0.05/0.15)*100)</f>
        <v>33.333333333333336</v>
      </c>
      <c r="BP16">
        <f>((0.045/0.14)*100)</f>
        <v>32.142857142857139</v>
      </c>
      <c r="BQ16">
        <f>((0.04/0.165)*100)</f>
        <v>24.242424242424242</v>
      </c>
      <c r="BR16">
        <f>((0.04/0.16)*100)</f>
        <v>25</v>
      </c>
      <c r="BS16">
        <f>((15/20)*100)</f>
        <v>75</v>
      </c>
      <c r="BT16">
        <f>((12/20)*100)</f>
        <v>60</v>
      </c>
      <c r="BU16">
        <f>((12/20)*100)</f>
        <v>60</v>
      </c>
      <c r="BV16">
        <f>((15/19)*100)</f>
        <v>78.94736842105263</v>
      </c>
      <c r="BW16">
        <f>((11/19)*100)</f>
        <v>57.894736842105267</v>
      </c>
      <c r="BX16">
        <f>((11/19)*100)</f>
        <v>57.894736842105267</v>
      </c>
      <c r="BY16">
        <f>((14/25)*100)</f>
        <v>56.000000000000007</v>
      </c>
      <c r="BZ16">
        <f>((13/25)*100)</f>
        <v>52</v>
      </c>
      <c r="CA16">
        <f>((23/25)*100)</f>
        <v>92</v>
      </c>
      <c r="CB16">
        <f>((13/24)*100)</f>
        <v>54.166666666666664</v>
      </c>
      <c r="CC16">
        <f>((12/24)*100)</f>
        <v>50</v>
      </c>
      <c r="CD16">
        <f>((23/24)*100)</f>
        <v>95.833333333333343</v>
      </c>
      <c r="CE16">
        <f>((6/10)*100)</f>
        <v>60</v>
      </c>
      <c r="CF16">
        <f>((0/10)*100)</f>
        <v>0</v>
      </c>
      <c r="CG16">
        <f>((0/10)*100)</f>
        <v>0</v>
      </c>
      <c r="CH16">
        <f>((6/9)*100)</f>
        <v>66.666666666666657</v>
      </c>
      <c r="CI16">
        <f>((0/9)*100)</f>
        <v>0</v>
      </c>
      <c r="CJ16">
        <f>((0/9)*100)</f>
        <v>0</v>
      </c>
      <c r="CK16">
        <f>((0/8)*100)</f>
        <v>0</v>
      </c>
      <c r="CL16">
        <f>((0/8)*100)</f>
        <v>0</v>
      </c>
      <c r="CM16">
        <f>((7/8)*100)</f>
        <v>87.5</v>
      </c>
      <c r="CN16">
        <f>((0/8)*100)</f>
        <v>0</v>
      </c>
      <c r="CO16">
        <f>((0/8)*100)</f>
        <v>0</v>
      </c>
      <c r="CP16">
        <f>((7/8)*100)</f>
        <v>87.5</v>
      </c>
      <c r="CQ16">
        <f>$I16/$BG16</f>
        <v>190.66768201341893</v>
      </c>
      <c r="CR16">
        <f>$J16/$BH16</f>
        <v>196.84086929899536</v>
      </c>
      <c r="CS16">
        <f>$K16/$BI16</f>
        <v>185.33848648624453</v>
      </c>
      <c r="CT16">
        <f>$L16/$BJ16</f>
        <v>180.76657028634725</v>
      </c>
      <c r="CV16">
        <v>8.5714285714285715E-2</v>
      </c>
      <c r="CW16">
        <v>0.56666666666666665</v>
      </c>
      <c r="CX16">
        <v>0.6</v>
      </c>
      <c r="CY16">
        <v>0.83870967741935487</v>
      </c>
      <c r="CZ16">
        <v>0.42857142857142855</v>
      </c>
      <c r="DA16">
        <v>0.4642857142857143</v>
      </c>
      <c r="DB16">
        <v>0.48484848484848486</v>
      </c>
      <c r="DC16">
        <v>0.63636363636363635</v>
      </c>
      <c r="DD16">
        <v>6.0606060606060608E-2</v>
      </c>
      <c r="DE16">
        <v>0.4375</v>
      </c>
      <c r="DF16">
        <v>0.59375</v>
      </c>
      <c r="DG16">
        <v>0.96875</v>
      </c>
      <c r="DH16">
        <v>53.439055110717518</v>
      </c>
    </row>
    <row r="17" spans="1:113" x14ac:dyDescent="0.25">
      <c r="A17">
        <v>51.551557999999993</v>
      </c>
      <c r="B17">
        <v>9.1887369999999997</v>
      </c>
      <c r="C17">
        <v>55.755989999999997</v>
      </c>
      <c r="D17">
        <v>7.80748</v>
      </c>
      <c r="E17">
        <v>45.965641999999995</v>
      </c>
      <c r="F17">
        <v>10.329905999999999</v>
      </c>
      <c r="G17">
        <v>47.947811999999992</v>
      </c>
      <c r="H17">
        <v>7.6272409999999997</v>
      </c>
      <c r="I17">
        <f>SQRT((ABS($A$18-$A$17)^2+(ABS($B$18-$B$17)^2)))</f>
        <v>31.11474987401655</v>
      </c>
      <c r="J17">
        <f>SQRT((ABS($C$18-$C$17)^2+(ABS($D$18-$D$17)^2)))</f>
        <v>29.733364859484993</v>
      </c>
      <c r="K17">
        <f>SQRT((ABS($E$18-$E$17)^2+(ABS($F$18-$F$17)^2)))</f>
        <v>30.032422601892321</v>
      </c>
      <c r="L17">
        <f>SQRT((ABS($G$18-$G$17)^2+(ABS($H$18-$H$17)^2)))</f>
        <v>30.4521400644797</v>
      </c>
      <c r="M17">
        <f>ABS($B$17-$D$17)</f>
        <v>1.3812569999999997</v>
      </c>
      <c r="N17">
        <f>ABS($F$17-$H$17)</f>
        <v>2.7026649999999997</v>
      </c>
      <c r="Q17">
        <f>SQRT((ABS($A$17-$E$17)^2+(ABS($B$17-$F$17)^2)))</f>
        <v>5.7012914541897413</v>
      </c>
      <c r="R17">
        <f>SQRT((ABS($C$17-$G$17)^2+(ABS($D$17-$H$17)^2)))</f>
        <v>7.8102579840108408</v>
      </c>
      <c r="S17">
        <v>21</v>
      </c>
      <c r="T17">
        <v>15</v>
      </c>
      <c r="U17">
        <v>12</v>
      </c>
      <c r="V17">
        <v>12</v>
      </c>
      <c r="W17">
        <v>19</v>
      </c>
      <c r="X17">
        <v>15</v>
      </c>
      <c r="Y17">
        <v>10</v>
      </c>
      <c r="Z17">
        <v>10</v>
      </c>
      <c r="AA17">
        <v>25</v>
      </c>
      <c r="AB17">
        <v>13</v>
      </c>
      <c r="AC17">
        <v>13</v>
      </c>
      <c r="AD17">
        <v>24</v>
      </c>
      <c r="AE17">
        <v>26</v>
      </c>
      <c r="AF17">
        <v>14</v>
      </c>
      <c r="AG17">
        <v>14</v>
      </c>
      <c r="AH17">
        <v>24</v>
      </c>
      <c r="AI17">
        <v>11</v>
      </c>
      <c r="AJ17">
        <v>7</v>
      </c>
      <c r="AK17">
        <v>0</v>
      </c>
      <c r="AL17">
        <v>0</v>
      </c>
      <c r="AM17">
        <v>12</v>
      </c>
      <c r="AN17">
        <v>7</v>
      </c>
      <c r="AO17">
        <v>0</v>
      </c>
      <c r="AP17">
        <v>0</v>
      </c>
      <c r="AQ17">
        <v>9</v>
      </c>
      <c r="AR17">
        <v>0</v>
      </c>
      <c r="AS17">
        <v>0</v>
      </c>
      <c r="AT17">
        <v>7</v>
      </c>
      <c r="AU17">
        <v>9</v>
      </c>
      <c r="AV17">
        <v>0</v>
      </c>
      <c r="AW17">
        <v>0</v>
      </c>
      <c r="AX17">
        <v>7</v>
      </c>
      <c r="AY17">
        <f>(21/200)</f>
        <v>0.105</v>
      </c>
      <c r="AZ17">
        <f>(19/200)</f>
        <v>9.5000000000000001E-2</v>
      </c>
      <c r="BA17">
        <f>(25/200)</f>
        <v>0.125</v>
      </c>
      <c r="BB17">
        <f>(26/200)</f>
        <v>0.13</v>
      </c>
      <c r="BC17">
        <f>(11/200)</f>
        <v>5.5E-2</v>
      </c>
      <c r="BD17">
        <f>(12/200)</f>
        <v>0.06</v>
      </c>
      <c r="BE17">
        <f>(9/200)</f>
        <v>4.4999999999999998E-2</v>
      </c>
      <c r="BF17">
        <f>(9/200)</f>
        <v>4.4999999999999998E-2</v>
      </c>
      <c r="BG17">
        <f>(0.105+0.055)</f>
        <v>0.16</v>
      </c>
      <c r="BH17">
        <f>(0.095+0.06)</f>
        <v>0.155</v>
      </c>
      <c r="BI17">
        <f>(0.125+0.045)</f>
        <v>0.16999999999999998</v>
      </c>
      <c r="BJ17">
        <f>(0.13+0.045)</f>
        <v>0.17499999999999999</v>
      </c>
      <c r="BK17">
        <f>((0.105/0.16)*100)</f>
        <v>65.625</v>
      </c>
      <c r="BL17">
        <f>((0.095/0.155)*100)</f>
        <v>61.29032258064516</v>
      </c>
      <c r="BM17">
        <f>((0.125/0.17)*100)</f>
        <v>73.52941176470587</v>
      </c>
      <c r="BN17">
        <f>((0.13/0.175)*100)</f>
        <v>74.285714285714292</v>
      </c>
      <c r="BO17">
        <f>((0.055/0.16)*100)</f>
        <v>34.375</v>
      </c>
      <c r="BP17">
        <f>((0.06/0.155)*100)</f>
        <v>38.70967741935484</v>
      </c>
      <c r="BQ17">
        <f>((0.045/0.17)*100)</f>
        <v>26.470588235294112</v>
      </c>
      <c r="BR17">
        <f>((0.045/0.175)*100)</f>
        <v>25.714285714285719</v>
      </c>
      <c r="BS17">
        <f>((15/21)*100)</f>
        <v>71.428571428571431</v>
      </c>
      <c r="BT17">
        <f>((12/21)*100)</f>
        <v>57.142857142857139</v>
      </c>
      <c r="BU17">
        <f>((12/21)*100)</f>
        <v>57.142857142857139</v>
      </c>
      <c r="BV17">
        <f>((15/19)*100)</f>
        <v>78.94736842105263</v>
      </c>
      <c r="BW17">
        <f>((10/19)*100)</f>
        <v>52.631578947368418</v>
      </c>
      <c r="BX17">
        <f>((10/19)*100)</f>
        <v>52.631578947368418</v>
      </c>
      <c r="BY17">
        <f>((13/25)*100)</f>
        <v>52</v>
      </c>
      <c r="BZ17">
        <f>((13/25)*100)</f>
        <v>52</v>
      </c>
      <c r="CA17">
        <f>((24/25)*100)</f>
        <v>96</v>
      </c>
      <c r="CB17">
        <f>((14/26)*100)</f>
        <v>53.846153846153847</v>
      </c>
      <c r="CC17">
        <f>((14/26)*100)</f>
        <v>53.846153846153847</v>
      </c>
      <c r="CD17">
        <f>((24/26)*100)</f>
        <v>92.307692307692307</v>
      </c>
      <c r="CE17">
        <f>((7/11)*100)</f>
        <v>63.636363636363633</v>
      </c>
      <c r="CF17">
        <f>((0/11)*100)</f>
        <v>0</v>
      </c>
      <c r="CG17">
        <f>((0/11)*100)</f>
        <v>0</v>
      </c>
      <c r="CH17">
        <f>((7/12)*100)</f>
        <v>58.333333333333336</v>
      </c>
      <c r="CI17">
        <f>((0/12)*100)</f>
        <v>0</v>
      </c>
      <c r="CJ17">
        <f>((0/12)*100)</f>
        <v>0</v>
      </c>
      <c r="CK17">
        <f>((0/9)*100)</f>
        <v>0</v>
      </c>
      <c r="CL17">
        <f>((0/9)*100)</f>
        <v>0</v>
      </c>
      <c r="CM17">
        <f>((7/9)*100)</f>
        <v>77.777777777777786</v>
      </c>
      <c r="CN17">
        <f>((0/9)*100)</f>
        <v>0</v>
      </c>
      <c r="CO17">
        <f>((0/9)*100)</f>
        <v>0</v>
      </c>
      <c r="CP17">
        <f>((7/9)*100)</f>
        <v>77.777777777777786</v>
      </c>
      <c r="CQ17">
        <f>$I17/$BG17</f>
        <v>194.46718671260342</v>
      </c>
      <c r="CR17">
        <f>$J17/$BH17</f>
        <v>191.82816038377416</v>
      </c>
      <c r="CS17">
        <f>$K17/$BI17</f>
        <v>176.66130942289601</v>
      </c>
      <c r="CT17">
        <f>$L17/$BJ17</f>
        <v>174.01222893988401</v>
      </c>
      <c r="CV17">
        <v>0.16666666666666666</v>
      </c>
      <c r="CW17">
        <v>0.5</v>
      </c>
      <c r="CX17">
        <v>0.5625</v>
      </c>
      <c r="CZ17">
        <v>0.32258064516129031</v>
      </c>
      <c r="DA17">
        <v>0.38709677419354838</v>
      </c>
      <c r="DB17">
        <v>0.52941176470588236</v>
      </c>
      <c r="DC17">
        <v>0.70588235294117652</v>
      </c>
      <c r="DD17">
        <v>2.9411764705882353E-2</v>
      </c>
      <c r="DE17">
        <v>0.48571428571428571</v>
      </c>
      <c r="DF17">
        <v>0.65714285714285714</v>
      </c>
      <c r="DG17">
        <v>0.94285714285714284</v>
      </c>
      <c r="DH17">
        <v>5.7136874163480673</v>
      </c>
      <c r="DI17">
        <v>4.5910363245692762</v>
      </c>
    </row>
    <row r="18" spans="1:113" x14ac:dyDescent="0.25">
      <c r="A18">
        <v>20.438894999999995</v>
      </c>
      <c r="B18">
        <v>9.549099</v>
      </c>
      <c r="C18">
        <v>26.024808999999998</v>
      </c>
      <c r="D18">
        <v>8.1678440000000005</v>
      </c>
      <c r="E18">
        <v>15.934179999999998</v>
      </c>
      <c r="F18">
        <v>10.570109</v>
      </c>
      <c r="G18">
        <v>17.495908999999997</v>
      </c>
      <c r="H18">
        <v>7.7473999999999998</v>
      </c>
      <c r="M18">
        <f>ABS($B$18-$D$18)</f>
        <v>1.3812549999999995</v>
      </c>
      <c r="N18">
        <f>ABS($F$18-$H$18)</f>
        <v>2.8227090000000006</v>
      </c>
      <c r="O18">
        <v>1.8769395000000002</v>
      </c>
      <c r="P18">
        <v>2.4073954999999998</v>
      </c>
      <c r="Q18">
        <f>SQRT((ABS($A$18-$E$18)^2+(ABS($B$18-$F$18)^2)))</f>
        <v>4.6189737660355874</v>
      </c>
      <c r="R18">
        <f>SQRT((ABS($C$18-$G$18)^2+(ABS($D$18-$H$18)^2)))</f>
        <v>8.5392568978299277</v>
      </c>
      <c r="AI18">
        <v>12</v>
      </c>
      <c r="AJ18">
        <v>6</v>
      </c>
      <c r="AK18">
        <v>0</v>
      </c>
      <c r="AL18">
        <v>0</v>
      </c>
      <c r="AM18">
        <v>12</v>
      </c>
      <c r="AN18">
        <v>6</v>
      </c>
      <c r="AO18">
        <v>0</v>
      </c>
      <c r="AP18">
        <v>0</v>
      </c>
      <c r="BC18">
        <f>(12/200)</f>
        <v>0.06</v>
      </c>
      <c r="BD18">
        <f>(12/200)</f>
        <v>0.06</v>
      </c>
      <c r="CE18">
        <f>((6/12)*100)</f>
        <v>50</v>
      </c>
      <c r="CF18">
        <f>((0/12)*100)</f>
        <v>0</v>
      </c>
      <c r="CG18">
        <f>((0/12)*100)</f>
        <v>0</v>
      </c>
      <c r="CH18">
        <f>((6/12)*100)</f>
        <v>50</v>
      </c>
      <c r="CI18">
        <f>((0/12)*100)</f>
        <v>0</v>
      </c>
      <c r="CJ18">
        <f>((0/12)*100)</f>
        <v>0</v>
      </c>
      <c r="CV18">
        <v>0.1875</v>
      </c>
      <c r="DH18">
        <v>7.4317787066991015</v>
      </c>
      <c r="DI18">
        <v>61.842085193734832</v>
      </c>
    </row>
    <row r="19" spans="1:113" x14ac:dyDescent="0.25">
      <c r="A19" t="s">
        <v>22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DH19">
        <v>3.5590212439318822</v>
      </c>
      <c r="DI19">
        <v>81.382558429117708</v>
      </c>
    </row>
    <row r="20" spans="1:113" x14ac:dyDescent="0.25">
      <c r="A20">
        <v>57.377679999999998</v>
      </c>
      <c r="B20">
        <v>8.0476840000000003</v>
      </c>
      <c r="C20">
        <v>55.035146999999995</v>
      </c>
      <c r="D20">
        <v>9.7293400000000005</v>
      </c>
      <c r="E20">
        <v>16.474783999999993</v>
      </c>
      <c r="F20">
        <v>5.8856210000000004</v>
      </c>
      <c r="G20">
        <v>18.516916999999999</v>
      </c>
      <c r="H20">
        <v>8.8284900000000004</v>
      </c>
      <c r="I20">
        <f>SQRT((ABS($A$21-$A$20)^2+(ABS($B$21-$B$20)^2)))</f>
        <v>29.487172714166437</v>
      </c>
      <c r="J20">
        <f>SQRT((ABS($C$21-$C$20)^2+(ABS($D$21-$D$20)^2)))</f>
        <v>30.919251865162032</v>
      </c>
      <c r="K20">
        <f>SQRT((ABS($E$21-$E$20)^2+(ABS($F$21-$F$20)^2)))</f>
        <v>40.081857535192512</v>
      </c>
      <c r="L20">
        <f>SQRT((ABS($G$21-$G$20)^2+(ABS($H$21-$H$20)^2)))</f>
        <v>36.782284195090121</v>
      </c>
      <c r="M20">
        <f>ABS($B$20-$D$20)</f>
        <v>1.6816560000000003</v>
      </c>
      <c r="N20">
        <f>ABS($F$20-$H$20)</f>
        <v>2.942869</v>
      </c>
      <c r="Q20">
        <f>SQRT((ABS($A$20-$E$21)^2+(ABS($B$20-$F$21)^2)))</f>
        <v>1.2323230045308771</v>
      </c>
      <c r="R20">
        <f>SQRT((ABS($C$20-$G$21)^2+(ABS($D$20-$H$21)^2)))</f>
        <v>0.48417679419505349</v>
      </c>
      <c r="S20">
        <v>22</v>
      </c>
      <c r="T20">
        <v>21</v>
      </c>
      <c r="U20">
        <v>14</v>
      </c>
      <c r="V20">
        <v>16</v>
      </c>
      <c r="W20">
        <v>24</v>
      </c>
      <c r="X20">
        <v>21</v>
      </c>
      <c r="Y20">
        <v>14</v>
      </c>
      <c r="Z20">
        <v>15</v>
      </c>
      <c r="AA20">
        <v>33</v>
      </c>
      <c r="AB20">
        <v>24</v>
      </c>
      <c r="AC20">
        <v>23</v>
      </c>
      <c r="AD20">
        <v>29</v>
      </c>
      <c r="AE20">
        <v>29</v>
      </c>
      <c r="AF20">
        <v>22</v>
      </c>
      <c r="AG20">
        <v>20</v>
      </c>
      <c r="AH20">
        <v>29</v>
      </c>
      <c r="AI20">
        <v>11</v>
      </c>
      <c r="AJ20">
        <v>8</v>
      </c>
      <c r="AK20">
        <v>2</v>
      </c>
      <c r="AL20">
        <v>4</v>
      </c>
      <c r="AM20">
        <v>10</v>
      </c>
      <c r="AN20">
        <v>8</v>
      </c>
      <c r="AO20">
        <v>0</v>
      </c>
      <c r="AP20">
        <v>1</v>
      </c>
      <c r="AQ20">
        <v>16</v>
      </c>
      <c r="AR20">
        <v>0</v>
      </c>
      <c r="AS20">
        <v>0</v>
      </c>
      <c r="AT20">
        <v>12</v>
      </c>
      <c r="AU20">
        <v>14</v>
      </c>
      <c r="AV20">
        <v>0</v>
      </c>
      <c r="AW20">
        <v>0</v>
      </c>
      <c r="AX20">
        <v>12</v>
      </c>
      <c r="AY20">
        <f>(22/200)</f>
        <v>0.11</v>
      </c>
      <c r="AZ20">
        <f>(24/200)</f>
        <v>0.12</v>
      </c>
      <c r="BA20">
        <f>(33/200)</f>
        <v>0.16500000000000001</v>
      </c>
      <c r="BB20">
        <f>(29/200)</f>
        <v>0.14499999999999999</v>
      </c>
      <c r="BC20">
        <f>(11/200)</f>
        <v>5.5E-2</v>
      </c>
      <c r="BD20">
        <f>(10/200)</f>
        <v>0.05</v>
      </c>
      <c r="BE20">
        <f>(16/200)</f>
        <v>0.08</v>
      </c>
      <c r="BF20">
        <f>(14/200)</f>
        <v>7.0000000000000007E-2</v>
      </c>
      <c r="BG20">
        <f>(0.11+0.055)</f>
        <v>0.16500000000000001</v>
      </c>
      <c r="BH20">
        <f>(0.12+0.05)</f>
        <v>0.16999999999999998</v>
      </c>
      <c r="BI20">
        <f>(0.165+0.08)</f>
        <v>0.245</v>
      </c>
      <c r="BJ20">
        <f>(0.145+0.07)</f>
        <v>0.215</v>
      </c>
      <c r="BK20">
        <f>((0.11/0.165)*100)</f>
        <v>66.666666666666657</v>
      </c>
      <c r="BL20">
        <f>((0.12/0.17)*100)</f>
        <v>70.588235294117638</v>
      </c>
      <c r="BM20">
        <f>((0.165/0.245)*100)</f>
        <v>67.34693877551021</v>
      </c>
      <c r="BN20">
        <f>((0.145/0.215)*100)</f>
        <v>67.441860465116278</v>
      </c>
      <c r="BO20">
        <f>((0.055/0.165)*100)</f>
        <v>33.333333333333329</v>
      </c>
      <c r="BP20">
        <f>((0.05/0.17)*100)</f>
        <v>29.411764705882355</v>
      </c>
      <c r="BQ20">
        <f>((0.08/0.245)*100)</f>
        <v>32.653061224489797</v>
      </c>
      <c r="BR20">
        <f>((0.07/0.215)*100)</f>
        <v>32.558139534883722</v>
      </c>
      <c r="BS20">
        <f>((21/22)*100)</f>
        <v>95.454545454545453</v>
      </c>
      <c r="BT20">
        <f>((14/22)*100)</f>
        <v>63.636363636363633</v>
      </c>
      <c r="BU20">
        <f>((16/22)*100)</f>
        <v>72.727272727272734</v>
      </c>
      <c r="BV20">
        <f>((21/24)*100)</f>
        <v>87.5</v>
      </c>
      <c r="BW20">
        <f>((14/24)*100)</f>
        <v>58.333333333333336</v>
      </c>
      <c r="BX20">
        <f>((15/24)*100)</f>
        <v>62.5</v>
      </c>
      <c r="BY20">
        <f>((24/33)*100)</f>
        <v>72.727272727272734</v>
      </c>
      <c r="BZ20">
        <f>((23/33)*100)</f>
        <v>69.696969696969703</v>
      </c>
      <c r="CA20">
        <f>((29/33)*100)</f>
        <v>87.878787878787875</v>
      </c>
      <c r="CB20">
        <f>((22/29)*100)</f>
        <v>75.862068965517238</v>
      </c>
      <c r="CC20">
        <f>((20/29)*100)</f>
        <v>68.965517241379317</v>
      </c>
      <c r="CD20">
        <f>((29/29)*100)</f>
        <v>100</v>
      </c>
      <c r="CE20">
        <f>((8/11)*100)</f>
        <v>72.727272727272734</v>
      </c>
      <c r="CF20">
        <f>((2/11)*100)</f>
        <v>18.181818181818183</v>
      </c>
      <c r="CG20">
        <f>((4/11)*100)</f>
        <v>36.363636363636367</v>
      </c>
      <c r="CH20">
        <f>((8/10)*100)</f>
        <v>80</v>
      </c>
      <c r="CI20">
        <f>((0/10)*100)</f>
        <v>0</v>
      </c>
      <c r="CJ20">
        <f>((1/10)*100)</f>
        <v>10</v>
      </c>
      <c r="CK20">
        <f>((0/16)*100)</f>
        <v>0</v>
      </c>
      <c r="CL20">
        <f>((0/16)*100)</f>
        <v>0</v>
      </c>
      <c r="CM20">
        <f>((12/16)*100)</f>
        <v>75</v>
      </c>
      <c r="CN20">
        <f>((0/14)*100)</f>
        <v>0</v>
      </c>
      <c r="CO20">
        <f>((0/14)*100)</f>
        <v>0</v>
      </c>
      <c r="CP20">
        <f>((12/14)*100)</f>
        <v>85.714285714285708</v>
      </c>
      <c r="CQ20">
        <f>$I20/$BG20</f>
        <v>178.71013766161477</v>
      </c>
      <c r="CR20">
        <f>$J20/$BH20</f>
        <v>181.87795214801196</v>
      </c>
      <c r="CS20">
        <f>$K20/$BI20</f>
        <v>163.59941851098984</v>
      </c>
      <c r="CT20">
        <f>$L20/$BJ20</f>
        <v>171.08039160507033</v>
      </c>
      <c r="CV20">
        <v>3.0303030303030304E-2</v>
      </c>
      <c r="CW20">
        <v>0.72727272727272729</v>
      </c>
      <c r="CX20">
        <v>0.78787878787878785</v>
      </c>
      <c r="CY20">
        <v>0.94117647058823528</v>
      </c>
      <c r="CZ20">
        <v>0.67647058823529416</v>
      </c>
      <c r="DA20">
        <v>0.73529411764705888</v>
      </c>
      <c r="DB20">
        <v>0.18367346938775511</v>
      </c>
      <c r="DC20">
        <v>0.22448979591836735</v>
      </c>
      <c r="DD20">
        <v>0.91836734693877553</v>
      </c>
      <c r="DE20">
        <v>0.16279069767441862</v>
      </c>
      <c r="DF20">
        <v>0.20930232558139536</v>
      </c>
      <c r="DG20">
        <v>0.94444444444444442</v>
      </c>
      <c r="DH20">
        <v>5.2177081136372765</v>
      </c>
      <c r="DI20">
        <v>77.525013221214351</v>
      </c>
    </row>
    <row r="21" spans="1:113" x14ac:dyDescent="0.25">
      <c r="A21">
        <v>86.782338999999993</v>
      </c>
      <c r="B21">
        <v>5.8432829999999996</v>
      </c>
      <c r="C21">
        <v>85.870382000000006</v>
      </c>
      <c r="D21">
        <v>7.45153</v>
      </c>
      <c r="E21">
        <v>56.536793999999993</v>
      </c>
      <c r="F21">
        <v>7.1468340000000001</v>
      </c>
      <c r="G21">
        <v>55.275465999999994</v>
      </c>
      <c r="H21">
        <v>10.149666</v>
      </c>
      <c r="I21">
        <f>SQRT((ABS($A$22-$A$21)^2+(ABS($B$22-$B$21)^2)))</f>
        <v>26.448743489239511</v>
      </c>
      <c r="J21">
        <f>SQRT((ABS($C$22-$C$21)^2+(ABS($D$22-$D$21)^2)))</f>
        <v>23.72148334316671</v>
      </c>
      <c r="K21">
        <f>SQRT((ABS($E$22-$E$21)^2+(ABS($F$22-$F$21)^2)))</f>
        <v>33.467032788521095</v>
      </c>
      <c r="L21">
        <f>SQRT((ABS($G$22-$G$21)^2+(ABS($H$22-$H$21)^2)))</f>
        <v>33.158721640949686</v>
      </c>
      <c r="M21">
        <f>ABS($B$21-$D$21)</f>
        <v>1.6082470000000004</v>
      </c>
      <c r="N21">
        <f>ABS($F$21-$H$21)</f>
        <v>3.0028319999999997</v>
      </c>
      <c r="Q21">
        <f>SQRT((ABS($A$21-$E$22)^2+(ABS($B$21-$F$22)^2)))</f>
        <v>3.2295409001435513</v>
      </c>
      <c r="R21">
        <f>SQRT((ABS($C$21-$G$22)^2+(ABS($D$21-$H$22)^2)))</f>
        <v>2.7192059466779925</v>
      </c>
      <c r="S21">
        <v>21</v>
      </c>
      <c r="T21">
        <v>17</v>
      </c>
      <c r="U21">
        <v>10</v>
      </c>
      <c r="V21">
        <v>9</v>
      </c>
      <c r="W21">
        <v>18</v>
      </c>
      <c r="X21">
        <v>17</v>
      </c>
      <c r="Y21">
        <v>7</v>
      </c>
      <c r="Z21">
        <v>6</v>
      </c>
      <c r="AA21">
        <v>27</v>
      </c>
      <c r="AB21">
        <v>17</v>
      </c>
      <c r="AC21">
        <v>17</v>
      </c>
      <c r="AD21">
        <v>24</v>
      </c>
      <c r="AE21">
        <v>26</v>
      </c>
      <c r="AF21">
        <v>16</v>
      </c>
      <c r="AG21">
        <v>16</v>
      </c>
      <c r="AH21">
        <v>24</v>
      </c>
      <c r="AI21">
        <v>10</v>
      </c>
      <c r="AJ21">
        <v>9</v>
      </c>
      <c r="AK21">
        <v>0</v>
      </c>
      <c r="AL21">
        <v>0</v>
      </c>
      <c r="AM21">
        <v>10</v>
      </c>
      <c r="AN21">
        <v>9</v>
      </c>
      <c r="AO21">
        <v>0</v>
      </c>
      <c r="AP21">
        <v>0</v>
      </c>
      <c r="AQ21">
        <v>10</v>
      </c>
      <c r="AR21">
        <v>2</v>
      </c>
      <c r="AS21">
        <v>0</v>
      </c>
      <c r="AT21">
        <v>8</v>
      </c>
      <c r="AU21">
        <v>10</v>
      </c>
      <c r="AV21">
        <v>4</v>
      </c>
      <c r="AW21">
        <v>1</v>
      </c>
      <c r="AX21">
        <v>8</v>
      </c>
      <c r="AY21">
        <f>(21/200)</f>
        <v>0.105</v>
      </c>
      <c r="AZ21">
        <f>(18/200)</f>
        <v>0.09</v>
      </c>
      <c r="BA21">
        <f>(27/200)</f>
        <v>0.13500000000000001</v>
      </c>
      <c r="BB21">
        <f>(26/200)</f>
        <v>0.13</v>
      </c>
      <c r="BC21">
        <f>(10/200)</f>
        <v>0.05</v>
      </c>
      <c r="BD21">
        <f>(10/200)</f>
        <v>0.05</v>
      </c>
      <c r="BE21">
        <f>(10/200)</f>
        <v>0.05</v>
      </c>
      <c r="BF21">
        <f>(10/200)</f>
        <v>0.05</v>
      </c>
      <c r="BG21">
        <f>(0.105+0.05)</f>
        <v>0.155</v>
      </c>
      <c r="BH21">
        <f>(0.09+0.05)</f>
        <v>0.14000000000000001</v>
      </c>
      <c r="BI21">
        <f>(0.135+0.05)</f>
        <v>0.185</v>
      </c>
      <c r="BJ21">
        <f>(0.13+0.05)</f>
        <v>0.18</v>
      </c>
      <c r="BK21">
        <f>((0.105/0.155)*100)</f>
        <v>67.741935483870961</v>
      </c>
      <c r="BL21">
        <f>((0.09/0.14)*100)</f>
        <v>64.285714285714278</v>
      </c>
      <c r="BM21">
        <f>((0.135/0.185)*100)</f>
        <v>72.972972972972983</v>
      </c>
      <c r="BN21">
        <f>((0.13/0.18)*100)</f>
        <v>72.222222222222229</v>
      </c>
      <c r="BO21">
        <f>((0.05/0.155)*100)</f>
        <v>32.258064516129039</v>
      </c>
      <c r="BP21">
        <f>((0.05/0.14)*100)</f>
        <v>35.714285714285715</v>
      </c>
      <c r="BQ21">
        <f>((0.05/0.185)*100)</f>
        <v>27.027027027027028</v>
      </c>
      <c r="BR21">
        <f>((0.05/0.18)*100)</f>
        <v>27.777777777777779</v>
      </c>
      <c r="BS21">
        <f>((17/21)*100)</f>
        <v>80.952380952380949</v>
      </c>
      <c r="BT21">
        <f>((10/21)*100)</f>
        <v>47.619047619047613</v>
      </c>
      <c r="BU21">
        <f>((9/21)*100)</f>
        <v>42.857142857142854</v>
      </c>
      <c r="BV21">
        <f>((17/18)*100)</f>
        <v>94.444444444444443</v>
      </c>
      <c r="BW21">
        <f>((7/18)*100)</f>
        <v>38.888888888888893</v>
      </c>
      <c r="BX21">
        <f>((6/18)*100)</f>
        <v>33.333333333333329</v>
      </c>
      <c r="BY21">
        <f>((17/27)*100)</f>
        <v>62.962962962962962</v>
      </c>
      <c r="BZ21">
        <f>((17/27)*100)</f>
        <v>62.962962962962962</v>
      </c>
      <c r="CA21">
        <f>((24/27)*100)</f>
        <v>88.888888888888886</v>
      </c>
      <c r="CB21">
        <f>((16/26)*100)</f>
        <v>61.53846153846154</v>
      </c>
      <c r="CC21">
        <f>((16/26)*100)</f>
        <v>61.53846153846154</v>
      </c>
      <c r="CD21">
        <f>((24/26)*100)</f>
        <v>92.307692307692307</v>
      </c>
      <c r="CE21">
        <f>((9/10)*100)</f>
        <v>90</v>
      </c>
      <c r="CF21">
        <f>((0/10)*100)</f>
        <v>0</v>
      </c>
      <c r="CG21">
        <f>((0/10)*100)</f>
        <v>0</v>
      </c>
      <c r="CH21">
        <f>((9/10)*100)</f>
        <v>90</v>
      </c>
      <c r="CI21">
        <f>((0/10)*100)</f>
        <v>0</v>
      </c>
      <c r="CJ21">
        <f>((0/10)*100)</f>
        <v>0</v>
      </c>
      <c r="CK21">
        <f>((2/10)*100)</f>
        <v>20</v>
      </c>
      <c r="CL21">
        <f>((0/10)*100)</f>
        <v>0</v>
      </c>
      <c r="CM21">
        <f>((8/10)*100)</f>
        <v>80</v>
      </c>
      <c r="CN21">
        <f>((4/10)*100)</f>
        <v>40</v>
      </c>
      <c r="CO21">
        <f>((1/10)*100)</f>
        <v>10</v>
      </c>
      <c r="CP21">
        <f>((8/10)*100)</f>
        <v>80</v>
      </c>
      <c r="CQ21">
        <f>$I21/$BG21</f>
        <v>170.63705476928718</v>
      </c>
      <c r="CR21">
        <f>$J21/$BH21</f>
        <v>169.43916673690507</v>
      </c>
      <c r="CS21">
        <f>$K21/$BI21</f>
        <v>180.90287993795187</v>
      </c>
      <c r="CT21">
        <f>$L21/$BJ21</f>
        <v>184.21512022749826</v>
      </c>
      <c r="CV21">
        <v>0.12903225806451613</v>
      </c>
      <c r="CW21">
        <v>0.58064516129032262</v>
      </c>
      <c r="CX21">
        <v>0.67741935483870963</v>
      </c>
      <c r="CY21">
        <v>0.9642857142857143</v>
      </c>
      <c r="CZ21">
        <v>0.5</v>
      </c>
      <c r="DA21">
        <v>0.6071428571428571</v>
      </c>
      <c r="DB21">
        <v>0.35135135135135137</v>
      </c>
      <c r="DC21">
        <v>0.3783783783783784</v>
      </c>
      <c r="DD21">
        <v>4.0816326530612242E-2</v>
      </c>
      <c r="DE21">
        <v>0.27777777777777779</v>
      </c>
      <c r="DF21">
        <v>0.30555555555555558</v>
      </c>
      <c r="DG21">
        <v>0.90625</v>
      </c>
      <c r="DH21">
        <v>6.0068734263102366</v>
      </c>
      <c r="DI21">
        <v>4.1719006743346405</v>
      </c>
    </row>
    <row r="22" spans="1:113" x14ac:dyDescent="0.25">
      <c r="A22">
        <v>113.227604</v>
      </c>
      <c r="B22">
        <v>5.4143410000000003</v>
      </c>
      <c r="C22">
        <v>109.579988</v>
      </c>
      <c r="D22">
        <v>6.7009600000000002</v>
      </c>
      <c r="E22">
        <v>89.947148999999996</v>
      </c>
      <c r="F22">
        <v>5.1999230000000001</v>
      </c>
      <c r="G22">
        <v>88.391621999999998</v>
      </c>
      <c r="H22">
        <v>8.4700729999999993</v>
      </c>
      <c r="I22">
        <f>SQRT((ABS($A$23-$A$22)^2+(ABS($B$23-$B$22)^2)))</f>
        <v>43.222174970709851</v>
      </c>
      <c r="J22">
        <f>SQRT((ABS($C$23-$C$22)^2+(ABS($D$23-$D$22)^2)))</f>
        <v>49.546445616917666</v>
      </c>
      <c r="K22">
        <f>SQRT((ABS($E$23-$E$22)^2+(ABS($F$23-$F$22)^2)))</f>
        <v>22.595592062390502</v>
      </c>
      <c r="L22">
        <f>SQRT((ABS($G$23-$G$22)^2+(ABS($H$23-$H$22)^2)))</f>
        <v>23.736217828894731</v>
      </c>
      <c r="M22">
        <f>ABS($B$22-$D$22)</f>
        <v>1.286619</v>
      </c>
      <c r="N22">
        <f>ABS($F$22-$H$22)</f>
        <v>3.2701499999999992</v>
      </c>
      <c r="Q22">
        <f>SQRT((ABS($A$22-$E$23)^2+(ABS($B$22-$F$23)^2)))</f>
        <v>1.1904918300710912</v>
      </c>
      <c r="R22">
        <f>SQRT((ABS($C$22-$G$23)^2+(ABS($D$22-$H$23)^2)))</f>
        <v>2.6019043599919258</v>
      </c>
      <c r="S22">
        <v>29</v>
      </c>
      <c r="T22">
        <v>29</v>
      </c>
      <c r="U22">
        <v>20</v>
      </c>
      <c r="V22">
        <v>20</v>
      </c>
      <c r="W22">
        <v>34</v>
      </c>
      <c r="X22">
        <v>29</v>
      </c>
      <c r="Y22">
        <v>25</v>
      </c>
      <c r="Z22">
        <v>25</v>
      </c>
      <c r="AA22">
        <v>19</v>
      </c>
      <c r="AB22">
        <v>8</v>
      </c>
      <c r="AC22">
        <v>7</v>
      </c>
      <c r="AD22">
        <v>18</v>
      </c>
      <c r="AE22">
        <v>20</v>
      </c>
      <c r="AF22">
        <v>9</v>
      </c>
      <c r="AG22">
        <v>8</v>
      </c>
      <c r="AH22">
        <v>18</v>
      </c>
      <c r="AI22">
        <v>11</v>
      </c>
      <c r="AJ22">
        <v>8</v>
      </c>
      <c r="AK22">
        <v>0</v>
      </c>
      <c r="AL22">
        <v>0</v>
      </c>
      <c r="AM22">
        <v>12</v>
      </c>
      <c r="AN22">
        <v>8</v>
      </c>
      <c r="AO22">
        <v>0</v>
      </c>
      <c r="AP22">
        <v>0</v>
      </c>
      <c r="AQ22">
        <v>11</v>
      </c>
      <c r="AR22">
        <v>0</v>
      </c>
      <c r="AS22">
        <v>0</v>
      </c>
      <c r="AT22">
        <v>9</v>
      </c>
      <c r="AU22">
        <v>12</v>
      </c>
      <c r="AV22">
        <v>0</v>
      </c>
      <c r="AW22">
        <v>0</v>
      </c>
      <c r="AX22">
        <v>9</v>
      </c>
      <c r="AY22">
        <f>(29/200)</f>
        <v>0.14499999999999999</v>
      </c>
      <c r="AZ22">
        <f>(34/200)</f>
        <v>0.17</v>
      </c>
      <c r="BA22">
        <f>(19/200)</f>
        <v>9.5000000000000001E-2</v>
      </c>
      <c r="BB22">
        <f>(20/200)</f>
        <v>0.1</v>
      </c>
      <c r="BC22">
        <f>(11/200)</f>
        <v>5.5E-2</v>
      </c>
      <c r="BD22">
        <f>(12/200)</f>
        <v>0.06</v>
      </c>
      <c r="BE22">
        <f>(11/200)</f>
        <v>5.5E-2</v>
      </c>
      <c r="BF22">
        <f>(12/200)</f>
        <v>0.06</v>
      </c>
      <c r="BG22">
        <f>(0.145+0.055)</f>
        <v>0.19999999999999998</v>
      </c>
      <c r="BH22">
        <f>(0.17+0.06)</f>
        <v>0.23</v>
      </c>
      <c r="BI22">
        <f>(0.095+0.055)</f>
        <v>0.15</v>
      </c>
      <c r="BJ22">
        <f>(0.1+0.06)</f>
        <v>0.16</v>
      </c>
      <c r="BK22">
        <f>((0.145/0.2)*100)</f>
        <v>72.499999999999986</v>
      </c>
      <c r="BL22">
        <f>((0.17/0.23)*100)</f>
        <v>73.913043478260875</v>
      </c>
      <c r="BM22">
        <f>((0.095/0.15)*100)</f>
        <v>63.333333333333343</v>
      </c>
      <c r="BN22">
        <f>((0.1/0.16)*100)</f>
        <v>62.5</v>
      </c>
      <c r="BO22">
        <f>((0.055/0.2)*100)</f>
        <v>27.499999999999996</v>
      </c>
      <c r="BP22">
        <f>((0.06/0.23)*100)</f>
        <v>26.086956521739129</v>
      </c>
      <c r="BQ22">
        <f>((0.055/0.15)*100)</f>
        <v>36.666666666666671</v>
      </c>
      <c r="BR22">
        <f>((0.06/0.16)*100)</f>
        <v>37.5</v>
      </c>
      <c r="BS22">
        <f>((29/29)*100)</f>
        <v>100</v>
      </c>
      <c r="BT22">
        <f>((20/29)*100)</f>
        <v>68.965517241379317</v>
      </c>
      <c r="BU22">
        <f>((20/29)*100)</f>
        <v>68.965517241379317</v>
      </c>
      <c r="BV22">
        <f>((29/34)*100)</f>
        <v>85.294117647058826</v>
      </c>
      <c r="BW22">
        <f>((25/34)*100)</f>
        <v>73.529411764705884</v>
      </c>
      <c r="BX22">
        <f>((25/34)*100)</f>
        <v>73.529411764705884</v>
      </c>
      <c r="BY22">
        <f>((8/19)*100)</f>
        <v>42.105263157894733</v>
      </c>
      <c r="BZ22">
        <f>((7/19)*100)</f>
        <v>36.84210526315789</v>
      </c>
      <c r="CA22">
        <f>((18/19)*100)</f>
        <v>94.73684210526315</v>
      </c>
      <c r="CB22">
        <f>((9/20)*100)</f>
        <v>45</v>
      </c>
      <c r="CC22">
        <f>((8/20)*100)</f>
        <v>40</v>
      </c>
      <c r="CD22">
        <f>((18/20)*100)</f>
        <v>90</v>
      </c>
      <c r="CE22">
        <f>((8/11)*100)</f>
        <v>72.727272727272734</v>
      </c>
      <c r="CF22">
        <f>((0/11)*100)</f>
        <v>0</v>
      </c>
      <c r="CG22">
        <f>((0/11)*100)</f>
        <v>0</v>
      </c>
      <c r="CH22">
        <f>((8/12)*100)</f>
        <v>66.666666666666657</v>
      </c>
      <c r="CI22">
        <f>((0/12)*100)</f>
        <v>0</v>
      </c>
      <c r="CJ22">
        <f>((0/12)*100)</f>
        <v>0</v>
      </c>
      <c r="CK22">
        <f>((0/11)*100)</f>
        <v>0</v>
      </c>
      <c r="CL22">
        <f>((0/11)*100)</f>
        <v>0</v>
      </c>
      <c r="CM22">
        <f>((9/11)*100)</f>
        <v>81.818181818181827</v>
      </c>
      <c r="CN22">
        <f>((0/12)*100)</f>
        <v>0</v>
      </c>
      <c r="CO22">
        <f>((0/12)*100)</f>
        <v>0</v>
      </c>
      <c r="CP22">
        <f>((9/12)*100)</f>
        <v>75</v>
      </c>
      <c r="CQ22">
        <f>$I22/$BG22</f>
        <v>216.11087485354926</v>
      </c>
      <c r="CR22">
        <f>$J22/$BH22</f>
        <v>215.41932876920723</v>
      </c>
      <c r="CS22">
        <f>$K22/$BI22</f>
        <v>150.63728041593669</v>
      </c>
      <c r="CT22">
        <f>$L22/$BJ22</f>
        <v>148.35136143059205</v>
      </c>
      <c r="CV22">
        <v>0.93333333333333335</v>
      </c>
      <c r="CW22">
        <v>0.7</v>
      </c>
      <c r="CX22">
        <v>0.72499999999999998</v>
      </c>
      <c r="CY22">
        <v>0.91304347826086951</v>
      </c>
      <c r="CZ22">
        <v>0.65217391304347827</v>
      </c>
      <c r="DA22">
        <v>0.67391304347826086</v>
      </c>
      <c r="DB22">
        <v>0.4</v>
      </c>
      <c r="DC22">
        <v>0.53333333333333333</v>
      </c>
      <c r="DD22">
        <v>8.1081081081081086E-2</v>
      </c>
      <c r="DE22">
        <v>0.34375</v>
      </c>
      <c r="DF22">
        <v>0.46875</v>
      </c>
      <c r="DG22">
        <v>0.97368421052631582</v>
      </c>
    </row>
    <row r="23" spans="1:113" x14ac:dyDescent="0.25">
      <c r="A23">
        <v>156.44710699999999</v>
      </c>
      <c r="B23">
        <v>4.9337479999999996</v>
      </c>
      <c r="C23">
        <v>159.12554</v>
      </c>
      <c r="D23">
        <v>6.4033860000000002</v>
      </c>
      <c r="E23">
        <v>112.53027499999999</v>
      </c>
      <c r="F23">
        <v>4.4494559999999996</v>
      </c>
      <c r="G23">
        <v>112.101124</v>
      </c>
      <c r="H23">
        <v>7.3442170000000004</v>
      </c>
      <c r="I23">
        <f>SQRT((ABS($A$24-$A$23)^2+(ABS($B$24-$B$23)^2)))</f>
        <v>32.406010039963292</v>
      </c>
      <c r="J23">
        <f>SQRT((ABS($C$24-$C$23)^2+(ABS($D$24-$D$23)^2)))</f>
        <v>26.529852003743581</v>
      </c>
      <c r="K23">
        <f>SQRT((ABS($E$24-$E$23)^2+(ABS($F$24-$F$23)^2)))</f>
        <v>47.856191785990042</v>
      </c>
      <c r="L23">
        <f>SQRT((ABS($G$24-$G$23)^2+(ABS($H$24-$H$23)^2)))</f>
        <v>47.654969636693544</v>
      </c>
      <c r="M23">
        <f>ABS($B$23-$D$23)</f>
        <v>1.4696380000000007</v>
      </c>
      <c r="N23">
        <f>ABS($F$23-$H$23)</f>
        <v>2.8947610000000008</v>
      </c>
      <c r="Q23">
        <f>SQRT((ABS($A$23-$E$24)^2+(ABS($B$23-$F$24)^2)))</f>
        <v>3.9976129776900668</v>
      </c>
      <c r="R23">
        <f>SQRT((ABS($C$23-$G$24)^2+(ABS($D$23-$H$24)^2)))</f>
        <v>1.0084498341697454</v>
      </c>
      <c r="S23">
        <v>22</v>
      </c>
      <c r="T23">
        <v>17</v>
      </c>
      <c r="U23">
        <v>13</v>
      </c>
      <c r="V23">
        <v>12</v>
      </c>
      <c r="W23">
        <v>17</v>
      </c>
      <c r="X23">
        <v>17</v>
      </c>
      <c r="Y23">
        <v>8</v>
      </c>
      <c r="Z23">
        <v>8</v>
      </c>
      <c r="AA23">
        <v>29</v>
      </c>
      <c r="AB23">
        <v>21</v>
      </c>
      <c r="AC23">
        <v>21</v>
      </c>
      <c r="AD23">
        <v>28</v>
      </c>
      <c r="AE23">
        <v>29</v>
      </c>
      <c r="AF23">
        <v>21</v>
      </c>
      <c r="AG23">
        <v>22</v>
      </c>
      <c r="AH23">
        <v>28</v>
      </c>
      <c r="AI23">
        <v>8</v>
      </c>
      <c r="AJ23">
        <v>6</v>
      </c>
      <c r="AK23">
        <v>0</v>
      </c>
      <c r="AL23">
        <v>0</v>
      </c>
      <c r="AM23">
        <v>8</v>
      </c>
      <c r="AN23">
        <v>6</v>
      </c>
      <c r="AO23">
        <v>0</v>
      </c>
      <c r="AP23">
        <v>1</v>
      </c>
      <c r="AQ23">
        <v>9</v>
      </c>
      <c r="AR23">
        <v>0</v>
      </c>
      <c r="AS23">
        <v>0</v>
      </c>
      <c r="AT23">
        <v>8</v>
      </c>
      <c r="AU23">
        <v>9</v>
      </c>
      <c r="AV23">
        <v>0</v>
      </c>
      <c r="AW23">
        <v>0</v>
      </c>
      <c r="AX23">
        <v>8</v>
      </c>
      <c r="AY23">
        <f>(22/200)</f>
        <v>0.11</v>
      </c>
      <c r="AZ23">
        <f>(17/200)</f>
        <v>8.5000000000000006E-2</v>
      </c>
      <c r="BA23">
        <f>(29/200)</f>
        <v>0.14499999999999999</v>
      </c>
      <c r="BB23">
        <f>(29/200)</f>
        <v>0.14499999999999999</v>
      </c>
      <c r="BC23">
        <f>(8/200)</f>
        <v>0.04</v>
      </c>
      <c r="BD23">
        <f>(8/200)</f>
        <v>0.04</v>
      </c>
      <c r="BE23">
        <f>(9/200)</f>
        <v>4.4999999999999998E-2</v>
      </c>
      <c r="BF23">
        <f>(9/200)</f>
        <v>4.4999999999999998E-2</v>
      </c>
      <c r="BG23">
        <f>(0.11+0.04)</f>
        <v>0.15</v>
      </c>
      <c r="BH23">
        <f>(0.085+0.04)</f>
        <v>0.125</v>
      </c>
      <c r="BI23">
        <f>(0.145+0.045)</f>
        <v>0.19</v>
      </c>
      <c r="BJ23">
        <f>(0.145+0.045)</f>
        <v>0.19</v>
      </c>
      <c r="BK23">
        <f>((0.11/0.15)*100)</f>
        <v>73.333333333333343</v>
      </c>
      <c r="BL23">
        <f>((0.085/0.125)*100)</f>
        <v>68</v>
      </c>
      <c r="BM23">
        <f>((0.145/0.19)*100)</f>
        <v>76.315789473684205</v>
      </c>
      <c r="BN23">
        <f>((0.145/0.19)*100)</f>
        <v>76.315789473684205</v>
      </c>
      <c r="BO23">
        <f>((0.04/0.15)*100)</f>
        <v>26.666666666666668</v>
      </c>
      <c r="BP23">
        <f>((0.04/0.125)*100)</f>
        <v>32</v>
      </c>
      <c r="BQ23">
        <f>((0.045/0.19)*100)</f>
        <v>23.684210526315788</v>
      </c>
      <c r="BR23">
        <f>((0.045/0.19)*100)</f>
        <v>23.684210526315788</v>
      </c>
      <c r="BS23">
        <f>((17/22)*100)</f>
        <v>77.272727272727266</v>
      </c>
      <c r="BT23">
        <f>((13/22)*100)</f>
        <v>59.090909090909093</v>
      </c>
      <c r="BU23">
        <f>((12/22)*100)</f>
        <v>54.54545454545454</v>
      </c>
      <c r="BV23">
        <f>((17/17)*100)</f>
        <v>100</v>
      </c>
      <c r="BW23">
        <f>((8/17)*100)</f>
        <v>47.058823529411761</v>
      </c>
      <c r="BX23">
        <f>((8/17)*100)</f>
        <v>47.058823529411761</v>
      </c>
      <c r="BY23">
        <f>((21/29)*100)</f>
        <v>72.41379310344827</v>
      </c>
      <c r="BZ23">
        <f>((21/29)*100)</f>
        <v>72.41379310344827</v>
      </c>
      <c r="CA23">
        <f>((28/29)*100)</f>
        <v>96.551724137931032</v>
      </c>
      <c r="CB23">
        <f>((21/29)*100)</f>
        <v>72.41379310344827</v>
      </c>
      <c r="CC23">
        <f>((22/29)*100)</f>
        <v>75.862068965517238</v>
      </c>
      <c r="CD23">
        <f>((28/29)*100)</f>
        <v>96.551724137931032</v>
      </c>
      <c r="CE23">
        <f>((6/8)*100)</f>
        <v>75</v>
      </c>
      <c r="CF23">
        <f>((0/8)*100)</f>
        <v>0</v>
      </c>
      <c r="CG23">
        <f>((0/8)*100)</f>
        <v>0</v>
      </c>
      <c r="CH23">
        <f>((6/8)*100)</f>
        <v>75</v>
      </c>
      <c r="CI23">
        <f>((0/8)*100)</f>
        <v>0</v>
      </c>
      <c r="CJ23">
        <f>((1/8)*100)</f>
        <v>12.5</v>
      </c>
      <c r="CK23">
        <f>((0/9)*100)</f>
        <v>0</v>
      </c>
      <c r="CL23">
        <f>((0/9)*100)</f>
        <v>0</v>
      </c>
      <c r="CM23">
        <f>((8/9)*100)</f>
        <v>88.888888888888886</v>
      </c>
      <c r="CN23">
        <f>((0/9)*100)</f>
        <v>0</v>
      </c>
      <c r="CO23">
        <f>((0/9)*100)</f>
        <v>0</v>
      </c>
      <c r="CP23">
        <f>((8/9)*100)</f>
        <v>88.888888888888886</v>
      </c>
      <c r="CQ23">
        <f>$I23/$BG23</f>
        <v>216.04006693308861</v>
      </c>
      <c r="CR23">
        <f>$J23/$BH23</f>
        <v>212.23881602994865</v>
      </c>
      <c r="CS23">
        <f>$K23/$BI23</f>
        <v>251.87469361047391</v>
      </c>
      <c r="CT23">
        <f>$L23/$BJ23</f>
        <v>250.81562966680812</v>
      </c>
      <c r="CV23">
        <v>0.1</v>
      </c>
      <c r="CW23">
        <v>0.66666666666666663</v>
      </c>
      <c r="CX23">
        <v>0.7</v>
      </c>
      <c r="CY23">
        <v>4.3478260869565216E-2</v>
      </c>
      <c r="CZ23">
        <v>0.68</v>
      </c>
      <c r="DA23">
        <v>0.72</v>
      </c>
      <c r="DB23">
        <v>0.26315789473684209</v>
      </c>
      <c r="DC23">
        <v>0.21052631578947367</v>
      </c>
      <c r="DD23">
        <v>3.3333333333333333E-2</v>
      </c>
      <c r="DE23">
        <v>0.23684210526315788</v>
      </c>
      <c r="DF23">
        <v>0.18421052631578946</v>
      </c>
      <c r="DG23">
        <v>0.96875</v>
      </c>
    </row>
    <row r="24" spans="1:113" x14ac:dyDescent="0.25">
      <c r="A24">
        <v>188.85158699999999</v>
      </c>
      <c r="B24">
        <v>4.6188469999999997</v>
      </c>
      <c r="C24">
        <v>185.64791299999999</v>
      </c>
      <c r="D24">
        <v>5.7734829999999997</v>
      </c>
      <c r="E24">
        <v>160.38605699999999</v>
      </c>
      <c r="F24">
        <v>4.2514120000000002</v>
      </c>
      <c r="G24">
        <v>159.75584599999999</v>
      </c>
      <c r="H24">
        <v>7.1905869999999998</v>
      </c>
      <c r="I24">
        <f>SQRT((ABS($A$25-$A$24)^2+(ABS($B$25-$B$24)^2)))</f>
        <v>26.835834082600904</v>
      </c>
      <c r="J24">
        <f>SQRT((ABS($C$25-$C$24)^2+(ABS($D$25-$D$24)^2)))</f>
        <v>32.803613892610805</v>
      </c>
      <c r="K24">
        <f>SQRT((ABS($E$25-$E$24)^2+(ABS($F$25-$F$24)^2)))</f>
        <v>31.774663348783548</v>
      </c>
      <c r="L24">
        <f>SQRT((ABS($G$25-$G$24)^2+(ABS($H$25-$H$24)^2)))</f>
        <v>32.247564350079479</v>
      </c>
      <c r="M24">
        <f>ABS($B$24-$D$24)</f>
        <v>1.154636</v>
      </c>
      <c r="N24">
        <f>ABS($F$24-$H$24)</f>
        <v>2.9391749999999996</v>
      </c>
      <c r="Q24">
        <f>SQRT((ABS($A$24-$E$25)^2+(ABS($B$24-$F$25)^2)))</f>
        <v>3.350124922189313</v>
      </c>
      <c r="R24">
        <f>SQRT((ABS($C$24-$G$25)^2+(ABS($D$24-$H$25)^2)))</f>
        <v>6.4684557958987448</v>
      </c>
      <c r="S24">
        <v>22</v>
      </c>
      <c r="T24">
        <v>22</v>
      </c>
      <c r="U24">
        <v>13</v>
      </c>
      <c r="V24">
        <v>13</v>
      </c>
      <c r="W24">
        <v>27</v>
      </c>
      <c r="X24">
        <v>22</v>
      </c>
      <c r="Y24">
        <v>18</v>
      </c>
      <c r="Z24">
        <v>18</v>
      </c>
      <c r="AA24">
        <v>22</v>
      </c>
      <c r="AB24">
        <v>13</v>
      </c>
      <c r="AC24">
        <v>13</v>
      </c>
      <c r="AD24">
        <v>22</v>
      </c>
      <c r="AE24">
        <v>22</v>
      </c>
      <c r="AF24">
        <v>13</v>
      </c>
      <c r="AG24">
        <v>13</v>
      </c>
      <c r="AH24">
        <v>22</v>
      </c>
      <c r="AI24">
        <v>9</v>
      </c>
      <c r="AJ24">
        <v>6</v>
      </c>
      <c r="AK24">
        <v>0</v>
      </c>
      <c r="AL24">
        <v>0</v>
      </c>
      <c r="AM24">
        <v>9</v>
      </c>
      <c r="AN24">
        <v>6</v>
      </c>
      <c r="AO24">
        <v>0</v>
      </c>
      <c r="AP24">
        <v>0</v>
      </c>
      <c r="AQ24">
        <v>9</v>
      </c>
      <c r="AR24">
        <v>0</v>
      </c>
      <c r="AS24">
        <v>0</v>
      </c>
      <c r="AT24">
        <v>9</v>
      </c>
      <c r="AU24">
        <v>10</v>
      </c>
      <c r="AV24">
        <v>0</v>
      </c>
      <c r="AW24">
        <v>1</v>
      </c>
      <c r="AX24">
        <v>9</v>
      </c>
      <c r="AY24">
        <f>(22/200)</f>
        <v>0.11</v>
      </c>
      <c r="AZ24">
        <f>(27/200)</f>
        <v>0.13500000000000001</v>
      </c>
      <c r="BA24">
        <f>(22/200)</f>
        <v>0.11</v>
      </c>
      <c r="BB24">
        <f>(22/200)</f>
        <v>0.11</v>
      </c>
      <c r="BC24">
        <f>(9/200)</f>
        <v>4.4999999999999998E-2</v>
      </c>
      <c r="BD24">
        <f>(9/200)</f>
        <v>4.4999999999999998E-2</v>
      </c>
      <c r="BE24">
        <f>(9/200)</f>
        <v>4.4999999999999998E-2</v>
      </c>
      <c r="BF24">
        <f>(10/200)</f>
        <v>0.05</v>
      </c>
      <c r="BG24">
        <f>(0.11+0.045)</f>
        <v>0.155</v>
      </c>
      <c r="BH24">
        <f>(0.135+0.045)</f>
        <v>0.18</v>
      </c>
      <c r="BI24">
        <f>(0.11+0.045)</f>
        <v>0.155</v>
      </c>
      <c r="BJ24">
        <f>(0.11+0.05)</f>
        <v>0.16</v>
      </c>
      <c r="BK24">
        <f>((0.11/0.155)*100)</f>
        <v>70.967741935483872</v>
      </c>
      <c r="BL24">
        <f>((0.135/0.18)*100)</f>
        <v>75.000000000000014</v>
      </c>
      <c r="BM24">
        <f>((0.11/0.155)*100)</f>
        <v>70.967741935483872</v>
      </c>
      <c r="BN24">
        <f>((0.11/0.16)*100)</f>
        <v>68.75</v>
      </c>
      <c r="BO24">
        <f>((0.045/0.155)*100)</f>
        <v>29.032258064516125</v>
      </c>
      <c r="BP24">
        <f>((0.045/0.18)*100)</f>
        <v>25</v>
      </c>
      <c r="BQ24">
        <f>((0.045/0.155)*100)</f>
        <v>29.032258064516125</v>
      </c>
      <c r="BR24">
        <f>((0.05/0.16)*100)</f>
        <v>31.25</v>
      </c>
      <c r="BS24">
        <f>((22/22)*100)</f>
        <v>100</v>
      </c>
      <c r="BT24">
        <f>((13/22)*100)</f>
        <v>59.090909090909093</v>
      </c>
      <c r="BU24">
        <f>((13/22)*100)</f>
        <v>59.090909090909093</v>
      </c>
      <c r="BV24">
        <f>((22/27)*100)</f>
        <v>81.481481481481481</v>
      </c>
      <c r="BW24">
        <f>((18/27)*100)</f>
        <v>66.666666666666657</v>
      </c>
      <c r="BX24">
        <f>((18/27)*100)</f>
        <v>66.666666666666657</v>
      </c>
      <c r="BY24">
        <f>((13/22)*100)</f>
        <v>59.090909090909093</v>
      </c>
      <c r="BZ24">
        <f>((13/22)*100)</f>
        <v>59.090909090909093</v>
      </c>
      <c r="CA24">
        <f>((22/22)*100)</f>
        <v>100</v>
      </c>
      <c r="CB24">
        <f>((13/22)*100)</f>
        <v>59.090909090909093</v>
      </c>
      <c r="CC24">
        <f>((13/22)*100)</f>
        <v>59.090909090909093</v>
      </c>
      <c r="CD24">
        <f>((22/22)*100)</f>
        <v>100</v>
      </c>
      <c r="CE24">
        <f>((6/9)*100)</f>
        <v>66.666666666666657</v>
      </c>
      <c r="CF24">
        <f>((0/9)*100)</f>
        <v>0</v>
      </c>
      <c r="CG24">
        <f>((0/9)*100)</f>
        <v>0</v>
      </c>
      <c r="CH24">
        <f>((6/9)*100)</f>
        <v>66.666666666666657</v>
      </c>
      <c r="CI24">
        <f>((0/9)*100)</f>
        <v>0</v>
      </c>
      <c r="CJ24">
        <f>((0/9)*100)</f>
        <v>0</v>
      </c>
      <c r="CK24">
        <f>((0/9)*100)</f>
        <v>0</v>
      </c>
      <c r="CL24">
        <f>((0/9)*100)</f>
        <v>0</v>
      </c>
      <c r="CM24">
        <f>((9/9)*100)</f>
        <v>100</v>
      </c>
      <c r="CN24">
        <f>((0/10)*100)</f>
        <v>0</v>
      </c>
      <c r="CO24">
        <f>((1/10)*100)</f>
        <v>10</v>
      </c>
      <c r="CP24">
        <f>((9/10)*100)</f>
        <v>90</v>
      </c>
      <c r="CQ24">
        <f>$I24/$BG24</f>
        <v>173.13441343613488</v>
      </c>
      <c r="CR24">
        <f>$J24/$BH24</f>
        <v>182.24229940339336</v>
      </c>
      <c r="CS24">
        <f>$K24/$BI24</f>
        <v>204.99782805666806</v>
      </c>
      <c r="CT24">
        <f>$L24/$BJ24</f>
        <v>201.54727718799674</v>
      </c>
      <c r="CV24">
        <v>0.92307692307692313</v>
      </c>
      <c r="CW24">
        <v>0.64516129032258063</v>
      </c>
      <c r="CX24">
        <v>0.64516129032258063</v>
      </c>
      <c r="CY24">
        <v>0.91666666666666663</v>
      </c>
      <c r="CZ24">
        <v>0.61111111111111116</v>
      </c>
      <c r="DA24">
        <v>0.61111111111111116</v>
      </c>
      <c r="DB24">
        <v>0.35483870967741937</v>
      </c>
      <c r="DC24">
        <v>0.45161290322580644</v>
      </c>
      <c r="DD24">
        <v>2.6315789473684209E-2</v>
      </c>
      <c r="DE24">
        <v>0.34375</v>
      </c>
      <c r="DF24">
        <v>0.4375</v>
      </c>
      <c r="DG24">
        <v>1</v>
      </c>
      <c r="DH24">
        <v>85.346558476332916</v>
      </c>
      <c r="DI24">
        <v>4.7342731648823326</v>
      </c>
    </row>
    <row r="25" spans="1:113" x14ac:dyDescent="0.25">
      <c r="A25">
        <v>215.685237</v>
      </c>
      <c r="B25">
        <v>4.9612189999999998</v>
      </c>
      <c r="C25">
        <v>218.44889799999999</v>
      </c>
      <c r="D25">
        <v>6.1887749999999997</v>
      </c>
      <c r="E25">
        <v>192.16032999999999</v>
      </c>
      <c r="F25">
        <v>4.0939120000000004</v>
      </c>
      <c r="G25">
        <v>192.00272699999999</v>
      </c>
      <c r="H25">
        <v>6.9806530000000002</v>
      </c>
      <c r="I25">
        <f>SQRT((ABS($A$26-$A$25)^2+(ABS($B$26-$B$25)^2)))</f>
        <v>25.590363729847464</v>
      </c>
      <c r="J25">
        <f>SQRT((ABS($C$26-$C$25)^2+(ABS($D$26-$D$25)^2)))</f>
        <v>28.251234918025236</v>
      </c>
      <c r="K25">
        <f>SQRT((ABS($E$26-$E$25)^2+(ABS($F$26-$F$25)^2)))</f>
        <v>31.099423650361757</v>
      </c>
      <c r="L25">
        <f>SQRT((ABS($G$26-$G$25)^2+(ABS($H$26-$H$25)^2)))</f>
        <v>30.444773993892891</v>
      </c>
      <c r="M25">
        <f>ABS($B$25-$D$25)</f>
        <v>1.2275559999999999</v>
      </c>
      <c r="N25">
        <f>ABS($F$25-$H$25)</f>
        <v>2.8867409999999998</v>
      </c>
      <c r="Q25">
        <f>SQRT((ABS($A$25-$E$26)^2+(ABS($B$25-$F$26)^2)))</f>
        <v>7.6302098530440059</v>
      </c>
      <c r="R25">
        <f>SQRT((ABS($C$25-$G$26)^2+(ABS($D$25-$H$26)^2)))</f>
        <v>3.9948584691582214</v>
      </c>
      <c r="S25">
        <v>17</v>
      </c>
      <c r="T25">
        <v>14</v>
      </c>
      <c r="U25">
        <v>8</v>
      </c>
      <c r="V25">
        <v>8</v>
      </c>
      <c r="W25">
        <v>21</v>
      </c>
      <c r="X25">
        <v>14</v>
      </c>
      <c r="Y25">
        <v>12</v>
      </c>
      <c r="Z25">
        <v>12</v>
      </c>
      <c r="AA25">
        <v>27</v>
      </c>
      <c r="AB25">
        <v>18</v>
      </c>
      <c r="AC25">
        <v>17</v>
      </c>
      <c r="AD25">
        <v>27</v>
      </c>
      <c r="AE25">
        <v>27</v>
      </c>
      <c r="AF25">
        <v>18</v>
      </c>
      <c r="AG25">
        <v>17</v>
      </c>
      <c r="AH25">
        <v>27</v>
      </c>
      <c r="AI25">
        <v>9</v>
      </c>
      <c r="AJ25">
        <v>7</v>
      </c>
      <c r="AK25">
        <v>0</v>
      </c>
      <c r="AL25">
        <v>0</v>
      </c>
      <c r="AM25">
        <v>10</v>
      </c>
      <c r="AN25">
        <v>7</v>
      </c>
      <c r="AO25">
        <v>0</v>
      </c>
      <c r="AP25">
        <v>0</v>
      </c>
      <c r="AQ25">
        <v>9</v>
      </c>
      <c r="AR25">
        <v>0</v>
      </c>
      <c r="AS25">
        <v>0</v>
      </c>
      <c r="AT25">
        <v>9</v>
      </c>
      <c r="AU25">
        <v>9</v>
      </c>
      <c r="AV25">
        <v>0</v>
      </c>
      <c r="AW25">
        <v>0</v>
      </c>
      <c r="AX25">
        <v>9</v>
      </c>
      <c r="AY25">
        <f>(17/200)</f>
        <v>8.5000000000000006E-2</v>
      </c>
      <c r="AZ25">
        <f>(21/200)</f>
        <v>0.105</v>
      </c>
      <c r="BA25">
        <f>(27/200)</f>
        <v>0.13500000000000001</v>
      </c>
      <c r="BB25">
        <f>(27/200)</f>
        <v>0.13500000000000001</v>
      </c>
      <c r="BC25">
        <f>(9/200)</f>
        <v>4.4999999999999998E-2</v>
      </c>
      <c r="BD25">
        <f>(10/200)</f>
        <v>0.05</v>
      </c>
      <c r="BE25">
        <f>(9/200)</f>
        <v>4.4999999999999998E-2</v>
      </c>
      <c r="BF25">
        <f>(9/200)</f>
        <v>4.4999999999999998E-2</v>
      </c>
      <c r="BG25">
        <f>(0.085+0.045)</f>
        <v>0.13</v>
      </c>
      <c r="BH25">
        <f>(0.105+0.05)</f>
        <v>0.155</v>
      </c>
      <c r="BI25">
        <f>(0.135+0.045)</f>
        <v>0.18</v>
      </c>
      <c r="BJ25">
        <f>(0.135+0.045)</f>
        <v>0.18</v>
      </c>
      <c r="BK25">
        <f>((0.085/0.13)*100)</f>
        <v>65.384615384615387</v>
      </c>
      <c r="BL25">
        <f>((0.105/0.155)*100)</f>
        <v>67.741935483870961</v>
      </c>
      <c r="BM25">
        <f>((0.135/0.18)*100)</f>
        <v>75.000000000000014</v>
      </c>
      <c r="BN25">
        <f>((0.135/0.18)*100)</f>
        <v>75.000000000000014</v>
      </c>
      <c r="BO25">
        <f>((0.045/0.13)*100)</f>
        <v>34.615384615384613</v>
      </c>
      <c r="BP25">
        <f>((0.05/0.155)*100)</f>
        <v>32.258064516129039</v>
      </c>
      <c r="BQ25">
        <f>((0.045/0.18)*100)</f>
        <v>25</v>
      </c>
      <c r="BR25">
        <f>((0.045/0.18)*100)</f>
        <v>25</v>
      </c>
      <c r="BS25">
        <f>((14/17)*100)</f>
        <v>82.35294117647058</v>
      </c>
      <c r="BT25">
        <f>((8/17)*100)</f>
        <v>47.058823529411761</v>
      </c>
      <c r="BU25">
        <f>((8/17)*100)</f>
        <v>47.058823529411761</v>
      </c>
      <c r="BV25">
        <f>((14/21)*100)</f>
        <v>66.666666666666657</v>
      </c>
      <c r="BW25">
        <f>((12/21)*100)</f>
        <v>57.142857142857139</v>
      </c>
      <c r="BX25">
        <f>((12/21)*100)</f>
        <v>57.142857142857139</v>
      </c>
      <c r="BY25">
        <f>((18/27)*100)</f>
        <v>66.666666666666657</v>
      </c>
      <c r="BZ25">
        <f>((17/27)*100)</f>
        <v>62.962962962962962</v>
      </c>
      <c r="CA25">
        <f>((27/27)*100)</f>
        <v>100</v>
      </c>
      <c r="CB25">
        <f>((18/27)*100)</f>
        <v>66.666666666666657</v>
      </c>
      <c r="CC25">
        <f>((17/27)*100)</f>
        <v>62.962962962962962</v>
      </c>
      <c r="CD25">
        <f>((27/27)*100)</f>
        <v>100</v>
      </c>
      <c r="CE25">
        <f>((7/9)*100)</f>
        <v>77.777777777777786</v>
      </c>
      <c r="CF25">
        <f>((0/9)*100)</f>
        <v>0</v>
      </c>
      <c r="CG25">
        <f>((0/9)*100)</f>
        <v>0</v>
      </c>
      <c r="CH25">
        <f>((7/10)*100)</f>
        <v>70</v>
      </c>
      <c r="CI25">
        <f>((0/10)*100)</f>
        <v>0</v>
      </c>
      <c r="CJ25">
        <f>((0/10)*100)</f>
        <v>0</v>
      </c>
      <c r="CK25">
        <f>((0/9)*100)</f>
        <v>0</v>
      </c>
      <c r="CL25">
        <f>((0/9)*100)</f>
        <v>0</v>
      </c>
      <c r="CM25">
        <f>((9/9)*100)</f>
        <v>100</v>
      </c>
      <c r="CN25">
        <f>((0/9)*100)</f>
        <v>0</v>
      </c>
      <c r="CO25">
        <f>((0/9)*100)</f>
        <v>0</v>
      </c>
      <c r="CP25">
        <f>((9/9)*100)</f>
        <v>100</v>
      </c>
      <c r="CQ25">
        <f>$I25/$BG25</f>
        <v>196.84895176805742</v>
      </c>
      <c r="CR25">
        <f>$J25/$BH25</f>
        <v>182.26603172919508</v>
      </c>
      <c r="CS25">
        <f>$K25/$BI25</f>
        <v>172.77457583534311</v>
      </c>
      <c r="CT25">
        <f>$L25/$BJ25</f>
        <v>169.13763329940497</v>
      </c>
      <c r="CV25">
        <v>0.78125</v>
      </c>
      <c r="CW25">
        <v>0.38461538461538464</v>
      </c>
      <c r="CX25">
        <v>0.38461538461538464</v>
      </c>
      <c r="CY25">
        <v>5.5555555555555552E-2</v>
      </c>
      <c r="CZ25">
        <v>0.54838709677419351</v>
      </c>
      <c r="DA25">
        <v>0.54838709677419351</v>
      </c>
      <c r="DB25">
        <v>0.44444444444444442</v>
      </c>
      <c r="DC25">
        <v>0.3888888888888889</v>
      </c>
      <c r="DD25">
        <v>1</v>
      </c>
      <c r="DE25">
        <v>0.44444444444444442</v>
      </c>
      <c r="DF25">
        <v>0.3888888888888889</v>
      </c>
      <c r="DG25">
        <v>1</v>
      </c>
      <c r="DH25">
        <v>64.209446404494017</v>
      </c>
      <c r="DI25">
        <v>6.4126567806853538</v>
      </c>
    </row>
    <row r="26" spans="1:113" x14ac:dyDescent="0.25">
      <c r="A26">
        <v>241.27478300000001</v>
      </c>
      <c r="B26">
        <v>5.1657950000000001</v>
      </c>
      <c r="C26">
        <v>246.699716</v>
      </c>
      <c r="D26">
        <v>6.342257</v>
      </c>
      <c r="E26">
        <v>223.25970799999999</v>
      </c>
      <c r="F26">
        <v>4.0406259999999996</v>
      </c>
      <c r="G26">
        <v>222.44080700000001</v>
      </c>
      <c r="H26">
        <v>6.342257</v>
      </c>
      <c r="I26">
        <f>SQRT((ABS($A$27-$A$26)^2+(ABS($B$27-$B$26)^2)))</f>
        <v>22.626893065125412</v>
      </c>
      <c r="K26">
        <f>SQRT((ABS($E$27-$E$26)^2+(ABS($F$27-$F$26)^2)))</f>
        <v>26.766890444315134</v>
      </c>
      <c r="L26">
        <f>SQRT((ABS($G$27-$G$26)^2+(ABS($H$27-$H$26)^2)))</f>
        <v>27.079602487688714</v>
      </c>
      <c r="M26">
        <f>ABS($B$26-$D$26)</f>
        <v>1.1764619999999999</v>
      </c>
      <c r="N26">
        <f>ABS($F$26-$H$26)</f>
        <v>2.3016310000000004</v>
      </c>
      <c r="Q26">
        <f>SQRT((ABS($A$26-$E$27)^2+(ABS($B$26-$F$27)^2)))</f>
        <v>8.8111939125501344</v>
      </c>
      <c r="R26">
        <f>SQRT((ABS($C$26-$G$27)^2+(ABS($D$26-$H$27)^2)))</f>
        <v>2.8705095407707741</v>
      </c>
      <c r="S26">
        <v>21</v>
      </c>
      <c r="T26">
        <v>14</v>
      </c>
      <c r="U26">
        <v>10</v>
      </c>
      <c r="V26">
        <v>11</v>
      </c>
      <c r="AA26">
        <v>22</v>
      </c>
      <c r="AB26">
        <v>11</v>
      </c>
      <c r="AC26">
        <v>11</v>
      </c>
      <c r="AD26">
        <v>22</v>
      </c>
      <c r="AE26">
        <v>23</v>
      </c>
      <c r="AF26">
        <v>12</v>
      </c>
      <c r="AG26">
        <v>12</v>
      </c>
      <c r="AH26">
        <v>22</v>
      </c>
      <c r="AI26">
        <v>11</v>
      </c>
      <c r="AJ26">
        <v>4</v>
      </c>
      <c r="AK26">
        <v>0</v>
      </c>
      <c r="AL26">
        <v>0</v>
      </c>
      <c r="AM26">
        <v>11</v>
      </c>
      <c r="AN26">
        <v>4</v>
      </c>
      <c r="AO26">
        <v>0</v>
      </c>
      <c r="AP26">
        <v>0</v>
      </c>
      <c r="AQ26">
        <v>9</v>
      </c>
      <c r="AR26">
        <v>0</v>
      </c>
      <c r="AS26">
        <v>0</v>
      </c>
      <c r="AT26">
        <v>9</v>
      </c>
      <c r="AU26">
        <v>9</v>
      </c>
      <c r="AV26">
        <v>0</v>
      </c>
      <c r="AW26">
        <v>0</v>
      </c>
      <c r="AX26">
        <v>9</v>
      </c>
      <c r="AY26">
        <f>(21/200)</f>
        <v>0.105</v>
      </c>
      <c r="BA26">
        <f>(22/200)</f>
        <v>0.11</v>
      </c>
      <c r="BB26">
        <f>(23/200)</f>
        <v>0.115</v>
      </c>
      <c r="BC26">
        <f>(11/200)</f>
        <v>5.5E-2</v>
      </c>
      <c r="BD26">
        <f>(11/200)</f>
        <v>5.5E-2</v>
      </c>
      <c r="BE26">
        <f>(9/200)</f>
        <v>4.4999999999999998E-2</v>
      </c>
      <c r="BF26">
        <f>(9/200)</f>
        <v>4.4999999999999998E-2</v>
      </c>
      <c r="BG26">
        <f>(0.105+0.055)</f>
        <v>0.16</v>
      </c>
      <c r="BI26">
        <f>(0.11+0.045)</f>
        <v>0.155</v>
      </c>
      <c r="BJ26">
        <f>(0.115+0.045)</f>
        <v>0.16</v>
      </c>
      <c r="BK26">
        <f>((0.105/0.16)*100)</f>
        <v>65.625</v>
      </c>
      <c r="BM26">
        <f>((0.11/0.155)*100)</f>
        <v>70.967741935483872</v>
      </c>
      <c r="BN26">
        <f>((0.115/0.16)*100)</f>
        <v>71.875</v>
      </c>
      <c r="BO26">
        <f>((0.055/0.16)*100)</f>
        <v>34.375</v>
      </c>
      <c r="BQ26">
        <f>((0.045/0.155)*100)</f>
        <v>29.032258064516125</v>
      </c>
      <c r="BR26">
        <f>((0.045/0.16)*100)</f>
        <v>28.125</v>
      </c>
      <c r="BS26">
        <f>((14/21)*100)</f>
        <v>66.666666666666657</v>
      </c>
      <c r="BT26">
        <f>((10/21)*100)</f>
        <v>47.619047619047613</v>
      </c>
      <c r="BU26">
        <f>((11/21)*100)</f>
        <v>52.380952380952387</v>
      </c>
      <c r="BY26">
        <f>((11/22)*100)</f>
        <v>50</v>
      </c>
      <c r="BZ26">
        <f>((11/22)*100)</f>
        <v>50</v>
      </c>
      <c r="CA26">
        <f>((22/22)*100)</f>
        <v>100</v>
      </c>
      <c r="CB26">
        <f>((12/23)*100)</f>
        <v>52.173913043478258</v>
      </c>
      <c r="CC26">
        <f>((12/23)*100)</f>
        <v>52.173913043478258</v>
      </c>
      <c r="CD26">
        <f>((22/23)*100)</f>
        <v>95.652173913043484</v>
      </c>
      <c r="CE26">
        <f>((4/11)*100)</f>
        <v>36.363636363636367</v>
      </c>
      <c r="CF26">
        <f>((0/11)*100)</f>
        <v>0</v>
      </c>
      <c r="CG26">
        <f>((0/11)*100)</f>
        <v>0</v>
      </c>
      <c r="CH26">
        <f>((4/11)*100)</f>
        <v>36.363636363636367</v>
      </c>
      <c r="CI26">
        <f>((0/11)*100)</f>
        <v>0</v>
      </c>
      <c r="CJ26">
        <f>((0/11)*100)</f>
        <v>0</v>
      </c>
      <c r="CK26">
        <f>((0/9)*100)</f>
        <v>0</v>
      </c>
      <c r="CL26">
        <f>((0/9)*100)</f>
        <v>0</v>
      </c>
      <c r="CM26">
        <f>((9/9)*100)</f>
        <v>100</v>
      </c>
      <c r="CN26">
        <f>((0/9)*100)</f>
        <v>0</v>
      </c>
      <c r="CO26">
        <f>((0/9)*100)</f>
        <v>0</v>
      </c>
      <c r="CP26">
        <f>((9/9)*100)</f>
        <v>100</v>
      </c>
      <c r="CQ26">
        <f>$I26/$BG26</f>
        <v>141.41808165703381</v>
      </c>
      <c r="CS26">
        <f>$K26/$BI26</f>
        <v>172.68961576977506</v>
      </c>
      <c r="CT26">
        <f>$L26/$BJ26</f>
        <v>169.24751554805445</v>
      </c>
      <c r="CW26">
        <v>0.34375</v>
      </c>
      <c r="CX26">
        <v>0.3125</v>
      </c>
      <c r="CY26">
        <v>0.22580645161290322</v>
      </c>
      <c r="DB26">
        <v>0.67741935483870963</v>
      </c>
      <c r="DC26">
        <v>0.45161290322580644</v>
      </c>
      <c r="DD26">
        <v>1</v>
      </c>
      <c r="DE26">
        <v>0.6875</v>
      </c>
      <c r="DF26">
        <v>0.46875</v>
      </c>
      <c r="DG26">
        <v>3.125E-2</v>
      </c>
      <c r="DH26">
        <v>3.912057370052489</v>
      </c>
      <c r="DI26">
        <v>73.463873955174094</v>
      </c>
    </row>
    <row r="27" spans="1:113" x14ac:dyDescent="0.25">
      <c r="A27">
        <v>263.895893</v>
      </c>
      <c r="B27">
        <v>5.6773340000000001</v>
      </c>
      <c r="E27">
        <v>250.02640299999999</v>
      </c>
      <c r="F27">
        <v>4.1429140000000002</v>
      </c>
      <c r="G27">
        <v>249.514566</v>
      </c>
      <c r="H27">
        <v>6.9047910000000003</v>
      </c>
      <c r="N27">
        <f>ABS($F$27-$H$27)</f>
        <v>2.7618770000000001</v>
      </c>
      <c r="O27">
        <v>3.7223865000000007</v>
      </c>
      <c r="P27">
        <v>3.4568085000000002</v>
      </c>
      <c r="AQ27">
        <v>13</v>
      </c>
      <c r="AR27">
        <v>2</v>
      </c>
      <c r="AS27">
        <v>0</v>
      </c>
      <c r="AT27">
        <v>11</v>
      </c>
      <c r="AU27">
        <v>11</v>
      </c>
      <c r="AV27">
        <v>1</v>
      </c>
      <c r="AW27">
        <v>0</v>
      </c>
      <c r="AX27">
        <v>11</v>
      </c>
      <c r="BE27">
        <f>(13/200)</f>
        <v>6.5000000000000002E-2</v>
      </c>
      <c r="BF27">
        <f>(11/200)</f>
        <v>5.5E-2</v>
      </c>
      <c r="CK27">
        <f>((2/13)*100)</f>
        <v>15.384615384615385</v>
      </c>
      <c r="CL27">
        <f>((0/13)*100)</f>
        <v>0</v>
      </c>
      <c r="CM27">
        <f>((11/13)*100)</f>
        <v>84.615384615384613</v>
      </c>
      <c r="CN27">
        <f>((1/11)*100)</f>
        <v>9.0909090909090917</v>
      </c>
      <c r="CO27">
        <f>((0/11)*100)</f>
        <v>0</v>
      </c>
      <c r="CP27">
        <f>((11/11)*100)</f>
        <v>100</v>
      </c>
      <c r="DH27">
        <v>5.2851595629437211</v>
      </c>
      <c r="DI27">
        <v>76.543232405478804</v>
      </c>
    </row>
    <row r="28" spans="1:113" x14ac:dyDescent="0.25">
      <c r="A28" t="s">
        <v>22</v>
      </c>
      <c r="B28" t="s">
        <v>22</v>
      </c>
      <c r="C28" t="s">
        <v>22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DH28">
        <v>5.5631537035425476</v>
      </c>
      <c r="DI28">
        <v>4.797894019796332</v>
      </c>
    </row>
    <row r="29" spans="1:113" x14ac:dyDescent="0.25">
      <c r="A29">
        <v>237.84570600000001</v>
      </c>
      <c r="B29">
        <v>8.1323469999999993</v>
      </c>
      <c r="C29">
        <v>201.98138799999998</v>
      </c>
      <c r="D29">
        <v>7.9778890000000002</v>
      </c>
      <c r="E29">
        <v>239.432311</v>
      </c>
      <c r="F29">
        <v>7.5697130000000001</v>
      </c>
      <c r="G29">
        <v>238.97166799999999</v>
      </c>
      <c r="H29">
        <v>4.3474899999999996</v>
      </c>
      <c r="I29">
        <f>SQRT((ABS($A$30-$A$29)^2+(ABS($B$30-$B$29)^2)))</f>
        <v>32.27460989102461</v>
      </c>
      <c r="J29">
        <f>SQRT((ABS($C$30-$C$29)^2+(ABS($D$30-$D$29)^2)))</f>
        <v>29.153987682224063</v>
      </c>
      <c r="K29">
        <f>SQRT((ABS($E$30-$E$29)^2+(ABS($F$30-$F$29)^2)))</f>
        <v>36.099560072455468</v>
      </c>
      <c r="L29">
        <f>SQRT((ABS($G$30-$G$29)^2+(ABS($H$30-$H$29)^2)))</f>
        <v>36.971754614832115</v>
      </c>
      <c r="M29">
        <f>ABS($B$29-$D$29)</f>
        <v>0.1544579999999991</v>
      </c>
      <c r="N29">
        <f>ABS($F$29-$H$29)</f>
        <v>3.2222230000000005</v>
      </c>
      <c r="Q29">
        <f>SQRT((ABS($A$29-$E$29)^2+(ABS($B$29-$F$29)^2)))</f>
        <v>1.6834109551683962</v>
      </c>
      <c r="R29">
        <f>SQRT((ABS($C$29-$G$30)^2+(ABS($D$29-$H$30)^2)))</f>
        <v>1.1071995022727406</v>
      </c>
      <c r="S29">
        <v>27</v>
      </c>
      <c r="T29">
        <v>27</v>
      </c>
      <c r="U29">
        <v>19</v>
      </c>
      <c r="V29">
        <v>19</v>
      </c>
      <c r="W29">
        <v>20</v>
      </c>
      <c r="X29">
        <v>17</v>
      </c>
      <c r="Y29">
        <v>13</v>
      </c>
      <c r="Z29">
        <v>13</v>
      </c>
      <c r="AA29">
        <v>28</v>
      </c>
      <c r="AB29">
        <v>20</v>
      </c>
      <c r="AC29">
        <v>22</v>
      </c>
      <c r="AD29">
        <v>28</v>
      </c>
      <c r="AE29">
        <v>29</v>
      </c>
      <c r="AF29">
        <v>21</v>
      </c>
      <c r="AG29">
        <v>22</v>
      </c>
      <c r="AH29">
        <v>28</v>
      </c>
      <c r="AI29">
        <v>10</v>
      </c>
      <c r="AJ29">
        <v>0</v>
      </c>
      <c r="AK29">
        <v>2</v>
      </c>
      <c r="AL29">
        <v>1</v>
      </c>
      <c r="AM29">
        <v>8</v>
      </c>
      <c r="AN29">
        <v>5</v>
      </c>
      <c r="AO29">
        <v>2</v>
      </c>
      <c r="AP29">
        <v>1</v>
      </c>
      <c r="AQ29">
        <v>10</v>
      </c>
      <c r="AR29">
        <v>2</v>
      </c>
      <c r="AS29">
        <v>0</v>
      </c>
      <c r="AT29">
        <v>9</v>
      </c>
      <c r="AU29">
        <v>9</v>
      </c>
      <c r="AV29">
        <v>1</v>
      </c>
      <c r="AW29">
        <v>0</v>
      </c>
      <c r="AX29">
        <v>9</v>
      </c>
      <c r="AY29">
        <f>(27/200)</f>
        <v>0.13500000000000001</v>
      </c>
      <c r="AZ29">
        <f>(20/200)</f>
        <v>0.1</v>
      </c>
      <c r="BA29">
        <f>(28/200)</f>
        <v>0.14000000000000001</v>
      </c>
      <c r="BB29">
        <f>(29/200)</f>
        <v>0.14499999999999999</v>
      </c>
      <c r="BC29">
        <f>(10/200)</f>
        <v>0.05</v>
      </c>
      <c r="BD29">
        <f>(8/200)</f>
        <v>0.04</v>
      </c>
      <c r="BE29">
        <f>(10/200)</f>
        <v>0.05</v>
      </c>
      <c r="BF29">
        <f>(9/200)</f>
        <v>4.4999999999999998E-2</v>
      </c>
      <c r="BG29">
        <f>(0.135+0.05)</f>
        <v>0.185</v>
      </c>
      <c r="BH29">
        <f>(0.1+0.04)</f>
        <v>0.14000000000000001</v>
      </c>
      <c r="BI29">
        <f>(0.14+0.05)</f>
        <v>0.19</v>
      </c>
      <c r="BJ29">
        <f>(0.145+0.045)</f>
        <v>0.19</v>
      </c>
      <c r="BK29">
        <f>((0.135/0.185)*100)</f>
        <v>72.972972972972983</v>
      </c>
      <c r="BL29">
        <f>((0.1/0.14)*100)</f>
        <v>71.428571428571431</v>
      </c>
      <c r="BM29">
        <f>((0.14/0.19)*100)</f>
        <v>73.684210526315795</v>
      </c>
      <c r="BN29">
        <f>((0.145/0.19)*100)</f>
        <v>76.315789473684205</v>
      </c>
      <c r="BO29">
        <f>((0.05/0.185)*100)</f>
        <v>27.027027027027028</v>
      </c>
      <c r="BP29">
        <f>((0.04/0.14)*100)</f>
        <v>28.571428571428569</v>
      </c>
      <c r="BQ29">
        <f>((0.05/0.19)*100)</f>
        <v>26.315789473684209</v>
      </c>
      <c r="BR29">
        <f>((0.045/0.19)*100)</f>
        <v>23.684210526315788</v>
      </c>
      <c r="BS29">
        <f>((27/27)*100)</f>
        <v>100</v>
      </c>
      <c r="BT29">
        <f>((19/27)*100)</f>
        <v>70.370370370370367</v>
      </c>
      <c r="BU29">
        <f>((19/27)*100)</f>
        <v>70.370370370370367</v>
      </c>
      <c r="BV29">
        <f>((17/20)*100)</f>
        <v>85</v>
      </c>
      <c r="BW29">
        <f>((13/20)*100)</f>
        <v>65</v>
      </c>
      <c r="BX29">
        <f>((13/20)*100)</f>
        <v>65</v>
      </c>
      <c r="BY29">
        <f>((20/28)*100)</f>
        <v>71.428571428571431</v>
      </c>
      <c r="BZ29">
        <f>((22/28)*100)</f>
        <v>78.571428571428569</v>
      </c>
      <c r="CA29">
        <f>((28/28)*100)</f>
        <v>100</v>
      </c>
      <c r="CB29">
        <f>((21/29)*100)</f>
        <v>72.41379310344827</v>
      </c>
      <c r="CC29">
        <f>((22/29)*100)</f>
        <v>75.862068965517238</v>
      </c>
      <c r="CD29">
        <f>((28/29)*100)</f>
        <v>96.551724137931032</v>
      </c>
      <c r="CE29">
        <f>((0/10)*100)</f>
        <v>0</v>
      </c>
      <c r="CF29">
        <f>((2/10)*100)</f>
        <v>20</v>
      </c>
      <c r="CG29">
        <f>((1/10)*100)</f>
        <v>10</v>
      </c>
      <c r="CH29">
        <f>((5/8)*100)</f>
        <v>62.5</v>
      </c>
      <c r="CI29">
        <f>((2/8)*100)</f>
        <v>25</v>
      </c>
      <c r="CJ29">
        <f>((1/8)*100)</f>
        <v>12.5</v>
      </c>
      <c r="CK29">
        <f>((2/10)*100)</f>
        <v>20</v>
      </c>
      <c r="CL29">
        <f>((0/10)*100)</f>
        <v>0</v>
      </c>
      <c r="CM29">
        <f>((9/10)*100)</f>
        <v>90</v>
      </c>
      <c r="CN29">
        <f>((1/9)*100)</f>
        <v>11.111111111111111</v>
      </c>
      <c r="CO29">
        <f>((0/9)*100)</f>
        <v>0</v>
      </c>
      <c r="CP29">
        <f>((9/9)*100)</f>
        <v>100</v>
      </c>
      <c r="CQ29">
        <f>$I29/$BG29</f>
        <v>174.45735076229519</v>
      </c>
      <c r="CR29">
        <f>$J29/$BH29</f>
        <v>208.2427691587433</v>
      </c>
      <c r="CS29">
        <f>$K29/$BI29</f>
        <v>189.99768459187089</v>
      </c>
      <c r="CT29">
        <f>$L29/$BJ29</f>
        <v>194.58818218332692</v>
      </c>
      <c r="CV29">
        <v>0.8928571428571429</v>
      </c>
      <c r="CW29">
        <v>0.78378378378378377</v>
      </c>
      <c r="CX29">
        <v>0.7567567567567568</v>
      </c>
      <c r="CY29">
        <v>0.10714285714285714</v>
      </c>
      <c r="CZ29">
        <v>0.7857142857142857</v>
      </c>
      <c r="DA29">
        <v>0.75</v>
      </c>
      <c r="DB29">
        <v>0.23684210526315788</v>
      </c>
      <c r="DC29">
        <v>0.15789473684210525</v>
      </c>
      <c r="DD29">
        <v>0.97368421052631582</v>
      </c>
      <c r="DE29">
        <v>0.26315789473684209</v>
      </c>
      <c r="DF29">
        <v>0.18421052631578946</v>
      </c>
      <c r="DG29">
        <v>2.6315789473684209E-2</v>
      </c>
    </row>
    <row r="30" spans="1:113" x14ac:dyDescent="0.25">
      <c r="A30">
        <v>205.60288600000001</v>
      </c>
      <c r="B30">
        <v>9.5644790000000004</v>
      </c>
      <c r="C30">
        <v>172.83311599999999</v>
      </c>
      <c r="D30">
        <v>7.4006220000000003</v>
      </c>
      <c r="E30">
        <v>203.399406</v>
      </c>
      <c r="F30">
        <v>9.7624270000000006</v>
      </c>
      <c r="G30">
        <v>202.086456</v>
      </c>
      <c r="H30">
        <v>6.875686</v>
      </c>
      <c r="I30">
        <f>SQRT((ABS($A$31-$A$30)^2+(ABS($B$31-$B$30)^2)))</f>
        <v>28.784320113801915</v>
      </c>
      <c r="J30">
        <f>SQRT((ABS($C$31-$C$30)^2+(ABS($D$31-$D$30)^2)))</f>
        <v>44.364641348005662</v>
      </c>
      <c r="K30">
        <f>SQRT((ABS($E$31-$E$30)^2+(ABS($F$31-$F$30)^2)))</f>
        <v>31.572689015933832</v>
      </c>
      <c r="L30">
        <f>SQRT((ABS($G$31-$G$30)^2+(ABS($H$31-$H$30)^2)))</f>
        <v>30.802092474527335</v>
      </c>
      <c r="M30">
        <f>ABS($B$30-$D$30)</f>
        <v>2.1638570000000001</v>
      </c>
      <c r="N30">
        <f>ABS($F$30-$H$30)</f>
        <v>2.8867410000000007</v>
      </c>
      <c r="Q30">
        <f>SQRT((ABS($A$30-$E$30)^2+(ABS($B$30-$F$30)^2)))</f>
        <v>2.2123533897422578</v>
      </c>
      <c r="R30">
        <f>SQRT((ABS($C$30-$G$31)^2+(ABS($D$30-$H$31)^2)))</f>
        <v>2.3460744394867361</v>
      </c>
      <c r="S30">
        <v>20</v>
      </c>
      <c r="T30">
        <v>17</v>
      </c>
      <c r="U30">
        <v>11</v>
      </c>
      <c r="V30">
        <v>12</v>
      </c>
      <c r="W30">
        <v>23</v>
      </c>
      <c r="X30">
        <v>22</v>
      </c>
      <c r="Y30">
        <v>15</v>
      </c>
      <c r="Z30">
        <v>14</v>
      </c>
      <c r="AA30">
        <v>24</v>
      </c>
      <c r="AB30">
        <v>14</v>
      </c>
      <c r="AC30">
        <v>14</v>
      </c>
      <c r="AD30">
        <v>23</v>
      </c>
      <c r="AE30">
        <v>23</v>
      </c>
      <c r="AF30">
        <v>13</v>
      </c>
      <c r="AG30">
        <v>13</v>
      </c>
      <c r="AH30">
        <v>23</v>
      </c>
      <c r="AI30">
        <v>8</v>
      </c>
      <c r="AJ30">
        <v>5</v>
      </c>
      <c r="AK30">
        <v>0</v>
      </c>
      <c r="AL30">
        <v>0</v>
      </c>
      <c r="AM30">
        <v>10</v>
      </c>
      <c r="AN30">
        <v>7</v>
      </c>
      <c r="AO30">
        <v>0</v>
      </c>
      <c r="AP30">
        <v>0</v>
      </c>
      <c r="AQ30">
        <v>9</v>
      </c>
      <c r="AR30">
        <v>0</v>
      </c>
      <c r="AS30">
        <v>2</v>
      </c>
      <c r="AT30">
        <v>8</v>
      </c>
      <c r="AU30">
        <v>8</v>
      </c>
      <c r="AV30">
        <v>0</v>
      </c>
      <c r="AW30">
        <v>1</v>
      </c>
      <c r="AX30">
        <v>8</v>
      </c>
      <c r="AY30">
        <f>(20/200)</f>
        <v>0.1</v>
      </c>
      <c r="AZ30">
        <f>(23/200)</f>
        <v>0.115</v>
      </c>
      <c r="BA30">
        <f>(24/200)</f>
        <v>0.12</v>
      </c>
      <c r="BB30">
        <f>(23/200)</f>
        <v>0.115</v>
      </c>
      <c r="BC30">
        <f>(8/200)</f>
        <v>0.04</v>
      </c>
      <c r="BD30">
        <f>(10/200)</f>
        <v>0.05</v>
      </c>
      <c r="BE30">
        <f>(9/200)</f>
        <v>4.4999999999999998E-2</v>
      </c>
      <c r="BF30">
        <f>(8/200)</f>
        <v>0.04</v>
      </c>
      <c r="BG30">
        <f>(0.1+0.04)</f>
        <v>0.14000000000000001</v>
      </c>
      <c r="BH30">
        <f>(0.115+0.05)</f>
        <v>0.16500000000000001</v>
      </c>
      <c r="BI30">
        <f>(0.12+0.045)</f>
        <v>0.16499999999999998</v>
      </c>
      <c r="BJ30">
        <f>(0.115+0.04)</f>
        <v>0.155</v>
      </c>
      <c r="BK30">
        <f>((0.1/0.14)*100)</f>
        <v>71.428571428571431</v>
      </c>
      <c r="BL30">
        <f>((0.115/0.165)*100)</f>
        <v>69.696969696969703</v>
      </c>
      <c r="BM30">
        <f>((0.12/0.165)*100)</f>
        <v>72.72727272727272</v>
      </c>
      <c r="BN30">
        <f>((0.115/0.155)*100)</f>
        <v>74.193548387096769</v>
      </c>
      <c r="BO30">
        <f>((0.04/0.14)*100)</f>
        <v>28.571428571428569</v>
      </c>
      <c r="BP30">
        <f>((0.05/0.165)*100)</f>
        <v>30.303030303030305</v>
      </c>
      <c r="BQ30">
        <f>((0.045/0.165)*100)</f>
        <v>27.27272727272727</v>
      </c>
      <c r="BR30">
        <f>((0.04/0.155)*100)</f>
        <v>25.806451612903224</v>
      </c>
      <c r="BS30">
        <f>((17/20)*100)</f>
        <v>85</v>
      </c>
      <c r="BT30">
        <f>((11/20)*100)</f>
        <v>55.000000000000007</v>
      </c>
      <c r="BU30">
        <f>((12/20)*100)</f>
        <v>60</v>
      </c>
      <c r="BV30">
        <f>((22/23)*100)</f>
        <v>95.652173913043484</v>
      </c>
      <c r="BW30">
        <f>((15/23)*100)</f>
        <v>65.217391304347828</v>
      </c>
      <c r="BX30">
        <f>((14/23)*100)</f>
        <v>60.869565217391312</v>
      </c>
      <c r="BY30">
        <f>((14/24)*100)</f>
        <v>58.333333333333336</v>
      </c>
      <c r="BZ30">
        <f>((14/24)*100)</f>
        <v>58.333333333333336</v>
      </c>
      <c r="CA30">
        <f>((23/24)*100)</f>
        <v>95.833333333333343</v>
      </c>
      <c r="CB30">
        <f>((13/23)*100)</f>
        <v>56.521739130434781</v>
      </c>
      <c r="CC30">
        <f>((13/23)*100)</f>
        <v>56.521739130434781</v>
      </c>
      <c r="CD30">
        <f>((23/23)*100)</f>
        <v>100</v>
      </c>
      <c r="CE30">
        <f>((5/8)*100)</f>
        <v>62.5</v>
      </c>
      <c r="CF30">
        <f>((0/8)*100)</f>
        <v>0</v>
      </c>
      <c r="CG30">
        <f>((0/8)*100)</f>
        <v>0</v>
      </c>
      <c r="CH30">
        <f>((7/10)*100)</f>
        <v>70</v>
      </c>
      <c r="CI30">
        <f>((0/10)*100)</f>
        <v>0</v>
      </c>
      <c r="CJ30">
        <f>((0/10)*100)</f>
        <v>0</v>
      </c>
      <c r="CK30">
        <f>((0/9)*100)</f>
        <v>0</v>
      </c>
      <c r="CL30">
        <f>((2/9)*100)</f>
        <v>22.222222222222221</v>
      </c>
      <c r="CM30">
        <f>((8/9)*100)</f>
        <v>88.888888888888886</v>
      </c>
      <c r="CN30">
        <f>((0/8)*100)</f>
        <v>0</v>
      </c>
      <c r="CO30">
        <f>((1/8)*100)</f>
        <v>12.5</v>
      </c>
      <c r="CP30">
        <f>((8/8)*100)</f>
        <v>100</v>
      </c>
      <c r="CQ30">
        <f>$I30/$BG30</f>
        <v>205.60228652715651</v>
      </c>
      <c r="CR30">
        <f>$J30/$BH30</f>
        <v>268.87661423033734</v>
      </c>
      <c r="CS30">
        <f>$K30/$BI30</f>
        <v>191.34963039959902</v>
      </c>
      <c r="CT30">
        <f>$L30/$BJ30</f>
        <v>198.72317725501506</v>
      </c>
      <c r="CV30">
        <v>0.91428571428571426</v>
      </c>
      <c r="CW30">
        <v>0.6785714285714286</v>
      </c>
      <c r="CX30">
        <v>0.6428571428571429</v>
      </c>
      <c r="CY30">
        <v>3.0303030303030304E-2</v>
      </c>
      <c r="CZ30">
        <v>0.66666666666666663</v>
      </c>
      <c r="DA30">
        <v>0.69696969696969702</v>
      </c>
      <c r="DB30">
        <v>0.42424242424242425</v>
      </c>
      <c r="DC30">
        <v>0.33333333333333331</v>
      </c>
      <c r="DD30">
        <v>0.96969696969696972</v>
      </c>
      <c r="DE30">
        <v>0.41935483870967744</v>
      </c>
      <c r="DF30">
        <v>0.32258064516129031</v>
      </c>
      <c r="DG30">
        <v>0.97058823529411764</v>
      </c>
    </row>
    <row r="31" spans="1:113" x14ac:dyDescent="0.25">
      <c r="A31">
        <v>176.8246</v>
      </c>
      <c r="B31">
        <v>8.9751239999999992</v>
      </c>
      <c r="C31">
        <v>128.51539399999999</v>
      </c>
      <c r="D31">
        <v>5.3607889999999996</v>
      </c>
      <c r="E31">
        <v>171.83526799999999</v>
      </c>
      <c r="F31">
        <v>9.0276589999999999</v>
      </c>
      <c r="G31">
        <v>171.31012899999999</v>
      </c>
      <c r="H31">
        <v>5.6160839999999999</v>
      </c>
      <c r="I31">
        <f>SQRT((ABS($A$32-$A$31)^2+(ABS($B$32-$B$31)^2)))</f>
        <v>46.843594895962397</v>
      </c>
      <c r="J31">
        <f>SQRT((ABS($C$32-$C$31)^2+(ABS($D$32-$D$31)^2)))</f>
        <v>32.190269942717777</v>
      </c>
      <c r="K31">
        <f>SQRT((ABS($E$32-$E$31)^2+(ABS($F$32-$F$31)^2)))</f>
        <v>46.618647276477859</v>
      </c>
      <c r="L31">
        <f>SQRT((ABS($G$32-$G$31)^2+(ABS($H$32-$H$31)^2)))</f>
        <v>45.226501855734149</v>
      </c>
      <c r="M31">
        <f>ABS($B$31-$D$31)</f>
        <v>3.6143349999999996</v>
      </c>
      <c r="N31">
        <f>ABS($F$31-$H$31)</f>
        <v>3.411575</v>
      </c>
      <c r="Q31">
        <f>SQRT((ABS($A$31-$E$31)^2+(ABS($B$31-$F$31)^2)))</f>
        <v>4.9896085750737189</v>
      </c>
      <c r="R31">
        <f>SQRT((ABS($C$31-$G$32)^2+(ABS($D$31-$H$32)^2)))</f>
        <v>2.6199191105499717</v>
      </c>
      <c r="S31">
        <v>25</v>
      </c>
      <c r="T31">
        <v>22</v>
      </c>
      <c r="U31">
        <v>17</v>
      </c>
      <c r="V31">
        <v>16</v>
      </c>
      <c r="W31">
        <v>20</v>
      </c>
      <c r="X31">
        <v>20</v>
      </c>
      <c r="Y31">
        <v>12</v>
      </c>
      <c r="Z31">
        <v>11</v>
      </c>
      <c r="AA31">
        <v>27</v>
      </c>
      <c r="AB31">
        <v>17</v>
      </c>
      <c r="AC31">
        <v>16</v>
      </c>
      <c r="AD31">
        <v>25</v>
      </c>
      <c r="AE31">
        <v>25</v>
      </c>
      <c r="AF31">
        <v>15</v>
      </c>
      <c r="AG31">
        <v>14</v>
      </c>
      <c r="AH31">
        <v>25</v>
      </c>
      <c r="AI31">
        <v>10</v>
      </c>
      <c r="AJ31">
        <v>7</v>
      </c>
      <c r="AK31">
        <v>0</v>
      </c>
      <c r="AL31">
        <v>0</v>
      </c>
      <c r="AM31">
        <v>11</v>
      </c>
      <c r="AN31">
        <v>9</v>
      </c>
      <c r="AO31">
        <v>0</v>
      </c>
      <c r="AP31">
        <v>0</v>
      </c>
      <c r="AQ31">
        <v>8</v>
      </c>
      <c r="AR31">
        <v>0</v>
      </c>
      <c r="AS31">
        <v>0</v>
      </c>
      <c r="AT31">
        <v>8</v>
      </c>
      <c r="AU31">
        <v>9</v>
      </c>
      <c r="AV31">
        <v>0</v>
      </c>
      <c r="AW31">
        <v>0</v>
      </c>
      <c r="AX31">
        <v>8</v>
      </c>
      <c r="AY31">
        <f>(25/200)</f>
        <v>0.125</v>
      </c>
      <c r="AZ31">
        <f>(20/200)</f>
        <v>0.1</v>
      </c>
      <c r="BA31">
        <f>(27/200)</f>
        <v>0.13500000000000001</v>
      </c>
      <c r="BB31">
        <f>(25/200)</f>
        <v>0.125</v>
      </c>
      <c r="BC31">
        <f>(10/200)</f>
        <v>0.05</v>
      </c>
      <c r="BD31">
        <f>(11/200)</f>
        <v>5.5E-2</v>
      </c>
      <c r="BE31">
        <f>(8/200)</f>
        <v>0.04</v>
      </c>
      <c r="BF31">
        <f>(9/200)</f>
        <v>4.4999999999999998E-2</v>
      </c>
      <c r="BG31">
        <f>(0.125+0.05)</f>
        <v>0.17499999999999999</v>
      </c>
      <c r="BH31">
        <f>(0.1+0.055)</f>
        <v>0.155</v>
      </c>
      <c r="BI31">
        <f>(0.135+0.04)</f>
        <v>0.17500000000000002</v>
      </c>
      <c r="BJ31">
        <f>(0.125+0.045)</f>
        <v>0.16999999999999998</v>
      </c>
      <c r="BK31">
        <f>((0.125/0.175)*100)</f>
        <v>71.428571428571431</v>
      </c>
      <c r="BL31">
        <f>((0.1/0.155)*100)</f>
        <v>64.516129032258078</v>
      </c>
      <c r="BM31">
        <f>((0.135/0.175)*100)</f>
        <v>77.142857142857153</v>
      </c>
      <c r="BN31">
        <f>((0.125/0.17)*100)</f>
        <v>73.52941176470587</v>
      </c>
      <c r="BO31">
        <f>((0.05/0.175)*100)</f>
        <v>28.571428571428577</v>
      </c>
      <c r="BP31">
        <f>((0.055/0.155)*100)</f>
        <v>35.483870967741936</v>
      </c>
      <c r="BQ31">
        <f>((0.04/0.175)*100)</f>
        <v>22.857142857142858</v>
      </c>
      <c r="BR31">
        <f>((0.045/0.17)*100)</f>
        <v>26.470588235294112</v>
      </c>
      <c r="BS31">
        <f>((22/25)*100)</f>
        <v>88</v>
      </c>
      <c r="BT31">
        <f>((17/25)*100)</f>
        <v>68</v>
      </c>
      <c r="BU31">
        <f>((16/25)*100)</f>
        <v>64</v>
      </c>
      <c r="BV31">
        <f>((20/20)*100)</f>
        <v>100</v>
      </c>
      <c r="BW31">
        <f>((12/20)*100)</f>
        <v>60</v>
      </c>
      <c r="BX31">
        <f>((11/20)*100)</f>
        <v>55.000000000000007</v>
      </c>
      <c r="BY31">
        <f>((17/27)*100)</f>
        <v>62.962962962962962</v>
      </c>
      <c r="BZ31">
        <f>((16/27)*100)</f>
        <v>59.259259259259252</v>
      </c>
      <c r="CA31">
        <f>((25/27)*100)</f>
        <v>92.592592592592595</v>
      </c>
      <c r="CB31">
        <f>((15/25)*100)</f>
        <v>60</v>
      </c>
      <c r="CC31">
        <f>((14/25)*100)</f>
        <v>56.000000000000007</v>
      </c>
      <c r="CD31">
        <f>((25/25)*100)</f>
        <v>100</v>
      </c>
      <c r="CE31">
        <f>((7/10)*100)</f>
        <v>70</v>
      </c>
      <c r="CF31">
        <f>((0/10)*100)</f>
        <v>0</v>
      </c>
      <c r="CG31">
        <f>((0/10)*100)</f>
        <v>0</v>
      </c>
      <c r="CH31">
        <f>((9/11)*100)</f>
        <v>81.818181818181827</v>
      </c>
      <c r="CI31">
        <f>((0/11)*100)</f>
        <v>0</v>
      </c>
      <c r="CJ31">
        <f>((0/11)*100)</f>
        <v>0</v>
      </c>
      <c r="CK31">
        <f>((0/8)*100)</f>
        <v>0</v>
      </c>
      <c r="CL31">
        <f>((0/8)*100)</f>
        <v>0</v>
      </c>
      <c r="CM31">
        <f>((8/8)*100)</f>
        <v>100</v>
      </c>
      <c r="CN31">
        <f>((0/9)*100)</f>
        <v>0</v>
      </c>
      <c r="CO31">
        <f>((0/9)*100)</f>
        <v>0</v>
      </c>
      <c r="CP31">
        <f>((8/9)*100)</f>
        <v>88.888888888888886</v>
      </c>
      <c r="CQ31">
        <f>$I31/$BG31</f>
        <v>267.67768511978517</v>
      </c>
      <c r="CR31">
        <f>$J31/$BH31</f>
        <v>207.67916092075984</v>
      </c>
      <c r="CS31">
        <f>$K31/$BI31</f>
        <v>266.392270151302</v>
      </c>
      <c r="CT31">
        <f>$L31/$BJ31</f>
        <v>266.0382462102009</v>
      </c>
      <c r="CV31">
        <v>0.97142857142857142</v>
      </c>
      <c r="CW31">
        <v>0.6</v>
      </c>
      <c r="CX31">
        <v>0.62857142857142856</v>
      </c>
      <c r="CY31">
        <v>0.89655172413793105</v>
      </c>
      <c r="CZ31">
        <v>0.58064516129032262</v>
      </c>
      <c r="DA31">
        <v>0.64516129032258063</v>
      </c>
      <c r="DB31">
        <v>0.4</v>
      </c>
      <c r="DC31">
        <v>0.37142857142857144</v>
      </c>
      <c r="DD31">
        <v>3.0303030303030304E-2</v>
      </c>
      <c r="DE31">
        <v>0.35294117647058826</v>
      </c>
      <c r="DF31">
        <v>0.3235294117647059</v>
      </c>
      <c r="DG31">
        <v>0.94117647058823528</v>
      </c>
      <c r="DH31">
        <v>5.1781229043497579</v>
      </c>
      <c r="DI31">
        <v>78.172589964458169</v>
      </c>
    </row>
    <row r="32" spans="1:113" x14ac:dyDescent="0.25">
      <c r="A32">
        <v>130.01736599999998</v>
      </c>
      <c r="B32">
        <v>7.1297980000000001</v>
      </c>
      <c r="C32">
        <v>96.330525999999992</v>
      </c>
      <c r="D32">
        <v>5.9504929999999998</v>
      </c>
      <c r="E32">
        <v>125.24327199999999</v>
      </c>
      <c r="F32">
        <v>7.45153</v>
      </c>
      <c r="G32">
        <v>126.10157</v>
      </c>
      <c r="H32">
        <v>4.3422460000000003</v>
      </c>
      <c r="I32">
        <f>SQRT((ABS($A$33-$A$32)^2+(ABS($B$33-$B$32)^2)))</f>
        <v>36.640303986718692</v>
      </c>
      <c r="J32">
        <f>SQRT((ABS($C$33-$C$32)^2+(ABS($D$33-$D$32)^2)))</f>
        <v>28.749448562462273</v>
      </c>
      <c r="K32">
        <f>SQRT((ABS($E$33-$E$32)^2+(ABS($F$33-$F$32)^2)))</f>
        <v>35.735565887646331</v>
      </c>
      <c r="L32">
        <f>SQRT((ABS($G$33-$G$32)^2+(ABS($H$33-$H$32)^2)))</f>
        <v>36.161137246616526</v>
      </c>
      <c r="M32">
        <f>ABS($B$32-$D$32)</f>
        <v>1.1793050000000003</v>
      </c>
      <c r="N32">
        <f>ABS($F$32-$H$32)</f>
        <v>3.1092839999999997</v>
      </c>
      <c r="Q32">
        <f>SQRT((ABS($A$32-$E$32)^2+(ABS($B$32-$F$32)^2)))</f>
        <v>4.7849226744702902</v>
      </c>
      <c r="R32">
        <f>SQRT((ABS($C$32-$G$33)^2+(ABS($D$32-$H$33)^2)))</f>
        <v>6.4481028032296406</v>
      </c>
      <c r="S32">
        <v>25</v>
      </c>
      <c r="T32">
        <v>20</v>
      </c>
      <c r="U32">
        <v>17</v>
      </c>
      <c r="V32">
        <v>16</v>
      </c>
      <c r="W32">
        <v>20</v>
      </c>
      <c r="X32">
        <v>17</v>
      </c>
      <c r="Y32">
        <v>12</v>
      </c>
      <c r="Z32">
        <v>12</v>
      </c>
      <c r="AA32">
        <v>25</v>
      </c>
      <c r="AB32">
        <v>16</v>
      </c>
      <c r="AC32">
        <v>16</v>
      </c>
      <c r="AD32">
        <v>24</v>
      </c>
      <c r="AE32">
        <v>25</v>
      </c>
      <c r="AF32">
        <v>16</v>
      </c>
      <c r="AG32">
        <v>16</v>
      </c>
      <c r="AH32">
        <v>24</v>
      </c>
      <c r="AI32">
        <v>10</v>
      </c>
      <c r="AJ32">
        <v>9</v>
      </c>
      <c r="AK32">
        <v>0</v>
      </c>
      <c r="AL32">
        <v>0</v>
      </c>
      <c r="AM32">
        <v>9</v>
      </c>
      <c r="AN32">
        <v>6</v>
      </c>
      <c r="AO32">
        <v>0</v>
      </c>
      <c r="AP32">
        <v>0</v>
      </c>
      <c r="AQ32">
        <v>8</v>
      </c>
      <c r="AR32">
        <v>0</v>
      </c>
      <c r="AS32">
        <v>0</v>
      </c>
      <c r="AT32">
        <v>7</v>
      </c>
      <c r="AU32">
        <v>9</v>
      </c>
      <c r="AV32">
        <v>0</v>
      </c>
      <c r="AW32">
        <v>0</v>
      </c>
      <c r="AX32">
        <v>7</v>
      </c>
      <c r="AY32">
        <f>(25/200)</f>
        <v>0.125</v>
      </c>
      <c r="AZ32">
        <f>(20/200)</f>
        <v>0.1</v>
      </c>
      <c r="BA32">
        <f>(25/200)</f>
        <v>0.125</v>
      </c>
      <c r="BB32">
        <f>(25/200)</f>
        <v>0.125</v>
      </c>
      <c r="BC32">
        <f>(10/200)</f>
        <v>0.05</v>
      </c>
      <c r="BD32">
        <f>(9/200)</f>
        <v>4.4999999999999998E-2</v>
      </c>
      <c r="BE32">
        <f>(8/200)</f>
        <v>0.04</v>
      </c>
      <c r="BF32">
        <f>(9/200)</f>
        <v>4.4999999999999998E-2</v>
      </c>
      <c r="BG32">
        <f>(0.125+0.05)</f>
        <v>0.17499999999999999</v>
      </c>
      <c r="BH32">
        <f>(0.1+0.045)</f>
        <v>0.14500000000000002</v>
      </c>
      <c r="BI32">
        <f>(0.125+0.04)</f>
        <v>0.16500000000000001</v>
      </c>
      <c r="BJ32">
        <f>(0.125+0.045)</f>
        <v>0.16999999999999998</v>
      </c>
      <c r="BK32">
        <f>((0.125/0.175)*100)</f>
        <v>71.428571428571431</v>
      </c>
      <c r="BL32">
        <f>((0.1/0.145)*100)</f>
        <v>68.965517241379317</v>
      </c>
      <c r="BM32">
        <f>((0.125/0.165)*100)</f>
        <v>75.757575757575751</v>
      </c>
      <c r="BN32">
        <f>((0.125/0.17)*100)</f>
        <v>73.52941176470587</v>
      </c>
      <c r="BO32">
        <f>((0.05/0.175)*100)</f>
        <v>28.571428571428577</v>
      </c>
      <c r="BP32">
        <f>((0.045/0.145)*100)</f>
        <v>31.03448275862069</v>
      </c>
      <c r="BQ32">
        <f>((0.04/0.165)*100)</f>
        <v>24.242424242424242</v>
      </c>
      <c r="BR32">
        <f>((0.045/0.17)*100)</f>
        <v>26.470588235294112</v>
      </c>
      <c r="BS32">
        <f>((20/25)*100)</f>
        <v>80</v>
      </c>
      <c r="BT32">
        <f>((17/25)*100)</f>
        <v>68</v>
      </c>
      <c r="BU32">
        <f>((16/25)*100)</f>
        <v>64</v>
      </c>
      <c r="BV32">
        <f>((17/20)*100)</f>
        <v>85</v>
      </c>
      <c r="BW32">
        <f>((12/20)*100)</f>
        <v>60</v>
      </c>
      <c r="BX32">
        <f>((12/20)*100)</f>
        <v>60</v>
      </c>
      <c r="BY32">
        <f>((16/25)*100)</f>
        <v>64</v>
      </c>
      <c r="BZ32">
        <f>((16/25)*100)</f>
        <v>64</v>
      </c>
      <c r="CA32">
        <f>((24/25)*100)</f>
        <v>96</v>
      </c>
      <c r="CB32">
        <f>((16/25)*100)</f>
        <v>64</v>
      </c>
      <c r="CC32">
        <f>((16/25)*100)</f>
        <v>64</v>
      </c>
      <c r="CD32">
        <f>((24/25)*100)</f>
        <v>96</v>
      </c>
      <c r="CE32">
        <f>((9/10)*100)</f>
        <v>90</v>
      </c>
      <c r="CF32">
        <f>((0/10)*100)</f>
        <v>0</v>
      </c>
      <c r="CG32">
        <f>((0/10)*100)</f>
        <v>0</v>
      </c>
      <c r="CH32">
        <f>((6/9)*100)</f>
        <v>66.666666666666657</v>
      </c>
      <c r="CI32">
        <f>((0/9)*100)</f>
        <v>0</v>
      </c>
      <c r="CJ32">
        <f>((0/9)*100)</f>
        <v>0</v>
      </c>
      <c r="CK32">
        <f>((0/8)*100)</f>
        <v>0</v>
      </c>
      <c r="CL32">
        <f>((0/8)*100)</f>
        <v>0</v>
      </c>
      <c r="CM32">
        <f>((7/8)*100)</f>
        <v>87.5</v>
      </c>
      <c r="CN32">
        <f>((0/9)*100)</f>
        <v>0</v>
      </c>
      <c r="CO32">
        <f>((0/9)*100)</f>
        <v>0</v>
      </c>
      <c r="CP32">
        <f>((7/9)*100)</f>
        <v>77.777777777777786</v>
      </c>
      <c r="CQ32">
        <f>$I32/$BG32</f>
        <v>209.37316563839255</v>
      </c>
      <c r="CR32">
        <f>$J32/$BH32</f>
        <v>198.27205905146394</v>
      </c>
      <c r="CS32">
        <f>$K32/$BI32</f>
        <v>216.57918719785653</v>
      </c>
      <c r="CT32">
        <f>$L32/$BJ32</f>
        <v>212.71257203892077</v>
      </c>
      <c r="CV32">
        <v>8.5714285714285715E-2</v>
      </c>
      <c r="CW32">
        <v>0.6</v>
      </c>
      <c r="CX32">
        <v>0.65714285714285714</v>
      </c>
      <c r="CY32">
        <v>0.96551724137931039</v>
      </c>
      <c r="CZ32">
        <v>0.48275862068965519</v>
      </c>
      <c r="DA32">
        <v>0.51724137931034486</v>
      </c>
      <c r="DB32">
        <v>0.36363636363636365</v>
      </c>
      <c r="DC32">
        <v>0.45454545454545453</v>
      </c>
      <c r="DD32">
        <v>5.7142857142857141E-2</v>
      </c>
      <c r="DE32">
        <v>0.3235294117647059</v>
      </c>
      <c r="DF32">
        <v>0.41176470588235292</v>
      </c>
      <c r="DG32">
        <v>0.96875</v>
      </c>
      <c r="DH32">
        <v>4.0601782257626597</v>
      </c>
      <c r="DI32">
        <v>5.8688496876325322</v>
      </c>
    </row>
    <row r="33" spans="1:113" x14ac:dyDescent="0.25">
      <c r="A33">
        <v>93.380238999999989</v>
      </c>
      <c r="B33">
        <v>7.6122930000000002</v>
      </c>
      <c r="C33">
        <v>67.632303000000007</v>
      </c>
      <c r="D33">
        <v>7.6659490000000003</v>
      </c>
      <c r="E33">
        <v>89.518000000000001</v>
      </c>
      <c r="F33">
        <v>8.3092070000000007</v>
      </c>
      <c r="G33">
        <v>89.947148999999996</v>
      </c>
      <c r="H33">
        <v>5.0391599999999999</v>
      </c>
      <c r="I33">
        <f>SQRT((ABS($A$34-$A$33)^2+(ABS($B$34-$B$33)^2)))</f>
        <v>29.092050729193929</v>
      </c>
      <c r="J33">
        <f>SQRT((ABS($C$34-$C$33)^2+(ABS($D$34-$D$33)^2)))</f>
        <v>29.845986116483079</v>
      </c>
      <c r="K33">
        <f>SQRT((ABS($E$34-$E$33)^2+(ABS($F$34-$F$33)^2)))</f>
        <v>29.744370033516688</v>
      </c>
      <c r="L33">
        <f>SQRT((ABS($G$34-$G$33)^2+(ABS($H$34-$H$33)^2)))</f>
        <v>30.030112486100098</v>
      </c>
      <c r="M33">
        <f>ABS($B$33-$D$33)</f>
        <v>5.3656000000000148E-2</v>
      </c>
      <c r="N33">
        <f>ABS($F$33-$H$33)</f>
        <v>3.2700470000000008</v>
      </c>
      <c r="Q33">
        <f>SQRT((ABS($A$33-$E$33)^2+(ABS($B$33-$F$33)^2)))</f>
        <v>3.9246119829247972</v>
      </c>
      <c r="R33">
        <f>SQRT((ABS($C$33-$G$34)^2+(ABS($D$33-$H$34)^2)))</f>
        <v>7.5685005833590413</v>
      </c>
      <c r="S33">
        <v>18</v>
      </c>
      <c r="T33">
        <v>17</v>
      </c>
      <c r="U33">
        <v>10</v>
      </c>
      <c r="V33">
        <v>10</v>
      </c>
      <c r="W33">
        <v>19</v>
      </c>
      <c r="X33">
        <v>16</v>
      </c>
      <c r="Y33">
        <v>10</v>
      </c>
      <c r="Z33">
        <v>11</v>
      </c>
      <c r="AA33">
        <v>23</v>
      </c>
      <c r="AB33">
        <v>11</v>
      </c>
      <c r="AC33">
        <v>13</v>
      </c>
      <c r="AD33">
        <v>23</v>
      </c>
      <c r="AE33">
        <v>24</v>
      </c>
      <c r="AF33">
        <v>12</v>
      </c>
      <c r="AG33">
        <v>14</v>
      </c>
      <c r="AH33">
        <v>23</v>
      </c>
      <c r="AI33">
        <v>9</v>
      </c>
      <c r="AJ33">
        <v>6</v>
      </c>
      <c r="AK33">
        <v>0</v>
      </c>
      <c r="AL33">
        <v>0</v>
      </c>
      <c r="AM33">
        <v>10</v>
      </c>
      <c r="AN33">
        <v>9</v>
      </c>
      <c r="AO33">
        <v>0</v>
      </c>
      <c r="AP33">
        <v>0</v>
      </c>
      <c r="AQ33">
        <v>8</v>
      </c>
      <c r="AR33">
        <v>0</v>
      </c>
      <c r="AS33">
        <v>0</v>
      </c>
      <c r="AT33">
        <v>7</v>
      </c>
      <c r="AU33">
        <v>8</v>
      </c>
      <c r="AV33">
        <v>0</v>
      </c>
      <c r="AW33">
        <v>0</v>
      </c>
      <c r="AX33">
        <v>7</v>
      </c>
      <c r="AY33">
        <f>(18/200)</f>
        <v>0.09</v>
      </c>
      <c r="AZ33">
        <f>(19/200)</f>
        <v>9.5000000000000001E-2</v>
      </c>
      <c r="BA33">
        <f>(23/200)</f>
        <v>0.115</v>
      </c>
      <c r="BB33">
        <f>(24/200)</f>
        <v>0.12</v>
      </c>
      <c r="BC33">
        <f>(9/200)</f>
        <v>4.4999999999999998E-2</v>
      </c>
      <c r="BD33">
        <f>(10/200)</f>
        <v>0.05</v>
      </c>
      <c r="BE33">
        <f>(8/200)</f>
        <v>0.04</v>
      </c>
      <c r="BF33">
        <f>(8/200)</f>
        <v>0.04</v>
      </c>
      <c r="BG33">
        <f>(0.09+0.045)</f>
        <v>0.13500000000000001</v>
      </c>
      <c r="BH33">
        <f>(0.095+0.05)</f>
        <v>0.14500000000000002</v>
      </c>
      <c r="BI33">
        <f>(0.115+0.04)</f>
        <v>0.155</v>
      </c>
      <c r="BJ33">
        <f>(0.12+0.04)</f>
        <v>0.16</v>
      </c>
      <c r="BK33">
        <f>((0.09/0.135)*100)</f>
        <v>66.666666666666657</v>
      </c>
      <c r="BL33">
        <f>((0.095/0.145)*100)</f>
        <v>65.517241379310349</v>
      </c>
      <c r="BM33">
        <f>((0.115/0.155)*100)</f>
        <v>74.193548387096769</v>
      </c>
      <c r="BN33">
        <f>((0.12/0.16)*100)</f>
        <v>75</v>
      </c>
      <c r="BO33">
        <f>((0.045/0.135)*100)</f>
        <v>33.333333333333329</v>
      </c>
      <c r="BP33">
        <f>((0.05/0.145)*100)</f>
        <v>34.482758620689658</v>
      </c>
      <c r="BQ33">
        <f>((0.04/0.155)*100)</f>
        <v>25.806451612903224</v>
      </c>
      <c r="BR33">
        <f>((0.04/0.16)*100)</f>
        <v>25</v>
      </c>
      <c r="BS33">
        <f>((17/18)*100)</f>
        <v>94.444444444444443</v>
      </c>
      <c r="BT33">
        <f>((10/18)*100)</f>
        <v>55.555555555555557</v>
      </c>
      <c r="BU33">
        <f>((10/18)*100)</f>
        <v>55.555555555555557</v>
      </c>
      <c r="BV33">
        <f>((16/19)*100)</f>
        <v>84.210526315789465</v>
      </c>
      <c r="BW33">
        <f>((10/19)*100)</f>
        <v>52.631578947368418</v>
      </c>
      <c r="BX33">
        <f>((11/19)*100)</f>
        <v>57.894736842105267</v>
      </c>
      <c r="BY33">
        <f>((11/23)*100)</f>
        <v>47.826086956521742</v>
      </c>
      <c r="BZ33">
        <f>((13/23)*100)</f>
        <v>56.521739130434781</v>
      </c>
      <c r="CA33">
        <f>((23/23)*100)</f>
        <v>100</v>
      </c>
      <c r="CB33">
        <f>((12/24)*100)</f>
        <v>50</v>
      </c>
      <c r="CC33">
        <f>((14/24)*100)</f>
        <v>58.333333333333336</v>
      </c>
      <c r="CD33">
        <f>((23/24)*100)</f>
        <v>95.833333333333343</v>
      </c>
      <c r="CE33">
        <f>((6/9)*100)</f>
        <v>66.666666666666657</v>
      </c>
      <c r="CF33">
        <f>((0/9)*100)</f>
        <v>0</v>
      </c>
      <c r="CG33">
        <f>((0/9)*100)</f>
        <v>0</v>
      </c>
      <c r="CH33">
        <f>((9/10)*100)</f>
        <v>90</v>
      </c>
      <c r="CI33">
        <f>((0/10)*100)</f>
        <v>0</v>
      </c>
      <c r="CJ33">
        <f>((0/10)*100)</f>
        <v>0</v>
      </c>
      <c r="CK33">
        <f>((0/8)*100)</f>
        <v>0</v>
      </c>
      <c r="CL33">
        <f>((0/8)*100)</f>
        <v>0</v>
      </c>
      <c r="CM33">
        <f>((7/8)*100)</f>
        <v>87.5</v>
      </c>
      <c r="CN33">
        <f>((0/8)*100)</f>
        <v>0</v>
      </c>
      <c r="CO33">
        <f>((0/8)*100)</f>
        <v>0</v>
      </c>
      <c r="CP33">
        <f>((7/8)*100)</f>
        <v>87.5</v>
      </c>
      <c r="CQ33">
        <f>$I33/$BG33</f>
        <v>215.49667206810315</v>
      </c>
      <c r="CR33">
        <f>$J33/$BH33</f>
        <v>205.83438701022811</v>
      </c>
      <c r="CS33">
        <f>$K33/$BI33</f>
        <v>191.89916150655927</v>
      </c>
      <c r="CT33">
        <f>$L33/$BJ33</f>
        <v>187.68820303812561</v>
      </c>
      <c r="CV33">
        <v>3.7037037037037035E-2</v>
      </c>
      <c r="CW33">
        <v>0.55555555555555558</v>
      </c>
      <c r="CX33">
        <v>0.59259259259259256</v>
      </c>
      <c r="CZ33">
        <v>0.41379310344827586</v>
      </c>
      <c r="DA33">
        <v>0.41379310344827586</v>
      </c>
      <c r="DB33">
        <v>0.5161290322580645</v>
      </c>
      <c r="DC33">
        <v>0.54838709677419351</v>
      </c>
      <c r="DD33">
        <v>3.0303030303030304E-2</v>
      </c>
      <c r="DE33">
        <v>0.5</v>
      </c>
      <c r="DF33">
        <v>0.53125</v>
      </c>
      <c r="DG33">
        <v>1</v>
      </c>
      <c r="DH33">
        <v>80.600036004281392</v>
      </c>
      <c r="DI33">
        <v>4.2391492257347263</v>
      </c>
    </row>
    <row r="34" spans="1:113" x14ac:dyDescent="0.25">
      <c r="A34">
        <v>64.344970999999987</v>
      </c>
      <c r="B34">
        <v>9.4290559999999992</v>
      </c>
      <c r="C34">
        <v>37.797098999999996</v>
      </c>
      <c r="D34">
        <v>8.4681270000000008</v>
      </c>
      <c r="E34">
        <v>59.900221999999992</v>
      </c>
      <c r="F34">
        <v>11.050516</v>
      </c>
      <c r="G34">
        <v>60.080461999999997</v>
      </c>
      <c r="H34">
        <v>8.1678440000000005</v>
      </c>
      <c r="I34">
        <f>SQRT((ABS($A$35-$A$34)^2+(ABS($B$35-$B$34)^2)))</f>
        <v>30.9333566312709</v>
      </c>
      <c r="K34">
        <f>SQRT((ABS($E$35-$E$34)^2+(ABS($F$35-$F$34)^2)))</f>
        <v>33.048493725547388</v>
      </c>
      <c r="L34">
        <f>SQRT((ABS($G$35-$G$34)^2+(ABS($H$35-$H$34)^2)))</f>
        <v>30.101669377726047</v>
      </c>
      <c r="M34">
        <f>ABS($B$34-$D$34)</f>
        <v>0.96092899999999837</v>
      </c>
      <c r="N34">
        <f>ABS($F$34-$H$34)</f>
        <v>2.8826719999999995</v>
      </c>
      <c r="Q34">
        <f>SQRT((ABS($A$34-$E$34)^2+(ABS($B$34-$F$34)^2)))</f>
        <v>4.7312710981934814</v>
      </c>
      <c r="R34">
        <f>SQRT((ABS($C$34-$G$35)^2+(ABS($D$34-$H$35)^2)))</f>
        <v>7.8826644776867143</v>
      </c>
      <c r="S34">
        <v>20</v>
      </c>
      <c r="T34">
        <v>16</v>
      </c>
      <c r="U34">
        <v>11</v>
      </c>
      <c r="V34">
        <v>12</v>
      </c>
      <c r="AA34">
        <v>27</v>
      </c>
      <c r="AB34">
        <v>15</v>
      </c>
      <c r="AC34">
        <v>15</v>
      </c>
      <c r="AD34">
        <v>24</v>
      </c>
      <c r="AE34">
        <v>25</v>
      </c>
      <c r="AF34">
        <v>13</v>
      </c>
      <c r="AG34">
        <v>13</v>
      </c>
      <c r="AH34">
        <v>24</v>
      </c>
      <c r="AI34">
        <v>12</v>
      </c>
      <c r="AJ34">
        <v>9</v>
      </c>
      <c r="AK34">
        <v>0</v>
      </c>
      <c r="AL34">
        <v>0</v>
      </c>
      <c r="AM34">
        <v>12</v>
      </c>
      <c r="AN34">
        <v>8</v>
      </c>
      <c r="AO34">
        <v>0</v>
      </c>
      <c r="AP34">
        <v>0</v>
      </c>
      <c r="AQ34">
        <v>9</v>
      </c>
      <c r="AR34">
        <v>0</v>
      </c>
      <c r="AS34">
        <v>0</v>
      </c>
      <c r="AT34">
        <v>8</v>
      </c>
      <c r="AU34">
        <v>8</v>
      </c>
      <c r="AV34">
        <v>0</v>
      </c>
      <c r="AW34">
        <v>0</v>
      </c>
      <c r="AX34">
        <v>8</v>
      </c>
      <c r="AY34">
        <f>(20/200)</f>
        <v>0.1</v>
      </c>
      <c r="BA34">
        <f>(27/200)</f>
        <v>0.13500000000000001</v>
      </c>
      <c r="BB34">
        <f>(25/200)</f>
        <v>0.125</v>
      </c>
      <c r="BC34">
        <f>(12/200)</f>
        <v>0.06</v>
      </c>
      <c r="BD34">
        <f>(12/200)</f>
        <v>0.06</v>
      </c>
      <c r="BE34">
        <f>(9/200)</f>
        <v>4.4999999999999998E-2</v>
      </c>
      <c r="BF34">
        <f>(8/200)</f>
        <v>0.04</v>
      </c>
      <c r="BG34">
        <f>(0.1+0.06)</f>
        <v>0.16</v>
      </c>
      <c r="BI34">
        <f>(0.135+0.045)</f>
        <v>0.18</v>
      </c>
      <c r="BJ34">
        <f>(0.125+0.04)</f>
        <v>0.16500000000000001</v>
      </c>
      <c r="BK34">
        <f>((0.1/0.16)*100)</f>
        <v>62.5</v>
      </c>
      <c r="BM34">
        <f>((0.135/0.18)*100)</f>
        <v>75.000000000000014</v>
      </c>
      <c r="BN34">
        <f>((0.125/0.165)*100)</f>
        <v>75.757575757575751</v>
      </c>
      <c r="BO34">
        <f>((0.06/0.16)*100)</f>
        <v>37.5</v>
      </c>
      <c r="BQ34">
        <f>((0.045/0.18)*100)</f>
        <v>25</v>
      </c>
      <c r="BR34">
        <f>((0.04/0.165)*100)</f>
        <v>24.242424242424242</v>
      </c>
      <c r="BS34">
        <f>((16/20)*100)</f>
        <v>80</v>
      </c>
      <c r="BT34">
        <f>((11/20)*100)</f>
        <v>55.000000000000007</v>
      </c>
      <c r="BU34">
        <f>((12/20)*100)</f>
        <v>60</v>
      </c>
      <c r="BY34">
        <f>((15/27)*100)</f>
        <v>55.555555555555557</v>
      </c>
      <c r="BZ34">
        <f>((15/27)*100)</f>
        <v>55.555555555555557</v>
      </c>
      <c r="CA34">
        <f>((24/27)*100)</f>
        <v>88.888888888888886</v>
      </c>
      <c r="CB34">
        <f>((13/25)*100)</f>
        <v>52</v>
      </c>
      <c r="CC34">
        <f>((13/25)*100)</f>
        <v>52</v>
      </c>
      <c r="CD34">
        <f>((24/25)*100)</f>
        <v>96</v>
      </c>
      <c r="CE34">
        <f>((9/12)*100)</f>
        <v>75</v>
      </c>
      <c r="CF34">
        <f>((0/12)*100)</f>
        <v>0</v>
      </c>
      <c r="CG34">
        <f>((0/12)*100)</f>
        <v>0</v>
      </c>
      <c r="CH34">
        <f>((8/12)*100)</f>
        <v>66.666666666666657</v>
      </c>
      <c r="CI34">
        <f>((0/12)*100)</f>
        <v>0</v>
      </c>
      <c r="CJ34">
        <f>((0/12)*100)</f>
        <v>0</v>
      </c>
      <c r="CK34">
        <f>((0/9)*100)</f>
        <v>0</v>
      </c>
      <c r="CL34">
        <f>((0/9)*100)</f>
        <v>0</v>
      </c>
      <c r="CM34">
        <f>((8/9)*100)</f>
        <v>88.888888888888886</v>
      </c>
      <c r="CN34">
        <f>((0/8)*100)</f>
        <v>0</v>
      </c>
      <c r="CO34">
        <f>((0/8)*100)</f>
        <v>0</v>
      </c>
      <c r="CP34">
        <f>((8/8)*100)</f>
        <v>100</v>
      </c>
      <c r="CQ34">
        <f>$I34/$BG34</f>
        <v>193.33347894544312</v>
      </c>
      <c r="CS34">
        <f>$K34/$BI34</f>
        <v>183.60274291970771</v>
      </c>
      <c r="CT34">
        <f>$L34/$BJ34</f>
        <v>182.43435986500634</v>
      </c>
      <c r="CV34">
        <v>0.125</v>
      </c>
      <c r="CW34">
        <v>0.5</v>
      </c>
      <c r="CX34">
        <v>0.5</v>
      </c>
      <c r="DB34">
        <v>0.55555555555555558</v>
      </c>
      <c r="DC34">
        <v>0.66666666666666663</v>
      </c>
      <c r="DD34">
        <v>1</v>
      </c>
      <c r="DE34">
        <v>0.51515151515151514</v>
      </c>
      <c r="DF34">
        <v>0.63636363636363635</v>
      </c>
      <c r="DH34">
        <v>6.8572932430300266</v>
      </c>
      <c r="DI34">
        <v>7.0684144825833162</v>
      </c>
    </row>
    <row r="35" spans="1:113" x14ac:dyDescent="0.25">
      <c r="A35">
        <v>33.412546999999996</v>
      </c>
      <c r="B35">
        <v>9.6692599999999995</v>
      </c>
      <c r="E35">
        <v>26.865697999999995</v>
      </c>
      <c r="F35">
        <v>10.089703</v>
      </c>
      <c r="G35">
        <v>29.988920999999998</v>
      </c>
      <c r="H35">
        <v>7.3870370000000003</v>
      </c>
      <c r="N35">
        <f>ABS($F$35-$H$35)</f>
        <v>2.7026659999999998</v>
      </c>
      <c r="O35">
        <v>2.8234000000000004</v>
      </c>
      <c r="P35">
        <v>3.7122920000000001</v>
      </c>
      <c r="Q35">
        <f>SQRT((ABS($A$35-$E$35)^2+(ABS($B$35-$F$35)^2)))</f>
        <v>6.5603356731992015</v>
      </c>
      <c r="AI35">
        <v>12</v>
      </c>
      <c r="AJ35">
        <v>8</v>
      </c>
      <c r="AK35">
        <v>0</v>
      </c>
      <c r="AL35">
        <v>0</v>
      </c>
      <c r="BC35">
        <f>(12/200)</f>
        <v>0.06</v>
      </c>
      <c r="CE35">
        <f>((8/12)*100)</f>
        <v>66.666666666666657</v>
      </c>
      <c r="CF35">
        <f>((0/12)*100)</f>
        <v>0</v>
      </c>
      <c r="CG35">
        <f>((0/12)*100)</f>
        <v>0</v>
      </c>
      <c r="DD35">
        <v>8.3333333333333329E-2</v>
      </c>
      <c r="DI35">
        <v>5.1901559575630687</v>
      </c>
    </row>
    <row r="36" spans="1:113" x14ac:dyDescent="0.25">
      <c r="A36" t="s">
        <v>22</v>
      </c>
      <c r="B36" t="s">
        <v>22</v>
      </c>
      <c r="C36" t="s">
        <v>22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</row>
    <row r="37" spans="1:113" x14ac:dyDescent="0.25">
      <c r="A37">
        <v>24.403120999999999</v>
      </c>
      <c r="B37">
        <v>6.1859039999999998</v>
      </c>
      <c r="C37">
        <v>20.138612999999999</v>
      </c>
      <c r="D37">
        <v>7.5071969999999997</v>
      </c>
      <c r="E37">
        <v>24.042757999999999</v>
      </c>
      <c r="F37">
        <v>4.9246910000000002</v>
      </c>
      <c r="G37">
        <v>23.381994999999996</v>
      </c>
      <c r="H37">
        <v>8.2878869999999996</v>
      </c>
      <c r="I37">
        <f>SQRT((ABS($A$38-$A$37)^2+(ABS($B$38-$B$37)^2)))</f>
        <v>32.023030641668953</v>
      </c>
      <c r="J37">
        <f>SQRT((ABS($C$38-$C$37)^2+(ABS($D$38-$D$37)^2)))</f>
        <v>33.884520308441203</v>
      </c>
      <c r="K37">
        <f>SQRT((ABS($E$38-$E$37)^2+(ABS($F$38-$F$37)^2)))</f>
        <v>32.554055438397235</v>
      </c>
      <c r="L37">
        <f>SQRT((ABS($G$38-$G$37)^2+(ABS($H$38-$H$37)^2)))</f>
        <v>33.818058237661205</v>
      </c>
      <c r="M37">
        <f>ABS($B$37-$D$37)</f>
        <v>1.3212929999999998</v>
      </c>
      <c r="N37">
        <f>ABS($F$37-$H$37)</f>
        <v>3.3631959999999994</v>
      </c>
      <c r="Q37">
        <f>SQRT((ABS($A$37-$E$37)^2+(ABS($B$37-$F$37)^2)))</f>
        <v>1.3116858324835254</v>
      </c>
      <c r="R37">
        <f>SQRT((ABS($C$37-$G$37)^2+(ABS($D$37-$H$37)^2)))</f>
        <v>3.3360161381540081</v>
      </c>
      <c r="S37">
        <v>28</v>
      </c>
      <c r="T37">
        <v>25</v>
      </c>
      <c r="U37">
        <v>17</v>
      </c>
      <c r="V37">
        <v>17</v>
      </c>
      <c r="W37">
        <v>30</v>
      </c>
      <c r="X37">
        <v>25</v>
      </c>
      <c r="Y37">
        <v>19</v>
      </c>
      <c r="Z37">
        <v>19</v>
      </c>
      <c r="AA37">
        <v>26</v>
      </c>
      <c r="AB37">
        <v>16</v>
      </c>
      <c r="AC37">
        <v>15</v>
      </c>
      <c r="AD37">
        <v>26</v>
      </c>
      <c r="AE37">
        <v>27</v>
      </c>
      <c r="AF37">
        <v>17</v>
      </c>
      <c r="AG37">
        <v>16</v>
      </c>
      <c r="AH37">
        <v>26</v>
      </c>
      <c r="AI37">
        <v>12</v>
      </c>
      <c r="AJ37">
        <v>7</v>
      </c>
      <c r="AK37">
        <v>0</v>
      </c>
      <c r="AL37">
        <v>0</v>
      </c>
      <c r="AM37">
        <v>12</v>
      </c>
      <c r="AN37">
        <v>7</v>
      </c>
      <c r="AO37">
        <v>0</v>
      </c>
      <c r="AP37">
        <v>0</v>
      </c>
      <c r="AQ37">
        <v>11</v>
      </c>
      <c r="AR37">
        <v>0</v>
      </c>
      <c r="AS37">
        <v>0</v>
      </c>
      <c r="AT37">
        <v>10</v>
      </c>
      <c r="AU37">
        <v>11</v>
      </c>
      <c r="AV37">
        <v>0</v>
      </c>
      <c r="AW37">
        <v>0</v>
      </c>
      <c r="AX37">
        <v>10</v>
      </c>
      <c r="AY37">
        <f>(28/200)</f>
        <v>0.14000000000000001</v>
      </c>
      <c r="AZ37">
        <f>(30/200)</f>
        <v>0.15</v>
      </c>
      <c r="BA37">
        <f>(26/200)</f>
        <v>0.13</v>
      </c>
      <c r="BB37">
        <f>(27/200)</f>
        <v>0.13500000000000001</v>
      </c>
      <c r="BC37">
        <f>(12/200)</f>
        <v>0.06</v>
      </c>
      <c r="BD37">
        <f>(12/200)</f>
        <v>0.06</v>
      </c>
      <c r="BE37">
        <f>(11/200)</f>
        <v>5.5E-2</v>
      </c>
      <c r="BF37">
        <f>(11/200)</f>
        <v>5.5E-2</v>
      </c>
      <c r="BG37">
        <f>(0.14+0.06)</f>
        <v>0.2</v>
      </c>
      <c r="BH37">
        <f>(0.15+0.06)</f>
        <v>0.21</v>
      </c>
      <c r="BI37">
        <f>(0.13+0.055)</f>
        <v>0.185</v>
      </c>
      <c r="BJ37">
        <f>(0.135+0.055)</f>
        <v>0.19</v>
      </c>
      <c r="BK37">
        <f>((0.14/0.2)*100)</f>
        <v>70</v>
      </c>
      <c r="BL37">
        <f>((0.15/0.21)*100)</f>
        <v>71.428571428571431</v>
      </c>
      <c r="BM37">
        <f>((0.13/0.185)*100)</f>
        <v>70.270270270270274</v>
      </c>
      <c r="BN37">
        <f>((0.135/0.19)*100)</f>
        <v>71.05263157894737</v>
      </c>
      <c r="BO37">
        <f>((0.06/0.2)*100)</f>
        <v>30</v>
      </c>
      <c r="BP37">
        <f>((0.06/0.21)*100)</f>
        <v>28.571428571428569</v>
      </c>
      <c r="BQ37">
        <f>((0.055/0.185)*100)</f>
        <v>29.72972972972973</v>
      </c>
      <c r="BR37">
        <f>((0.055/0.19)*100)</f>
        <v>28.947368421052634</v>
      </c>
      <c r="BS37">
        <f>((25/28)*100)</f>
        <v>89.285714285714292</v>
      </c>
      <c r="BT37">
        <f>((17/28)*100)</f>
        <v>60.714285714285708</v>
      </c>
      <c r="BU37">
        <f>((17/28)*100)</f>
        <v>60.714285714285708</v>
      </c>
      <c r="BV37">
        <f>((25/30)*100)</f>
        <v>83.333333333333343</v>
      </c>
      <c r="BW37">
        <f>((19/30)*100)</f>
        <v>63.333333333333329</v>
      </c>
      <c r="BX37">
        <f>((19/30)*100)</f>
        <v>63.333333333333329</v>
      </c>
      <c r="BY37">
        <f>((16/26)*100)</f>
        <v>61.53846153846154</v>
      </c>
      <c r="BZ37">
        <f>((15/26)*100)</f>
        <v>57.692307692307686</v>
      </c>
      <c r="CA37">
        <f>((26/26)*100)</f>
        <v>100</v>
      </c>
      <c r="CB37">
        <f>((17/27)*100)</f>
        <v>62.962962962962962</v>
      </c>
      <c r="CC37">
        <f>((16/27)*100)</f>
        <v>59.259259259259252</v>
      </c>
      <c r="CD37">
        <f>((26/27)*100)</f>
        <v>96.296296296296291</v>
      </c>
      <c r="CE37">
        <f>((7/12)*100)</f>
        <v>58.333333333333336</v>
      </c>
      <c r="CF37">
        <f>((0/12)*100)</f>
        <v>0</v>
      </c>
      <c r="CG37">
        <f>((0/12)*100)</f>
        <v>0</v>
      </c>
      <c r="CH37">
        <f>((7/12)*100)</f>
        <v>58.333333333333336</v>
      </c>
      <c r="CI37">
        <f>((0/12)*100)</f>
        <v>0</v>
      </c>
      <c r="CJ37">
        <f>((0/12)*100)</f>
        <v>0</v>
      </c>
      <c r="CK37">
        <f>((0/11)*100)</f>
        <v>0</v>
      </c>
      <c r="CL37">
        <f>((0/11)*100)</f>
        <v>0</v>
      </c>
      <c r="CM37">
        <f>((10/11)*100)</f>
        <v>90.909090909090907</v>
      </c>
      <c r="CN37">
        <f>((0/11)*100)</f>
        <v>0</v>
      </c>
      <c r="CO37">
        <f>((0/11)*100)</f>
        <v>0</v>
      </c>
      <c r="CP37">
        <f>((10/11)*100)</f>
        <v>90.909090909090907</v>
      </c>
      <c r="CQ37">
        <f>$I37/$BG37</f>
        <v>160.11515320834476</v>
      </c>
      <c r="CR37">
        <f>$J37/$BH37</f>
        <v>161.35485861162479</v>
      </c>
      <c r="CS37">
        <f>$K37/$BI37</f>
        <v>175.96786723457964</v>
      </c>
      <c r="CT37">
        <f>$L37/$BJ37</f>
        <v>177.98978019821686</v>
      </c>
      <c r="CV37">
        <v>7.4999999999999997E-2</v>
      </c>
      <c r="CW37">
        <v>0.67500000000000004</v>
      </c>
      <c r="CX37">
        <v>0.7</v>
      </c>
      <c r="CY37">
        <v>0.88095238095238093</v>
      </c>
      <c r="CZ37">
        <v>0.5714285714285714</v>
      </c>
      <c r="DA37">
        <v>0.59523809523809523</v>
      </c>
      <c r="DB37">
        <v>0.27027027027027029</v>
      </c>
      <c r="DC37">
        <v>0.35135135135135137</v>
      </c>
      <c r="DD37">
        <v>1</v>
      </c>
      <c r="DE37">
        <v>0.26315789473684209</v>
      </c>
      <c r="DF37">
        <v>0.34210526315789475</v>
      </c>
      <c r="DG37">
        <v>0.97368421052631582</v>
      </c>
    </row>
    <row r="38" spans="1:113" x14ac:dyDescent="0.25">
      <c r="A38">
        <v>56.416633999999995</v>
      </c>
      <c r="B38">
        <v>5.405214</v>
      </c>
      <c r="C38">
        <v>54.014135999999993</v>
      </c>
      <c r="D38">
        <v>6.7263909999999996</v>
      </c>
      <c r="E38">
        <v>56.596757999999994</v>
      </c>
      <c r="F38">
        <v>4.8646120000000002</v>
      </c>
      <c r="G38">
        <v>57.197440999999998</v>
      </c>
      <c r="H38">
        <v>7.8675600000000001</v>
      </c>
      <c r="I38">
        <f>SQRT((ABS($A$39-$A$38)^2+(ABS($B$39-$B$38)^2)))</f>
        <v>30.23895911769625</v>
      </c>
      <c r="J38">
        <f>SQRT((ABS($C$39-$C$38)^2+(ABS($D$39-$D$38)^2)))</f>
        <v>34.663046712466262</v>
      </c>
      <c r="K38">
        <f>SQRT((ABS($E$39-$E$38)^2+(ABS($F$39-$F$38)^2)))</f>
        <v>33.509504132367788</v>
      </c>
      <c r="L38">
        <f>SQRT((ABS($G$39-$G$38)^2+(ABS($H$39-$H$38)^2)))</f>
        <v>32.191674262170601</v>
      </c>
      <c r="M38">
        <f>ABS($B$38-$D$38)</f>
        <v>1.3211769999999996</v>
      </c>
      <c r="N38">
        <f>ABS($F$38-$H$38)</f>
        <v>3.002948</v>
      </c>
      <c r="Q38">
        <f>SQRT((ABS($A$38-$E$38)^2+(ABS($B$38-$F$38)^2)))</f>
        <v>0.56982030306053466</v>
      </c>
      <c r="R38">
        <f>SQRT((ABS($C$38-$G$38)^2+(ABS($D$38-$H$38)^2)))</f>
        <v>3.3816708014805386</v>
      </c>
      <c r="S38">
        <v>24</v>
      </c>
      <c r="T38">
        <v>24</v>
      </c>
      <c r="U38">
        <v>14</v>
      </c>
      <c r="V38">
        <v>14</v>
      </c>
      <c r="W38">
        <v>28</v>
      </c>
      <c r="X38">
        <v>24</v>
      </c>
      <c r="Y38">
        <v>18</v>
      </c>
      <c r="Z38">
        <v>18</v>
      </c>
      <c r="AA38">
        <v>27</v>
      </c>
      <c r="AB38">
        <v>17</v>
      </c>
      <c r="AC38">
        <v>17</v>
      </c>
      <c r="AD38">
        <v>26</v>
      </c>
      <c r="AE38">
        <v>26</v>
      </c>
      <c r="AF38">
        <v>16</v>
      </c>
      <c r="AG38">
        <v>16</v>
      </c>
      <c r="AH38">
        <v>26</v>
      </c>
      <c r="AI38">
        <v>10</v>
      </c>
      <c r="AJ38">
        <v>8</v>
      </c>
      <c r="AK38">
        <v>0</v>
      </c>
      <c r="AL38">
        <v>0</v>
      </c>
      <c r="AM38">
        <v>11</v>
      </c>
      <c r="AN38">
        <v>8</v>
      </c>
      <c r="AO38">
        <v>0</v>
      </c>
      <c r="AP38">
        <v>0</v>
      </c>
      <c r="AQ38">
        <v>10</v>
      </c>
      <c r="AR38">
        <v>0</v>
      </c>
      <c r="AS38">
        <v>0</v>
      </c>
      <c r="AT38">
        <v>10</v>
      </c>
      <c r="AU38">
        <v>10</v>
      </c>
      <c r="AV38">
        <v>0</v>
      </c>
      <c r="AW38">
        <v>0</v>
      </c>
      <c r="AX38">
        <v>10</v>
      </c>
      <c r="AY38">
        <f>(24/200)</f>
        <v>0.12</v>
      </c>
      <c r="AZ38">
        <f>(28/200)</f>
        <v>0.14000000000000001</v>
      </c>
      <c r="BA38">
        <f>(27/200)</f>
        <v>0.13500000000000001</v>
      </c>
      <c r="BB38">
        <f>(26/200)</f>
        <v>0.13</v>
      </c>
      <c r="BC38">
        <f>(10/200)</f>
        <v>0.05</v>
      </c>
      <c r="BD38">
        <f>(11/200)</f>
        <v>5.5E-2</v>
      </c>
      <c r="BE38">
        <f>(10/200)</f>
        <v>0.05</v>
      </c>
      <c r="BF38">
        <f>(10/200)</f>
        <v>0.05</v>
      </c>
      <c r="BG38">
        <f>(0.12+0.05)</f>
        <v>0.16999999999999998</v>
      </c>
      <c r="BH38">
        <f>(0.14+0.055)</f>
        <v>0.19500000000000001</v>
      </c>
      <c r="BI38">
        <f>(0.135+0.05)</f>
        <v>0.185</v>
      </c>
      <c r="BJ38">
        <f>(0.13+0.05)</f>
        <v>0.18</v>
      </c>
      <c r="BK38">
        <f>((0.12/0.17)*100)</f>
        <v>70.588235294117638</v>
      </c>
      <c r="BL38">
        <f>((0.14/0.195)*100)</f>
        <v>71.794871794871796</v>
      </c>
      <c r="BM38">
        <f>((0.135/0.185)*100)</f>
        <v>72.972972972972983</v>
      </c>
      <c r="BN38">
        <f>((0.13/0.18)*100)</f>
        <v>72.222222222222229</v>
      </c>
      <c r="BO38">
        <f>((0.05/0.17)*100)</f>
        <v>29.411764705882355</v>
      </c>
      <c r="BP38">
        <f>((0.055/0.195)*100)</f>
        <v>28.205128205128204</v>
      </c>
      <c r="BQ38">
        <f>((0.05/0.185)*100)</f>
        <v>27.027027027027028</v>
      </c>
      <c r="BR38">
        <f>((0.05/0.18)*100)</f>
        <v>27.777777777777779</v>
      </c>
      <c r="BS38">
        <f>((24/24)*100)</f>
        <v>100</v>
      </c>
      <c r="BT38">
        <f>((14/24)*100)</f>
        <v>58.333333333333336</v>
      </c>
      <c r="BU38">
        <f>((14/24)*100)</f>
        <v>58.333333333333336</v>
      </c>
      <c r="BV38">
        <f>((24/28)*100)</f>
        <v>85.714285714285708</v>
      </c>
      <c r="BW38">
        <f>((18/28)*100)</f>
        <v>64.285714285714292</v>
      </c>
      <c r="BX38">
        <f>((18/28)*100)</f>
        <v>64.285714285714292</v>
      </c>
      <c r="BY38">
        <f>((17/27)*100)</f>
        <v>62.962962962962962</v>
      </c>
      <c r="BZ38">
        <f>((17/27)*100)</f>
        <v>62.962962962962962</v>
      </c>
      <c r="CA38">
        <f>((26/27)*100)</f>
        <v>96.296296296296291</v>
      </c>
      <c r="CB38">
        <f>((16/26)*100)</f>
        <v>61.53846153846154</v>
      </c>
      <c r="CC38">
        <f>((16/26)*100)</f>
        <v>61.53846153846154</v>
      </c>
      <c r="CD38">
        <f>((26/26)*100)</f>
        <v>100</v>
      </c>
      <c r="CE38">
        <f>((8/10)*100)</f>
        <v>80</v>
      </c>
      <c r="CF38">
        <f>((0/10)*100)</f>
        <v>0</v>
      </c>
      <c r="CG38">
        <f>((0/10)*100)</f>
        <v>0</v>
      </c>
      <c r="CH38">
        <f>((8/11)*100)</f>
        <v>72.727272727272734</v>
      </c>
      <c r="CI38">
        <f>((0/11)*100)</f>
        <v>0</v>
      </c>
      <c r="CJ38">
        <f>((0/11)*100)</f>
        <v>0</v>
      </c>
      <c r="CK38">
        <f>((0/10)*100)</f>
        <v>0</v>
      </c>
      <c r="CL38">
        <f>((0/10)*100)</f>
        <v>0</v>
      </c>
      <c r="CM38">
        <f>((10/10)*100)</f>
        <v>100</v>
      </c>
      <c r="CN38">
        <f>((0/10)*100)</f>
        <v>0</v>
      </c>
      <c r="CO38">
        <f>((0/10)*100)</f>
        <v>0</v>
      </c>
      <c r="CP38">
        <f>((10/10)*100)</f>
        <v>100</v>
      </c>
      <c r="CQ38">
        <f>$I38/$BG38</f>
        <v>177.87623010409561</v>
      </c>
      <c r="CR38">
        <f>$J38/$BH38</f>
        <v>177.75921391008339</v>
      </c>
      <c r="CS38">
        <f>$K38/$BI38</f>
        <v>181.13245476955561</v>
      </c>
      <c r="CT38">
        <f>$L38/$BJ38</f>
        <v>178.84263478983667</v>
      </c>
      <c r="CV38">
        <v>0.94285714285714284</v>
      </c>
      <c r="CW38">
        <v>0.70588235294117652</v>
      </c>
      <c r="CX38">
        <v>0.70588235294117652</v>
      </c>
      <c r="CY38">
        <v>0.92307692307692313</v>
      </c>
      <c r="CZ38">
        <v>0.66666666666666663</v>
      </c>
      <c r="DA38">
        <v>0.66666666666666663</v>
      </c>
      <c r="DB38">
        <v>0.35135135135135137</v>
      </c>
      <c r="DC38">
        <v>0.29729729729729731</v>
      </c>
      <c r="DD38">
        <v>2.7027027027027029E-2</v>
      </c>
      <c r="DE38">
        <v>0.33333333333333331</v>
      </c>
      <c r="DF38">
        <v>0.27777777777777779</v>
      </c>
      <c r="DG38">
        <v>1</v>
      </c>
    </row>
    <row r="39" spans="1:113" x14ac:dyDescent="0.25">
      <c r="A39">
        <v>86.621369999999999</v>
      </c>
      <c r="B39">
        <v>3.966961</v>
      </c>
      <c r="C39">
        <v>88.659802999999997</v>
      </c>
      <c r="D39">
        <v>5.6288640000000001</v>
      </c>
      <c r="E39">
        <v>90.054460000000006</v>
      </c>
      <c r="F39">
        <v>3.002075</v>
      </c>
      <c r="G39">
        <v>89.357129999999998</v>
      </c>
      <c r="H39">
        <v>6.4328839999999996</v>
      </c>
      <c r="I39">
        <f>SQRT((ABS($A$40-$A$39)^2+(ABS($B$40-$B$39)^2)))</f>
        <v>32.614823832940175</v>
      </c>
      <c r="J39">
        <f>SQRT((ABS($C$40-$C$39)^2+(ABS($D$40-$D$39)^2)))</f>
        <v>33.043862356284635</v>
      </c>
      <c r="K39">
        <f>SQRT((ABS($E$40-$E$39)^2+(ABS($F$40-$F$39)^2)))</f>
        <v>33.852944775249597</v>
      </c>
      <c r="L39">
        <f>SQRT((ABS($G$40-$G$39)^2+(ABS($H$40-$H$39)^2)))</f>
        <v>34.01209802948371</v>
      </c>
      <c r="M39">
        <f>ABS($B$39-$D$39)</f>
        <v>1.6619030000000001</v>
      </c>
      <c r="N39">
        <f>ABS($F$39-$H$39)</f>
        <v>3.4308089999999996</v>
      </c>
      <c r="Q39">
        <f>SQRT((ABS($A$39-$E$39)^2+(ABS($B$39-$F$39)^2)))</f>
        <v>3.5661059912874222</v>
      </c>
      <c r="R39">
        <f>SQRT((ABS($C$39-$G$39)^2+(ABS($D$39-$H$39)^2)))</f>
        <v>1.0642899535977031</v>
      </c>
      <c r="S39">
        <v>25</v>
      </c>
      <c r="T39">
        <v>23</v>
      </c>
      <c r="U39">
        <v>16</v>
      </c>
      <c r="V39">
        <v>16</v>
      </c>
      <c r="W39">
        <v>26</v>
      </c>
      <c r="X39">
        <v>23</v>
      </c>
      <c r="Y39">
        <v>17</v>
      </c>
      <c r="Z39">
        <v>17</v>
      </c>
      <c r="AA39">
        <v>27</v>
      </c>
      <c r="AB39">
        <v>17</v>
      </c>
      <c r="AC39">
        <v>17</v>
      </c>
      <c r="AD39">
        <v>27</v>
      </c>
      <c r="AE39">
        <v>28</v>
      </c>
      <c r="AF39">
        <v>18</v>
      </c>
      <c r="AG39">
        <v>18</v>
      </c>
      <c r="AH39">
        <v>27</v>
      </c>
      <c r="AI39">
        <v>10</v>
      </c>
      <c r="AJ39">
        <v>8</v>
      </c>
      <c r="AK39">
        <v>0</v>
      </c>
      <c r="AL39">
        <v>0</v>
      </c>
      <c r="AM39">
        <v>10</v>
      </c>
      <c r="AN39">
        <v>8</v>
      </c>
      <c r="AO39">
        <v>0</v>
      </c>
      <c r="AP39">
        <v>0</v>
      </c>
      <c r="AQ39">
        <v>9</v>
      </c>
      <c r="AR39">
        <v>0</v>
      </c>
      <c r="AS39">
        <v>0</v>
      </c>
      <c r="AT39">
        <v>8</v>
      </c>
      <c r="AU39">
        <v>9</v>
      </c>
      <c r="AV39">
        <v>0</v>
      </c>
      <c r="AW39">
        <v>0</v>
      </c>
      <c r="AX39">
        <v>8</v>
      </c>
      <c r="AY39">
        <f>(25/200)</f>
        <v>0.125</v>
      </c>
      <c r="AZ39">
        <f>(26/200)</f>
        <v>0.13</v>
      </c>
      <c r="BA39">
        <f>(27/200)</f>
        <v>0.13500000000000001</v>
      </c>
      <c r="BB39">
        <f>(28/200)</f>
        <v>0.14000000000000001</v>
      </c>
      <c r="BC39">
        <f>(10/200)</f>
        <v>0.05</v>
      </c>
      <c r="BD39">
        <f>(10/200)</f>
        <v>0.05</v>
      </c>
      <c r="BE39">
        <f>(9/200)</f>
        <v>4.4999999999999998E-2</v>
      </c>
      <c r="BF39">
        <f>(9/200)</f>
        <v>4.4999999999999998E-2</v>
      </c>
      <c r="BG39">
        <f>(0.125+0.05)</f>
        <v>0.17499999999999999</v>
      </c>
      <c r="BH39">
        <f>(0.13+0.05)</f>
        <v>0.18</v>
      </c>
      <c r="BI39">
        <f>(0.135+0.045)</f>
        <v>0.18</v>
      </c>
      <c r="BJ39">
        <f>(0.14+0.045)</f>
        <v>0.185</v>
      </c>
      <c r="BK39">
        <f>((0.125/0.175)*100)</f>
        <v>71.428571428571431</v>
      </c>
      <c r="BL39">
        <f>((0.13/0.18)*100)</f>
        <v>72.222222222222229</v>
      </c>
      <c r="BM39">
        <f>((0.135/0.18)*100)</f>
        <v>75.000000000000014</v>
      </c>
      <c r="BN39">
        <f>((0.14/0.185)*100)</f>
        <v>75.675675675675677</v>
      </c>
      <c r="BO39">
        <f>((0.05/0.175)*100)</f>
        <v>28.571428571428577</v>
      </c>
      <c r="BP39">
        <f>((0.05/0.18)*100)</f>
        <v>27.777777777777779</v>
      </c>
      <c r="BQ39">
        <f>((0.045/0.18)*100)</f>
        <v>25</v>
      </c>
      <c r="BR39">
        <f>((0.045/0.185)*100)</f>
        <v>24.324324324324323</v>
      </c>
      <c r="BS39">
        <f>((23/25)*100)</f>
        <v>92</v>
      </c>
      <c r="BT39">
        <f>((16/25)*100)</f>
        <v>64</v>
      </c>
      <c r="BU39">
        <f>((16/25)*100)</f>
        <v>64</v>
      </c>
      <c r="BV39">
        <f>((23/26)*100)</f>
        <v>88.461538461538453</v>
      </c>
      <c r="BW39">
        <f>((17/26)*100)</f>
        <v>65.384615384615387</v>
      </c>
      <c r="BX39">
        <f>((17/26)*100)</f>
        <v>65.384615384615387</v>
      </c>
      <c r="BY39">
        <f>((17/27)*100)</f>
        <v>62.962962962962962</v>
      </c>
      <c r="BZ39">
        <f>((17/27)*100)</f>
        <v>62.962962962962962</v>
      </c>
      <c r="CA39">
        <f>((27/27)*100)</f>
        <v>100</v>
      </c>
      <c r="CB39">
        <f>((18/28)*100)</f>
        <v>64.285714285714292</v>
      </c>
      <c r="CC39">
        <f>((18/28)*100)</f>
        <v>64.285714285714292</v>
      </c>
      <c r="CD39">
        <f>((27/28)*100)</f>
        <v>96.428571428571431</v>
      </c>
      <c r="CE39">
        <f>((8/10)*100)</f>
        <v>80</v>
      </c>
      <c r="CF39">
        <f>((0/10)*100)</f>
        <v>0</v>
      </c>
      <c r="CG39">
        <f>((0/10)*100)</f>
        <v>0</v>
      </c>
      <c r="CH39">
        <f>((8/10)*100)</f>
        <v>80</v>
      </c>
      <c r="CI39">
        <f>((0/10)*100)</f>
        <v>0</v>
      </c>
      <c r="CJ39">
        <f>((0/10)*100)</f>
        <v>0</v>
      </c>
      <c r="CK39">
        <f>((0/9)*100)</f>
        <v>0</v>
      </c>
      <c r="CL39">
        <f>((0/9)*100)</f>
        <v>0</v>
      </c>
      <c r="CM39">
        <f>((8/9)*100)</f>
        <v>88.888888888888886</v>
      </c>
      <c r="CN39">
        <f>((0/9)*100)</f>
        <v>0</v>
      </c>
      <c r="CO39">
        <f>((0/9)*100)</f>
        <v>0</v>
      </c>
      <c r="CP39">
        <f>((8/9)*100)</f>
        <v>88.888888888888886</v>
      </c>
      <c r="CQ39">
        <f>$I39/$BG39</f>
        <v>186.37042190251529</v>
      </c>
      <c r="CR39">
        <f>$J39/$BH39</f>
        <v>183.57701309047019</v>
      </c>
      <c r="CS39">
        <f>$K39/$BI39</f>
        <v>188.07191541805332</v>
      </c>
      <c r="CT39">
        <f>$L39/$BJ39</f>
        <v>183.84917853774979</v>
      </c>
      <c r="CV39">
        <v>0.90322580645161288</v>
      </c>
      <c r="CW39">
        <v>0.62857142857142856</v>
      </c>
      <c r="CX39">
        <v>0.65714285714285714</v>
      </c>
      <c r="CY39">
        <v>5.128205128205128E-2</v>
      </c>
      <c r="CZ39">
        <v>0.69444444444444442</v>
      </c>
      <c r="DA39">
        <v>0.72222222222222221</v>
      </c>
      <c r="DB39">
        <v>0.3888888888888889</v>
      </c>
      <c r="DC39">
        <v>0.30555555555555558</v>
      </c>
      <c r="DD39">
        <v>1</v>
      </c>
      <c r="DE39">
        <v>0.3783783783783784</v>
      </c>
      <c r="DF39">
        <v>0.29729729729729731</v>
      </c>
      <c r="DG39">
        <v>0.97297297297297303</v>
      </c>
    </row>
    <row r="40" spans="1:113" x14ac:dyDescent="0.25">
      <c r="A40">
        <v>119.235489</v>
      </c>
      <c r="B40">
        <v>4.1813799999999999</v>
      </c>
      <c r="C40">
        <v>121.702969</v>
      </c>
      <c r="D40">
        <v>5.4143410000000003</v>
      </c>
      <c r="E40">
        <v>123.90226999999999</v>
      </c>
      <c r="F40">
        <v>3.591675</v>
      </c>
      <c r="G40">
        <v>123.36580699999999</v>
      </c>
      <c r="H40">
        <v>5.9504929999999998</v>
      </c>
      <c r="I40">
        <f>SQRT((ABS($A$41-$A$40)^2+(ABS($B$41-$B$40)^2)))</f>
        <v>36.26783327014865</v>
      </c>
      <c r="J40">
        <f>SQRT((ABS($C$41-$C$40)^2+(ABS($D$41-$D$40)^2)))</f>
        <v>36.372844650689274</v>
      </c>
      <c r="K40">
        <f>SQRT((ABS($E$41-$E$40)^2+(ABS($F$41-$F$40)^2)))</f>
        <v>37.01378883706132</v>
      </c>
      <c r="L40">
        <f>SQRT((ABS($G$41-$G$40)^2+(ABS($H$41-$H$40)^2)))</f>
        <v>38.018507071808152</v>
      </c>
      <c r="M40">
        <f>ABS($B$40-$D$40)</f>
        <v>1.2329610000000004</v>
      </c>
      <c r="N40">
        <f>ABS($F$40-$H$40)</f>
        <v>2.3588179999999999</v>
      </c>
      <c r="Q40">
        <f>SQRT((ABS($A$40-$E$40)^2+(ABS($B$40-$F$40)^2)))</f>
        <v>4.7038916748779274</v>
      </c>
      <c r="R40">
        <f>SQRT((ABS($C$40-$G$40)^2+(ABS($D$40-$H$40)^2)))</f>
        <v>1.7471374248604425</v>
      </c>
      <c r="S40">
        <v>21</v>
      </c>
      <c r="T40">
        <v>18</v>
      </c>
      <c r="U40">
        <v>10</v>
      </c>
      <c r="V40">
        <v>12</v>
      </c>
      <c r="W40">
        <v>22</v>
      </c>
      <c r="X40">
        <v>18</v>
      </c>
      <c r="Y40">
        <v>11</v>
      </c>
      <c r="Z40">
        <v>13</v>
      </c>
      <c r="AA40">
        <v>23</v>
      </c>
      <c r="AB40">
        <v>12</v>
      </c>
      <c r="AC40">
        <v>13</v>
      </c>
      <c r="AD40">
        <v>23</v>
      </c>
      <c r="AE40">
        <v>27</v>
      </c>
      <c r="AF40">
        <v>16</v>
      </c>
      <c r="AG40">
        <v>17</v>
      </c>
      <c r="AH40">
        <v>23</v>
      </c>
      <c r="AI40">
        <v>10</v>
      </c>
      <c r="AJ40">
        <v>7</v>
      </c>
      <c r="AK40">
        <v>0</v>
      </c>
      <c r="AL40">
        <v>0</v>
      </c>
      <c r="AM40">
        <v>10</v>
      </c>
      <c r="AN40">
        <v>7</v>
      </c>
      <c r="AO40">
        <v>0</v>
      </c>
      <c r="AP40">
        <v>0</v>
      </c>
      <c r="AQ40">
        <v>11</v>
      </c>
      <c r="AR40">
        <v>0</v>
      </c>
      <c r="AS40">
        <v>0</v>
      </c>
      <c r="AT40">
        <v>9</v>
      </c>
      <c r="AU40">
        <v>9</v>
      </c>
      <c r="AV40">
        <v>0</v>
      </c>
      <c r="AW40">
        <v>0</v>
      </c>
      <c r="AX40">
        <v>9</v>
      </c>
      <c r="AY40">
        <f>(21/200)</f>
        <v>0.105</v>
      </c>
      <c r="AZ40">
        <f>(22/200)</f>
        <v>0.11</v>
      </c>
      <c r="BA40">
        <f>(23/200)</f>
        <v>0.115</v>
      </c>
      <c r="BB40">
        <f>(27/200)</f>
        <v>0.13500000000000001</v>
      </c>
      <c r="BC40">
        <f>(10/200)</f>
        <v>0.05</v>
      </c>
      <c r="BD40">
        <f>(10/200)</f>
        <v>0.05</v>
      </c>
      <c r="BE40">
        <f>(11/200)</f>
        <v>5.5E-2</v>
      </c>
      <c r="BF40">
        <f>(9/200)</f>
        <v>4.4999999999999998E-2</v>
      </c>
      <c r="BG40">
        <f>(0.105+0.05)</f>
        <v>0.155</v>
      </c>
      <c r="BH40">
        <f>(0.11+0.05)</f>
        <v>0.16</v>
      </c>
      <c r="BI40">
        <f>(0.115+0.055)</f>
        <v>0.17</v>
      </c>
      <c r="BJ40">
        <f>(0.135+0.045)</f>
        <v>0.18</v>
      </c>
      <c r="BK40">
        <f>((0.105/0.155)*100)</f>
        <v>67.741935483870961</v>
      </c>
      <c r="BL40">
        <f>((0.11/0.16)*100)</f>
        <v>68.75</v>
      </c>
      <c r="BM40">
        <f>((0.115/0.17)*100)</f>
        <v>67.647058823529406</v>
      </c>
      <c r="BN40">
        <f>((0.135/0.18)*100)</f>
        <v>75.000000000000014</v>
      </c>
      <c r="BO40">
        <f>((0.05/0.155)*100)</f>
        <v>32.258064516129039</v>
      </c>
      <c r="BP40">
        <f>((0.05/0.16)*100)</f>
        <v>31.25</v>
      </c>
      <c r="BQ40">
        <f>((0.055/0.17)*100)</f>
        <v>32.352941176470587</v>
      </c>
      <c r="BR40">
        <f>((0.045/0.18)*100)</f>
        <v>25</v>
      </c>
      <c r="BS40">
        <f>((18/21)*100)</f>
        <v>85.714285714285708</v>
      </c>
      <c r="BT40">
        <f>((10/21)*100)</f>
        <v>47.619047619047613</v>
      </c>
      <c r="BU40">
        <f>((12/21)*100)</f>
        <v>57.142857142857139</v>
      </c>
      <c r="BV40">
        <f>((18/22)*100)</f>
        <v>81.818181818181827</v>
      </c>
      <c r="BW40">
        <f>((11/22)*100)</f>
        <v>50</v>
      </c>
      <c r="BX40">
        <f>((13/22)*100)</f>
        <v>59.090909090909093</v>
      </c>
      <c r="BY40">
        <f>((12/23)*100)</f>
        <v>52.173913043478258</v>
      </c>
      <c r="BZ40">
        <f>((13/23)*100)</f>
        <v>56.521739130434781</v>
      </c>
      <c r="CA40">
        <f>((23/23)*100)</f>
        <v>100</v>
      </c>
      <c r="CB40">
        <f>((16/27)*100)</f>
        <v>59.259259259259252</v>
      </c>
      <c r="CC40">
        <f>((17/27)*100)</f>
        <v>62.962962962962962</v>
      </c>
      <c r="CD40">
        <f>((23/27)*100)</f>
        <v>85.18518518518519</v>
      </c>
      <c r="CE40">
        <f>((7/10)*100)</f>
        <v>70</v>
      </c>
      <c r="CF40">
        <f>((0/10)*100)</f>
        <v>0</v>
      </c>
      <c r="CG40">
        <f>((0/10)*100)</f>
        <v>0</v>
      </c>
      <c r="CH40">
        <f>((7/10)*100)</f>
        <v>70</v>
      </c>
      <c r="CI40">
        <f>((0/10)*100)</f>
        <v>0</v>
      </c>
      <c r="CJ40">
        <f>((0/10)*100)</f>
        <v>0</v>
      </c>
      <c r="CK40">
        <f>((0/11)*100)</f>
        <v>0</v>
      </c>
      <c r="CL40">
        <f>((0/11)*100)</f>
        <v>0</v>
      </c>
      <c r="CM40">
        <f>((9/11)*100)</f>
        <v>81.818181818181827</v>
      </c>
      <c r="CN40">
        <f>((0/9)*100)</f>
        <v>0</v>
      </c>
      <c r="CO40">
        <f>((0/9)*100)</f>
        <v>0</v>
      </c>
      <c r="CP40">
        <f>((9/9)*100)</f>
        <v>100</v>
      </c>
      <c r="CQ40">
        <f>$I40/$BG40</f>
        <v>233.98602109773321</v>
      </c>
      <c r="CR40">
        <f>$J40/$BH40</f>
        <v>227.33027906680795</v>
      </c>
      <c r="CS40">
        <f>$K40/$BI40</f>
        <v>217.72816962977245</v>
      </c>
      <c r="CT40">
        <f>$L40/$BJ40</f>
        <v>211.21392817671196</v>
      </c>
      <c r="CV40">
        <v>0.9</v>
      </c>
      <c r="CW40">
        <v>0.54838709677419351</v>
      </c>
      <c r="CX40">
        <v>0.54838709677419351</v>
      </c>
      <c r="CY40">
        <v>8.3333333333333329E-2</v>
      </c>
      <c r="CZ40">
        <v>0.65625</v>
      </c>
      <c r="DA40">
        <v>0.65625</v>
      </c>
      <c r="DB40">
        <v>0.5</v>
      </c>
      <c r="DC40">
        <v>0.38235294117647056</v>
      </c>
      <c r="DD40">
        <v>0.94736842105263153</v>
      </c>
      <c r="DE40">
        <v>0.52777777777777779</v>
      </c>
      <c r="DF40">
        <v>0.41666666666666669</v>
      </c>
      <c r="DG40">
        <v>1</v>
      </c>
    </row>
    <row r="41" spans="1:113" x14ac:dyDescent="0.25">
      <c r="A41">
        <v>155.50179900000001</v>
      </c>
      <c r="B41">
        <v>4.5137790000000004</v>
      </c>
      <c r="C41">
        <v>158.07515899999999</v>
      </c>
      <c r="D41">
        <v>5.1961149999999998</v>
      </c>
      <c r="E41">
        <v>160.91119599999999</v>
      </c>
      <c r="F41">
        <v>2.991708</v>
      </c>
      <c r="G41">
        <v>161.38390200000001</v>
      </c>
      <c r="H41">
        <v>5.7734829999999997</v>
      </c>
      <c r="I41">
        <f>SQRT((ABS($A$42-$A$41)^2+(ABS($B$42-$B$41)^2)))</f>
        <v>27.999903966113951</v>
      </c>
      <c r="J41">
        <f>SQRT((ABS($C$42-$C$41)^2+(ABS($D$42-$D$41)^2)))</f>
        <v>27.678965455376598</v>
      </c>
      <c r="K41">
        <f>SQRT((ABS($E$42-$E$41)^2+(ABS($F$42-$F$41)^2)))</f>
        <v>24.63187265577448</v>
      </c>
      <c r="L41">
        <f>SQRT((ABS($G$42-$G$41)^2+(ABS($H$42-$H$41)^2)))</f>
        <v>23.633936099670276</v>
      </c>
      <c r="M41">
        <f>ABS($B$41-$D$41)</f>
        <v>0.68233599999999939</v>
      </c>
      <c r="N41">
        <f>ABS($F$41-$H$41)</f>
        <v>2.7817749999999997</v>
      </c>
      <c r="Q41">
        <f>SQRT((ABS($A$41-$E$41)^2+(ABS($B$41-$F$41)^2)))</f>
        <v>5.6194551366346746</v>
      </c>
      <c r="R41">
        <f>SQRT((ABS($C$41-$G$41)^2+(ABS($D$41-$H$41)^2)))</f>
        <v>3.3587399493668961</v>
      </c>
      <c r="S41">
        <v>29</v>
      </c>
      <c r="T41">
        <v>26</v>
      </c>
      <c r="U41">
        <v>14</v>
      </c>
      <c r="V41">
        <v>16</v>
      </c>
      <c r="W41">
        <v>30</v>
      </c>
      <c r="X41">
        <v>26</v>
      </c>
      <c r="Y41">
        <v>15</v>
      </c>
      <c r="Z41">
        <v>17</v>
      </c>
      <c r="AA41">
        <v>23</v>
      </c>
      <c r="AB41">
        <v>10</v>
      </c>
      <c r="AC41">
        <v>12</v>
      </c>
      <c r="AD41">
        <v>23</v>
      </c>
      <c r="AE41">
        <v>23</v>
      </c>
      <c r="AF41">
        <v>10</v>
      </c>
      <c r="AG41">
        <v>12</v>
      </c>
      <c r="AH41">
        <v>23</v>
      </c>
      <c r="AI41">
        <v>11</v>
      </c>
      <c r="AJ41">
        <v>7</v>
      </c>
      <c r="AK41">
        <v>0</v>
      </c>
      <c r="AL41">
        <v>0</v>
      </c>
      <c r="AM41">
        <v>10</v>
      </c>
      <c r="AN41">
        <v>7</v>
      </c>
      <c r="AO41">
        <v>0</v>
      </c>
      <c r="AP41">
        <v>0</v>
      </c>
      <c r="AQ41">
        <v>15</v>
      </c>
      <c r="AR41">
        <v>0</v>
      </c>
      <c r="AS41">
        <v>0</v>
      </c>
      <c r="AT41">
        <v>13</v>
      </c>
      <c r="AU41">
        <v>13</v>
      </c>
      <c r="AV41">
        <v>0</v>
      </c>
      <c r="AW41">
        <v>0</v>
      </c>
      <c r="AX41">
        <v>13</v>
      </c>
      <c r="AY41">
        <f>(29/200)</f>
        <v>0.14499999999999999</v>
      </c>
      <c r="AZ41">
        <f>(30/200)</f>
        <v>0.15</v>
      </c>
      <c r="BA41">
        <f>(23/200)</f>
        <v>0.115</v>
      </c>
      <c r="BB41">
        <f>(23/200)</f>
        <v>0.115</v>
      </c>
      <c r="BC41">
        <f>(11/200)</f>
        <v>5.5E-2</v>
      </c>
      <c r="BD41">
        <f>(10/200)</f>
        <v>0.05</v>
      </c>
      <c r="BE41">
        <f>(15/200)</f>
        <v>7.4999999999999997E-2</v>
      </c>
      <c r="BF41">
        <f>(13/200)</f>
        <v>6.5000000000000002E-2</v>
      </c>
      <c r="BG41">
        <f>(0.145+0.055)</f>
        <v>0.19999999999999998</v>
      </c>
      <c r="BH41">
        <f>(0.15+0.05)</f>
        <v>0.2</v>
      </c>
      <c r="BI41">
        <f>(0.115+0.075)</f>
        <v>0.19</v>
      </c>
      <c r="BJ41">
        <f>(0.115+0.065)</f>
        <v>0.18</v>
      </c>
      <c r="BK41">
        <f>((0.145/0.2)*100)</f>
        <v>72.499999999999986</v>
      </c>
      <c r="BL41">
        <f>((0.15/0.2)*100)</f>
        <v>74.999999999999986</v>
      </c>
      <c r="BM41">
        <f>((0.115/0.19)*100)</f>
        <v>60.526315789473685</v>
      </c>
      <c r="BN41">
        <f>((0.115/0.18)*100)</f>
        <v>63.888888888888893</v>
      </c>
      <c r="BO41">
        <f>((0.055/0.2)*100)</f>
        <v>27.499999999999996</v>
      </c>
      <c r="BP41">
        <f>((0.05/0.2)*100)</f>
        <v>25</v>
      </c>
      <c r="BQ41">
        <f>((0.075/0.19)*100)</f>
        <v>39.473684210526315</v>
      </c>
      <c r="BR41">
        <f>((0.065/0.18)*100)</f>
        <v>36.111111111111114</v>
      </c>
      <c r="BS41">
        <f>((26/29)*100)</f>
        <v>89.65517241379311</v>
      </c>
      <c r="BT41">
        <f>((14/29)*100)</f>
        <v>48.275862068965516</v>
      </c>
      <c r="BU41">
        <f>((16/29)*100)</f>
        <v>55.172413793103445</v>
      </c>
      <c r="BV41">
        <f>((26/30)*100)</f>
        <v>86.666666666666671</v>
      </c>
      <c r="BW41">
        <f>((15/30)*100)</f>
        <v>50</v>
      </c>
      <c r="BX41">
        <f>((17/30)*100)</f>
        <v>56.666666666666664</v>
      </c>
      <c r="BY41">
        <f>((10/23)*100)</f>
        <v>43.478260869565219</v>
      </c>
      <c r="BZ41">
        <f>((12/23)*100)</f>
        <v>52.173913043478258</v>
      </c>
      <c r="CA41">
        <f>((23/23)*100)</f>
        <v>100</v>
      </c>
      <c r="CB41">
        <f>((10/23)*100)</f>
        <v>43.478260869565219</v>
      </c>
      <c r="CC41">
        <f>((12/23)*100)</f>
        <v>52.173913043478258</v>
      </c>
      <c r="CD41">
        <f>((23/23)*100)</f>
        <v>100</v>
      </c>
      <c r="CE41">
        <f>((7/11)*100)</f>
        <v>63.636363636363633</v>
      </c>
      <c r="CF41">
        <f>((0/11)*100)</f>
        <v>0</v>
      </c>
      <c r="CG41">
        <f>((0/11)*100)</f>
        <v>0</v>
      </c>
      <c r="CH41">
        <f>((7/10)*100)</f>
        <v>70</v>
      </c>
      <c r="CI41">
        <f>((0/10)*100)</f>
        <v>0</v>
      </c>
      <c r="CJ41">
        <f>((0/10)*100)</f>
        <v>0</v>
      </c>
      <c r="CK41">
        <f>((0/15)*100)</f>
        <v>0</v>
      </c>
      <c r="CL41">
        <f>((0/15)*100)</f>
        <v>0</v>
      </c>
      <c r="CM41">
        <f>((13/15)*100)</f>
        <v>86.666666666666671</v>
      </c>
      <c r="CN41">
        <f>((0/13)*100)</f>
        <v>0</v>
      </c>
      <c r="CO41">
        <f>((0/13)*100)</f>
        <v>0</v>
      </c>
      <c r="CP41">
        <f>((13/13)*100)</f>
        <v>100</v>
      </c>
      <c r="CQ41">
        <f>$I41/$BG41</f>
        <v>139.99951983056977</v>
      </c>
      <c r="CR41">
        <f>$J41/$BH41</f>
        <v>138.39482727688298</v>
      </c>
      <c r="CS41">
        <f>$K41/$BI41</f>
        <v>129.64143503039199</v>
      </c>
      <c r="CT41">
        <f>$L41/$BJ41</f>
        <v>131.29964499816819</v>
      </c>
      <c r="CV41">
        <v>0.89189189189189189</v>
      </c>
      <c r="CW41">
        <v>0.57499999999999996</v>
      </c>
      <c r="CX41">
        <v>0.52500000000000002</v>
      </c>
      <c r="CY41">
        <v>0.125</v>
      </c>
      <c r="CZ41">
        <v>0.67500000000000004</v>
      </c>
      <c r="DA41">
        <v>0.625</v>
      </c>
      <c r="DB41">
        <v>0.39473684210526316</v>
      </c>
      <c r="DC41">
        <v>0.28947368421052633</v>
      </c>
      <c r="DD41">
        <v>1</v>
      </c>
      <c r="DE41">
        <v>0.41666666666666669</v>
      </c>
      <c r="DF41">
        <v>0.30555555555555558</v>
      </c>
      <c r="DG41">
        <v>5.5555555555555552E-2</v>
      </c>
    </row>
    <row r="42" spans="1:113" x14ac:dyDescent="0.25">
      <c r="A42">
        <v>183.494619</v>
      </c>
      <c r="B42">
        <v>3.8839769999999998</v>
      </c>
      <c r="C42">
        <v>185.75288</v>
      </c>
      <c r="D42">
        <v>5.4585819999999998</v>
      </c>
      <c r="E42">
        <v>185.542845</v>
      </c>
      <c r="F42">
        <v>2.8867409999999998</v>
      </c>
      <c r="G42">
        <v>185.017605</v>
      </c>
      <c r="H42">
        <v>5.87845</v>
      </c>
      <c r="I42">
        <f>SQRT((ABS($A$43-$A$42)^2+(ABS($B$43-$B$42)^2)))</f>
        <v>25.535620493177159</v>
      </c>
      <c r="J42">
        <f>SQRT((ABS($C$43-$C$42)^2+(ABS($D$43-$D$42)^2)))</f>
        <v>25.012832538544068</v>
      </c>
      <c r="K42">
        <f>SQRT((ABS($E$43-$E$42)^2+(ABS($F$43-$F$42)^2)))</f>
        <v>26.570963598825895</v>
      </c>
      <c r="L42">
        <f>SQRT((ABS($G$43-$G$42)^2+(ABS($H$43-$H$42)^2)))</f>
        <v>26.801408027828877</v>
      </c>
      <c r="M42">
        <f>ABS($B$42-$D$42)</f>
        <v>1.574605</v>
      </c>
      <c r="N42">
        <f>ABS($F$42-$H$42)</f>
        <v>2.9917090000000002</v>
      </c>
      <c r="Q42">
        <f>SQRT((ABS($A$42-$E$42)^2+(ABS($B$42-$F$42)^2)))</f>
        <v>2.2780933665616074</v>
      </c>
      <c r="R42">
        <f>SQRT((ABS($C$42-$G$42)^2+(ABS($D$42-$H$42)^2)))</f>
        <v>0.84671037731269261</v>
      </c>
      <c r="S42">
        <v>24</v>
      </c>
      <c r="T42">
        <v>21</v>
      </c>
      <c r="U42">
        <v>13</v>
      </c>
      <c r="V42">
        <v>14</v>
      </c>
      <c r="W42">
        <v>24</v>
      </c>
      <c r="X42">
        <v>21</v>
      </c>
      <c r="Y42">
        <v>14</v>
      </c>
      <c r="Z42">
        <v>15</v>
      </c>
      <c r="AA42">
        <v>23</v>
      </c>
      <c r="AB42">
        <v>13</v>
      </c>
      <c r="AC42">
        <v>15</v>
      </c>
      <c r="AD42">
        <v>23</v>
      </c>
      <c r="AE42">
        <v>24</v>
      </c>
      <c r="AF42">
        <v>14</v>
      </c>
      <c r="AG42">
        <v>16</v>
      </c>
      <c r="AH42">
        <v>23</v>
      </c>
      <c r="AI42">
        <v>13</v>
      </c>
      <c r="AJ42">
        <v>9</v>
      </c>
      <c r="AK42">
        <v>0</v>
      </c>
      <c r="AL42">
        <v>0</v>
      </c>
      <c r="AM42">
        <v>12</v>
      </c>
      <c r="AN42">
        <v>9</v>
      </c>
      <c r="AO42">
        <v>1</v>
      </c>
      <c r="AP42">
        <v>1</v>
      </c>
      <c r="AQ42">
        <v>11</v>
      </c>
      <c r="AR42">
        <v>0</v>
      </c>
      <c r="AS42">
        <v>1</v>
      </c>
      <c r="AT42">
        <v>10</v>
      </c>
      <c r="AU42">
        <v>10</v>
      </c>
      <c r="AV42">
        <v>0</v>
      </c>
      <c r="AW42">
        <v>1</v>
      </c>
      <c r="AX42">
        <v>10</v>
      </c>
      <c r="AY42">
        <f>(24/200)</f>
        <v>0.12</v>
      </c>
      <c r="AZ42">
        <f>(24/200)</f>
        <v>0.12</v>
      </c>
      <c r="BA42">
        <f>(23/200)</f>
        <v>0.115</v>
      </c>
      <c r="BB42">
        <f>(24/200)</f>
        <v>0.12</v>
      </c>
      <c r="BC42">
        <f>(13/200)</f>
        <v>6.5000000000000002E-2</v>
      </c>
      <c r="BD42">
        <f>(12/200)</f>
        <v>0.06</v>
      </c>
      <c r="BE42">
        <f>(11/200)</f>
        <v>5.5E-2</v>
      </c>
      <c r="BF42">
        <f>(10/200)</f>
        <v>0.05</v>
      </c>
      <c r="BG42">
        <f>(0.12+0.065)</f>
        <v>0.185</v>
      </c>
      <c r="BH42">
        <f>(0.12+0.06)</f>
        <v>0.18</v>
      </c>
      <c r="BI42">
        <f>(0.115+0.055)</f>
        <v>0.17</v>
      </c>
      <c r="BJ42">
        <f>(0.12+0.05)</f>
        <v>0.16999999999999998</v>
      </c>
      <c r="BK42">
        <f>((0.12/0.185)*100)</f>
        <v>64.86486486486487</v>
      </c>
      <c r="BL42">
        <f>((0.12/0.18)*100)</f>
        <v>66.666666666666657</v>
      </c>
      <c r="BM42">
        <f>((0.115/0.17)*100)</f>
        <v>67.647058823529406</v>
      </c>
      <c r="BN42">
        <f>((0.12/0.17)*100)</f>
        <v>70.588235294117638</v>
      </c>
      <c r="BO42">
        <f>((0.065/0.185)*100)</f>
        <v>35.135135135135137</v>
      </c>
      <c r="BP42">
        <f>((0.06/0.18)*100)</f>
        <v>33.333333333333329</v>
      </c>
      <c r="BQ42">
        <f>((0.055/0.17)*100)</f>
        <v>32.352941176470587</v>
      </c>
      <c r="BR42">
        <f>((0.05/0.17)*100)</f>
        <v>29.411764705882355</v>
      </c>
      <c r="BS42">
        <f>((21/24)*100)</f>
        <v>87.5</v>
      </c>
      <c r="BT42">
        <f>((13/24)*100)</f>
        <v>54.166666666666664</v>
      </c>
      <c r="BU42">
        <f>((14/24)*100)</f>
        <v>58.333333333333336</v>
      </c>
      <c r="BV42">
        <f>((21/24)*100)</f>
        <v>87.5</v>
      </c>
      <c r="BW42">
        <f>((14/24)*100)</f>
        <v>58.333333333333336</v>
      </c>
      <c r="BX42">
        <f>((15/24)*100)</f>
        <v>62.5</v>
      </c>
      <c r="BY42">
        <f>((13/23)*100)</f>
        <v>56.521739130434781</v>
      </c>
      <c r="BZ42">
        <f>((15/23)*100)</f>
        <v>65.217391304347828</v>
      </c>
      <c r="CA42">
        <f>((23/23)*100)</f>
        <v>100</v>
      </c>
      <c r="CB42">
        <f>((14/24)*100)</f>
        <v>58.333333333333336</v>
      </c>
      <c r="CC42">
        <f>((16/24)*100)</f>
        <v>66.666666666666657</v>
      </c>
      <c r="CD42">
        <f>((23/24)*100)</f>
        <v>95.833333333333343</v>
      </c>
      <c r="CE42">
        <f>((9/13)*100)</f>
        <v>69.230769230769226</v>
      </c>
      <c r="CF42">
        <f>((0/13)*100)</f>
        <v>0</v>
      </c>
      <c r="CG42">
        <f>((0/13)*100)</f>
        <v>0</v>
      </c>
      <c r="CH42">
        <f>((9/12)*100)</f>
        <v>75</v>
      </c>
      <c r="CI42">
        <f>((1/12)*100)</f>
        <v>8.3333333333333321</v>
      </c>
      <c r="CJ42">
        <f>((1/12)*100)</f>
        <v>8.3333333333333321</v>
      </c>
      <c r="CK42">
        <f>((0/11)*100)</f>
        <v>0</v>
      </c>
      <c r="CL42">
        <f>((1/11)*100)</f>
        <v>9.0909090909090917</v>
      </c>
      <c r="CM42">
        <f>((10/11)*100)</f>
        <v>90.909090909090907</v>
      </c>
      <c r="CN42">
        <f>((0/10)*100)</f>
        <v>0</v>
      </c>
      <c r="CO42">
        <f>((1/10)*100)</f>
        <v>10</v>
      </c>
      <c r="CP42">
        <f>((10/10)*100)</f>
        <v>100</v>
      </c>
      <c r="CQ42">
        <f>$I42/$BG42</f>
        <v>138.03038104420085</v>
      </c>
      <c r="CR42">
        <f>$J42/$BH42</f>
        <v>138.96018076968926</v>
      </c>
      <c r="CS42">
        <f>$K42/$BI42</f>
        <v>156.29978587544642</v>
      </c>
      <c r="CT42">
        <f>$L42/$BJ42</f>
        <v>157.65534134016988</v>
      </c>
      <c r="CV42">
        <v>0.91176470588235292</v>
      </c>
      <c r="CW42">
        <v>0.59459459459459463</v>
      </c>
      <c r="CX42">
        <v>0.59459459459459463</v>
      </c>
      <c r="CY42">
        <v>0.1</v>
      </c>
      <c r="CZ42">
        <v>0.69444444444444442</v>
      </c>
      <c r="DA42">
        <v>0.69444444444444442</v>
      </c>
      <c r="DB42">
        <v>0.35294117647058826</v>
      </c>
      <c r="DC42">
        <v>0.26470588235294118</v>
      </c>
      <c r="DD42">
        <v>1</v>
      </c>
      <c r="DE42">
        <v>0.35294117647058826</v>
      </c>
      <c r="DF42">
        <v>0.26470588235294118</v>
      </c>
      <c r="DG42">
        <v>1</v>
      </c>
    </row>
    <row r="43" spans="1:113" x14ac:dyDescent="0.25">
      <c r="A43">
        <v>208.98076599999999</v>
      </c>
      <c r="B43">
        <v>5.4727579999999998</v>
      </c>
      <c r="C43">
        <v>210.72085099999998</v>
      </c>
      <c r="D43">
        <v>6.9559850000000001</v>
      </c>
      <c r="E43">
        <v>212.05148600000001</v>
      </c>
      <c r="F43">
        <v>4.7055480000000003</v>
      </c>
      <c r="G43">
        <v>211.744426</v>
      </c>
      <c r="H43">
        <v>7.8765770000000002</v>
      </c>
      <c r="I43">
        <f>SQRT((ABS($A$44-$A$43)^2+(ABS($B$44-$B$43)^2)))</f>
        <v>31.403109764857188</v>
      </c>
      <c r="J43">
        <f>SQRT((ABS($C$44-$C$43)^2+(ABS($D$44-$D$43)^2)))</f>
        <v>26.025592492181492</v>
      </c>
      <c r="K43">
        <f>SQRT((ABS($E$44-$E$43)^2+(ABS($F$44-$F$43)^2)))</f>
        <v>31.507678977945179</v>
      </c>
      <c r="L43">
        <f>SQRT((ABS($G$44-$G$43)^2+(ABS($H$44-$H$43)^2)))</f>
        <v>29.907909233139275</v>
      </c>
      <c r="M43">
        <f>ABS($B$43-$D$43)</f>
        <v>1.4832270000000003</v>
      </c>
      <c r="N43">
        <f>ABS($F$43-$H$43)</f>
        <v>3.1710289999999999</v>
      </c>
      <c r="Q43">
        <f>SQRT((ABS($A$43-$E$43)^2+(ABS($B$43-$F$43)^2)))</f>
        <v>3.1651117677737921</v>
      </c>
      <c r="R43">
        <f>SQRT((ABS($C$43-$G$43)^2+(ABS($D$43-$H$43)^2)))</f>
        <v>1.3766609644676664</v>
      </c>
      <c r="S43">
        <v>24</v>
      </c>
      <c r="T43">
        <v>19</v>
      </c>
      <c r="U43">
        <v>14</v>
      </c>
      <c r="V43">
        <v>15</v>
      </c>
      <c r="W43">
        <v>19</v>
      </c>
      <c r="X43">
        <v>19</v>
      </c>
      <c r="Y43">
        <v>9</v>
      </c>
      <c r="Z43">
        <v>10</v>
      </c>
      <c r="AA43">
        <v>26</v>
      </c>
      <c r="AB43">
        <v>16</v>
      </c>
      <c r="AC43">
        <v>15</v>
      </c>
      <c r="AD43">
        <v>23</v>
      </c>
      <c r="AE43">
        <v>24</v>
      </c>
      <c r="AF43">
        <v>14</v>
      </c>
      <c r="AG43">
        <v>13</v>
      </c>
      <c r="AH43">
        <v>23</v>
      </c>
      <c r="AI43">
        <v>10</v>
      </c>
      <c r="AJ43">
        <v>7</v>
      </c>
      <c r="AK43">
        <v>0</v>
      </c>
      <c r="AL43">
        <v>0</v>
      </c>
      <c r="AM43">
        <v>8</v>
      </c>
      <c r="AN43">
        <v>7</v>
      </c>
      <c r="AO43">
        <v>0</v>
      </c>
      <c r="AP43">
        <v>0</v>
      </c>
      <c r="AQ43">
        <v>10</v>
      </c>
      <c r="AR43">
        <v>0</v>
      </c>
      <c r="AS43">
        <v>0</v>
      </c>
      <c r="AT43">
        <v>9</v>
      </c>
      <c r="AU43">
        <v>9</v>
      </c>
      <c r="AV43">
        <v>0</v>
      </c>
      <c r="AW43">
        <v>0</v>
      </c>
      <c r="AX43">
        <v>9</v>
      </c>
      <c r="AY43">
        <f>(24/200)</f>
        <v>0.12</v>
      </c>
      <c r="AZ43">
        <f>(19/200)</f>
        <v>9.5000000000000001E-2</v>
      </c>
      <c r="BA43">
        <f>(26/200)</f>
        <v>0.13</v>
      </c>
      <c r="BB43">
        <f>(24/200)</f>
        <v>0.12</v>
      </c>
      <c r="BC43">
        <f>(10/200)</f>
        <v>0.05</v>
      </c>
      <c r="BD43">
        <f>(8/200)</f>
        <v>0.04</v>
      </c>
      <c r="BE43">
        <f>(10/200)</f>
        <v>0.05</v>
      </c>
      <c r="BF43">
        <f>(9/200)</f>
        <v>4.4999999999999998E-2</v>
      </c>
      <c r="BG43">
        <f>(0.12+0.05)</f>
        <v>0.16999999999999998</v>
      </c>
      <c r="BH43">
        <f>(0.095+0.04)</f>
        <v>0.13500000000000001</v>
      </c>
      <c r="BI43">
        <f>(0.13+0.05)</f>
        <v>0.18</v>
      </c>
      <c r="BJ43">
        <f>(0.12+0.045)</f>
        <v>0.16499999999999998</v>
      </c>
      <c r="BK43">
        <f>((0.12/0.17)*100)</f>
        <v>70.588235294117638</v>
      </c>
      <c r="BL43">
        <f>((0.095/0.135)*100)</f>
        <v>70.370370370370367</v>
      </c>
      <c r="BM43">
        <f>((0.13/0.18)*100)</f>
        <v>72.222222222222229</v>
      </c>
      <c r="BN43">
        <f>((0.12/0.165)*100)</f>
        <v>72.72727272727272</v>
      </c>
      <c r="BO43">
        <f>((0.05/0.17)*100)</f>
        <v>29.411764705882355</v>
      </c>
      <c r="BP43">
        <f>((0.04/0.135)*100)</f>
        <v>29.629629629629626</v>
      </c>
      <c r="BQ43">
        <f>((0.05/0.18)*100)</f>
        <v>27.777777777777779</v>
      </c>
      <c r="BR43">
        <f>((0.045/0.165)*100)</f>
        <v>27.27272727272727</v>
      </c>
      <c r="BS43">
        <f>((19/24)*100)</f>
        <v>79.166666666666657</v>
      </c>
      <c r="BT43">
        <f>((14/24)*100)</f>
        <v>58.333333333333336</v>
      </c>
      <c r="BU43">
        <f>((15/24)*100)</f>
        <v>62.5</v>
      </c>
      <c r="BV43">
        <f>((19/19)*100)</f>
        <v>100</v>
      </c>
      <c r="BW43">
        <f>((9/19)*100)</f>
        <v>47.368421052631575</v>
      </c>
      <c r="BX43">
        <f>((10/19)*100)</f>
        <v>52.631578947368418</v>
      </c>
      <c r="BY43">
        <f>((16/26)*100)</f>
        <v>61.53846153846154</v>
      </c>
      <c r="BZ43">
        <f>((15/26)*100)</f>
        <v>57.692307692307686</v>
      </c>
      <c r="CA43">
        <f>((23/26)*100)</f>
        <v>88.461538461538453</v>
      </c>
      <c r="CB43">
        <f>((14/24)*100)</f>
        <v>58.333333333333336</v>
      </c>
      <c r="CC43">
        <f>((13/24)*100)</f>
        <v>54.166666666666664</v>
      </c>
      <c r="CD43">
        <f>((23/24)*100)</f>
        <v>95.833333333333343</v>
      </c>
      <c r="CE43">
        <f>((7/10)*100)</f>
        <v>70</v>
      </c>
      <c r="CF43">
        <f>((0/10)*100)</f>
        <v>0</v>
      </c>
      <c r="CG43">
        <f>((0/10)*100)</f>
        <v>0</v>
      </c>
      <c r="CH43">
        <f>((7/8)*100)</f>
        <v>87.5</v>
      </c>
      <c r="CI43">
        <f>((0/8)*100)</f>
        <v>0</v>
      </c>
      <c r="CJ43">
        <f>((0/8)*100)</f>
        <v>0</v>
      </c>
      <c r="CK43">
        <f>((0/10)*100)</f>
        <v>0</v>
      </c>
      <c r="CL43">
        <f>((0/10)*100)</f>
        <v>0</v>
      </c>
      <c r="CM43">
        <f>((9/10)*100)</f>
        <v>90</v>
      </c>
      <c r="CN43">
        <f>((0/9)*100)</f>
        <v>0</v>
      </c>
      <c r="CO43">
        <f>((0/9)*100)</f>
        <v>0</v>
      </c>
      <c r="CP43">
        <f>((9/9)*100)</f>
        <v>100</v>
      </c>
      <c r="CQ43">
        <f>$I43/$BG43</f>
        <v>184.72417508739525</v>
      </c>
      <c r="CR43">
        <f>$J43/$BH43</f>
        <v>192.78216660875177</v>
      </c>
      <c r="CS43">
        <f>$K43/$BI43</f>
        <v>175.04266098858434</v>
      </c>
      <c r="CT43">
        <f>$L43/$BJ43</f>
        <v>181.26005595841988</v>
      </c>
      <c r="CV43">
        <v>0.11764705882352941</v>
      </c>
      <c r="CW43">
        <v>0.6470588235294118</v>
      </c>
      <c r="CX43">
        <v>0.6470588235294118</v>
      </c>
      <c r="CY43">
        <v>8.3333333333333329E-2</v>
      </c>
      <c r="CZ43">
        <v>0.66666666666666663</v>
      </c>
      <c r="DA43">
        <v>0.66666666666666663</v>
      </c>
      <c r="DB43">
        <v>0.3888888888888889</v>
      </c>
      <c r="DC43">
        <v>0.5</v>
      </c>
      <c r="DD43">
        <v>8.3333333333333329E-2</v>
      </c>
      <c r="DE43">
        <v>0.33333333333333331</v>
      </c>
      <c r="DF43">
        <v>0.45454545454545453</v>
      </c>
      <c r="DG43">
        <v>1</v>
      </c>
    </row>
    <row r="44" spans="1:113" x14ac:dyDescent="0.25">
      <c r="A44">
        <v>240.353498</v>
      </c>
      <c r="B44">
        <v>6.8536960000000002</v>
      </c>
      <c r="C44">
        <v>236.71984399999999</v>
      </c>
      <c r="D44">
        <v>8.1323469999999993</v>
      </c>
      <c r="E44">
        <v>243.52660499999999</v>
      </c>
      <c r="F44">
        <v>6.137581</v>
      </c>
      <c r="G44">
        <v>241.633039</v>
      </c>
      <c r="H44">
        <v>8.9507499999999993</v>
      </c>
      <c r="M44">
        <f>ABS($B$44-$D$44)</f>
        <v>1.2786509999999991</v>
      </c>
      <c r="N44">
        <f>ABS($F$44-$H$44)</f>
        <v>2.8131689999999994</v>
      </c>
      <c r="O44">
        <v>2.9529755</v>
      </c>
      <c r="P44">
        <v>3.2140534999999999</v>
      </c>
      <c r="Q44">
        <f>SQRT((ABS($A$44-$E$44)^2+(ABS($B$44-$F$44)^2)))</f>
        <v>3.252910808287544</v>
      </c>
      <c r="R44">
        <f>SQRT((ABS($C$44-$G$44)^2+(ABS($D$44-$H$44)^2)))</f>
        <v>4.9808903399326123</v>
      </c>
      <c r="AI44">
        <v>10</v>
      </c>
      <c r="AJ44">
        <v>7</v>
      </c>
      <c r="AK44">
        <v>0</v>
      </c>
      <c r="AL44">
        <v>0</v>
      </c>
      <c r="AM44">
        <v>11</v>
      </c>
      <c r="AN44">
        <v>7</v>
      </c>
      <c r="AO44">
        <v>0</v>
      </c>
      <c r="AP44">
        <v>0</v>
      </c>
      <c r="AU44">
        <v>9</v>
      </c>
      <c r="AV44">
        <v>0</v>
      </c>
      <c r="AW44">
        <v>0</v>
      </c>
      <c r="AX44">
        <v>6</v>
      </c>
      <c r="BC44">
        <f>(10/200)</f>
        <v>0.05</v>
      </c>
      <c r="BD44">
        <f>(11/200)</f>
        <v>5.5E-2</v>
      </c>
      <c r="BF44">
        <f>(9/200)</f>
        <v>4.4999999999999998E-2</v>
      </c>
      <c r="CE44">
        <f>((7/10)*100)</f>
        <v>70</v>
      </c>
      <c r="CF44">
        <f>((0/10)*100)</f>
        <v>0</v>
      </c>
      <c r="CG44">
        <f>((0/10)*100)</f>
        <v>0</v>
      </c>
      <c r="CH44">
        <f>((7/11)*100)</f>
        <v>63.636363636363633</v>
      </c>
      <c r="CI44">
        <f>((0/11)*100)</f>
        <v>0</v>
      </c>
      <c r="CJ44">
        <f>((0/11)*100)</f>
        <v>0</v>
      </c>
      <c r="CN44">
        <f>((0/9)*100)</f>
        <v>0</v>
      </c>
      <c r="CO44">
        <f>((0/9)*100)</f>
        <v>0</v>
      </c>
      <c r="CP44">
        <f>((6/9)*100)</f>
        <v>66.666666666666657</v>
      </c>
    </row>
    <row r="45" spans="1:113" x14ac:dyDescent="0.25">
      <c r="A45" t="s">
        <v>22</v>
      </c>
      <c r="B45" t="s">
        <v>22</v>
      </c>
      <c r="C45" t="s">
        <v>22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19"/>
  <sheetViews>
    <sheetView tabSelected="1" topLeftCell="AG1" workbookViewId="0">
      <selection sqref="A1:K1048576"/>
    </sheetView>
  </sheetViews>
  <sheetFormatPr defaultRowHeight="15" x14ac:dyDescent="0.25"/>
  <cols>
    <col min="1" max="1" width="6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" bestFit="1" customWidth="1"/>
    <col min="11" max="11" width="9.7109375" bestFit="1" customWidth="1"/>
    <col min="12" max="12" width="9.85546875" bestFit="1" customWidth="1"/>
    <col min="14" max="14" width="9.85546875" bestFit="1" customWidth="1"/>
    <col min="16" max="16" width="12" bestFit="1" customWidth="1"/>
    <col min="17" max="17" width="4" bestFit="1" customWidth="1"/>
    <col min="18" max="18" width="9" bestFit="1" customWidth="1"/>
    <col min="19" max="19" width="12" bestFit="1" customWidth="1"/>
    <col min="20" max="20" width="5" bestFit="1" customWidth="1"/>
    <col min="21" max="21" width="12" bestFit="1" customWidth="1"/>
    <col min="22" max="22" width="5" bestFit="1" customWidth="1"/>
    <col min="23" max="24" width="12" bestFit="1" customWidth="1"/>
    <col min="25" max="25" width="12.28515625" bestFit="1" customWidth="1"/>
    <col min="26" max="26" width="7.42578125" bestFit="1" customWidth="1"/>
    <col min="27" max="27" width="12" bestFit="1" customWidth="1"/>
    <col min="28" max="28" width="11" bestFit="1" customWidth="1"/>
    <col min="29" max="33" width="6" bestFit="1" customWidth="1"/>
    <col min="34" max="34" width="9.28515625" bestFit="1" customWidth="1"/>
    <col min="35" max="46" width="12" bestFit="1" customWidth="1"/>
    <col min="47" max="47" width="5.5703125" bestFit="1" customWidth="1"/>
    <col min="48" max="48" width="7.5703125" bestFit="1" customWidth="1"/>
    <col min="49" max="49" width="12.42578125" bestFit="1" customWidth="1"/>
    <col min="50" max="50" width="6.85546875" bestFit="1" customWidth="1"/>
    <col min="51" max="51" width="9.7109375" bestFit="1" customWidth="1"/>
    <col min="52" max="52" width="12.42578125" bestFit="1" customWidth="1"/>
    <col min="53" max="53" width="12" bestFit="1" customWidth="1"/>
    <col min="55" max="55" width="12.5703125" bestFit="1" customWidth="1"/>
    <col min="56" max="67" width="12" bestFit="1" customWidth="1"/>
    <col min="69" max="69" width="5.5703125" bestFit="1" customWidth="1"/>
    <col min="70" max="70" width="5.28515625" bestFit="1" customWidth="1"/>
    <col min="71" max="71" width="5.7109375" bestFit="1" customWidth="1"/>
    <col min="72" max="72" width="5.42578125" bestFit="1" customWidth="1"/>
  </cols>
  <sheetData>
    <row r="1" spans="1:72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182</v>
      </c>
      <c r="R1" t="s">
        <v>206</v>
      </c>
      <c r="S1" t="s">
        <v>213</v>
      </c>
      <c r="T1" t="s">
        <v>214</v>
      </c>
      <c r="U1" t="s">
        <v>214</v>
      </c>
      <c r="V1" t="s">
        <v>215</v>
      </c>
      <c r="W1" t="s">
        <v>215</v>
      </c>
      <c r="X1" t="s">
        <v>216</v>
      </c>
      <c r="Z1" t="s">
        <v>189</v>
      </c>
      <c r="AA1" t="s">
        <v>190</v>
      </c>
      <c r="AB1" t="s">
        <v>191</v>
      </c>
      <c r="AC1" t="s">
        <v>129</v>
      </c>
      <c r="AD1" t="s">
        <v>130</v>
      </c>
      <c r="AE1" t="s">
        <v>131</v>
      </c>
      <c r="AF1" t="s">
        <v>132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207</v>
      </c>
      <c r="AV1" t="s">
        <v>208</v>
      </c>
      <c r="AW1" t="s">
        <v>209</v>
      </c>
      <c r="AX1" t="s">
        <v>210</v>
      </c>
      <c r="AY1" t="s">
        <v>211</v>
      </c>
      <c r="AZ1" t="s">
        <v>209</v>
      </c>
      <c r="BA1" t="s">
        <v>212</v>
      </c>
      <c r="BC1" t="s">
        <v>261</v>
      </c>
      <c r="BD1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t="s">
        <v>268</v>
      </c>
      <c r="BK1" t="s">
        <v>269</v>
      </c>
      <c r="BL1" t="s">
        <v>270</v>
      </c>
      <c r="BM1" t="s">
        <v>271</v>
      </c>
      <c r="BN1" t="s">
        <v>272</v>
      </c>
      <c r="BO1" t="s">
        <v>273</v>
      </c>
      <c r="BQ1" t="s">
        <v>274</v>
      </c>
      <c r="BR1" t="s">
        <v>275</v>
      </c>
      <c r="BS1" t="s">
        <v>276</v>
      </c>
      <c r="BT1" t="s">
        <v>277</v>
      </c>
    </row>
    <row r="2" spans="1:72" x14ac:dyDescent="0.25">
      <c r="A2">
        <v>1</v>
      </c>
      <c r="Q2" t="str">
        <f>CONCATENATE(C2,E2,G2,I2)</f>
        <v/>
      </c>
      <c r="R2" t="s">
        <v>22</v>
      </c>
      <c r="S2">
        <v>136</v>
      </c>
      <c r="T2" t="s">
        <v>227</v>
      </c>
      <c r="U2">
        <f>(U$6/U$4)*100</f>
        <v>86.029411764705884</v>
      </c>
      <c r="V2" t="str">
        <f>CONCATENATE($R$3,$R$4,$R$5,$R$6)</f>
        <v>2143</v>
      </c>
      <c r="W2">
        <f>(W$6/W$4)*100</f>
        <v>94.444444444444443</v>
      </c>
      <c r="X2">
        <f>(X$8/X$6)*100</f>
        <v>101.33333333333334</v>
      </c>
      <c r="Y2" t="s">
        <v>183</v>
      </c>
      <c r="Z2">
        <f>COUNTIF(P:P,0)</f>
        <v>297</v>
      </c>
      <c r="AA2">
        <f>(Z2/Z7)*100</f>
        <v>23.00542215336948</v>
      </c>
      <c r="AB2">
        <f>(297/200)</f>
        <v>1.4850000000000001</v>
      </c>
      <c r="AC2">
        <v>1143</v>
      </c>
      <c r="AD2">
        <v>1131</v>
      </c>
      <c r="AE2">
        <v>1160</v>
      </c>
      <c r="AF2">
        <v>1154</v>
      </c>
      <c r="AG2">
        <v>1130</v>
      </c>
      <c r="AI2">
        <f>(($AC$3-$AD$3)/($AC$3-$AC$2))</f>
        <v>0.28947368421052633</v>
      </c>
      <c r="AJ2">
        <f>(($AC$3-$AE$2)/($AC$3-$AC$2))</f>
        <v>0.55263157894736847</v>
      </c>
      <c r="AK2">
        <f>(($AC$3-$AF$2)/($AC$3-$AC$2))</f>
        <v>0.71052631578947367</v>
      </c>
      <c r="AL2">
        <f>(($AD$3-$AC$2)/($AD$3-$AD$2))</f>
        <v>0.69230769230769229</v>
      </c>
      <c r="AM2">
        <f>(($AD$3-$AE$2)/($AD$3-$AD$2))</f>
        <v>0.25641025641025639</v>
      </c>
      <c r="AN2">
        <f>(($AD$3-$AF$2)/($AD$3-$AD$2))</f>
        <v>0.41025641025641024</v>
      </c>
      <c r="AO2">
        <f>(($AE$3-$AC$3)/($AE$3-$AE$2))</f>
        <v>0.43243243243243246</v>
      </c>
      <c r="AP2">
        <f>(($AE$3-$AD$3)/($AE$3-$AE$2))</f>
        <v>0.72972972972972971</v>
      </c>
      <c r="AQ2">
        <f>(($AE$3-$AF$3)/($AE$3-$AE$2))</f>
        <v>0.13513513513513514</v>
      </c>
      <c r="AR2">
        <f>(($AF$3-$AC$3)/($AF$3-$AF$2))</f>
        <v>0.28947368421052633</v>
      </c>
      <c r="AS2">
        <f>(($AF$3-$AD$3)/($AF$3-$AF$2))</f>
        <v>0.57894736842105265</v>
      </c>
      <c r="AT2">
        <f>(($AF$3-$AE$2)/($AF$3-$AF$2))</f>
        <v>0.84210526315789469</v>
      </c>
      <c r="AU2" t="s">
        <v>22</v>
      </c>
      <c r="AV2">
        <v>1130</v>
      </c>
      <c r="AW2">
        <f>($AV$6-$AV$3)/200</f>
        <v>0.14499999999999999</v>
      </c>
      <c r="AX2">
        <f>($AV$36-$AV$2)/200</f>
        <v>1.5</v>
      </c>
      <c r="AY2">
        <f>SUM($AX:$AX)</f>
        <v>6.4850000000000003</v>
      </c>
      <c r="AZ2">
        <f>AVERAGE($AW:$AW)</f>
        <v>0.13</v>
      </c>
      <c r="BA2">
        <f>AY4/AY2</f>
        <v>20.971472629144177</v>
      </c>
      <c r="BD2">
        <f>(($AC$3-$AD$3)/($AC$3-$AC$2))</f>
        <v>0.28947368421052633</v>
      </c>
      <c r="BE2">
        <f>1-(($AC$3-$AE$2)/($AC$3-$AC$2))</f>
        <v>0.44736842105263153</v>
      </c>
      <c r="BF2">
        <f>1-(($AC$3-$AF$2)/($AC$3-$AC$2))</f>
        <v>0.28947368421052633</v>
      </c>
      <c r="BG2">
        <f>1-(($AD$3-$AC$2)/($AD$3-$AD$2))</f>
        <v>0.30769230769230771</v>
      </c>
      <c r="BH2">
        <f>(($AD$3-$AE$2)/($AD$3-$AD$2))</f>
        <v>0.25641025641025639</v>
      </c>
      <c r="BI2">
        <f>(($AD$3-$AF$2)/($AD$3-$AD$2))</f>
        <v>0.41025641025641024</v>
      </c>
      <c r="BJ2">
        <f>(($AE$3-$AC$3)/($AE$3-$AE$2))</f>
        <v>0.43243243243243246</v>
      </c>
      <c r="BK2">
        <f>1-(($AE$3-$AD$3)/($AE$3-$AE$2))</f>
        <v>0.27027027027027029</v>
      </c>
      <c r="BL2">
        <f>(($AE$3-$AF$3)/($AE$3-$AE$2))</f>
        <v>0.13513513513513514</v>
      </c>
      <c r="BM2">
        <f>(($AF$3-$AC$3)/($AF$3-$AF$2))</f>
        <v>0.28947368421052633</v>
      </c>
      <c r="BN2">
        <f>1-(($AF$3-$AD$3)/($AF$3-$AF$2))</f>
        <v>0.42105263157894735</v>
      </c>
      <c r="BO2">
        <f>1-(($AF$3-$AE$2)/($AF$3-$AF$2))</f>
        <v>0.15789473684210531</v>
      </c>
      <c r="BQ2">
        <f>COUNTIF($AU:$AU,1)</f>
        <v>38</v>
      </c>
      <c r="BR2">
        <f>COUNTIF($AU:$AU,2)</f>
        <v>37</v>
      </c>
      <c r="BS2">
        <v>38</v>
      </c>
      <c r="BT2">
        <v>38</v>
      </c>
    </row>
    <row r="3" spans="1:72" x14ac:dyDescent="0.25">
      <c r="A3">
        <v>1128</v>
      </c>
      <c r="Q3" t="str">
        <f>CONCATENATE(C3,E3,G3,I3)</f>
        <v/>
      </c>
      <c r="R3">
        <v>2</v>
      </c>
      <c r="S3" t="s">
        <v>217</v>
      </c>
      <c r="T3" t="s">
        <v>228</v>
      </c>
      <c r="U3" t="s">
        <v>221</v>
      </c>
      <c r="V3" t="str">
        <f>CONCATENATE($R$7,$R$8,$R$9,$R$10)</f>
        <v>2143</v>
      </c>
      <c r="W3" t="s">
        <v>221</v>
      </c>
      <c r="X3" t="s">
        <v>223</v>
      </c>
      <c r="Y3" t="s">
        <v>184</v>
      </c>
      <c r="Z3">
        <f>COUNTIF(P:P,1)</f>
        <v>395</v>
      </c>
      <c r="AA3">
        <f>(Z3/Z7)*100</f>
        <v>30.596436870642911</v>
      </c>
      <c r="AB3">
        <f>(395/200)</f>
        <v>1.9750000000000001</v>
      </c>
      <c r="AC3">
        <v>1181</v>
      </c>
      <c r="AD3">
        <v>1170</v>
      </c>
      <c r="AE3">
        <v>1197</v>
      </c>
      <c r="AF3">
        <v>1192</v>
      </c>
      <c r="AG3">
        <v>1430</v>
      </c>
      <c r="AI3">
        <f>(($AC$4-$AD$4)/($AC$4-$AC$3))</f>
        <v>0.34285714285714286</v>
      </c>
      <c r="AJ3">
        <f>(($AC$4-$AE$3)/($AC$4-$AC$3))</f>
        <v>0.54285714285714282</v>
      </c>
      <c r="AK3">
        <f>(($AC$4-$AF$3)/($AC$4-$AC$3))</f>
        <v>0.68571428571428572</v>
      </c>
      <c r="AL3">
        <f>(($AD$4-$AC$3)/($AD$4-$AD$3))</f>
        <v>0.67647058823529416</v>
      </c>
      <c r="AM3">
        <f>(($AD$4-$AE$3)/($AD$4-$AD$3))</f>
        <v>0.20588235294117646</v>
      </c>
      <c r="AN3">
        <f>(($AD$4-$AF$3)/($AD$4-$AD$3))</f>
        <v>0.35294117647058826</v>
      </c>
      <c r="AO3">
        <f>(($AE$4-$AC$4)/($AE$4-$AE$3))</f>
        <v>0.45714285714285713</v>
      </c>
      <c r="AP3">
        <f>(($AE$4-$AD$4)/($AE$4-$AE$3))</f>
        <v>0.8</v>
      </c>
      <c r="AQ3">
        <f>(($AE$4-$AF$4)/($AE$4-$AE$3))</f>
        <v>0.11428571428571428</v>
      </c>
      <c r="AR3">
        <f>(($AF$4-$AC$4)/($AF$4-$AF$3))</f>
        <v>0.33333333333333331</v>
      </c>
      <c r="AS3">
        <f>(($AF$4-$AD$4)/($AF$4-$AF$3))</f>
        <v>0.66666666666666663</v>
      </c>
      <c r="AT3">
        <f>(($AF$4-$AE$3)/($AF$4-$AF$3))</f>
        <v>0.86111111111111116</v>
      </c>
      <c r="AU3">
        <v>2</v>
      </c>
      <c r="AV3">
        <v>1131</v>
      </c>
      <c r="AW3">
        <f>($AV$7-$AV$4)/200</f>
        <v>0.13500000000000001</v>
      </c>
      <c r="AX3">
        <f>($AV$66-$AV$37)/200</f>
        <v>1.135</v>
      </c>
      <c r="AY3" t="s">
        <v>213</v>
      </c>
      <c r="AZ3">
        <f>STDEV($AW:$AW)</f>
        <v>3.7549966711037309E-2</v>
      </c>
      <c r="BD3">
        <f>(($AC$4-$AD$4)/($AC$4-$AC$3))</f>
        <v>0.34285714285714286</v>
      </c>
      <c r="BE3">
        <f>1-(($AC$4-$AE$3)/($AC$4-$AC$3))</f>
        <v>0.45714285714285718</v>
      </c>
      <c r="BF3">
        <f>1-(($AC$4-$AF$3)/($AC$4-$AC$3))</f>
        <v>0.31428571428571428</v>
      </c>
      <c r="BG3">
        <f>1-(($AD$4-$AC$3)/($AD$4-$AD$3))</f>
        <v>0.32352941176470584</v>
      </c>
      <c r="BH3">
        <f>(($AD$4-$AE$3)/($AD$4-$AD$3))</f>
        <v>0.20588235294117646</v>
      </c>
      <c r="BI3">
        <f>(($AD$4-$AF$3)/($AD$4-$AD$3))</f>
        <v>0.35294117647058826</v>
      </c>
      <c r="BJ3">
        <f>(($AE$4-$AC$4)/($AE$4-$AE$3))</f>
        <v>0.45714285714285713</v>
      </c>
      <c r="BK3">
        <f>1-(($AE$4-$AD$4)/($AE$4-$AE$3))</f>
        <v>0.19999999999999996</v>
      </c>
      <c r="BL3">
        <f>(($AE$4-$AF$4)/($AE$4-$AE$3))</f>
        <v>0.11428571428571428</v>
      </c>
      <c r="BM3">
        <f>(($AF$4-$AC$4)/($AF$4-$AF$3))</f>
        <v>0.33333333333333331</v>
      </c>
      <c r="BN3">
        <f>1-(($AF$4-$AD$4)/($AF$4-$AF$3))</f>
        <v>0.33333333333333337</v>
      </c>
      <c r="BO3">
        <f>1-(($AF$4-$AE$3)/($AF$4-$AF$3))</f>
        <v>0.13888888888888884</v>
      </c>
    </row>
    <row r="4" spans="1:72" x14ac:dyDescent="0.25">
      <c r="A4">
        <v>1129</v>
      </c>
      <c r="Q4" t="str">
        <f>CONCATENATE(C4,E4,G4,I4)</f>
        <v/>
      </c>
      <c r="R4">
        <v>1</v>
      </c>
      <c r="S4">
        <f xml:space="preserve"> (S$12/S$2)*100</f>
        <v>69.85294117647058</v>
      </c>
      <c r="T4" t="s">
        <v>229</v>
      </c>
      <c r="U4">
        <v>136</v>
      </c>
      <c r="V4" t="str">
        <f>CONCATENATE($R$11,$R$12,$R$13,$R$14)</f>
        <v>2143</v>
      </c>
      <c r="W4">
        <v>36</v>
      </c>
      <c r="X4">
        <f>(X$10/(X$8+X$10))*100</f>
        <v>0</v>
      </c>
      <c r="Y4" t="s">
        <v>185</v>
      </c>
      <c r="Z4">
        <f>COUNTIF(P:P,2)</f>
        <v>583</v>
      </c>
      <c r="AA4">
        <f>(Z4/Z7)*100</f>
        <v>45.158791634391946</v>
      </c>
      <c r="AB4">
        <f>(583/200)</f>
        <v>2.915</v>
      </c>
      <c r="AC4">
        <v>1216</v>
      </c>
      <c r="AD4">
        <v>1204</v>
      </c>
      <c r="AE4">
        <v>1232</v>
      </c>
      <c r="AF4">
        <v>1228</v>
      </c>
      <c r="AG4">
        <v>4537</v>
      </c>
      <c r="AI4">
        <f>(($AC$5-$AD$5)/($AC$5-$AC$4))</f>
        <v>0.27777777777777779</v>
      </c>
      <c r="AJ4">
        <f>(($AC$5-$AE$4)/($AC$5-$AC$4))</f>
        <v>0.55555555555555558</v>
      </c>
      <c r="AK4">
        <f>(($AC$5-$AF$4)/($AC$5-$AC$4))</f>
        <v>0.66666666666666663</v>
      </c>
      <c r="AL4">
        <f>(($AD$5-$AC$4)/($AD$5-$AD$4))</f>
        <v>0.68421052631578949</v>
      </c>
      <c r="AM4">
        <f>(($AD$5-$AE$4)/($AD$5-$AD$4))</f>
        <v>0.26315789473684209</v>
      </c>
      <c r="AN4">
        <f>(($AD$5-$AF$4)/($AD$5-$AD$4))</f>
        <v>0.36842105263157893</v>
      </c>
      <c r="AO4">
        <f>(($AE$5-$AC$5)/($AE$5-$AE$4))</f>
        <v>0.45945945945945948</v>
      </c>
      <c r="AP4">
        <f>(($AE$5-$AD$5)/($AE$5-$AE$4))</f>
        <v>0.72972972972972971</v>
      </c>
      <c r="AQ4">
        <f>(($AE$5-$AF$5)/($AE$5-$AE$4))</f>
        <v>8.1081081081081086E-2</v>
      </c>
      <c r="AR4">
        <f>(($AF$5-$AC$5)/($AF$5-$AF$4))</f>
        <v>0.36842105263157893</v>
      </c>
      <c r="AS4">
        <f>(($AF$5-$AD$5)/($AF$5-$AF$4))</f>
        <v>0.63157894736842102</v>
      </c>
      <c r="AT4">
        <f>(($AF$5-$AE$4)/($AF$5-$AF$4))</f>
        <v>0.89473684210526316</v>
      </c>
      <c r="AU4">
        <v>1</v>
      </c>
      <c r="AV4">
        <v>1143</v>
      </c>
      <c r="AW4">
        <f>($AV$8-$AV$5)/200</f>
        <v>0.13500000000000001</v>
      </c>
      <c r="AX4">
        <f>($AV$99-$AV$67)/200</f>
        <v>1.34</v>
      </c>
      <c r="AY4">
        <f>COUNTA($T:$T)-1</f>
        <v>136</v>
      </c>
      <c r="BD4">
        <f>(($AC$5-$AD$5)/($AC$5-$AC$4))</f>
        <v>0.27777777777777779</v>
      </c>
      <c r="BE4">
        <f>1-(($AC$5-$AE$4)/($AC$5-$AC$4))</f>
        <v>0.44444444444444442</v>
      </c>
      <c r="BF4">
        <f>1-(($AC$5-$AF$4)/($AC$5-$AC$4))</f>
        <v>0.33333333333333337</v>
      </c>
      <c r="BG4">
        <f>1-(($AD$5-$AC$4)/($AD$5-$AD$4))</f>
        <v>0.31578947368421051</v>
      </c>
      <c r="BH4">
        <f>(($AD$5-$AE$4)/($AD$5-$AD$4))</f>
        <v>0.26315789473684209</v>
      </c>
      <c r="BI4">
        <f>(($AD$5-$AF$4)/($AD$5-$AD$4))</f>
        <v>0.36842105263157893</v>
      </c>
      <c r="BJ4">
        <f>(($AE$5-$AC$5)/($AE$5-$AE$4))</f>
        <v>0.45945945945945948</v>
      </c>
      <c r="BK4">
        <f>1-(($AE$5-$AD$5)/($AE$5-$AE$4))</f>
        <v>0.27027027027027029</v>
      </c>
      <c r="BL4">
        <f>(($AE$5-$AF$5)/($AE$5-$AE$4))</f>
        <v>8.1081081081081086E-2</v>
      </c>
      <c r="BM4">
        <f>(($AF$5-$AC$5)/($AF$5-$AF$4))</f>
        <v>0.36842105263157893</v>
      </c>
      <c r="BN4">
        <f>1-(($AF$5-$AD$5)/($AF$5-$AF$4))</f>
        <v>0.36842105263157898</v>
      </c>
      <c r="BO4">
        <f>1-(($AF$5-$AE$4)/($AF$5-$AF$4))</f>
        <v>0.10526315789473684</v>
      </c>
    </row>
    <row r="5" spans="1:72" x14ac:dyDescent="0.25">
      <c r="A5">
        <v>1130</v>
      </c>
      <c r="J5">
        <v>267.887901</v>
      </c>
      <c r="K5" t="s">
        <v>22</v>
      </c>
      <c r="Q5" t="str">
        <f>CONCATENATE(C5,E5,G5,I5)</f>
        <v/>
      </c>
      <c r="R5">
        <v>4</v>
      </c>
      <c r="S5" t="s">
        <v>218</v>
      </c>
      <c r="T5" t="s">
        <v>230</v>
      </c>
      <c r="U5" t="s">
        <v>222</v>
      </c>
      <c r="V5" t="str">
        <f>CONCATENATE($R$15,$R$16,$R$17,$R$18)</f>
        <v>2143</v>
      </c>
      <c r="W5" t="s">
        <v>222</v>
      </c>
      <c r="X5" t="s">
        <v>224</v>
      </c>
      <c r="Y5" t="s">
        <v>186</v>
      </c>
      <c r="Z5">
        <f>COUNTIF(P:P,3)</f>
        <v>16</v>
      </c>
      <c r="AA5">
        <f>(Z5/Z7)*100</f>
        <v>1.2393493415956625</v>
      </c>
      <c r="AB5">
        <f>(16/200)</f>
        <v>0.08</v>
      </c>
      <c r="AC5">
        <v>1252</v>
      </c>
      <c r="AD5">
        <v>1242</v>
      </c>
      <c r="AE5">
        <v>1269</v>
      </c>
      <c r="AF5">
        <v>1266</v>
      </c>
      <c r="AG5">
        <v>4764</v>
      </c>
      <c r="AI5">
        <f>(($AC$6-$AD$6)/($AC$6-$AC$5))</f>
        <v>0.35135135135135137</v>
      </c>
      <c r="AJ5">
        <f>(($AC$6-$AE$5)/($AC$6-$AC$5))</f>
        <v>0.54054054054054057</v>
      </c>
      <c r="AK5">
        <f>(($AC$6-$AF$5)/($AC$6-$AC$5))</f>
        <v>0.6216216216216216</v>
      </c>
      <c r="AL5">
        <f>(($AD$6-$AC$5)/($AD$6-$AD$5))</f>
        <v>0.70588235294117652</v>
      </c>
      <c r="AM5">
        <f>(($AD$6-$AE$5)/($AD$6-$AD$5))</f>
        <v>0.20588235294117646</v>
      </c>
      <c r="AN5">
        <f>(($AD$6-$AF$5)/($AD$6-$AD$5))</f>
        <v>0.29411764705882354</v>
      </c>
      <c r="AO5">
        <f>(($AE$6-$AC$6)/($AE$6-$AE$5))</f>
        <v>0.44444444444444442</v>
      </c>
      <c r="AP5">
        <f>(($AE$6-$AD$6)/($AE$6-$AE$5))</f>
        <v>0.80555555555555558</v>
      </c>
      <c r="AQ5">
        <f>(($AE$6-$AF$6)/($AE$6-$AE$5))</f>
        <v>0.1111111111111111</v>
      </c>
      <c r="AR5">
        <f>(($AF$6-$AC$6)/($AF$6-$AF$5))</f>
        <v>0.34285714285714286</v>
      </c>
      <c r="AS5">
        <f>(($AF$6-$AD$6)/($AF$6-$AF$5))</f>
        <v>0.7142857142857143</v>
      </c>
      <c r="AT5">
        <f>(($AF$6-$AE$5)/($AF$6-$AF$5))</f>
        <v>0.91428571428571426</v>
      </c>
      <c r="AU5">
        <v>4</v>
      </c>
      <c r="AV5">
        <v>1154</v>
      </c>
      <c r="AW5">
        <f>($AV$9-$AV$6)/200</f>
        <v>0.16</v>
      </c>
      <c r="AX5">
        <f>($AV$128-$AV$100)/200</f>
        <v>1.105</v>
      </c>
      <c r="BD5">
        <f>(($AC$6-$AD$6)/($AC$6-$AC$5))</f>
        <v>0.35135135135135137</v>
      </c>
      <c r="BE5">
        <f>1-(($AC$6-$AE$5)/($AC$6-$AC$5))</f>
        <v>0.45945945945945943</v>
      </c>
      <c r="BF5">
        <f>1-(($AC$6-$AF$5)/($AC$6-$AC$5))</f>
        <v>0.3783783783783784</v>
      </c>
      <c r="BG5">
        <f>1-(($AD$6-$AC$5)/($AD$6-$AD$5))</f>
        <v>0.29411764705882348</v>
      </c>
      <c r="BH5">
        <f>(($AD$6-$AE$5)/($AD$6-$AD$5))</f>
        <v>0.20588235294117646</v>
      </c>
      <c r="BI5">
        <f>(($AD$6-$AF$5)/($AD$6-$AD$5))</f>
        <v>0.29411764705882354</v>
      </c>
      <c r="BJ5">
        <f>(($AE$6-$AC$6)/($AE$6-$AE$5))</f>
        <v>0.44444444444444442</v>
      </c>
      <c r="BK5">
        <f>1-(($AE$6-$AD$6)/($AE$6-$AE$5))</f>
        <v>0.19444444444444442</v>
      </c>
      <c r="BL5">
        <f>(($AE$6-$AF$6)/($AE$6-$AE$5))</f>
        <v>0.1111111111111111</v>
      </c>
      <c r="BM5">
        <f>(($AF$6-$AC$6)/($AF$6-$AF$5))</f>
        <v>0.34285714285714286</v>
      </c>
      <c r="BN5">
        <f>1-(($AF$6-$AD$6)/($AF$6-$AF$5))</f>
        <v>0.2857142857142857</v>
      </c>
      <c r="BO5">
        <f>1-(($AF$6-$AE$5)/($AF$6-$AF$5))</f>
        <v>8.5714285714285743E-2</v>
      </c>
    </row>
    <row r="6" spans="1:72" x14ac:dyDescent="0.25">
      <c r="A6">
        <v>1131</v>
      </c>
      <c r="D6">
        <v>210.46498399999999</v>
      </c>
      <c r="E6" s="1">
        <v>2</v>
      </c>
      <c r="P6">
        <v>1</v>
      </c>
      <c r="Q6" t="str">
        <f>CONCATENATE(C6,E6,G6,I6)</f>
        <v>2</v>
      </c>
      <c r="R6">
        <v>3</v>
      </c>
      <c r="S6">
        <f xml:space="preserve"> (S$14/S$2)*100</f>
        <v>0</v>
      </c>
      <c r="T6" t="s">
        <v>227</v>
      </c>
      <c r="U6">
        <v>117</v>
      </c>
      <c r="V6" t="str">
        <f>CONCATENATE($R$19,$R$20,$R$21,$R$22)</f>
        <v>2143</v>
      </c>
      <c r="W6">
        <v>34</v>
      </c>
      <c r="X6">
        <f>COUNTIF($R:$R,1)+COUNTIF($R:$R,2)</f>
        <v>75</v>
      </c>
      <c r="Y6" t="s">
        <v>187</v>
      </c>
      <c r="Z6">
        <f>COUNTIF(P:P,4)</f>
        <v>0</v>
      </c>
      <c r="AA6">
        <f>(Z6/Z7)*100</f>
        <v>0</v>
      </c>
      <c r="AB6">
        <f>(0/200)</f>
        <v>0</v>
      </c>
      <c r="AC6">
        <v>1289</v>
      </c>
      <c r="AD6">
        <v>1276</v>
      </c>
      <c r="AE6">
        <v>1305</v>
      </c>
      <c r="AF6">
        <v>1301</v>
      </c>
      <c r="AG6">
        <v>4884</v>
      </c>
      <c r="AI6">
        <f>(($AC$7-$AD$7)/($AC$7-$AC$6))</f>
        <v>0.29729729729729731</v>
      </c>
      <c r="AJ6">
        <f>(($AC$7-$AE$6)/($AC$7-$AC$6))</f>
        <v>0.56756756756756754</v>
      </c>
      <c r="AK6">
        <f>(($AC$7-$AF$6)/($AC$7-$AC$6))</f>
        <v>0.67567567567567566</v>
      </c>
      <c r="AL6">
        <f>(($AD$7-$AC$6)/($AD$7-$AD$6))</f>
        <v>0.66666666666666663</v>
      </c>
      <c r="AM6">
        <f>(($AD$7-$AE$6)/($AD$7-$AD$6))</f>
        <v>0.25641025641025639</v>
      </c>
      <c r="AN6">
        <f>(($AD$7-$AF$6)/($AD$7-$AD$6))</f>
        <v>0.35897435897435898</v>
      </c>
      <c r="AO6">
        <f>(($AE$7-$AC$7)/($AE$7-$AE$6))</f>
        <v>0.43243243243243246</v>
      </c>
      <c r="AP6">
        <f>(($AE$7-$AD$7)/($AE$7-$AE$6))</f>
        <v>0.72972972972972971</v>
      </c>
      <c r="AQ6">
        <f>(($AE$7-$AF$7)/($AE$7-$AE$6))</f>
        <v>8.1081081081081086E-2</v>
      </c>
      <c r="AR6">
        <f>(($AF$7-$AC$7)/($AF$7-$AF$6))</f>
        <v>0.34210526315789475</v>
      </c>
      <c r="AS6">
        <f>(($AF$7-$AD$7)/($AF$7-$AF$6))</f>
        <v>0.63157894736842102</v>
      </c>
      <c r="AT6">
        <f>(($AF$7-$AE$6)/($AF$7-$AF$6))</f>
        <v>0.89473684210526316</v>
      </c>
      <c r="AU6">
        <v>3</v>
      </c>
      <c r="AV6">
        <v>1160</v>
      </c>
      <c r="AW6">
        <f>($AV$10-$AV$7)/200</f>
        <v>0.13500000000000001</v>
      </c>
      <c r="AX6">
        <f>($AV$162-$AV$129)/200</f>
        <v>1.405</v>
      </c>
      <c r="BD6">
        <f>(($AC$7-$AD$7)/($AC$7-$AC$6))</f>
        <v>0.29729729729729731</v>
      </c>
      <c r="BE6">
        <f>1-(($AC$7-$AE$6)/($AC$7-$AC$6))</f>
        <v>0.43243243243243246</v>
      </c>
      <c r="BF6">
        <f>1-(($AC$7-$AF$6)/($AC$7-$AC$6))</f>
        <v>0.32432432432432434</v>
      </c>
      <c r="BG6">
        <f>1-(($AD$7-$AC$6)/($AD$7-$AD$6))</f>
        <v>0.33333333333333337</v>
      </c>
      <c r="BH6">
        <f>(($AD$7-$AE$6)/($AD$7-$AD$6))</f>
        <v>0.25641025641025639</v>
      </c>
      <c r="BI6">
        <f>(($AD$7-$AF$6)/($AD$7-$AD$6))</f>
        <v>0.35897435897435898</v>
      </c>
      <c r="BJ6">
        <f>(($AE$7-$AC$7)/($AE$7-$AE$6))</f>
        <v>0.43243243243243246</v>
      </c>
      <c r="BK6">
        <f>1-(($AE$7-$AD$7)/($AE$7-$AE$6))</f>
        <v>0.27027027027027029</v>
      </c>
      <c r="BL6">
        <f>(($AE$7-$AF$7)/($AE$7-$AE$6))</f>
        <v>8.1081081081081086E-2</v>
      </c>
      <c r="BM6">
        <f>(($AF$7-$AC$7)/($AF$7-$AF$6))</f>
        <v>0.34210526315789475</v>
      </c>
      <c r="BN6">
        <f>1-(($AF$7-$AD$7)/($AF$7-$AF$6))</f>
        <v>0.36842105263157898</v>
      </c>
      <c r="BO6">
        <f>1-(($AF$7-$AE$6)/($AF$7-$AF$6))</f>
        <v>0.10526315789473684</v>
      </c>
    </row>
    <row r="7" spans="1:72" x14ac:dyDescent="0.25">
      <c r="A7">
        <v>1132</v>
      </c>
      <c r="D7">
        <v>210.46498399999999</v>
      </c>
      <c r="E7" s="1">
        <v>2</v>
      </c>
      <c r="P7">
        <v>1</v>
      </c>
      <c r="Q7" t="str">
        <f>CONCATENATE(C7,E7,G7,I7)</f>
        <v>2</v>
      </c>
      <c r="R7">
        <v>2</v>
      </c>
      <c r="S7" t="s">
        <v>219</v>
      </c>
      <c r="T7" t="s">
        <v>228</v>
      </c>
      <c r="V7" t="str">
        <f>CONCATENATE($R$23,$R$24,$R$25,$R$26)</f>
        <v>2143</v>
      </c>
      <c r="X7" t="s">
        <v>225</v>
      </c>
      <c r="Y7" t="s">
        <v>188</v>
      </c>
      <c r="Z7">
        <f>COUNT(P:P)</f>
        <v>1291</v>
      </c>
      <c r="AC7">
        <v>1326</v>
      </c>
      <c r="AD7">
        <v>1315</v>
      </c>
      <c r="AE7">
        <v>1342</v>
      </c>
      <c r="AF7">
        <v>1339</v>
      </c>
      <c r="AG7">
        <v>5152</v>
      </c>
      <c r="AI7">
        <f>(($AC$8-$AD$8)/($AC$8-$AC$7))</f>
        <v>0.26470588235294118</v>
      </c>
      <c r="AJ7">
        <f>(($AC$8-$AE$7)/($AC$8-$AC$7))</f>
        <v>0.52941176470588236</v>
      </c>
      <c r="AK7">
        <f>(($AC$8-$AF$7)/($AC$8-$AC$7))</f>
        <v>0.61764705882352944</v>
      </c>
      <c r="AL7">
        <f>(($AD$8-$AC$7)/($AD$8-$AD$7))</f>
        <v>0.69444444444444442</v>
      </c>
      <c r="AM7">
        <f>(($AD$8-$AE$7)/($AD$8-$AD$7))</f>
        <v>0.25</v>
      </c>
      <c r="AN7">
        <f>(($AD$8-$AF$7)/($AD$8-$AD$7))</f>
        <v>0.33333333333333331</v>
      </c>
      <c r="AO7">
        <f>(($AE$8-$AC$8)/($AE$8-$AE$7))</f>
        <v>0.51351351351351349</v>
      </c>
      <c r="AP7">
        <f>(($AE$8-$AD$8)/($AE$8-$AE$7))</f>
        <v>0.7567567567567568</v>
      </c>
      <c r="AQ7">
        <f>(($AE$8-$AF$8)/($AE$8-$AE$7))</f>
        <v>8.1081081081081086E-2</v>
      </c>
      <c r="AR7">
        <f>(($AF$8-$AC$8)/($AF$8-$AF$7))</f>
        <v>0.43243243243243246</v>
      </c>
      <c r="AS7">
        <f>(($AF$8-$AD$8)/($AF$8-$AF$7))</f>
        <v>0.67567567567567566</v>
      </c>
      <c r="AT7">
        <f>(($AF$8-$AE$7)/($AF$8-$AF$7))</f>
        <v>0.91891891891891897</v>
      </c>
      <c r="AU7">
        <v>2</v>
      </c>
      <c r="AV7">
        <v>1170</v>
      </c>
      <c r="AW7">
        <f>($AV$11-$AV$8)/200</f>
        <v>0.115</v>
      </c>
      <c r="BD7">
        <f>(($AC$8-$AD$8)/($AC$8-$AC$7))</f>
        <v>0.26470588235294118</v>
      </c>
      <c r="BE7">
        <f>1-(($AC$8-$AE$7)/($AC$8-$AC$7))</f>
        <v>0.47058823529411764</v>
      </c>
      <c r="BF7">
        <f>1-(($AC$8-$AF$7)/($AC$8-$AC$7))</f>
        <v>0.38235294117647056</v>
      </c>
      <c r="BG7">
        <f>1-(($AD$8-$AC$7)/($AD$8-$AD$7))</f>
        <v>0.30555555555555558</v>
      </c>
      <c r="BH7">
        <f>(($AD$8-$AE$7)/($AD$8-$AD$7))</f>
        <v>0.25</v>
      </c>
      <c r="BI7">
        <f>(($AD$8-$AF$7)/($AD$8-$AD$7))</f>
        <v>0.33333333333333331</v>
      </c>
      <c r="BJ7">
        <f>1-(($AE$8-$AC$8)/($AE$8-$AE$7))</f>
        <v>0.48648648648648651</v>
      </c>
      <c r="BK7">
        <f>1-(($AE$8-$AD$8)/($AE$8-$AE$7))</f>
        <v>0.2432432432432432</v>
      </c>
      <c r="BL7">
        <f>(($AE$8-$AF$8)/($AE$8-$AE$7))</f>
        <v>8.1081081081081086E-2</v>
      </c>
      <c r="BM7">
        <f>(($AF$8-$AC$8)/($AF$8-$AF$7))</f>
        <v>0.43243243243243246</v>
      </c>
      <c r="BN7">
        <f>1-(($AF$8-$AD$8)/($AF$8-$AF$7))</f>
        <v>0.32432432432432434</v>
      </c>
      <c r="BO7">
        <f>1-(($AF$8-$AE$7)/($AF$8-$AF$7))</f>
        <v>8.108108108108103E-2</v>
      </c>
    </row>
    <row r="8" spans="1:72" x14ac:dyDescent="0.25">
      <c r="A8">
        <v>1133</v>
      </c>
      <c r="D8">
        <v>210.46498399999999</v>
      </c>
      <c r="E8" s="1">
        <v>2</v>
      </c>
      <c r="P8">
        <v>1</v>
      </c>
      <c r="Q8" t="str">
        <f>CONCATENATE(C8,E8,G8,I8)</f>
        <v>2</v>
      </c>
      <c r="R8">
        <v>1</v>
      </c>
      <c r="S8">
        <f xml:space="preserve"> (S$16/S$2)*100</f>
        <v>16.176470588235293</v>
      </c>
      <c r="T8" t="s">
        <v>229</v>
      </c>
      <c r="V8" t="str">
        <f>CONCATENATE($R$27,$R$28,$R$29,$R$30)</f>
        <v>2143</v>
      </c>
      <c r="X8">
        <f>COUNTIF($R:$R,3)+COUNTIF($R:$R,4)</f>
        <v>76</v>
      </c>
      <c r="AC8">
        <v>1360</v>
      </c>
      <c r="AD8">
        <v>1351</v>
      </c>
      <c r="AE8">
        <v>1379</v>
      </c>
      <c r="AF8">
        <v>1376</v>
      </c>
      <c r="AG8">
        <v>17532</v>
      </c>
      <c r="AI8">
        <f>(($AC$9-$AD$9)/($AC$9-$AC$8))</f>
        <v>0.30555555555555558</v>
      </c>
      <c r="AJ8">
        <f>(($AC$9-$AE$8)/($AC$9-$AC$8))</f>
        <v>0.47222222222222221</v>
      </c>
      <c r="AK8">
        <f>(($AC$9-$AF$8)/($AC$9-$AC$8))</f>
        <v>0.55555555555555558</v>
      </c>
      <c r="AL8">
        <f>(($AD$9-$AC$8)/($AD$9-$AD$8))</f>
        <v>0.73529411764705888</v>
      </c>
      <c r="AM8">
        <f>(($AD$9-$AE$8)/($AD$9-$AD$8))</f>
        <v>0.17647058823529413</v>
      </c>
      <c r="AN8">
        <f>(($AD$9-$AF$8)/($AD$9-$AD$8))</f>
        <v>0.26470588235294118</v>
      </c>
      <c r="AO8">
        <f>(($AE$9-$AC$9)/($AE$9-$AE$8))</f>
        <v>0.52777777777777779</v>
      </c>
      <c r="AP8">
        <f>(($AE$9-$AD$9)/($AE$9-$AE$8))</f>
        <v>0.83333333333333337</v>
      </c>
      <c r="AQ8">
        <f>(($AE$9-$AF$9)/($AE$9-$AE$8))</f>
        <v>0.1111111111111111</v>
      </c>
      <c r="AR8">
        <f>(($AF$9-$AC$9)/($AF$9-$AF$8))</f>
        <v>0.42857142857142855</v>
      </c>
      <c r="AS8">
        <f>(($AF$9-$AD$9)/($AF$9-$AF$8))</f>
        <v>0.74285714285714288</v>
      </c>
      <c r="AT8">
        <f>(($AF$9-$AE$8)/($AF$9-$AF$8))</f>
        <v>0.91428571428571426</v>
      </c>
      <c r="AU8">
        <v>1</v>
      </c>
      <c r="AV8">
        <v>1181</v>
      </c>
      <c r="AW8">
        <f>($AV$12-$AV$9)/200</f>
        <v>0.12</v>
      </c>
      <c r="BD8">
        <f>(($AC$9-$AD$9)/($AC$9-$AC$8))</f>
        <v>0.30555555555555558</v>
      </c>
      <c r="BE8">
        <f>(($AC$9-$AE$8)/($AC$9-$AC$8))</f>
        <v>0.47222222222222221</v>
      </c>
      <c r="BF8">
        <f>1-(($AC$9-$AF$8)/($AC$9-$AC$8))</f>
        <v>0.44444444444444442</v>
      </c>
      <c r="BG8">
        <f>1-(($AD$9-$AC$8)/($AD$9-$AD$8))</f>
        <v>0.26470588235294112</v>
      </c>
      <c r="BH8">
        <f>(($AD$9-$AE$8)/($AD$9-$AD$8))</f>
        <v>0.17647058823529413</v>
      </c>
      <c r="BI8">
        <f>(($AD$9-$AF$8)/($AD$9-$AD$8))</f>
        <v>0.26470588235294118</v>
      </c>
      <c r="BJ8">
        <f>1-(($AE$9-$AC$9)/($AE$9-$AE$8))</f>
        <v>0.47222222222222221</v>
      </c>
      <c r="BK8">
        <f>1-(($AE$9-$AD$9)/($AE$9-$AE$8))</f>
        <v>0.16666666666666663</v>
      </c>
      <c r="BL8">
        <f>(($AE$9-$AF$9)/($AE$9-$AE$8))</f>
        <v>0.1111111111111111</v>
      </c>
      <c r="BM8">
        <f>(($AF$9-$AC$9)/($AF$9-$AF$8))</f>
        <v>0.42857142857142855</v>
      </c>
      <c r="BN8">
        <f>1-(($AF$9-$AD$9)/($AF$9-$AF$8))</f>
        <v>0.25714285714285712</v>
      </c>
      <c r="BO8">
        <f>1-(($AF$9-$AE$8)/($AF$9-$AF$8))</f>
        <v>8.5714285714285743E-2</v>
      </c>
    </row>
    <row r="9" spans="1:72" x14ac:dyDescent="0.25">
      <c r="A9">
        <v>1134</v>
      </c>
      <c r="D9">
        <v>210.46498399999999</v>
      </c>
      <c r="E9" s="1">
        <v>2</v>
      </c>
      <c r="P9">
        <v>1</v>
      </c>
      <c r="Q9" t="str">
        <f>CONCATENATE(C9,E9,G9,I9)</f>
        <v>2</v>
      </c>
      <c r="R9">
        <v>4</v>
      </c>
      <c r="S9" t="s">
        <v>220</v>
      </c>
      <c r="T9" t="s">
        <v>230</v>
      </c>
      <c r="V9" t="str">
        <f>CONCATENATE($R$31,$R$32,$R$33,$R$34)</f>
        <v>2143</v>
      </c>
      <c r="X9" t="s">
        <v>226</v>
      </c>
      <c r="AC9">
        <v>1396</v>
      </c>
      <c r="AD9">
        <v>1385</v>
      </c>
      <c r="AE9">
        <v>1415</v>
      </c>
      <c r="AF9">
        <v>1411</v>
      </c>
      <c r="AG9">
        <v>17753</v>
      </c>
      <c r="AL9">
        <f>(($AD$10-$AC$9)/($AD$10-$AD$9))</f>
        <v>0.67647058823529416</v>
      </c>
      <c r="AM9">
        <f>(($AD$10-$AE$9)/($AD$10-$AD$9))</f>
        <v>0.11764705882352941</v>
      </c>
      <c r="AN9">
        <f>(($AD$10-$AF$9)/($AD$10-$AD$9))</f>
        <v>0.23529411764705882</v>
      </c>
      <c r="AU9">
        <v>4</v>
      </c>
      <c r="AV9">
        <v>1192</v>
      </c>
      <c r="AW9">
        <f>($AV$13-$AV$10)/200</f>
        <v>0.155</v>
      </c>
      <c r="BG9">
        <f>1-(($AD$10-$AC$9)/($AD$10-$AD$9))</f>
        <v>0.32352941176470584</v>
      </c>
      <c r="BH9">
        <f>(($AD$10-$AE$9)/($AD$10-$AD$9))</f>
        <v>0.11764705882352941</v>
      </c>
      <c r="BI9">
        <f>(($AD$10-$AF$9)/($AD$10-$AD$9))</f>
        <v>0.23529411764705882</v>
      </c>
    </row>
    <row r="10" spans="1:72" x14ac:dyDescent="0.25">
      <c r="A10">
        <v>1135</v>
      </c>
      <c r="D10">
        <v>210.46498399999999</v>
      </c>
      <c r="E10" s="1">
        <v>2</v>
      </c>
      <c r="P10">
        <v>1</v>
      </c>
      <c r="Q10" t="str">
        <f>CONCATENATE(C10,E10,G10,I10)</f>
        <v>2</v>
      </c>
      <c r="R10">
        <v>3</v>
      </c>
      <c r="S10">
        <f xml:space="preserve"> (S$18/S$2)*100</f>
        <v>13.970588235294118</v>
      </c>
      <c r="T10" t="s">
        <v>227</v>
      </c>
      <c r="V10" t="str">
        <f>CONCATENATE($R$38,$R$39,$R$40,$R$41)</f>
        <v>1243</v>
      </c>
      <c r="X10">
        <v>0</v>
      </c>
      <c r="AC10">
        <v>4538</v>
      </c>
      <c r="AD10">
        <v>1419</v>
      </c>
      <c r="AE10">
        <v>4552</v>
      </c>
      <c r="AF10">
        <v>4551</v>
      </c>
      <c r="AG10">
        <v>17976</v>
      </c>
      <c r="AU10">
        <v>3</v>
      </c>
      <c r="AV10">
        <v>1197</v>
      </c>
      <c r="AW10">
        <f>($AV$14-$AV$11)/200</f>
        <v>0.14000000000000001</v>
      </c>
    </row>
    <row r="11" spans="1:72" x14ac:dyDescent="0.25">
      <c r="A11">
        <v>1136</v>
      </c>
      <c r="D11">
        <v>210.46498399999999</v>
      </c>
      <c r="E11" s="1">
        <v>2</v>
      </c>
      <c r="P11">
        <v>1</v>
      </c>
      <c r="Q11" t="str">
        <f>CONCATENATE(C11,E11,G11,I11)</f>
        <v>2</v>
      </c>
      <c r="R11">
        <v>2</v>
      </c>
      <c r="S11" t="s">
        <v>217</v>
      </c>
      <c r="T11" t="s">
        <v>228</v>
      </c>
      <c r="V11" t="str">
        <f>CONCATENATE($R$42,$R$43,$R$44,$R$45)</f>
        <v>1234</v>
      </c>
      <c r="AC11">
        <v>4576</v>
      </c>
      <c r="AD11">
        <v>4543</v>
      </c>
      <c r="AE11">
        <v>4588</v>
      </c>
      <c r="AF11">
        <v>4589</v>
      </c>
      <c r="AG11">
        <v>18257</v>
      </c>
      <c r="AU11">
        <v>2</v>
      </c>
      <c r="AV11">
        <v>1204</v>
      </c>
      <c r="AW11">
        <f>($AV$15-$AV$12)/200</f>
        <v>0.13</v>
      </c>
    </row>
    <row r="12" spans="1:72" x14ac:dyDescent="0.25">
      <c r="A12">
        <v>1137</v>
      </c>
      <c r="D12">
        <v>210.46498399999999</v>
      </c>
      <c r="E12" s="1">
        <v>2</v>
      </c>
      <c r="P12">
        <v>1</v>
      </c>
      <c r="Q12" t="str">
        <f>CONCATENATE(C12,E12,G12,I12)</f>
        <v>2</v>
      </c>
      <c r="R12">
        <v>1</v>
      </c>
      <c r="S12">
        <v>95</v>
      </c>
      <c r="T12" t="s">
        <v>229</v>
      </c>
      <c r="V12" t="str">
        <f>CONCATENATE($R$46,$R$47,$R$48,$R$49)</f>
        <v>1234</v>
      </c>
      <c r="AC12">
        <v>4610</v>
      </c>
      <c r="AD12">
        <v>4578</v>
      </c>
      <c r="AE12">
        <v>4622</v>
      </c>
      <c r="AF12">
        <v>4622</v>
      </c>
      <c r="AI12">
        <f>(($AC$11-$AD$11)/($AC$11-$AC$10))</f>
        <v>0.86842105263157898</v>
      </c>
      <c r="AJ12">
        <f>(($AC$11-$AE$10)/($AC$11-$AC$10))</f>
        <v>0.63157894736842102</v>
      </c>
      <c r="AK12">
        <f>(($AC$11-$AF$10)/($AC$11-$AC$10))</f>
        <v>0.65789473684210531</v>
      </c>
      <c r="AL12">
        <f>(($AD$12-$AC$11)/($AD$12-$AD$11))</f>
        <v>5.7142857142857141E-2</v>
      </c>
      <c r="AM12">
        <f>(($AD$12-$AE$10)/($AD$12-$AD$11))</f>
        <v>0.74285714285714288</v>
      </c>
      <c r="AN12">
        <f>(($AD$12-$AF$10)/($AD$12-$AD$11))</f>
        <v>0.77142857142857146</v>
      </c>
      <c r="AO12">
        <f>(($AE$11-$AC$11)/($AE$11-$AE$10))</f>
        <v>0.33333333333333331</v>
      </c>
      <c r="AP12">
        <f>(($AE$11-$AD$12)/($AE$11-$AE$10))</f>
        <v>0.27777777777777779</v>
      </c>
      <c r="AQ12">
        <f>(($AE$12-$AF$11)/($AE$12-$AE$11))</f>
        <v>0.97058823529411764</v>
      </c>
      <c r="AR12">
        <f>(($AF$11-$AC$11)/($AF$11-$AF$10))</f>
        <v>0.34210526315789475</v>
      </c>
      <c r="AS12">
        <f>(($AF$11-$AD$12)/($AF$11-$AF$10))</f>
        <v>0.28947368421052633</v>
      </c>
      <c r="AT12">
        <f>(($AF$11-$AE$10)/($AF$11-$AF$10))</f>
        <v>0.97368421052631582</v>
      </c>
      <c r="AU12">
        <v>1</v>
      </c>
      <c r="AV12">
        <v>1216</v>
      </c>
      <c r="AW12">
        <f>($AV$16-$AV$13)/200</f>
        <v>0.12</v>
      </c>
      <c r="BD12">
        <f>1-(($AC$11-$AD$11)/($AC$11-$AC$10))</f>
        <v>0.13157894736842102</v>
      </c>
      <c r="BE12">
        <f>1-(($AC$11-$AE$10)/($AC$11-$AC$10))</f>
        <v>0.36842105263157898</v>
      </c>
      <c r="BF12">
        <f>1-(($AC$11-$AF$10)/($AC$11-$AC$10))</f>
        <v>0.34210526315789469</v>
      </c>
      <c r="BG12">
        <f>(($AD$12-$AC$11)/($AD$12-$AD$11))</f>
        <v>5.7142857142857141E-2</v>
      </c>
      <c r="BH12">
        <f>1-(($AD$12-$AE$10)/($AD$12-$AD$11))</f>
        <v>0.25714285714285712</v>
      </c>
      <c r="BI12">
        <f>1-(($AD$12-$AF$10)/($AD$12-$AD$11))</f>
        <v>0.22857142857142854</v>
      </c>
      <c r="BJ12">
        <f>(($AE$11-$AC$11)/($AE$11-$AE$10))</f>
        <v>0.33333333333333331</v>
      </c>
      <c r="BK12">
        <f>(($AE$11-$AD$12)/($AE$11-$AE$10))</f>
        <v>0.27777777777777779</v>
      </c>
      <c r="BL12">
        <f>1-(($AE$12-$AF$11)/($AE$12-$AE$11))</f>
        <v>2.9411764705882359E-2</v>
      </c>
      <c r="BM12">
        <f>(($AF$11-$AC$11)/($AF$11-$AF$10))</f>
        <v>0.34210526315789475</v>
      </c>
      <c r="BN12">
        <f>(($AF$11-$AD$12)/($AF$11-$AF$10))</f>
        <v>0.28947368421052633</v>
      </c>
      <c r="BO12">
        <f>1-(($AF$11-$AE$10)/($AF$11-$AF$10))</f>
        <v>2.6315789473684181E-2</v>
      </c>
    </row>
    <row r="13" spans="1:72" x14ac:dyDescent="0.25">
      <c r="A13">
        <v>1138</v>
      </c>
      <c r="D13">
        <v>210.46498399999999</v>
      </c>
      <c r="E13" s="1">
        <v>2</v>
      </c>
      <c r="P13">
        <v>1</v>
      </c>
      <c r="Q13" t="str">
        <f>CONCATENATE(C13,E13,G13,I13)</f>
        <v>2</v>
      </c>
      <c r="R13">
        <v>4</v>
      </c>
      <c r="S13" t="s">
        <v>218</v>
      </c>
      <c r="T13" t="s">
        <v>230</v>
      </c>
      <c r="V13" t="str">
        <f>CONCATENATE($R$50,$R$51,$R$52,$R$53)</f>
        <v>1234</v>
      </c>
      <c r="AC13">
        <v>4642</v>
      </c>
      <c r="AD13">
        <v>4613</v>
      </c>
      <c r="AE13">
        <v>4657</v>
      </c>
      <c r="AF13">
        <v>4657</v>
      </c>
      <c r="AI13">
        <f>(($AC$12-$AD$12)/($AC$12-$AC$11))</f>
        <v>0.94117647058823528</v>
      </c>
      <c r="AJ13">
        <f>(($AC$12-$AE$11)/($AC$12-$AC$11))</f>
        <v>0.6470588235294118</v>
      </c>
      <c r="AK13">
        <f>(($AC$12-$AF$11)/($AC$12-$AC$11))</f>
        <v>0.61764705882352944</v>
      </c>
      <c r="AL13">
        <f>(($AD$13-$AC$12)/($AD$13-$AD$12))</f>
        <v>8.5714285714285715E-2</v>
      </c>
      <c r="AM13">
        <f>(($AD$13-$AE$11)/($AD$13-$AD$12))</f>
        <v>0.7142857142857143</v>
      </c>
      <c r="AN13">
        <f>(($AD$13-$AF$11)/($AD$13-$AD$12))</f>
        <v>0.68571428571428572</v>
      </c>
      <c r="AO13">
        <f>(($AE$12-$AC$12)/($AE$12-$AE$11))</f>
        <v>0.35294117647058826</v>
      </c>
      <c r="AP13">
        <f>(($AE$12-$AD$13)/($AE$12-$AE$11))</f>
        <v>0.26470588235294118</v>
      </c>
      <c r="AQ13">
        <f>(($AE$13-$AF$12)/($AE$13-$AE$12))</f>
        <v>1</v>
      </c>
      <c r="AR13">
        <f>(($AF$12-$AC$12)/($AF$12-$AF$11))</f>
        <v>0.36363636363636365</v>
      </c>
      <c r="AS13">
        <f>(($AF$12-$AD$13)/($AF$12-$AF$11))</f>
        <v>0.27272727272727271</v>
      </c>
      <c r="AT13">
        <f>(($AF$11-$AE$11)/($AF$11-$AF$10))</f>
        <v>2.6315789473684209E-2</v>
      </c>
      <c r="AU13">
        <v>4</v>
      </c>
      <c r="AV13">
        <v>1228</v>
      </c>
      <c r="AW13">
        <f>($AV$17-$AV$14)/200</f>
        <v>0.17</v>
      </c>
      <c r="BD13">
        <f>1-(($AC$12-$AD$12)/($AC$12-$AC$11))</f>
        <v>5.8823529411764719E-2</v>
      </c>
      <c r="BE13">
        <f>1-(($AC$12-$AE$11)/($AC$12-$AC$11))</f>
        <v>0.3529411764705882</v>
      </c>
      <c r="BF13">
        <f>1-(($AC$12-$AF$11)/($AC$12-$AC$11))</f>
        <v>0.38235294117647056</v>
      </c>
      <c r="BG13">
        <f>(($AD$13-$AC$12)/($AD$13-$AD$12))</f>
        <v>8.5714285714285715E-2</v>
      </c>
      <c r="BH13">
        <f>1-(($AD$13-$AE$11)/($AD$13-$AD$12))</f>
        <v>0.2857142857142857</v>
      </c>
      <c r="BI13">
        <f>1-(($AD$13-$AF$11)/($AD$13-$AD$12))</f>
        <v>0.31428571428571428</v>
      </c>
      <c r="BJ13">
        <f>(($AE$12-$AC$12)/($AE$12-$AE$11))</f>
        <v>0.35294117647058826</v>
      </c>
      <c r="BK13">
        <f>(($AE$12-$AD$13)/($AE$12-$AE$11))</f>
        <v>0.26470588235294118</v>
      </c>
      <c r="BL13">
        <f>1-(($AE$13-$AF$12)/($AE$13-$AE$12))</f>
        <v>0</v>
      </c>
      <c r="BM13">
        <f>(($AF$12-$AC$12)/($AF$12-$AF$11))</f>
        <v>0.36363636363636365</v>
      </c>
      <c r="BN13">
        <f>(($AF$12-$AD$13)/($AF$12-$AF$11))</f>
        <v>0.27272727272727271</v>
      </c>
      <c r="BO13">
        <f>(($AF$11-$AE$11)/($AF$11-$AF$10))</f>
        <v>2.6315789473684209E-2</v>
      </c>
    </row>
    <row r="14" spans="1:72" x14ac:dyDescent="0.25">
      <c r="A14">
        <v>1139</v>
      </c>
      <c r="D14">
        <v>210.46498399999999</v>
      </c>
      <c r="E14" s="1">
        <v>2</v>
      </c>
      <c r="P14">
        <v>1</v>
      </c>
      <c r="Q14" t="str">
        <f>CONCATENATE(C14,E14,G14,I14)</f>
        <v>2</v>
      </c>
      <c r="R14">
        <v>3</v>
      </c>
      <c r="S14">
        <v>0</v>
      </c>
      <c r="T14" t="s">
        <v>227</v>
      </c>
      <c r="V14" t="str">
        <f>CONCATENATE($R$54,$R$55,$R$56,$R$57)</f>
        <v>2143</v>
      </c>
      <c r="AC14">
        <v>4677</v>
      </c>
      <c r="AD14">
        <v>4646</v>
      </c>
      <c r="AE14">
        <v>4690</v>
      </c>
      <c r="AF14">
        <v>4689</v>
      </c>
      <c r="AI14">
        <f>(($AC$13-$AD$13)/($AC$13-$AC$12))</f>
        <v>0.90625</v>
      </c>
      <c r="AJ14">
        <f>(($AC$13-$AE$12)/($AC$13-$AC$12))</f>
        <v>0.625</v>
      </c>
      <c r="AK14">
        <f>(($AC$13-$AF$12)/($AC$13-$AC$12))</f>
        <v>0.625</v>
      </c>
      <c r="AL14">
        <f>(($AD$14-$AC$13)/($AD$14-$AD$13))</f>
        <v>0.12121212121212122</v>
      </c>
      <c r="AM14">
        <f>(($AD$14-$AE$12)/($AD$14-$AD$13))</f>
        <v>0.72727272727272729</v>
      </c>
      <c r="AN14">
        <f>(($AD$14-$AF$12)/($AD$14-$AD$13))</f>
        <v>0.72727272727272729</v>
      </c>
      <c r="AO14">
        <f>(($AE$13-$AC$13)/($AE$13-$AE$12))</f>
        <v>0.42857142857142855</v>
      </c>
      <c r="AP14">
        <f>(($AE$13-$AD$14)/($AE$13-$AE$12))</f>
        <v>0.31428571428571428</v>
      </c>
      <c r="AQ14">
        <f>(($AE$14-$AF$13)/($AE$14-$AE$13))</f>
        <v>1</v>
      </c>
      <c r="AR14">
        <f>(($AF$13-$AC$13)/($AF$13-$AF$12))</f>
        <v>0.42857142857142855</v>
      </c>
      <c r="AS14">
        <f>(($AF$13-$AD$14)/($AF$13-$AF$12))</f>
        <v>0.31428571428571428</v>
      </c>
      <c r="AT14">
        <f>(($AF$13-$AE$12)/($AF$13-$AF$12))</f>
        <v>1</v>
      </c>
      <c r="AU14">
        <v>3</v>
      </c>
      <c r="AV14">
        <v>1232</v>
      </c>
      <c r="AW14">
        <f>($AV$18-$AV$15)/200</f>
        <v>0.13500000000000001</v>
      </c>
      <c r="BD14">
        <f>1-(($AC$13-$AD$13)/($AC$13-$AC$12))</f>
        <v>9.375E-2</v>
      </c>
      <c r="BE14">
        <f>1-(($AC$13-$AE$12)/($AC$13-$AC$12))</f>
        <v>0.375</v>
      </c>
      <c r="BF14">
        <f>1-(($AC$13-$AF$12)/($AC$13-$AC$12))</f>
        <v>0.375</v>
      </c>
      <c r="BG14">
        <f>(($AD$14-$AC$13)/($AD$14-$AD$13))</f>
        <v>0.12121212121212122</v>
      </c>
      <c r="BH14">
        <f>1-(($AD$14-$AE$12)/($AD$14-$AD$13))</f>
        <v>0.27272727272727271</v>
      </c>
      <c r="BI14">
        <f>1-(($AD$14-$AF$12)/($AD$14-$AD$13))</f>
        <v>0.27272727272727271</v>
      </c>
      <c r="BJ14">
        <f>(($AE$13-$AC$13)/($AE$13-$AE$12))</f>
        <v>0.42857142857142855</v>
      </c>
      <c r="BK14">
        <f>(($AE$13-$AD$14)/($AE$13-$AE$12))</f>
        <v>0.31428571428571428</v>
      </c>
      <c r="BL14">
        <f>1-(($AE$14-$AF$13)/($AE$14-$AE$13))</f>
        <v>0</v>
      </c>
      <c r="BM14">
        <f>(($AF$13-$AC$13)/($AF$13-$AF$12))</f>
        <v>0.42857142857142855</v>
      </c>
      <c r="BN14">
        <f>(($AF$13-$AD$14)/($AF$13-$AF$12))</f>
        <v>0.31428571428571428</v>
      </c>
      <c r="BO14">
        <f>1-(($AF$13-$AE$12)/($AF$13-$AF$12))</f>
        <v>0</v>
      </c>
    </row>
    <row r="15" spans="1:72" x14ac:dyDescent="0.25">
      <c r="A15">
        <v>1140</v>
      </c>
      <c r="D15">
        <v>210.46498399999999</v>
      </c>
      <c r="E15" s="1">
        <v>2</v>
      </c>
      <c r="P15">
        <v>1</v>
      </c>
      <c r="Q15" t="str">
        <f>CONCATENATE(C15,E15,G15,I15)</f>
        <v>2</v>
      </c>
      <c r="R15">
        <v>2</v>
      </c>
      <c r="S15" t="s">
        <v>219</v>
      </c>
      <c r="T15" t="s">
        <v>228</v>
      </c>
      <c r="V15" t="str">
        <f>CONCATENATE($R$58,$R$59,$R$60,$R$61)</f>
        <v>2143</v>
      </c>
      <c r="AC15">
        <v>4707</v>
      </c>
      <c r="AD15">
        <v>4674</v>
      </c>
      <c r="AE15">
        <v>4723</v>
      </c>
      <c r="AF15">
        <v>4721</v>
      </c>
      <c r="AI15">
        <f>(($AC$14-$AD$14)/($AC$14-$AC$13))</f>
        <v>0.88571428571428568</v>
      </c>
      <c r="AJ15">
        <f>(($AC$14-$AE$13)/($AC$14-$AC$13))</f>
        <v>0.5714285714285714</v>
      </c>
      <c r="AK15">
        <f>(($AC$14-$AF$13)/($AC$14-$AC$13))</f>
        <v>0.5714285714285714</v>
      </c>
      <c r="AL15">
        <f>(($AD$16-$AC$14)/($AD$16-$AD$15))</f>
        <v>0.8928571428571429</v>
      </c>
      <c r="AM15">
        <f>(($AD$15-$AE$13)/($AD$15-$AD$14))</f>
        <v>0.6071428571428571</v>
      </c>
      <c r="AN15">
        <f>(($AD$15-$AF$13)/($AD$15-$AD$14))</f>
        <v>0.6071428571428571</v>
      </c>
      <c r="AO15">
        <f>(($AE$14-$AC$14)/($AE$14-$AE$13))</f>
        <v>0.39393939393939392</v>
      </c>
      <c r="AP15">
        <f>(($AE$14-$AD$15)/($AE$14-$AE$13))</f>
        <v>0.48484848484848486</v>
      </c>
      <c r="AQ15">
        <f>(($AE$14-$AF$14)/($AE$14-$AE$13))</f>
        <v>3.0303030303030304E-2</v>
      </c>
      <c r="AR15">
        <f>(($AF$14-$AC$14)/($AF$14-$AF$13))</f>
        <v>0.375</v>
      </c>
      <c r="AS15">
        <f>(($AF$14-$AD$15)/($AF$14-$AF$13))</f>
        <v>0.46875</v>
      </c>
      <c r="AT15">
        <f>(($AF$14-$AE$13)/($AF$14-$AF$13))</f>
        <v>1</v>
      </c>
      <c r="AU15">
        <v>2</v>
      </c>
      <c r="AV15">
        <v>1242</v>
      </c>
      <c r="AW15">
        <f>($AV$19-$AV$16)/200</f>
        <v>0.12</v>
      </c>
      <c r="BD15">
        <f>1-(($AC$14-$AD$14)/($AC$14-$AC$13))</f>
        <v>0.11428571428571432</v>
      </c>
      <c r="BE15">
        <f>1-(($AC$14-$AE$13)/($AC$14-$AC$13))</f>
        <v>0.4285714285714286</v>
      </c>
      <c r="BF15">
        <f>1-(($AC$14-$AF$13)/($AC$14-$AC$13))</f>
        <v>0.4285714285714286</v>
      </c>
      <c r="BG15">
        <f>1-(($AD$16-$AC$14)/($AD$16-$AD$15))</f>
        <v>0.1071428571428571</v>
      </c>
      <c r="BH15">
        <f>1-(($AD$15-$AE$13)/($AD$15-$AD$14))</f>
        <v>0.3928571428571429</v>
      </c>
      <c r="BI15">
        <f>1-(($AD$15-$AF$13)/($AD$15-$AD$14))</f>
        <v>0.3928571428571429</v>
      </c>
      <c r="BJ15">
        <f>(($AE$14-$AC$14)/($AE$14-$AE$13))</f>
        <v>0.39393939393939392</v>
      </c>
      <c r="BK15">
        <f>(($AE$14-$AD$15)/($AE$14-$AE$13))</f>
        <v>0.48484848484848486</v>
      </c>
      <c r="BL15">
        <f>(($AE$14-$AF$14)/($AE$14-$AE$13))</f>
        <v>3.0303030303030304E-2</v>
      </c>
      <c r="BM15">
        <f>(($AF$14-$AC$14)/($AF$14-$AF$13))</f>
        <v>0.375</v>
      </c>
      <c r="BN15">
        <f>(($AF$14-$AD$15)/($AF$14-$AF$13))</f>
        <v>0.46875</v>
      </c>
      <c r="BO15">
        <f>1-(($AF$14-$AE$13)/($AF$14-$AF$13))</f>
        <v>0</v>
      </c>
    </row>
    <row r="16" spans="1:72" x14ac:dyDescent="0.25">
      <c r="A16">
        <v>1141</v>
      </c>
      <c r="D16">
        <v>210.46498399999999</v>
      </c>
      <c r="E16" s="1">
        <v>2</v>
      </c>
      <c r="P16">
        <v>1</v>
      </c>
      <c r="Q16" t="str">
        <f>CONCATENATE(C16,E16,G16,I16)</f>
        <v>2</v>
      </c>
      <c r="R16">
        <v>1</v>
      </c>
      <c r="S16">
        <v>22</v>
      </c>
      <c r="T16" t="s">
        <v>229</v>
      </c>
      <c r="V16" t="str">
        <f>CONCATENATE($R$62,$R$63,$R$64,$R$65)</f>
        <v>2143</v>
      </c>
      <c r="AC16">
        <v>4739</v>
      </c>
      <c r="AD16">
        <v>4702</v>
      </c>
      <c r="AE16">
        <v>4757</v>
      </c>
      <c r="AF16">
        <v>4756</v>
      </c>
      <c r="AI16">
        <f>(($AC$14-$AD$15)/($AC$14-$AC$13))</f>
        <v>8.5714285714285715E-2</v>
      </c>
      <c r="AJ16">
        <f>(($AC$15-$AE$14)/($AC$15-$AC$14))</f>
        <v>0.56666666666666665</v>
      </c>
      <c r="AK16">
        <f>(($AC$15-$AF$14)/($AC$15-$AC$14))</f>
        <v>0.6</v>
      </c>
      <c r="AL16">
        <f>(($AD$17-$AC$15)/($AD$17-$AD$16))</f>
        <v>0.83870967741935487</v>
      </c>
      <c r="AM16">
        <f>(($AD$16-$AE$14)/($AD$16-$AD$15))</f>
        <v>0.42857142857142855</v>
      </c>
      <c r="AN16">
        <f>(($AD$16-$AF$14)/($AD$16-$AD$15))</f>
        <v>0.4642857142857143</v>
      </c>
      <c r="AO16">
        <f>(($AE$15-$AC$15)/($AE$15-$AE$14))</f>
        <v>0.48484848484848486</v>
      </c>
      <c r="AP16">
        <f>(($AE$15-$AD$16)/($AE$15-$AE$14))</f>
        <v>0.63636363636363635</v>
      </c>
      <c r="AQ16">
        <f>(($AE$15-$AF$15)/($AE$15-$AE$14))</f>
        <v>6.0606060606060608E-2</v>
      </c>
      <c r="AR16">
        <f>(($AF$15-$AC$15)/($AF$15-$AF$14))</f>
        <v>0.4375</v>
      </c>
      <c r="AS16">
        <f>(($AF$15-$AD$16)/($AF$15-$AF$14))</f>
        <v>0.59375</v>
      </c>
      <c r="AT16">
        <f>(($AF$15-$AE$14)/($AF$15-$AF$14))</f>
        <v>0.96875</v>
      </c>
      <c r="AU16">
        <v>1</v>
      </c>
      <c r="AV16">
        <v>1252</v>
      </c>
      <c r="AW16">
        <f>($AV$20-$AV$17)/200</f>
        <v>0.115</v>
      </c>
      <c r="BD16">
        <f>(($AC$14-$AD$15)/($AC$14-$AC$13))</f>
        <v>8.5714285714285715E-2</v>
      </c>
      <c r="BE16">
        <f>1-(($AC$15-$AE$14)/($AC$15-$AC$14))</f>
        <v>0.43333333333333335</v>
      </c>
      <c r="BF16">
        <f>1-(($AC$15-$AF$14)/($AC$15-$AC$14))</f>
        <v>0.4</v>
      </c>
      <c r="BG16">
        <f>1-(($AD$17-$AC$15)/($AD$17-$AD$16))</f>
        <v>0.16129032258064513</v>
      </c>
      <c r="BH16">
        <f>(($AD$16-$AE$14)/($AD$16-$AD$15))</f>
        <v>0.42857142857142855</v>
      </c>
      <c r="BI16">
        <f>(($AD$16-$AF$14)/($AD$16-$AD$15))</f>
        <v>0.4642857142857143</v>
      </c>
      <c r="BJ16">
        <f>(($AE$15-$AC$15)/($AE$15-$AE$14))</f>
        <v>0.48484848484848486</v>
      </c>
      <c r="BK16">
        <f>1-(($AE$15-$AD$16)/($AE$15-$AE$14))</f>
        <v>0.36363636363636365</v>
      </c>
      <c r="BL16">
        <f>(($AE$15-$AF$15)/($AE$15-$AE$14))</f>
        <v>6.0606060606060608E-2</v>
      </c>
      <c r="BM16">
        <f>(($AF$15-$AC$15)/($AF$15-$AF$14))</f>
        <v>0.4375</v>
      </c>
      <c r="BN16">
        <f>1-(($AF$15-$AD$16)/($AF$15-$AF$14))</f>
        <v>0.40625</v>
      </c>
      <c r="BO16">
        <f>1-(($AF$15-$AE$14)/($AF$15-$AF$14))</f>
        <v>3.125E-2</v>
      </c>
    </row>
    <row r="17" spans="1:67" x14ac:dyDescent="0.25">
      <c r="A17">
        <v>1142</v>
      </c>
      <c r="D17">
        <v>210.46498399999999</v>
      </c>
      <c r="E17" s="1">
        <v>2</v>
      </c>
      <c r="P17">
        <v>1</v>
      </c>
      <c r="Q17" t="str">
        <f>CONCATENATE(C17,E17,G17,I17)</f>
        <v>2</v>
      </c>
      <c r="R17">
        <v>4</v>
      </c>
      <c r="S17" t="s">
        <v>220</v>
      </c>
      <c r="T17" t="s">
        <v>230</v>
      </c>
      <c r="V17" t="str">
        <f>CONCATENATE($R$68,$R$69,$R$70,$R$71)</f>
        <v>3421</v>
      </c>
      <c r="AC17">
        <v>4925</v>
      </c>
      <c r="AD17">
        <v>4733</v>
      </c>
      <c r="AE17">
        <v>4885</v>
      </c>
      <c r="AF17">
        <v>4889</v>
      </c>
      <c r="AI17">
        <f>(($AC$15-$AD$16)/($AC$15-$AC$14))</f>
        <v>0.16666666666666666</v>
      </c>
      <c r="AJ17">
        <f>(($AC$16-$AE$15)/($AC$16-$AC$15))</f>
        <v>0.5</v>
      </c>
      <c r="AK17">
        <f>(($AC$16-$AF$15)/($AC$16-$AC$15))</f>
        <v>0.5625</v>
      </c>
      <c r="AM17">
        <f>(($AD$17-$AE$15)/($AD$17-$AD$16))</f>
        <v>0.32258064516129031</v>
      </c>
      <c r="AN17">
        <f>(($AD$17-$AF$15)/($AD$17-$AD$16))</f>
        <v>0.38709677419354838</v>
      </c>
      <c r="AO17">
        <f>(($AE$16-$AC$16)/($AE$16-$AE$15))</f>
        <v>0.52941176470588236</v>
      </c>
      <c r="AP17">
        <f>(($AE$16-$AD$17)/($AE$16-$AE$15))</f>
        <v>0.70588235294117652</v>
      </c>
      <c r="AQ17">
        <f>(($AE$16-$AF$16)/($AE$16-$AE$15))</f>
        <v>2.9411764705882353E-2</v>
      </c>
      <c r="AR17">
        <f>(($AF$16-$AC$16)/($AF$16-$AF$15))</f>
        <v>0.48571428571428571</v>
      </c>
      <c r="AS17">
        <f>(($AF$16-$AD$17)/($AF$16-$AF$15))</f>
        <v>0.65714285714285714</v>
      </c>
      <c r="AT17">
        <f>(($AF$16-$AE$15)/($AF$16-$AF$15))</f>
        <v>0.94285714285714284</v>
      </c>
      <c r="AU17">
        <v>4</v>
      </c>
      <c r="AV17">
        <v>1266</v>
      </c>
      <c r="AW17">
        <f>($AV$21-$AV$18)/200</f>
        <v>0.16</v>
      </c>
      <c r="BD17">
        <f>(($AC$15-$AD$16)/($AC$15-$AC$14))</f>
        <v>0.16666666666666666</v>
      </c>
      <c r="BE17">
        <f>(($AC$16-$AE$15)/($AC$16-$AC$15))</f>
        <v>0.5</v>
      </c>
      <c r="BF17">
        <f>1-(($AC$16-$AF$15)/($AC$16-$AC$15))</f>
        <v>0.4375</v>
      </c>
      <c r="BH17">
        <f>(($AD$17-$AE$15)/($AD$17-$AD$16))</f>
        <v>0.32258064516129031</v>
      </c>
      <c r="BI17">
        <f>(($AD$17-$AF$15)/($AD$17-$AD$16))</f>
        <v>0.38709677419354838</v>
      </c>
      <c r="BJ17">
        <f>1-(($AE$16-$AC$16)/($AE$16-$AE$15))</f>
        <v>0.47058823529411764</v>
      </c>
      <c r="BK17">
        <f>1-(($AE$16-$AD$17)/($AE$16-$AE$15))</f>
        <v>0.29411764705882348</v>
      </c>
      <c r="BL17">
        <f>(($AE$16-$AF$16)/($AE$16-$AE$15))</f>
        <v>2.9411764705882353E-2</v>
      </c>
      <c r="BM17">
        <f>(($AF$16-$AC$16)/($AF$16-$AF$15))</f>
        <v>0.48571428571428571</v>
      </c>
      <c r="BN17">
        <f>1-(($AF$16-$AD$17)/($AF$16-$AF$15))</f>
        <v>0.34285714285714286</v>
      </c>
      <c r="BO17">
        <f>1-(($AF$16-$AE$15)/($AF$16-$AF$15))</f>
        <v>5.7142857142857162E-2</v>
      </c>
    </row>
    <row r="18" spans="1:67" x14ac:dyDescent="0.25">
      <c r="A18">
        <v>1143</v>
      </c>
      <c r="B18">
        <v>204.88647399999999</v>
      </c>
      <c r="C18" s="2">
        <v>1</v>
      </c>
      <c r="D18">
        <v>210.46498399999999</v>
      </c>
      <c r="E18" s="1">
        <v>2</v>
      </c>
      <c r="P18">
        <v>2</v>
      </c>
      <c r="Q18" t="str">
        <f>CONCATENATE(C18,E18,G18,I18)</f>
        <v>12</v>
      </c>
      <c r="R18">
        <v>3</v>
      </c>
      <c r="S18">
        <v>19</v>
      </c>
      <c r="T18" t="s">
        <v>227</v>
      </c>
      <c r="V18" t="str">
        <f>CONCATENATE($R$72,$R$73,$R$74,$R$75)</f>
        <v>4321</v>
      </c>
      <c r="AC18">
        <v>4958</v>
      </c>
      <c r="AD18">
        <v>4923</v>
      </c>
      <c r="AE18">
        <v>4934</v>
      </c>
      <c r="AF18">
        <v>4932</v>
      </c>
      <c r="AI18">
        <f>(($AC$16-$AD$17)/($AC$16-$AC$15))</f>
        <v>0.1875</v>
      </c>
      <c r="AU18">
        <v>3</v>
      </c>
      <c r="AV18">
        <v>1269</v>
      </c>
      <c r="AW18">
        <f>($AV$22-$AV$19)/200</f>
        <v>0.14499999999999999</v>
      </c>
      <c r="BD18">
        <f>(($AC$16-$AD$17)/($AC$16-$AC$15))</f>
        <v>0.1875</v>
      </c>
    </row>
    <row r="19" spans="1:67" x14ac:dyDescent="0.25">
      <c r="A19">
        <v>1144</v>
      </c>
      <c r="B19">
        <v>204.88647399999999</v>
      </c>
      <c r="C19" s="2">
        <v>1</v>
      </c>
      <c r="D19">
        <v>210.46498399999999</v>
      </c>
      <c r="E19" s="1">
        <v>2</v>
      </c>
      <c r="P19">
        <v>2</v>
      </c>
      <c r="Q19" t="str">
        <f>CONCATENATE(C19,E19,G19,I19)</f>
        <v>12</v>
      </c>
      <c r="R19">
        <v>2</v>
      </c>
      <c r="T19" t="s">
        <v>228</v>
      </c>
      <c r="V19" t="str">
        <f>CONCATENATE($R$76,$R$77,$R$78,$R$79)</f>
        <v>4321</v>
      </c>
      <c r="AC19">
        <v>4989</v>
      </c>
      <c r="AD19">
        <v>4957</v>
      </c>
      <c r="AE19">
        <v>4971</v>
      </c>
      <c r="AF19">
        <v>4968</v>
      </c>
      <c r="AU19">
        <v>2</v>
      </c>
      <c r="AV19">
        <v>1276</v>
      </c>
      <c r="AW19">
        <f>($AV$23-$AV$20)/200</f>
        <v>0.13</v>
      </c>
    </row>
    <row r="20" spans="1:67" x14ac:dyDescent="0.25">
      <c r="A20">
        <v>1145</v>
      </c>
      <c r="B20">
        <v>204.88647399999999</v>
      </c>
      <c r="C20" s="2">
        <v>1</v>
      </c>
      <c r="D20">
        <v>210.46498399999999</v>
      </c>
      <c r="E20" s="1">
        <v>2</v>
      </c>
      <c r="P20">
        <v>2</v>
      </c>
      <c r="Q20" t="str">
        <f>CONCATENATE(C20,E20,G20,I20)</f>
        <v>12</v>
      </c>
      <c r="R20">
        <v>1</v>
      </c>
      <c r="T20" t="s">
        <v>229</v>
      </c>
      <c r="V20" t="str">
        <f>CONCATENATE($R$80,$R$81,$R$82,$R$83)</f>
        <v>4312</v>
      </c>
      <c r="AC20">
        <v>5029</v>
      </c>
      <c r="AD20">
        <v>4985</v>
      </c>
      <c r="AE20">
        <v>5001</v>
      </c>
      <c r="AF20">
        <v>5000</v>
      </c>
      <c r="AI20">
        <f>(($AC$18-$AD$19)/($AC$18-$AC$17))</f>
        <v>3.0303030303030304E-2</v>
      </c>
      <c r="AJ20">
        <f>(($AC$18-$AE$18)/($AC$18-$AC$17))</f>
        <v>0.72727272727272729</v>
      </c>
      <c r="AK20">
        <f>(($AC$18-$AF$18)/($AC$18-$AC$17))</f>
        <v>0.78787878787878785</v>
      </c>
      <c r="AL20">
        <f>(($AD$19-$AC$17)/($AD$19-$AD$18))</f>
        <v>0.94117647058823528</v>
      </c>
      <c r="AM20">
        <f>(($AD$19-$AE$18)/($AD$19-$AD$18))</f>
        <v>0.67647058823529416</v>
      </c>
      <c r="AN20">
        <f>(($AD$19-$AF$18)/($AD$19-$AD$18))</f>
        <v>0.73529411764705888</v>
      </c>
      <c r="AO20">
        <f>(($AE$18-$AC$17)/($AE$18-$AE$17))</f>
        <v>0.18367346938775511</v>
      </c>
      <c r="AP20">
        <f>(($AE$18-$AD$18)/($AE$18-$AE$17))</f>
        <v>0.22448979591836735</v>
      </c>
      <c r="AQ20">
        <f>(($AE$18-$AF$17)/($AE$18-$AE$17))</f>
        <v>0.91836734693877553</v>
      </c>
      <c r="AR20">
        <f>(($AF$18-$AC$17)/($AF$18-$AF$17))</f>
        <v>0.16279069767441862</v>
      </c>
      <c r="AS20">
        <f>(($AF$18-$AD$18)/($AF$18-$AF$17))</f>
        <v>0.20930232558139536</v>
      </c>
      <c r="AT20">
        <f>(($AF$19-$AE$18)/($AF$19-$AF$18))</f>
        <v>0.94444444444444442</v>
      </c>
      <c r="AU20">
        <v>1</v>
      </c>
      <c r="AV20">
        <v>1289</v>
      </c>
      <c r="AW20">
        <f>($AV$24-$AV$21)/200</f>
        <v>0.125</v>
      </c>
      <c r="BD20">
        <f>(($AC$18-$AD$19)/($AC$18-$AC$17))</f>
        <v>3.0303030303030304E-2</v>
      </c>
      <c r="BE20">
        <f>1-(($AC$18-$AE$18)/($AC$18-$AC$17))</f>
        <v>0.27272727272727271</v>
      </c>
      <c r="BF20">
        <f>1-(($AC$18-$AF$18)/($AC$18-$AC$17))</f>
        <v>0.21212121212121215</v>
      </c>
      <c r="BG20">
        <f>1-(($AD$19-$AC$17)/($AD$19-$AD$18))</f>
        <v>5.8823529411764719E-2</v>
      </c>
      <c r="BH20">
        <f>1-(($AD$19-$AE$18)/($AD$19-$AD$18))</f>
        <v>0.32352941176470584</v>
      </c>
      <c r="BI20">
        <f>1-(($AD$19-$AF$18)/($AD$19-$AD$18))</f>
        <v>0.26470588235294112</v>
      </c>
      <c r="BJ20">
        <f>(($AE$18-$AC$17)/($AE$18-$AE$17))</f>
        <v>0.18367346938775511</v>
      </c>
      <c r="BK20">
        <f>(($AE$18-$AD$18)/($AE$18-$AE$17))</f>
        <v>0.22448979591836735</v>
      </c>
      <c r="BL20">
        <f>1-(($AE$18-$AF$17)/($AE$18-$AE$17))</f>
        <v>8.1632653061224469E-2</v>
      </c>
      <c r="BM20">
        <f>(($AF$18-$AC$17)/($AF$18-$AF$17))</f>
        <v>0.16279069767441862</v>
      </c>
      <c r="BN20">
        <f>(($AF$18-$AD$18)/($AF$18-$AF$17))</f>
        <v>0.20930232558139536</v>
      </c>
      <c r="BO20">
        <f>1-(($AF$19-$AE$18)/($AF$19-$AF$18))</f>
        <v>5.555555555555558E-2</v>
      </c>
    </row>
    <row r="21" spans="1:67" x14ac:dyDescent="0.25">
      <c r="A21">
        <v>1146</v>
      </c>
      <c r="B21">
        <v>204.88647399999999</v>
      </c>
      <c r="C21" s="2">
        <v>1</v>
      </c>
      <c r="D21">
        <v>210.46498399999999</v>
      </c>
      <c r="E21" s="1">
        <v>2</v>
      </c>
      <c r="P21">
        <v>2</v>
      </c>
      <c r="Q21" t="str">
        <f>CONCATENATE(C21,E21,G21,I21)</f>
        <v>12</v>
      </c>
      <c r="R21">
        <v>4</v>
      </c>
      <c r="T21" t="s">
        <v>230</v>
      </c>
      <c r="V21" t="str">
        <f>CONCATENATE($R$84,$R$85,$R$86,$R$87)</f>
        <v>4321</v>
      </c>
      <c r="AC21">
        <v>5059</v>
      </c>
      <c r="AD21">
        <v>5031</v>
      </c>
      <c r="AE21">
        <v>5039</v>
      </c>
      <c r="AF21">
        <v>5038</v>
      </c>
      <c r="AI21">
        <f>(($AC$19-$AD$20)/($AC$19-$AC$18))</f>
        <v>0.12903225806451613</v>
      </c>
      <c r="AJ21">
        <f>(($AC$19-$AE$19)/($AC$19-$AC$18))</f>
        <v>0.58064516129032262</v>
      </c>
      <c r="AK21">
        <f>(($AC$19-$AF$19)/($AC$19-$AC$18))</f>
        <v>0.67741935483870963</v>
      </c>
      <c r="AL21">
        <f>(($AD$20-$AC$18)/($AD$20-$AD$19))</f>
        <v>0.9642857142857143</v>
      </c>
      <c r="AM21">
        <f>(($AD$20-$AE$19)/($AD$20-$AD$19))</f>
        <v>0.5</v>
      </c>
      <c r="AN21">
        <f>(($AD$20-$AF$19)/($AD$20-$AD$19))</f>
        <v>0.6071428571428571</v>
      </c>
      <c r="AO21">
        <f>(($AE$19-$AC$18)/($AE$19-$AE$18))</f>
        <v>0.35135135135135137</v>
      </c>
      <c r="AP21">
        <f>(($AE$19-$AD$19)/($AE$19-$AE$18))</f>
        <v>0.3783783783783784</v>
      </c>
      <c r="AQ21">
        <f>(($AE$18-$AF$18)/($AE$18-$AE$17))</f>
        <v>4.0816326530612242E-2</v>
      </c>
      <c r="AR21">
        <f>(($AF$19-$AC$18)/($AF$19-$AF$18))</f>
        <v>0.27777777777777779</v>
      </c>
      <c r="AS21">
        <f>(($AF$19-$AD$19)/($AF$19-$AF$18))</f>
        <v>0.30555555555555558</v>
      </c>
      <c r="AT21">
        <f>(($AF$20-$AE$19)/($AF$20-$AF$19))</f>
        <v>0.90625</v>
      </c>
      <c r="AU21">
        <v>4</v>
      </c>
      <c r="AV21">
        <v>1301</v>
      </c>
      <c r="AW21">
        <f>($AV$25-$AV$22)/200</f>
        <v>0.17</v>
      </c>
      <c r="BD21">
        <f>(($AC$19-$AD$20)/($AC$19-$AC$18))</f>
        <v>0.12903225806451613</v>
      </c>
      <c r="BE21">
        <f>1-(($AC$19-$AE$19)/($AC$19-$AC$18))</f>
        <v>0.41935483870967738</v>
      </c>
      <c r="BF21">
        <f>1-(($AC$19-$AF$19)/($AC$19-$AC$18))</f>
        <v>0.32258064516129037</v>
      </c>
      <c r="BG21">
        <f>1-(($AD$20-$AC$18)/($AD$20-$AD$19))</f>
        <v>3.5714285714285698E-2</v>
      </c>
      <c r="BH21">
        <f>(($AD$20-$AE$19)/($AD$20-$AD$19))</f>
        <v>0.5</v>
      </c>
      <c r="BI21">
        <f>1-(($AD$20-$AF$19)/($AD$20-$AD$19))</f>
        <v>0.3928571428571429</v>
      </c>
      <c r="BJ21">
        <f>(($AE$19-$AC$18)/($AE$19-$AE$18))</f>
        <v>0.35135135135135137</v>
      </c>
      <c r="BK21">
        <f>(($AE$19-$AD$19)/($AE$19-$AE$18))</f>
        <v>0.3783783783783784</v>
      </c>
      <c r="BL21">
        <f>(($AE$18-$AF$18)/($AE$18-$AE$17))</f>
        <v>4.0816326530612242E-2</v>
      </c>
      <c r="BM21">
        <f>(($AF$19-$AC$18)/($AF$19-$AF$18))</f>
        <v>0.27777777777777779</v>
      </c>
      <c r="BN21">
        <f>(($AF$19-$AD$19)/($AF$19-$AF$18))</f>
        <v>0.30555555555555558</v>
      </c>
      <c r="BO21">
        <f>1-(($AF$20-$AE$19)/($AF$20-$AF$19))</f>
        <v>9.375E-2</v>
      </c>
    </row>
    <row r="22" spans="1:67" x14ac:dyDescent="0.25">
      <c r="A22">
        <v>1147</v>
      </c>
      <c r="B22">
        <v>204.88647399999999</v>
      </c>
      <c r="C22" s="2">
        <v>1</v>
      </c>
      <c r="P22">
        <v>1</v>
      </c>
      <c r="Q22" t="str">
        <f>CONCATENATE(C22,E22,G22,I22)</f>
        <v>1</v>
      </c>
      <c r="R22">
        <v>3</v>
      </c>
      <c r="T22" t="s">
        <v>227</v>
      </c>
      <c r="V22" t="str">
        <f>CONCATENATE($R$88,$R$89,$R$90,$R$91)</f>
        <v>3412</v>
      </c>
      <c r="AC22">
        <v>5090</v>
      </c>
      <c r="AD22">
        <v>5056</v>
      </c>
      <c r="AE22">
        <v>5070</v>
      </c>
      <c r="AF22">
        <v>5070</v>
      </c>
      <c r="AI22">
        <f>(($AC$21-$AD$21)/($AC$21-$AC$20))</f>
        <v>0.93333333333333335</v>
      </c>
      <c r="AJ22">
        <f>(($AC$20-$AE$20)/($AC$20-$AC$19))</f>
        <v>0.7</v>
      </c>
      <c r="AK22">
        <f>(($AC$20-$AF$20)/($AC$20-$AC$19))</f>
        <v>0.72499999999999998</v>
      </c>
      <c r="AL22">
        <f>(($AD$21-$AC$19)/($AD$21-$AD$20))</f>
        <v>0.91304347826086951</v>
      </c>
      <c r="AM22">
        <f>(($AD$21-$AE$20)/($AD$21-$AD$20))</f>
        <v>0.65217391304347827</v>
      </c>
      <c r="AN22">
        <f>(($AD$21-$AF$20)/($AD$21-$AD$20))</f>
        <v>0.67391304347826086</v>
      </c>
      <c r="AO22">
        <f>(($AE$20-$AC$19)/($AE$20-$AE$19))</f>
        <v>0.4</v>
      </c>
      <c r="AP22">
        <f>(($AE$20-$AD$20)/($AE$20-$AE$19))</f>
        <v>0.53333333333333333</v>
      </c>
      <c r="AQ22">
        <f>(($AE$19-$AF$19)/($AE$19-$AE$18))</f>
        <v>8.1081081081081086E-2</v>
      </c>
      <c r="AR22">
        <f>(($AF$20-$AC$19)/($AF$20-$AF$19))</f>
        <v>0.34375</v>
      </c>
      <c r="AS22">
        <f>(($AF$20-$AD$20)/($AF$20-$AF$19))</f>
        <v>0.46875</v>
      </c>
      <c r="AT22">
        <f>(($AF$21-$AE$20)/($AF$21-$AF$20))</f>
        <v>0.97368421052631582</v>
      </c>
      <c r="AU22">
        <v>3</v>
      </c>
      <c r="AV22">
        <v>1305</v>
      </c>
      <c r="AW22">
        <f>($AV$26-$AV$23)/200</f>
        <v>0.13500000000000001</v>
      </c>
      <c r="BD22">
        <f>1-(($AC$21-$AD$21)/($AC$21-$AC$20))</f>
        <v>6.6666666666666652E-2</v>
      </c>
      <c r="BE22">
        <f>1-(($AC$20-$AE$20)/($AC$20-$AC$19))</f>
        <v>0.30000000000000004</v>
      </c>
      <c r="BF22">
        <f>1-(($AC$20-$AF$20)/($AC$20-$AC$19))</f>
        <v>0.27500000000000002</v>
      </c>
      <c r="BG22">
        <f>1-(($AD$21-$AC$19)/($AD$21-$AD$20))</f>
        <v>8.6956521739130488E-2</v>
      </c>
      <c r="BH22">
        <f>1-(($AD$21-$AE$20)/($AD$21-$AD$20))</f>
        <v>0.34782608695652173</v>
      </c>
      <c r="BI22">
        <f>1-(($AD$21-$AF$20)/($AD$21-$AD$20))</f>
        <v>0.32608695652173914</v>
      </c>
      <c r="BJ22">
        <f>(($AE$20-$AC$19)/($AE$20-$AE$19))</f>
        <v>0.4</v>
      </c>
      <c r="BK22">
        <f>1-(($AE$20-$AD$20)/($AE$20-$AE$19))</f>
        <v>0.46666666666666667</v>
      </c>
      <c r="BL22">
        <f>(($AE$19-$AF$19)/($AE$19-$AE$18))</f>
        <v>8.1081081081081086E-2</v>
      </c>
      <c r="BM22">
        <f>(($AF$20-$AC$19)/($AF$20-$AF$19))</f>
        <v>0.34375</v>
      </c>
      <c r="BN22">
        <f>(($AF$20-$AD$20)/($AF$20-$AF$19))</f>
        <v>0.46875</v>
      </c>
      <c r="BO22">
        <f>1-(($AF$21-$AE$20)/($AF$21-$AF$20))</f>
        <v>2.6315789473684181E-2</v>
      </c>
    </row>
    <row r="23" spans="1:67" x14ac:dyDescent="0.25">
      <c r="A23">
        <v>1148</v>
      </c>
      <c r="B23">
        <v>204.88647399999999</v>
      </c>
      <c r="C23" s="2">
        <v>1</v>
      </c>
      <c r="P23">
        <v>1</v>
      </c>
      <c r="Q23" t="str">
        <f>CONCATENATE(C23,E23,G23,I23)</f>
        <v>1</v>
      </c>
      <c r="R23">
        <v>2</v>
      </c>
      <c r="T23" t="s">
        <v>228</v>
      </c>
      <c r="V23" t="str">
        <f>CONCATENATE($R$92,$R$93,$R$94,$R$95)</f>
        <v>3412</v>
      </c>
      <c r="AC23">
        <v>5116</v>
      </c>
      <c r="AD23">
        <v>5092</v>
      </c>
      <c r="AE23">
        <v>5106</v>
      </c>
      <c r="AF23">
        <v>5106</v>
      </c>
      <c r="AI23">
        <f>(($AC$21-$AD$22)/($AC$21-$AC$20))</f>
        <v>0.1</v>
      </c>
      <c r="AJ23">
        <f>(($AC$21-$AE$21)/($AC$21-$AC$20))</f>
        <v>0.66666666666666663</v>
      </c>
      <c r="AK23">
        <f>(($AC$21-$AF$21)/($AC$21-$AC$20))</f>
        <v>0.7</v>
      </c>
      <c r="AL23">
        <f>(($AD$21-$AC$20)/($AD$21-$AD$20))</f>
        <v>4.3478260869565216E-2</v>
      </c>
      <c r="AM23">
        <f>(($AD$22-$AE$21)/($AD$22-$AD$21))</f>
        <v>0.68</v>
      </c>
      <c r="AN23">
        <f>(($AD$22-$AF$21)/($AD$22-$AD$21))</f>
        <v>0.72</v>
      </c>
      <c r="AO23">
        <f>(($AE$21-$AC$20)/($AE$21-$AE$20))</f>
        <v>0.26315789473684209</v>
      </c>
      <c r="AP23">
        <f>(($AE$21-$AD$21)/($AE$21-$AE$20))</f>
        <v>0.21052631578947367</v>
      </c>
      <c r="AQ23">
        <f>(($AE$20-$AF$20)/($AE$20-$AE$19))</f>
        <v>3.3333333333333333E-2</v>
      </c>
      <c r="AR23">
        <f>(($AF$21-$AC$20)/($AF$21-$AF$20))</f>
        <v>0.23684210526315788</v>
      </c>
      <c r="AS23">
        <f>(($AF$21-$AD$21)/($AF$21-$AF$20))</f>
        <v>0.18421052631578946</v>
      </c>
      <c r="AT23">
        <f>(($AF$22-$AE$21)/($AF$22-$AF$21))</f>
        <v>0.96875</v>
      </c>
      <c r="AU23">
        <v>2</v>
      </c>
      <c r="AV23">
        <v>1315</v>
      </c>
      <c r="AW23">
        <f>($AV$27-$AV$24)/200</f>
        <v>0.125</v>
      </c>
      <c r="BD23">
        <f>(($AC$21-$AD$22)/($AC$21-$AC$20))</f>
        <v>0.1</v>
      </c>
      <c r="BE23">
        <f>1-(($AC$21-$AE$21)/($AC$21-$AC$20))</f>
        <v>0.33333333333333337</v>
      </c>
      <c r="BF23">
        <f>1-(($AC$21-$AF$21)/($AC$21-$AC$20))</f>
        <v>0.30000000000000004</v>
      </c>
      <c r="BG23">
        <f>(($AD$21-$AC$20)/($AD$21-$AD$20))</f>
        <v>4.3478260869565216E-2</v>
      </c>
      <c r="BH23">
        <f>1-(($AD$22-$AE$21)/($AD$22-$AD$21))</f>
        <v>0.31999999999999995</v>
      </c>
      <c r="BI23">
        <f>1-(($AD$22-$AF$21)/($AD$22-$AD$21))</f>
        <v>0.28000000000000003</v>
      </c>
      <c r="BJ23">
        <f>(($AE$21-$AC$20)/($AE$21-$AE$20))</f>
        <v>0.26315789473684209</v>
      </c>
      <c r="BK23">
        <f>(($AE$21-$AD$21)/($AE$21-$AE$20))</f>
        <v>0.21052631578947367</v>
      </c>
      <c r="BL23">
        <f>(($AE$20-$AF$20)/($AE$20-$AE$19))</f>
        <v>3.3333333333333333E-2</v>
      </c>
      <c r="BM23">
        <f>(($AF$21-$AC$20)/($AF$21-$AF$20))</f>
        <v>0.23684210526315788</v>
      </c>
      <c r="BN23">
        <f>(($AF$21-$AD$21)/($AF$21-$AF$20))</f>
        <v>0.18421052631578946</v>
      </c>
      <c r="BO23">
        <f>1-(($AF$22-$AE$21)/($AF$22-$AF$21))</f>
        <v>3.125E-2</v>
      </c>
    </row>
    <row r="24" spans="1:67" x14ac:dyDescent="0.25">
      <c r="A24">
        <v>1149</v>
      </c>
      <c r="B24">
        <v>204.88647399999999</v>
      </c>
      <c r="C24" s="2">
        <v>1</v>
      </c>
      <c r="P24">
        <v>1</v>
      </c>
      <c r="Q24" t="str">
        <f>CONCATENATE(C24,E24,G24,I24)</f>
        <v>1</v>
      </c>
      <c r="R24">
        <v>1</v>
      </c>
      <c r="T24" t="s">
        <v>229</v>
      </c>
      <c r="V24" t="str">
        <f>CONCATENATE($R$101,$R$102,$R$103,$R$104)</f>
        <v>1341</v>
      </c>
      <c r="AC24">
        <v>5148</v>
      </c>
      <c r="AD24">
        <v>5123</v>
      </c>
      <c r="AE24">
        <v>5137</v>
      </c>
      <c r="AF24">
        <v>5138</v>
      </c>
      <c r="AI24">
        <f>(($AC$23-$AD$23)/($AC$23-$AC$22))</f>
        <v>0.92307692307692313</v>
      </c>
      <c r="AJ24">
        <f>(($AC$22-$AE$22)/($AC$22-$AC$21))</f>
        <v>0.64516129032258063</v>
      </c>
      <c r="AK24">
        <f>(($AC$22-$AF$22)/($AC$22-$AC$21))</f>
        <v>0.64516129032258063</v>
      </c>
      <c r="AL24">
        <f>(($AD$23-$AC$21)/($AD$23-$AD$22))</f>
        <v>0.91666666666666663</v>
      </c>
      <c r="AM24">
        <f>(($AD$23-$AE$22)/($AD$23-$AD$22))</f>
        <v>0.61111111111111116</v>
      </c>
      <c r="AN24">
        <f>(($AD$23-$AF$22)/($AD$23-$AD$22))</f>
        <v>0.61111111111111116</v>
      </c>
      <c r="AO24">
        <f>(($AE$22-$AC$21)/($AE$22-$AE$21))</f>
        <v>0.35483870967741937</v>
      </c>
      <c r="AP24">
        <f>(($AE$22-$AD$22)/($AE$22-$AE$21))</f>
        <v>0.45161290322580644</v>
      </c>
      <c r="AQ24">
        <f>(($AE$21-$AF$21)/($AE$21-$AE$20))</f>
        <v>2.6315789473684209E-2</v>
      </c>
      <c r="AR24">
        <f>(($AF$22-$AC$21)/($AF$22-$AF$21))</f>
        <v>0.34375</v>
      </c>
      <c r="AS24">
        <f>(($AF$22-$AD$22)/($AF$22-$AF$21))</f>
        <v>0.4375</v>
      </c>
      <c r="AT24">
        <f>(($AF$23-$AE$22)/($AF$23-$AF$22))</f>
        <v>1</v>
      </c>
      <c r="AU24">
        <v>1</v>
      </c>
      <c r="AV24">
        <v>1326</v>
      </c>
      <c r="AW24">
        <f>($AV$28-$AV$25)/200</f>
        <v>0.105</v>
      </c>
      <c r="BD24">
        <f>1-(($AC$23-$AD$23)/($AC$23-$AC$22))</f>
        <v>7.6923076923076872E-2</v>
      </c>
      <c r="BE24">
        <f>1-(($AC$22-$AE$22)/($AC$22-$AC$21))</f>
        <v>0.35483870967741937</v>
      </c>
      <c r="BF24">
        <f>1-(($AC$22-$AF$22)/($AC$22-$AC$21))</f>
        <v>0.35483870967741937</v>
      </c>
      <c r="BG24">
        <f>1-(($AD$23-$AC$21)/($AD$23-$AD$22))</f>
        <v>8.333333333333337E-2</v>
      </c>
      <c r="BH24">
        <f>1-(($AD$23-$AE$22)/($AD$23-$AD$22))</f>
        <v>0.38888888888888884</v>
      </c>
      <c r="BI24">
        <f>1-(($AD$23-$AF$22)/($AD$23-$AD$22))</f>
        <v>0.38888888888888884</v>
      </c>
      <c r="BJ24">
        <f>(($AE$22-$AC$21)/($AE$22-$AE$21))</f>
        <v>0.35483870967741937</v>
      </c>
      <c r="BK24">
        <f>(($AE$22-$AD$22)/($AE$22-$AE$21))</f>
        <v>0.45161290322580644</v>
      </c>
      <c r="BL24">
        <f>(($AE$21-$AF$21)/($AE$21-$AE$20))</f>
        <v>2.6315789473684209E-2</v>
      </c>
      <c r="BM24">
        <f>(($AF$22-$AC$21)/($AF$22-$AF$21))</f>
        <v>0.34375</v>
      </c>
      <c r="BN24">
        <f>(($AF$22-$AD$22)/($AF$22-$AF$21))</f>
        <v>0.4375</v>
      </c>
      <c r="BO24">
        <f>1-(($AF$23-$AE$22)/($AF$23-$AF$22))</f>
        <v>0</v>
      </c>
    </row>
    <row r="25" spans="1:67" x14ac:dyDescent="0.25">
      <c r="A25">
        <v>1150</v>
      </c>
      <c r="B25">
        <v>204.88647399999999</v>
      </c>
      <c r="C25" s="2">
        <v>1</v>
      </c>
      <c r="P25">
        <v>1</v>
      </c>
      <c r="Q25" t="str">
        <f>CONCATENATE(C25,E25,G25,I25)</f>
        <v>1</v>
      </c>
      <c r="R25">
        <v>4</v>
      </c>
      <c r="T25" t="s">
        <v>230</v>
      </c>
      <c r="V25" t="str">
        <f>CONCATENATE($R$105,$R$106,$R$107,$R$108)</f>
        <v>2341</v>
      </c>
      <c r="AC25">
        <v>17534</v>
      </c>
      <c r="AD25">
        <v>17574</v>
      </c>
      <c r="AE25">
        <v>17542</v>
      </c>
      <c r="AF25">
        <v>17543</v>
      </c>
      <c r="AI25">
        <f>(($AC$24-$AD$24)/($AC$24-$AC$23))</f>
        <v>0.78125</v>
      </c>
      <c r="AJ25">
        <f>(($AC$23-$AE$23)/($AC$23-$AC$22))</f>
        <v>0.38461538461538464</v>
      </c>
      <c r="AK25">
        <f>(($AC$23-$AF$23)/($AC$23-$AC$22))</f>
        <v>0.38461538461538464</v>
      </c>
      <c r="AL25">
        <f>(($AD$23-$AC$22)/($AD$23-$AD$22))</f>
        <v>5.5555555555555552E-2</v>
      </c>
      <c r="AM25">
        <f>(($AD$24-$AE$23)/($AD$24-$AD$23))</f>
        <v>0.54838709677419351</v>
      </c>
      <c r="AN25">
        <f>(($AD$24-$AF$23)/($AD$24-$AD$23))</f>
        <v>0.54838709677419351</v>
      </c>
      <c r="AO25">
        <f>(($AE$23-$AC$22)/($AE$23-$AE$22))</f>
        <v>0.44444444444444442</v>
      </c>
      <c r="AP25">
        <f>(($AE$23-$AD$23)/($AE$23-$AE$22))</f>
        <v>0.3888888888888889</v>
      </c>
      <c r="AQ25">
        <f>(($AE$23-$AF$22)/($AE$23-$AE$22))</f>
        <v>1</v>
      </c>
      <c r="AR25">
        <f>(($AF$23-$AC$22)/($AF$23-$AF$22))</f>
        <v>0.44444444444444442</v>
      </c>
      <c r="AS25">
        <f>(($AF$23-$AD$23)/($AF$23-$AF$22))</f>
        <v>0.3888888888888889</v>
      </c>
      <c r="AT25">
        <f>(($AF$24-$AE$23)/($AF$24-$AF$23))</f>
        <v>1</v>
      </c>
      <c r="AU25">
        <v>4</v>
      </c>
      <c r="AV25">
        <v>1339</v>
      </c>
      <c r="AW25">
        <f>($AV$29-$AV$26)/200</f>
        <v>0.17</v>
      </c>
      <c r="BD25">
        <f>1-(($AC$24-$AD$24)/($AC$24-$AC$23))</f>
        <v>0.21875</v>
      </c>
      <c r="BE25">
        <f>(($AC$23-$AE$23)/($AC$23-$AC$22))</f>
        <v>0.38461538461538464</v>
      </c>
      <c r="BF25">
        <f>(($AC$23-$AF$23)/($AC$23-$AC$22))</f>
        <v>0.38461538461538464</v>
      </c>
      <c r="BG25">
        <f>(($AD$23-$AC$22)/($AD$23-$AD$22))</f>
        <v>5.5555555555555552E-2</v>
      </c>
      <c r="BH25">
        <f>1-(($AD$24-$AE$23)/($AD$24-$AD$23))</f>
        <v>0.45161290322580649</v>
      </c>
      <c r="BI25">
        <f>1-(($AD$24-$AF$23)/($AD$24-$AD$23))</f>
        <v>0.45161290322580649</v>
      </c>
      <c r="BJ25">
        <f>(($AE$23-$AC$22)/($AE$23-$AE$22))</f>
        <v>0.44444444444444442</v>
      </c>
      <c r="BK25">
        <f>(($AE$23-$AD$23)/($AE$23-$AE$22))</f>
        <v>0.3888888888888889</v>
      </c>
      <c r="BL25">
        <f>1-(($AE$23-$AF$22)/($AE$23-$AE$22))</f>
        <v>0</v>
      </c>
      <c r="BM25">
        <f>(($AF$23-$AC$22)/($AF$23-$AF$22))</f>
        <v>0.44444444444444442</v>
      </c>
      <c r="BN25">
        <f>(($AF$23-$AD$23)/($AF$23-$AF$22))</f>
        <v>0.3888888888888889</v>
      </c>
      <c r="BO25">
        <f>1-(($AF$24-$AE$23)/($AF$24-$AF$23))</f>
        <v>0</v>
      </c>
    </row>
    <row r="26" spans="1:67" x14ac:dyDescent="0.25">
      <c r="A26">
        <v>1151</v>
      </c>
      <c r="B26">
        <v>204.88647399999999</v>
      </c>
      <c r="C26" s="2">
        <v>1</v>
      </c>
      <c r="P26">
        <v>1</v>
      </c>
      <c r="Q26" t="str">
        <f>CONCATENATE(C26,E26,G26,I26)</f>
        <v>1</v>
      </c>
      <c r="R26">
        <v>3</v>
      </c>
      <c r="T26" t="s">
        <v>227</v>
      </c>
      <c r="V26" t="str">
        <f>CONCATENATE($R$109,$R$110,$R$111,$R$112)</f>
        <v>2431</v>
      </c>
      <c r="AC26">
        <v>17571</v>
      </c>
      <c r="AD26">
        <v>17602</v>
      </c>
      <c r="AE26">
        <v>17580</v>
      </c>
      <c r="AF26">
        <v>17581</v>
      </c>
      <c r="AJ26">
        <f>(($AC$24-$AE$24)/($AC$24-$AC$23))</f>
        <v>0.34375</v>
      </c>
      <c r="AK26">
        <f>(($AC$24-$AF$24)/($AC$24-$AC$23))</f>
        <v>0.3125</v>
      </c>
      <c r="AL26">
        <f>(($AD$24-$AC$23)/($AD$24-$AD$23))</f>
        <v>0.22580645161290322</v>
      </c>
      <c r="AO26">
        <f>(($AE$24-$AC$23)/($AE$24-$AE$23))</f>
        <v>0.67741935483870963</v>
      </c>
      <c r="AP26">
        <f>(($AE$24-$AD$24)/($AE$24-$AE$23))</f>
        <v>0.45161290322580644</v>
      </c>
      <c r="AQ26">
        <f>(($AE$24-$AF$23)/($AE$24-$AE$23))</f>
        <v>1</v>
      </c>
      <c r="AR26">
        <f>(($AF$24-$AC$23)/($AF$24-$AF$23))</f>
        <v>0.6875</v>
      </c>
      <c r="AS26">
        <f>(($AF$24-$AD$24)/($AF$24-$AF$23))</f>
        <v>0.46875</v>
      </c>
      <c r="AT26">
        <f>(($AF$24-$AE$24)/($AF$24-$AF$23))</f>
        <v>3.125E-2</v>
      </c>
      <c r="AU26">
        <v>3</v>
      </c>
      <c r="AV26">
        <v>1342</v>
      </c>
      <c r="AW26">
        <f>($AV$30-$AV$27)/200</f>
        <v>0.14000000000000001</v>
      </c>
      <c r="BE26">
        <f>(($AC$24-$AE$24)/($AC$24-$AC$23))</f>
        <v>0.34375</v>
      </c>
      <c r="BF26">
        <f>(($AC$24-$AF$24)/($AC$24-$AC$23))</f>
        <v>0.3125</v>
      </c>
      <c r="BG26">
        <f>(($AD$24-$AC$23)/($AD$24-$AD$23))</f>
        <v>0.22580645161290322</v>
      </c>
      <c r="BJ26">
        <f>1-(($AE$24-$AC$23)/($AE$24-$AE$23))</f>
        <v>0.32258064516129037</v>
      </c>
      <c r="BK26">
        <f>(($AE$24-$AD$24)/($AE$24-$AE$23))</f>
        <v>0.45161290322580644</v>
      </c>
      <c r="BL26">
        <f>1-(($AE$24-$AF$23)/($AE$24-$AE$23))</f>
        <v>0</v>
      </c>
      <c r="BM26">
        <f>1-(($AF$24-$AC$23)/($AF$24-$AF$23))</f>
        <v>0.3125</v>
      </c>
      <c r="BN26">
        <f>(($AF$24-$AD$24)/($AF$24-$AF$23))</f>
        <v>0.46875</v>
      </c>
      <c r="BO26">
        <f>(($AF$24-$AE$24)/($AF$24-$AF$23))</f>
        <v>3.125E-2</v>
      </c>
    </row>
    <row r="27" spans="1:67" x14ac:dyDescent="0.25">
      <c r="A27">
        <v>1152</v>
      </c>
      <c r="B27">
        <v>204.88647399999999</v>
      </c>
      <c r="C27" s="2">
        <v>1</v>
      </c>
      <c r="P27">
        <v>1</v>
      </c>
      <c r="Q27" t="str">
        <f>CONCATENATE(C27,E27,G27,I27)</f>
        <v>1</v>
      </c>
      <c r="R27">
        <v>2</v>
      </c>
      <c r="T27" t="s">
        <v>228</v>
      </c>
      <c r="V27" t="str">
        <f>CONCATENATE($R$113,$R$114,$R$115,$R$116)</f>
        <v>2432</v>
      </c>
      <c r="AC27">
        <v>17599</v>
      </c>
      <c r="AD27">
        <v>17635</v>
      </c>
      <c r="AE27">
        <v>17613</v>
      </c>
      <c r="AF27">
        <v>17612</v>
      </c>
      <c r="AU27">
        <v>2</v>
      </c>
      <c r="AV27">
        <v>1351</v>
      </c>
      <c r="AW27">
        <f>($AV$31-$AV$28)/200</f>
        <v>0.125</v>
      </c>
    </row>
    <row r="28" spans="1:67" x14ac:dyDescent="0.25">
      <c r="A28">
        <v>1153</v>
      </c>
      <c r="B28">
        <v>203.50447499999999</v>
      </c>
      <c r="C28" s="2">
        <v>1</v>
      </c>
      <c r="P28">
        <v>1</v>
      </c>
      <c r="Q28" t="str">
        <f>CONCATENATE(C28,E28,G28,I28)</f>
        <v>1</v>
      </c>
      <c r="R28">
        <v>1</v>
      </c>
      <c r="T28" t="s">
        <v>229</v>
      </c>
      <c r="V28" t="str">
        <f>CONCATENATE($R$117,$R$118,$R$119,$R$120)</f>
        <v>1432</v>
      </c>
      <c r="AC28">
        <v>17634</v>
      </c>
      <c r="AD28">
        <v>17666</v>
      </c>
      <c r="AE28">
        <v>17648</v>
      </c>
      <c r="AF28">
        <v>17646</v>
      </c>
      <c r="AU28">
        <v>1</v>
      </c>
      <c r="AV28">
        <v>1360</v>
      </c>
      <c r="AW28">
        <f>($AV$32-$AV$29)/200</f>
        <v>0.1</v>
      </c>
    </row>
    <row r="29" spans="1:67" x14ac:dyDescent="0.25">
      <c r="A29">
        <v>1154</v>
      </c>
      <c r="B29">
        <v>203.50447499999999</v>
      </c>
      <c r="C29" s="2">
        <v>1</v>
      </c>
      <c r="H29">
        <v>206.88242700000001</v>
      </c>
      <c r="I29" s="3">
        <v>4</v>
      </c>
      <c r="P29">
        <v>2</v>
      </c>
      <c r="Q29" t="str">
        <f>CONCATENATE(C29,E29,G29,I29)</f>
        <v>14</v>
      </c>
      <c r="R29">
        <v>4</v>
      </c>
      <c r="T29" t="s">
        <v>230</v>
      </c>
      <c r="V29" t="str">
        <f>CONCATENATE($R$121,$R$122,$R$123,$R$124)</f>
        <v>1342</v>
      </c>
      <c r="AC29">
        <v>17669</v>
      </c>
      <c r="AD29">
        <v>17695</v>
      </c>
      <c r="AE29">
        <v>17681</v>
      </c>
      <c r="AF29">
        <v>17680</v>
      </c>
      <c r="AI29">
        <f>(($AC$27-$AD$25)/($AC$27-$AC$26))</f>
        <v>0.8928571428571429</v>
      </c>
      <c r="AJ29">
        <f>(($AC$26-$AE$25)/($AC$26-$AC$25))</f>
        <v>0.78378378378378377</v>
      </c>
      <c r="AK29">
        <f>(($AC$26-$AF$25)/($AC$26-$AC$25))</f>
        <v>0.7567567567567568</v>
      </c>
      <c r="AL29">
        <f>(($AD$26-$AC$27)/($AD$26-$AD$25))</f>
        <v>0.10714285714285714</v>
      </c>
      <c r="AM29">
        <f>(($AD$26-$AE$26)/($AD$26-$AD$25))</f>
        <v>0.7857142857142857</v>
      </c>
      <c r="AN29">
        <f>(($AD$26-$AF$26)/($AD$26-$AD$25))</f>
        <v>0.75</v>
      </c>
      <c r="AO29">
        <f>(($AE$26-$AC$26)/($AE$26-$AE$25))</f>
        <v>0.23684210526315788</v>
      </c>
      <c r="AP29">
        <f>(($AE$26-$AD$25)/($AE$26-$AE$25))</f>
        <v>0.15789473684210525</v>
      </c>
      <c r="AQ29">
        <f>(($AE$26-$AF$25)/($AE$26-$AE$25))</f>
        <v>0.97368421052631582</v>
      </c>
      <c r="AR29">
        <f>(($AF$26-$AC$26)/($AF$26-$AF$25))</f>
        <v>0.26315789473684209</v>
      </c>
      <c r="AS29">
        <f>(($AF$26-$AD$25)/($AF$26-$AF$25))</f>
        <v>0.18421052631578946</v>
      </c>
      <c r="AT29">
        <f>(($AF$26-$AE$26)/($AF$26-$AF$25))</f>
        <v>2.6315789473684209E-2</v>
      </c>
      <c r="AU29">
        <v>4</v>
      </c>
      <c r="AV29">
        <v>1376</v>
      </c>
      <c r="AW29">
        <f>($AV$33-$AV$30)/200</f>
        <v>0.16</v>
      </c>
      <c r="BD29">
        <f>1-(($AC$27-$AD$25)/($AC$27-$AC$26))</f>
        <v>0.1071428571428571</v>
      </c>
      <c r="BE29">
        <f>1-(($AC$26-$AE$25)/($AC$26-$AC$25))</f>
        <v>0.21621621621621623</v>
      </c>
      <c r="BF29">
        <f>1-(($AC$26-$AF$25)/($AC$26-$AC$25))</f>
        <v>0.2432432432432432</v>
      </c>
      <c r="BG29">
        <f>(($AD$26-$AC$27)/($AD$26-$AD$25))</f>
        <v>0.10714285714285714</v>
      </c>
      <c r="BH29">
        <f>1-(($AD$26-$AE$26)/($AD$26-$AD$25))</f>
        <v>0.2142857142857143</v>
      </c>
      <c r="BI29">
        <f>1-(($AD$26-$AF$26)/($AD$26-$AD$25))</f>
        <v>0.25</v>
      </c>
      <c r="BJ29">
        <f>(($AE$26-$AC$26)/($AE$26-$AE$25))</f>
        <v>0.23684210526315788</v>
      </c>
      <c r="BK29">
        <f>(($AE$26-$AD$25)/($AE$26-$AE$25))</f>
        <v>0.15789473684210525</v>
      </c>
      <c r="BL29">
        <f>1-(($AE$26-$AF$25)/($AE$26-$AE$25))</f>
        <v>2.6315789473684181E-2</v>
      </c>
      <c r="BM29">
        <f>(($AF$26-$AC$26)/($AF$26-$AF$25))</f>
        <v>0.26315789473684209</v>
      </c>
      <c r="BN29">
        <f>(($AF$26-$AD$25)/($AF$26-$AF$25))</f>
        <v>0.18421052631578946</v>
      </c>
      <c r="BO29">
        <f>(($AF$26-$AE$26)/($AF$26-$AF$25))</f>
        <v>2.6315789473684209E-2</v>
      </c>
    </row>
    <row r="30" spans="1:67" x14ac:dyDescent="0.25">
      <c r="A30">
        <v>1155</v>
      </c>
      <c r="B30">
        <v>203.50447499999999</v>
      </c>
      <c r="C30" s="2">
        <v>1</v>
      </c>
      <c r="H30">
        <v>206.88242700000001</v>
      </c>
      <c r="I30" s="3">
        <v>4</v>
      </c>
      <c r="P30">
        <v>2</v>
      </c>
      <c r="Q30" t="str">
        <f>CONCATENATE(C30,E30,G30,I30)</f>
        <v>14</v>
      </c>
      <c r="R30">
        <v>3</v>
      </c>
      <c r="T30" t="s">
        <v>227</v>
      </c>
      <c r="V30" t="str">
        <f>CONCATENATE($R$130,$R$131,$R$132,$R$133)</f>
        <v>2143</v>
      </c>
      <c r="AC30">
        <v>17696</v>
      </c>
      <c r="AD30">
        <v>17724</v>
      </c>
      <c r="AE30">
        <v>17712</v>
      </c>
      <c r="AF30">
        <v>17712</v>
      </c>
      <c r="AI30">
        <f>(($AC$28-$AD$26)/($AC$28-$AC$27))</f>
        <v>0.91428571428571426</v>
      </c>
      <c r="AJ30">
        <f>(($AC$27-$AE$26)/($AC$27-$AC$26))</f>
        <v>0.6785714285714286</v>
      </c>
      <c r="AK30">
        <f>(($AC$27-$AF$26)/($AC$27-$AC$26))</f>
        <v>0.6428571428571429</v>
      </c>
      <c r="AL30">
        <f>(($AD$27-$AC$28)/($AD$27-$AD$26))</f>
        <v>3.0303030303030304E-2</v>
      </c>
      <c r="AM30">
        <f>(($AD$27-$AE$27)/($AD$27-$AD$26))</f>
        <v>0.66666666666666663</v>
      </c>
      <c r="AN30">
        <f>(($AD$27-$AF$27)/($AD$27-$AD$26))</f>
        <v>0.69696969696969702</v>
      </c>
      <c r="AO30">
        <f>(($AE$27-$AC$27)/($AE$27-$AE$26))</f>
        <v>0.42424242424242425</v>
      </c>
      <c r="AP30">
        <f>(($AE$27-$AD$26)/($AE$27-$AE$26))</f>
        <v>0.33333333333333331</v>
      </c>
      <c r="AQ30">
        <f>(($AE$27-$AF$26)/($AE$27-$AE$26))</f>
        <v>0.96969696969696972</v>
      </c>
      <c r="AR30">
        <f>(($AF$27-$AC$27)/($AF$27-$AF$26))</f>
        <v>0.41935483870967744</v>
      </c>
      <c r="AS30">
        <f>(($AF$27-$AD$26)/($AF$27-$AF$26))</f>
        <v>0.32258064516129031</v>
      </c>
      <c r="AT30">
        <f>(($AF$28-$AE$27)/($AF$28-$AF$27))</f>
        <v>0.97058823529411764</v>
      </c>
      <c r="AU30">
        <v>3</v>
      </c>
      <c r="AV30">
        <v>1379</v>
      </c>
      <c r="AW30">
        <f>($AV$34-$AV$31)/200</f>
        <v>0.15</v>
      </c>
      <c r="BD30">
        <f>1-(($AC$28-$AD$26)/($AC$28-$AC$27))</f>
        <v>8.5714285714285743E-2</v>
      </c>
      <c r="BE30">
        <f>1-(($AC$27-$AE$26)/($AC$27-$AC$26))</f>
        <v>0.3214285714285714</v>
      </c>
      <c r="BF30">
        <f>1-(($AC$27-$AF$26)/($AC$27-$AC$26))</f>
        <v>0.3571428571428571</v>
      </c>
      <c r="BG30">
        <f>(($AD$27-$AC$28)/($AD$27-$AD$26))</f>
        <v>3.0303030303030304E-2</v>
      </c>
      <c r="BH30">
        <f>1-(($AD$27-$AE$27)/($AD$27-$AD$26))</f>
        <v>0.33333333333333337</v>
      </c>
      <c r="BI30">
        <f>1-(($AD$27-$AF$27)/($AD$27-$AD$26))</f>
        <v>0.30303030303030298</v>
      </c>
      <c r="BJ30">
        <f>(($AE$27-$AC$27)/($AE$27-$AE$26))</f>
        <v>0.42424242424242425</v>
      </c>
      <c r="BK30">
        <f>(($AE$27-$AD$26)/($AE$27-$AE$26))</f>
        <v>0.33333333333333331</v>
      </c>
      <c r="BL30">
        <f>1-(($AE$27-$AF$26)/($AE$27-$AE$26))</f>
        <v>3.0303030303030276E-2</v>
      </c>
      <c r="BM30">
        <f>(($AF$27-$AC$27)/($AF$27-$AF$26))</f>
        <v>0.41935483870967744</v>
      </c>
      <c r="BN30">
        <f>(($AF$27-$AD$26)/($AF$27-$AF$26))</f>
        <v>0.32258064516129031</v>
      </c>
      <c r="BO30">
        <f>1-(($AF$28-$AE$27)/($AF$28-$AF$27))</f>
        <v>2.9411764705882359E-2</v>
      </c>
    </row>
    <row r="31" spans="1:67" x14ac:dyDescent="0.25">
      <c r="A31">
        <v>1156</v>
      </c>
      <c r="B31">
        <v>203.50447499999999</v>
      </c>
      <c r="C31" s="2">
        <v>1</v>
      </c>
      <c r="H31">
        <v>206.88242700000001</v>
      </c>
      <c r="I31" s="3">
        <v>4</v>
      </c>
      <c r="P31">
        <v>2</v>
      </c>
      <c r="Q31" t="str">
        <f>CONCATENATE(C31,E31,G31,I31)</f>
        <v>14</v>
      </c>
      <c r="R31">
        <v>2</v>
      </c>
      <c r="T31" t="s">
        <v>228</v>
      </c>
      <c r="V31" t="str">
        <f>CONCATENATE($R$134,$R$135,$R$136,$R$137)</f>
        <v>2134</v>
      </c>
      <c r="AC31">
        <v>17728</v>
      </c>
      <c r="AD31">
        <v>17977</v>
      </c>
      <c r="AE31">
        <v>17748</v>
      </c>
      <c r="AF31">
        <v>17745</v>
      </c>
      <c r="AI31">
        <f>(($AC$29-$AD$27)/($AC$29-$AC$28))</f>
        <v>0.97142857142857142</v>
      </c>
      <c r="AJ31">
        <f>(($AC$28-$AE$27)/($AC$28-$AC$27))</f>
        <v>0.6</v>
      </c>
      <c r="AK31">
        <f>(($AC$28-$AF$27)/($AC$28-$AC$27))</f>
        <v>0.62857142857142856</v>
      </c>
      <c r="AL31">
        <f>(($AD$29-$AC$29)/($AD$29-$AD$28))</f>
        <v>0.89655172413793105</v>
      </c>
      <c r="AM31">
        <f>(($AD$28-$AE$28)/($AD$28-$AD$27))</f>
        <v>0.58064516129032262</v>
      </c>
      <c r="AN31">
        <f>(($AD$28-$AF$28)/($AD$28-$AD$27))</f>
        <v>0.64516129032258063</v>
      </c>
      <c r="AO31">
        <f>(($AE$28-$AC$28)/($AE$28-$AE$27))</f>
        <v>0.4</v>
      </c>
      <c r="AP31">
        <f>(($AE$28-$AD$27)/($AE$28-$AE$27))</f>
        <v>0.37142857142857144</v>
      </c>
      <c r="AQ31">
        <f>(($AE$27-$AF$27)/($AE$27-$AE$26))</f>
        <v>3.0303030303030304E-2</v>
      </c>
      <c r="AR31">
        <f>(($AF$28-$AC$28)/($AF$28-$AF$27))</f>
        <v>0.35294117647058826</v>
      </c>
      <c r="AS31">
        <f>(($AF$28-$AD$27)/($AF$28-$AF$27))</f>
        <v>0.3235294117647059</v>
      </c>
      <c r="AT31">
        <f>(($AF$29-$AE$28)/($AF$29-$AF$28))</f>
        <v>0.94117647058823528</v>
      </c>
      <c r="AU31">
        <v>2</v>
      </c>
      <c r="AV31">
        <v>1385</v>
      </c>
      <c r="AW31">
        <f>($AV$35-$AV$32)/200</f>
        <v>0.115</v>
      </c>
      <c r="BD31">
        <f>1-(($AC$29-$AD$27)/($AC$29-$AC$28))</f>
        <v>2.8571428571428581E-2</v>
      </c>
      <c r="BE31">
        <f>1-(($AC$28-$AE$27)/($AC$28-$AC$27))</f>
        <v>0.4</v>
      </c>
      <c r="BF31">
        <f>1-(($AC$28-$AF$27)/($AC$28-$AC$27))</f>
        <v>0.37142857142857144</v>
      </c>
      <c r="BG31">
        <f>1-(($AD$29-$AC$29)/($AD$29-$AD$28))</f>
        <v>0.10344827586206895</v>
      </c>
      <c r="BH31">
        <f>1-(($AD$28-$AE$28)/($AD$28-$AD$27))</f>
        <v>0.41935483870967738</v>
      </c>
      <c r="BI31">
        <f>1-(($AD$28-$AF$28)/($AD$28-$AD$27))</f>
        <v>0.35483870967741937</v>
      </c>
      <c r="BJ31">
        <f>(($AE$28-$AC$28)/($AE$28-$AE$27))</f>
        <v>0.4</v>
      </c>
      <c r="BK31">
        <f>(($AE$28-$AD$27)/($AE$28-$AE$27))</f>
        <v>0.37142857142857144</v>
      </c>
      <c r="BL31">
        <f>(($AE$27-$AF$27)/($AE$27-$AE$26))</f>
        <v>3.0303030303030304E-2</v>
      </c>
      <c r="BM31">
        <f>(($AF$28-$AC$28)/($AF$28-$AF$27))</f>
        <v>0.35294117647058826</v>
      </c>
      <c r="BN31">
        <f>(($AF$28-$AD$27)/($AF$28-$AF$27))</f>
        <v>0.3235294117647059</v>
      </c>
      <c r="BO31">
        <f>1-(($AF$29-$AE$28)/($AF$29-$AF$28))</f>
        <v>5.8823529411764719E-2</v>
      </c>
    </row>
    <row r="32" spans="1:67" x14ac:dyDescent="0.25">
      <c r="A32">
        <v>1157</v>
      </c>
      <c r="B32">
        <v>203.50447499999999</v>
      </c>
      <c r="C32" s="2">
        <v>1</v>
      </c>
      <c r="H32">
        <v>206.88242700000001</v>
      </c>
      <c r="I32" s="3">
        <v>4</v>
      </c>
      <c r="P32">
        <v>2</v>
      </c>
      <c r="Q32" t="str">
        <f>CONCATENATE(C32,E32,G32,I32)</f>
        <v>14</v>
      </c>
      <c r="R32">
        <v>1</v>
      </c>
      <c r="T32" t="s">
        <v>231</v>
      </c>
      <c r="V32" t="str">
        <f>CONCATENATE($R$138,$R$139,$R$140,$R$141)</f>
        <v>1243</v>
      </c>
      <c r="AC32">
        <v>17982</v>
      </c>
      <c r="AD32">
        <v>18019</v>
      </c>
      <c r="AE32">
        <v>17995</v>
      </c>
      <c r="AF32">
        <v>17994</v>
      </c>
      <c r="AI32">
        <f>(($AC$29-$AD$28)/($AC$29-$AC$28))</f>
        <v>8.5714285714285715E-2</v>
      </c>
      <c r="AJ32">
        <f>(($AC$29-$AE$28)/($AC$29-$AC$28))</f>
        <v>0.6</v>
      </c>
      <c r="AK32">
        <f>(($AC$29-$AF$28)/($AC$29-$AC$28))</f>
        <v>0.65714285714285714</v>
      </c>
      <c r="AL32">
        <f>(($AD$30-$AC$30)/($AD$30-$AD$29))</f>
        <v>0.96551724137931039</v>
      </c>
      <c r="AM32">
        <f>(($AD$29-$AE$29)/($AD$29-$AD$28))</f>
        <v>0.48275862068965519</v>
      </c>
      <c r="AN32">
        <f>(($AD$29-$AF$29)/($AD$29-$AD$28))</f>
        <v>0.51724137931034486</v>
      </c>
      <c r="AO32">
        <f>(($AE$29-$AC$29)/($AE$29-$AE$28))</f>
        <v>0.36363636363636365</v>
      </c>
      <c r="AP32">
        <f>(($AE$29-$AD$28)/($AE$29-$AE$28))</f>
        <v>0.45454545454545453</v>
      </c>
      <c r="AQ32">
        <f>(($AE$28-$AF$28)/($AE$28-$AE$27))</f>
        <v>5.7142857142857141E-2</v>
      </c>
      <c r="AR32">
        <f>(($AF$29-$AC$29)/($AF$29-$AF$28))</f>
        <v>0.3235294117647059</v>
      </c>
      <c r="AS32">
        <f>(($AF$29-$AD$28)/($AF$29-$AF$28))</f>
        <v>0.41176470588235292</v>
      </c>
      <c r="AT32">
        <f>(($AF$30-$AE$29)/($AF$30-$AF$29))</f>
        <v>0.96875</v>
      </c>
      <c r="AU32">
        <v>1</v>
      </c>
      <c r="AV32">
        <v>1396</v>
      </c>
      <c r="AW32">
        <f>($AV$41-$AV$38)/200</f>
        <v>7.0000000000000007E-2</v>
      </c>
      <c r="BD32">
        <f>(($AC$29-$AD$28)/($AC$29-$AC$28))</f>
        <v>8.5714285714285715E-2</v>
      </c>
      <c r="BE32">
        <f>1-(($AC$29-$AE$28)/($AC$29-$AC$28))</f>
        <v>0.4</v>
      </c>
      <c r="BF32">
        <f>1-(($AC$29-$AF$28)/($AC$29-$AC$28))</f>
        <v>0.34285714285714286</v>
      </c>
      <c r="BG32">
        <f>1-(($AD$30-$AC$30)/($AD$30-$AD$29))</f>
        <v>3.4482758620689613E-2</v>
      </c>
      <c r="BH32">
        <f>(($AD$29-$AE$29)/($AD$29-$AD$28))</f>
        <v>0.48275862068965519</v>
      </c>
      <c r="BI32">
        <f>1-(($AD$29-$AF$29)/($AD$29-$AD$28))</f>
        <v>0.48275862068965514</v>
      </c>
      <c r="BJ32">
        <f>(($AE$29-$AC$29)/($AE$29-$AE$28))</f>
        <v>0.36363636363636365</v>
      </c>
      <c r="BK32">
        <f>(($AE$29-$AD$28)/($AE$29-$AE$28))</f>
        <v>0.45454545454545453</v>
      </c>
      <c r="BL32">
        <f>(($AE$28-$AF$28)/($AE$28-$AE$27))</f>
        <v>5.7142857142857141E-2</v>
      </c>
      <c r="BM32">
        <f>(($AF$29-$AC$29)/($AF$29-$AF$28))</f>
        <v>0.3235294117647059</v>
      </c>
      <c r="BN32">
        <f>(($AF$29-$AD$28)/($AF$29-$AF$28))</f>
        <v>0.41176470588235292</v>
      </c>
      <c r="BO32">
        <f>1-(($AF$30-$AE$29)/($AF$30-$AF$29))</f>
        <v>3.125E-2</v>
      </c>
    </row>
    <row r="33" spans="1:67" x14ac:dyDescent="0.25">
      <c r="A33">
        <v>1158</v>
      </c>
      <c r="H33">
        <v>206.88242700000001</v>
      </c>
      <c r="I33" s="3">
        <v>4</v>
      </c>
      <c r="P33">
        <v>1</v>
      </c>
      <c r="Q33" t="str">
        <f>CONCATENATE(C33,E33,G33,I33)</f>
        <v>4</v>
      </c>
      <c r="R33">
        <v>4</v>
      </c>
      <c r="T33" t="s">
        <v>232</v>
      </c>
      <c r="V33" t="str">
        <f>CONCATENATE($R$142,$R$143,$R$144,$R$145)</f>
        <v>1234</v>
      </c>
      <c r="AC33">
        <v>18022</v>
      </c>
      <c r="AD33">
        <v>18058</v>
      </c>
      <c r="AE33">
        <v>18032</v>
      </c>
      <c r="AF33">
        <v>18032</v>
      </c>
      <c r="AI33">
        <f>(($AC$30-$AD$29)/($AC$30-$AC$29))</f>
        <v>3.7037037037037035E-2</v>
      </c>
      <c r="AJ33">
        <f>(($AC$30-$AE$29)/($AC$30-$AC$29))</f>
        <v>0.55555555555555558</v>
      </c>
      <c r="AK33">
        <f>(($AC$30-$AF$29)/($AC$30-$AC$29))</f>
        <v>0.59259259259259256</v>
      </c>
      <c r="AM33">
        <f>(($AD$30-$AE$30)/($AD$30-$AD$29))</f>
        <v>0.41379310344827586</v>
      </c>
      <c r="AN33">
        <f>(($AD$30-$AF$30)/($AD$30-$AD$29))</f>
        <v>0.41379310344827586</v>
      </c>
      <c r="AO33">
        <f>(($AE$30-$AC$30)/($AE$30-$AE$29))</f>
        <v>0.5161290322580645</v>
      </c>
      <c r="AP33">
        <f>(($AE$30-$AD$29)/($AE$30-$AE$29))</f>
        <v>0.54838709677419351</v>
      </c>
      <c r="AQ33">
        <f>(($AE$29-$AF$29)/($AE$29-$AE$28))</f>
        <v>3.0303030303030304E-2</v>
      </c>
      <c r="AR33">
        <f>(($AF$30-$AC$30)/($AF$30-$AF$29))</f>
        <v>0.5</v>
      </c>
      <c r="AS33">
        <f>(($AF$30-$AD$29)/($AF$30-$AF$29))</f>
        <v>0.53125</v>
      </c>
      <c r="AT33">
        <f>(($AF$31-$AE$30)/($AF$31-$AF$30))</f>
        <v>1</v>
      </c>
      <c r="AU33">
        <v>4</v>
      </c>
      <c r="AV33">
        <v>1411</v>
      </c>
      <c r="AW33">
        <f>($AV$42-$AV$39)/200</f>
        <v>0.16500000000000001</v>
      </c>
      <c r="BD33">
        <f>(($AC$30-$AD$29)/($AC$30-$AC$29))</f>
        <v>3.7037037037037035E-2</v>
      </c>
      <c r="BE33">
        <f>1-(($AC$30-$AE$29)/($AC$30-$AC$29))</f>
        <v>0.44444444444444442</v>
      </c>
      <c r="BF33">
        <f>1-(($AC$30-$AF$29)/($AC$30-$AC$29))</f>
        <v>0.40740740740740744</v>
      </c>
      <c r="BH33">
        <f>(($AD$30-$AE$30)/($AD$30-$AD$29))</f>
        <v>0.41379310344827586</v>
      </c>
      <c r="BI33">
        <f>(($AD$30-$AF$30)/($AD$30-$AD$29))</f>
        <v>0.41379310344827586</v>
      </c>
      <c r="BJ33">
        <f>1-(($AE$30-$AC$30)/($AE$30-$AE$29))</f>
        <v>0.4838709677419355</v>
      </c>
      <c r="BK33">
        <f>1-(($AE$30-$AD$29)/($AE$30-$AE$29))</f>
        <v>0.45161290322580649</v>
      </c>
      <c r="BL33">
        <f>(($AE$29-$AF$29)/($AE$29-$AE$28))</f>
        <v>3.0303030303030304E-2</v>
      </c>
      <c r="BM33">
        <f>(($AF$30-$AC$30)/($AF$30-$AF$29))</f>
        <v>0.5</v>
      </c>
      <c r="BN33">
        <f>1-(($AF$30-$AD$29)/($AF$30-$AF$29))</f>
        <v>0.46875</v>
      </c>
      <c r="BO33">
        <f>1-(($AF$31-$AE$30)/($AF$31-$AF$30))</f>
        <v>0</v>
      </c>
    </row>
    <row r="34" spans="1:67" x14ac:dyDescent="0.25">
      <c r="A34">
        <v>1159</v>
      </c>
      <c r="H34">
        <v>206.88242700000001</v>
      </c>
      <c r="I34" s="3">
        <v>4</v>
      </c>
      <c r="P34">
        <v>1</v>
      </c>
      <c r="Q34" t="str">
        <f>CONCATENATE(C34,E34,G34,I34)</f>
        <v>4</v>
      </c>
      <c r="R34">
        <v>3</v>
      </c>
      <c r="T34" t="s">
        <v>233</v>
      </c>
      <c r="V34" t="str">
        <f>CONCATENATE($R$146,$R$147,$R$148,$R$149)</f>
        <v>1234</v>
      </c>
      <c r="AC34">
        <v>18056</v>
      </c>
      <c r="AD34">
        <v>18094</v>
      </c>
      <c r="AE34">
        <v>18069</v>
      </c>
      <c r="AF34">
        <v>18068</v>
      </c>
      <c r="AI34">
        <f>(($AC$31-$AD$30)/($AC$31-$AC$30))</f>
        <v>0.125</v>
      </c>
      <c r="AJ34">
        <f>(($AC$31-$AE$30)/($AC$31-$AC$30))</f>
        <v>0.5</v>
      </c>
      <c r="AK34">
        <f>(($AC$31-$AF$30)/($AC$31-$AC$30))</f>
        <v>0.5</v>
      </c>
      <c r="AO34">
        <f>(($AE$31-$AC$31)/($AE$31-$AE$30))</f>
        <v>0.55555555555555558</v>
      </c>
      <c r="AP34">
        <f>(($AE$31-$AD$30)/($AE$31-$AE$30))</f>
        <v>0.66666666666666663</v>
      </c>
      <c r="AQ34">
        <f>(($AE$31-$AF$30)/($AE$31-$AE$30))</f>
        <v>1</v>
      </c>
      <c r="AR34">
        <f>(($AF$31-$AC$31)/($AF$31-$AF$30))</f>
        <v>0.51515151515151514</v>
      </c>
      <c r="AS34">
        <f>(($AF$31-$AD$30)/($AF$31-$AF$30))</f>
        <v>0.63636363636363635</v>
      </c>
      <c r="AU34">
        <v>3</v>
      </c>
      <c r="AV34">
        <v>1415</v>
      </c>
      <c r="AW34">
        <f>($AV$43-$AV$40)/200</f>
        <v>0.13500000000000001</v>
      </c>
      <c r="BD34">
        <f>(($AC$31-$AD$30)/($AC$31-$AC$30))</f>
        <v>0.125</v>
      </c>
      <c r="BE34">
        <f>(($AC$31-$AE$30)/($AC$31-$AC$30))</f>
        <v>0.5</v>
      </c>
      <c r="BF34">
        <f>(($AC$31-$AF$30)/($AC$31-$AC$30))</f>
        <v>0.5</v>
      </c>
      <c r="BJ34">
        <f>1-(($AE$31-$AC$31)/($AE$31-$AE$30))</f>
        <v>0.44444444444444442</v>
      </c>
      <c r="BK34">
        <f>1-(($AE$31-$AD$30)/($AE$31-$AE$30))</f>
        <v>0.33333333333333337</v>
      </c>
      <c r="BL34">
        <f>1-(($AE$31-$AF$30)/($AE$31-$AE$30))</f>
        <v>0</v>
      </c>
      <c r="BM34">
        <f>1-(($AF$31-$AC$31)/($AF$31-$AF$30))</f>
        <v>0.48484848484848486</v>
      </c>
      <c r="BN34">
        <f>1-(($AF$31-$AD$30)/($AF$31-$AF$30))</f>
        <v>0.36363636363636365</v>
      </c>
    </row>
    <row r="35" spans="1:67" x14ac:dyDescent="0.25">
      <c r="A35">
        <v>1160</v>
      </c>
      <c r="F35">
        <v>202.76919799999999</v>
      </c>
      <c r="G35" s="4">
        <v>3</v>
      </c>
      <c r="H35">
        <v>206.88242700000001</v>
      </c>
      <c r="I35" s="3">
        <v>4</v>
      </c>
      <c r="P35">
        <v>2</v>
      </c>
      <c r="Q35" t="str">
        <f>CONCATENATE(C35,E35,G35,I35)</f>
        <v>34</v>
      </c>
      <c r="R35">
        <v>2</v>
      </c>
      <c r="T35" t="s">
        <v>234</v>
      </c>
      <c r="V35" t="str">
        <f>CONCATENATE($R$150,$R$151,$R$152,$R$153)</f>
        <v>1234</v>
      </c>
      <c r="AC35">
        <v>18091</v>
      </c>
      <c r="AD35">
        <v>18126</v>
      </c>
      <c r="AE35">
        <v>18105</v>
      </c>
      <c r="AF35">
        <v>18105</v>
      </c>
      <c r="AQ35">
        <f>(($AE$31-$AF$31)/($AE$31-$AE$30))</f>
        <v>8.3333333333333329E-2</v>
      </c>
      <c r="AU35">
        <v>2</v>
      </c>
      <c r="AV35">
        <v>1419</v>
      </c>
      <c r="AW35">
        <f>($AV$44-$AV$41)/200</f>
        <v>0.18</v>
      </c>
      <c r="BL35">
        <f>(($AE$31-$AF$31)/($AE$31-$AE$30))</f>
        <v>8.3333333333333329E-2</v>
      </c>
    </row>
    <row r="36" spans="1:67" x14ac:dyDescent="0.25">
      <c r="A36">
        <v>1161</v>
      </c>
      <c r="F36">
        <v>202.76919799999999</v>
      </c>
      <c r="G36" s="4">
        <v>3</v>
      </c>
      <c r="H36">
        <v>206.88242700000001</v>
      </c>
      <c r="I36" s="3">
        <v>4</v>
      </c>
      <c r="P36">
        <v>2</v>
      </c>
      <c r="Q36" t="str">
        <f>CONCATENATE(C36,E36,G36,I36)</f>
        <v>34</v>
      </c>
      <c r="R36" t="s">
        <v>22</v>
      </c>
      <c r="T36" t="s">
        <v>235</v>
      </c>
      <c r="V36" t="str">
        <f>CONCATENATE($R$154,$R$155,$R$156,$R$157)</f>
        <v>1234</v>
      </c>
      <c r="AC36">
        <v>18122</v>
      </c>
      <c r="AD36">
        <v>18166</v>
      </c>
      <c r="AE36">
        <v>18139</v>
      </c>
      <c r="AF36">
        <v>18141</v>
      </c>
      <c r="AU36" t="s">
        <v>22</v>
      </c>
      <c r="AV36">
        <v>1430</v>
      </c>
      <c r="AW36">
        <f>($AV$45-$AV$42)/200</f>
        <v>6.5000000000000002E-2</v>
      </c>
    </row>
    <row r="37" spans="1:67" x14ac:dyDescent="0.25">
      <c r="A37">
        <v>1162</v>
      </c>
      <c r="F37">
        <v>202.76919799999999</v>
      </c>
      <c r="G37" s="4">
        <v>3</v>
      </c>
      <c r="H37">
        <v>206.88242700000001</v>
      </c>
      <c r="I37" s="3">
        <v>4</v>
      </c>
      <c r="P37">
        <v>2</v>
      </c>
      <c r="Q37" t="str">
        <f>CONCATENATE(C37,E37,G37,I37)</f>
        <v>34</v>
      </c>
      <c r="R37" t="s">
        <v>22</v>
      </c>
      <c r="T37" t="s">
        <v>236</v>
      </c>
      <c r="V37" t="str">
        <f>CONCATENATE($R$158,$R$159,$R$160,$R$161)</f>
        <v>2143</v>
      </c>
      <c r="AC37">
        <v>18162</v>
      </c>
      <c r="AD37">
        <v>18202</v>
      </c>
      <c r="AE37">
        <v>18177</v>
      </c>
      <c r="AF37">
        <v>18177</v>
      </c>
      <c r="AI37">
        <f>(($AC$33-$AD$32)/($AC$33-$AC$32))</f>
        <v>7.4999999999999997E-2</v>
      </c>
      <c r="AJ37">
        <f>(($AC$33-$AE$32)/($AC$33-$AC$32))</f>
        <v>0.67500000000000004</v>
      </c>
      <c r="AK37">
        <f>(($AC$33-$AF$32)/($AC$33-$AC$32))</f>
        <v>0.7</v>
      </c>
      <c r="AL37">
        <f>(($AD$32-$AC$32)/($AD$32-$AD$31))</f>
        <v>0.88095238095238093</v>
      </c>
      <c r="AM37">
        <f>(($AD$32-$AE$32)/($AD$32-$AD$31))</f>
        <v>0.5714285714285714</v>
      </c>
      <c r="AN37">
        <f>(($AD$32-$AF$32)/($AD$32-$AD$31))</f>
        <v>0.59523809523809523</v>
      </c>
      <c r="AO37">
        <f>(($AE$33-$AC$33)/($AE$33-$AE$32))</f>
        <v>0.27027027027027029</v>
      </c>
      <c r="AP37">
        <f>(($AE$33-$AD$32)/($AE$33-$AE$32))</f>
        <v>0.35135135135135137</v>
      </c>
      <c r="AQ37">
        <f>(($AE$34-$AF$33)/($AE$34-$AE$33))</f>
        <v>1</v>
      </c>
      <c r="AR37">
        <f>(($AF$33-$AC$33)/($AF$33-$AF$32))</f>
        <v>0.26315789473684209</v>
      </c>
      <c r="AS37">
        <f>(($AF$33-$AD$32)/($AF$33-$AF$32))</f>
        <v>0.34210526315789475</v>
      </c>
      <c r="AT37">
        <f>(($AF$33-$AE$32)/($AF$33-$AF$32))</f>
        <v>0.97368421052631582</v>
      </c>
      <c r="AU37" t="s">
        <v>22</v>
      </c>
      <c r="AV37">
        <v>4537</v>
      </c>
      <c r="AW37">
        <f>($AV$46-$AV$43)/200</f>
        <v>0.16</v>
      </c>
      <c r="BD37">
        <f>(($AC$33-$AD$32)/($AC$33-$AC$32))</f>
        <v>7.4999999999999997E-2</v>
      </c>
      <c r="BE37">
        <f>1-(($AC$33-$AE$32)/($AC$33-$AC$32))</f>
        <v>0.32499999999999996</v>
      </c>
      <c r="BF37">
        <f>1-(($AC$33-$AF$32)/($AC$33-$AC$32))</f>
        <v>0.30000000000000004</v>
      </c>
      <c r="BG37">
        <f>1-(($AD$32-$AC$32)/($AD$32-$AD$31))</f>
        <v>0.11904761904761907</v>
      </c>
      <c r="BH37">
        <f>1-(($AD$32-$AE$32)/($AD$32-$AD$31))</f>
        <v>0.4285714285714286</v>
      </c>
      <c r="BI37">
        <f>1-(($AD$32-$AF$32)/($AD$32-$AD$31))</f>
        <v>0.40476190476190477</v>
      </c>
      <c r="BJ37">
        <f>(($AE$33-$AC$33)/($AE$33-$AE$32))</f>
        <v>0.27027027027027029</v>
      </c>
      <c r="BK37">
        <f>(($AE$33-$AD$32)/($AE$33-$AE$32))</f>
        <v>0.35135135135135137</v>
      </c>
      <c r="BL37">
        <f>1-(($AE$34-$AF$33)/($AE$34-$AE$33))</f>
        <v>0</v>
      </c>
      <c r="BM37">
        <f>(($AF$33-$AC$33)/($AF$33-$AF$32))</f>
        <v>0.26315789473684209</v>
      </c>
      <c r="BN37">
        <f>(($AF$33-$AD$32)/($AF$33-$AF$32))</f>
        <v>0.34210526315789475</v>
      </c>
      <c r="BO37">
        <f>1-(($AF$33-$AE$32)/($AF$33-$AF$32))</f>
        <v>2.6315789473684181E-2</v>
      </c>
    </row>
    <row r="38" spans="1:67" x14ac:dyDescent="0.25">
      <c r="A38">
        <v>1163</v>
      </c>
      <c r="F38">
        <v>202.76919799999999</v>
      </c>
      <c r="G38" s="4">
        <v>3</v>
      </c>
      <c r="H38">
        <v>206.88242700000001</v>
      </c>
      <c r="I38" s="3">
        <v>4</v>
      </c>
      <c r="P38">
        <v>2</v>
      </c>
      <c r="Q38" t="str">
        <f>CONCATENATE(C38,E38,G38,I38)</f>
        <v>34</v>
      </c>
      <c r="R38">
        <v>1</v>
      </c>
      <c r="T38" t="s">
        <v>237</v>
      </c>
      <c r="AC38">
        <v>18199</v>
      </c>
      <c r="AD38">
        <v>18229</v>
      </c>
      <c r="AE38">
        <v>18211</v>
      </c>
      <c r="AF38">
        <v>18211</v>
      </c>
      <c r="AI38">
        <f>(($AC$35-$AD$33)/($AC$35-$AC$34))</f>
        <v>0.94285714285714284</v>
      </c>
      <c r="AJ38">
        <f>(($AC$34-$AE$33)/($AC$34-$AC$33))</f>
        <v>0.70588235294117652</v>
      </c>
      <c r="AK38">
        <f>(($AC$34-$AF$33)/($AC$34-$AC$33))</f>
        <v>0.70588235294117652</v>
      </c>
      <c r="AL38">
        <f>(($AD$33-$AC$33)/($AD$33-$AD$32))</f>
        <v>0.92307692307692313</v>
      </c>
      <c r="AM38">
        <f>(($AD$33-$AE$33)/($AD$33-$AD$32))</f>
        <v>0.66666666666666663</v>
      </c>
      <c r="AN38">
        <f>(($AD$33-$AF$33)/($AD$33-$AD$32))</f>
        <v>0.66666666666666663</v>
      </c>
      <c r="AO38">
        <f>(($AE$34-$AC$34)/($AE$34-$AE$33))</f>
        <v>0.35135135135135137</v>
      </c>
      <c r="AP38">
        <f>(($AE$34-$AD$33)/($AE$34-$AE$33))</f>
        <v>0.29729729729729731</v>
      </c>
      <c r="AQ38">
        <f>(($AE$34-$AF$34)/($AE$34-$AE$33))</f>
        <v>2.7027027027027029E-2</v>
      </c>
      <c r="AR38">
        <f>(($AF$34-$AC$34)/($AF$34-$AF$33))</f>
        <v>0.33333333333333331</v>
      </c>
      <c r="AS38">
        <f>(($AF$34-$AD$33)/($AF$34-$AF$33))</f>
        <v>0.27777777777777779</v>
      </c>
      <c r="AT38">
        <f>(($AF$34-$AE$33)/($AF$34-$AF$33))</f>
        <v>1</v>
      </c>
      <c r="AU38">
        <v>1</v>
      </c>
      <c r="AV38">
        <v>4538</v>
      </c>
      <c r="AW38">
        <f>($AV$47-$AV$44)/200</f>
        <v>0.125</v>
      </c>
      <c r="BD38">
        <f>1-(($AC$35-$AD$33)/($AC$35-$AC$34))</f>
        <v>5.7142857142857162E-2</v>
      </c>
      <c r="BE38">
        <f>1-(($AC$34-$AE$33)/($AC$34-$AC$33))</f>
        <v>0.29411764705882348</v>
      </c>
      <c r="BF38">
        <f>1-(($AC$34-$AF$33)/($AC$34-$AC$33))</f>
        <v>0.29411764705882348</v>
      </c>
      <c r="BG38">
        <f>1-(($AD$33-$AC$33)/($AD$33-$AD$32))</f>
        <v>7.6923076923076872E-2</v>
      </c>
      <c r="BH38">
        <f>1-(($AD$33-$AE$33)/($AD$33-$AD$32))</f>
        <v>0.33333333333333337</v>
      </c>
      <c r="BI38">
        <f>1-(($AD$33-$AF$33)/($AD$33-$AD$32))</f>
        <v>0.33333333333333337</v>
      </c>
      <c r="BJ38">
        <f>(($AE$34-$AC$34)/($AE$34-$AE$33))</f>
        <v>0.35135135135135137</v>
      </c>
      <c r="BK38">
        <f>(($AE$34-$AD$33)/($AE$34-$AE$33))</f>
        <v>0.29729729729729731</v>
      </c>
      <c r="BL38">
        <f>(($AE$34-$AF$34)/($AE$34-$AE$33))</f>
        <v>2.7027027027027029E-2</v>
      </c>
      <c r="BM38">
        <f>(($AF$34-$AC$34)/($AF$34-$AF$33))</f>
        <v>0.33333333333333331</v>
      </c>
      <c r="BN38">
        <f>(($AF$34-$AD$33)/($AF$34-$AF$33))</f>
        <v>0.27777777777777779</v>
      </c>
      <c r="BO38">
        <f>1-(($AF$34-$AE$33)/($AF$34-$AF$33))</f>
        <v>0</v>
      </c>
    </row>
    <row r="39" spans="1:67" x14ac:dyDescent="0.25">
      <c r="A39">
        <v>1164</v>
      </c>
      <c r="F39">
        <v>202.76919799999999</v>
      </c>
      <c r="G39" s="4">
        <v>3</v>
      </c>
      <c r="H39">
        <v>206.88242700000001</v>
      </c>
      <c r="I39" s="3">
        <v>4</v>
      </c>
      <c r="P39">
        <v>2</v>
      </c>
      <c r="Q39" t="str">
        <f>CONCATENATE(C39,E39,G39,I39)</f>
        <v>34</v>
      </c>
      <c r="R39">
        <v>2</v>
      </c>
      <c r="T39" t="s">
        <v>238</v>
      </c>
      <c r="AC39">
        <v>18233</v>
      </c>
      <c r="AE39">
        <v>18247</v>
      </c>
      <c r="AF39">
        <v>18244</v>
      </c>
      <c r="AI39">
        <f>(($AC$36-$AD$34)/($AC$36-$AC$35))</f>
        <v>0.90322580645161288</v>
      </c>
      <c r="AJ39">
        <f>(($AC$35-$AE$34)/($AC$35-$AC$34))</f>
        <v>0.62857142857142856</v>
      </c>
      <c r="AK39">
        <f>(($AC$35-$AF$34)/($AC$35-$AC$34))</f>
        <v>0.65714285714285714</v>
      </c>
      <c r="AL39">
        <f>(($AD$33-$AC$34)/($AD$33-$AD$32))</f>
        <v>5.128205128205128E-2</v>
      </c>
      <c r="AM39">
        <f>(($AD$34-$AE$34)/($AD$34-$AD$33))</f>
        <v>0.69444444444444442</v>
      </c>
      <c r="AN39">
        <f>(($AD$34-$AF$34)/($AD$34-$AD$33))</f>
        <v>0.72222222222222221</v>
      </c>
      <c r="AO39">
        <f>(($AE$35-$AC$35)/($AE$35-$AE$34))</f>
        <v>0.3888888888888889</v>
      </c>
      <c r="AP39">
        <f>(($AE$35-$AD$34)/($AE$35-$AE$34))</f>
        <v>0.30555555555555558</v>
      </c>
      <c r="AQ39">
        <f>(($AE$36-$AF$35)/($AE$36-$AE$35))</f>
        <v>1</v>
      </c>
      <c r="AR39">
        <f>(($AF$35-$AC$35)/($AF$35-$AF$34))</f>
        <v>0.3783783783783784</v>
      </c>
      <c r="AS39">
        <f>(($AF$35-$AD$34)/($AF$35-$AF$34))</f>
        <v>0.29729729729729731</v>
      </c>
      <c r="AT39">
        <f>(($AF$35-$AE$34)/($AF$35-$AF$34))</f>
        <v>0.97297297297297303</v>
      </c>
      <c r="AU39">
        <v>2</v>
      </c>
      <c r="AV39">
        <v>4543</v>
      </c>
      <c r="AW39">
        <f>($AV$48-$AV$45)/200</f>
        <v>0.16500000000000001</v>
      </c>
      <c r="BD39">
        <f>1-(($AC$36-$AD$34)/($AC$36-$AC$35))</f>
        <v>9.6774193548387122E-2</v>
      </c>
      <c r="BE39">
        <f>1-(($AC$35-$AE$34)/($AC$35-$AC$34))</f>
        <v>0.37142857142857144</v>
      </c>
      <c r="BF39">
        <f>1-(($AC$35-$AF$34)/($AC$35-$AC$34))</f>
        <v>0.34285714285714286</v>
      </c>
      <c r="BG39">
        <f>(($AD$33-$AC$34)/($AD$33-$AD$32))</f>
        <v>5.128205128205128E-2</v>
      </c>
      <c r="BH39">
        <f>1-(($AD$34-$AE$34)/($AD$34-$AD$33))</f>
        <v>0.30555555555555558</v>
      </c>
      <c r="BI39">
        <f>1-(($AD$34-$AF$34)/($AD$34-$AD$33))</f>
        <v>0.27777777777777779</v>
      </c>
      <c r="BJ39">
        <f>(($AE$35-$AC$35)/($AE$35-$AE$34))</f>
        <v>0.3888888888888889</v>
      </c>
      <c r="BK39">
        <f>(($AE$35-$AD$34)/($AE$35-$AE$34))</f>
        <v>0.30555555555555558</v>
      </c>
      <c r="BL39">
        <f>1-(($AE$36-$AF$35)/($AE$36-$AE$35))</f>
        <v>0</v>
      </c>
      <c r="BM39">
        <f>(($AF$35-$AC$35)/($AF$35-$AF$34))</f>
        <v>0.3783783783783784</v>
      </c>
      <c r="BN39">
        <f>(($AF$35-$AD$34)/($AF$35-$AF$34))</f>
        <v>0.29729729729729731</v>
      </c>
      <c r="BO39">
        <f>1-(($AF$35-$AE$34)/($AF$35-$AF$34))</f>
        <v>2.7027027027026973E-2</v>
      </c>
    </row>
    <row r="40" spans="1:67" x14ac:dyDescent="0.25">
      <c r="A40">
        <v>1165</v>
      </c>
      <c r="F40">
        <v>202.76919799999999</v>
      </c>
      <c r="G40" s="4">
        <v>3</v>
      </c>
      <c r="P40">
        <v>1</v>
      </c>
      <c r="Q40" t="str">
        <f>CONCATENATE(C40,E40,G40,I40)</f>
        <v>3</v>
      </c>
      <c r="R40">
        <v>4</v>
      </c>
      <c r="T40" t="s">
        <v>235</v>
      </c>
      <c r="AI40">
        <f>(($AC$37-$AD$35)/($AC$37-$AC$36))</f>
        <v>0.9</v>
      </c>
      <c r="AJ40">
        <f>(($AC$36-$AE$35)/($AC$36-$AC$35))</f>
        <v>0.54838709677419351</v>
      </c>
      <c r="AK40">
        <f>(($AC$36-$AF$35)/($AC$36-$AC$35))</f>
        <v>0.54838709677419351</v>
      </c>
      <c r="AL40">
        <f>(($AD$34-$AC$35)/($AD$34-$AD$33))</f>
        <v>8.3333333333333329E-2</v>
      </c>
      <c r="AM40">
        <f>(($AD$35-$AE$35)/($AD$35-$AD$34))</f>
        <v>0.65625</v>
      </c>
      <c r="AN40">
        <f>(($AD$35-$AF$35)/($AD$35-$AD$34))</f>
        <v>0.65625</v>
      </c>
      <c r="AO40">
        <f>(($AE$36-$AC$36)/($AE$36-$AE$35))</f>
        <v>0.5</v>
      </c>
      <c r="AP40">
        <f>(($AE$36-$AD$35)/($AE$36-$AE$35))</f>
        <v>0.38235294117647056</v>
      </c>
      <c r="AQ40">
        <f>(($AE$37-$AF$36)/($AE$37-$AE$36))</f>
        <v>0.94736842105263153</v>
      </c>
      <c r="AR40">
        <f>(($AF$36-$AC$36)/($AF$36-$AF$35))</f>
        <v>0.52777777777777779</v>
      </c>
      <c r="AS40">
        <f>(($AF$36-$AD$35)/($AF$36-$AF$35))</f>
        <v>0.41666666666666669</v>
      </c>
      <c r="AT40">
        <f>(($AF$36-$AE$35)/($AF$36-$AF$35))</f>
        <v>1</v>
      </c>
      <c r="AU40">
        <v>4</v>
      </c>
      <c r="AV40">
        <v>4551</v>
      </c>
      <c r="AW40">
        <f>($AV$49-$AV$46)/200</f>
        <v>0.06</v>
      </c>
      <c r="BD40">
        <f>1-(($AC$37-$AD$35)/($AC$37-$AC$36))</f>
        <v>9.9999999999999978E-2</v>
      </c>
      <c r="BE40">
        <f>1-(($AC$36-$AE$35)/($AC$36-$AC$35))</f>
        <v>0.45161290322580649</v>
      </c>
      <c r="BF40">
        <f>1-(($AC$36-$AF$35)/($AC$36-$AC$35))</f>
        <v>0.45161290322580649</v>
      </c>
      <c r="BG40">
        <f>(($AD$34-$AC$35)/($AD$34-$AD$33))</f>
        <v>8.3333333333333329E-2</v>
      </c>
      <c r="BH40">
        <f>1-(($AD$35-$AE$35)/($AD$35-$AD$34))</f>
        <v>0.34375</v>
      </c>
      <c r="BI40">
        <f>1-(($AD$35-$AF$35)/($AD$35-$AD$34))</f>
        <v>0.34375</v>
      </c>
      <c r="BJ40">
        <f>(($AE$36-$AC$36)/($AE$36-$AE$35))</f>
        <v>0.5</v>
      </c>
      <c r="BK40">
        <f>(($AE$36-$AD$35)/($AE$36-$AE$35))</f>
        <v>0.38235294117647056</v>
      </c>
      <c r="BL40">
        <f>1-(($AE$37-$AF$36)/($AE$37-$AE$36))</f>
        <v>5.2631578947368474E-2</v>
      </c>
      <c r="BM40">
        <f>1-(($AF$36-$AC$36)/($AF$36-$AF$35))</f>
        <v>0.47222222222222221</v>
      </c>
      <c r="BN40">
        <f>(($AF$36-$AD$35)/($AF$36-$AF$35))</f>
        <v>0.41666666666666669</v>
      </c>
      <c r="BO40">
        <f>1-(($AF$36-$AE$35)/($AF$36-$AF$35))</f>
        <v>0</v>
      </c>
    </row>
    <row r="41" spans="1:67" x14ac:dyDescent="0.25">
      <c r="A41">
        <v>1166</v>
      </c>
      <c r="F41">
        <v>202.76919799999999</v>
      </c>
      <c r="G41" s="4">
        <v>3</v>
      </c>
      <c r="P41">
        <v>1</v>
      </c>
      <c r="Q41" t="str">
        <f>CONCATENATE(C41,E41,G41,I41)</f>
        <v>3</v>
      </c>
      <c r="R41">
        <v>3</v>
      </c>
      <c r="T41" t="s">
        <v>236</v>
      </c>
      <c r="AI41">
        <f>(($AC$38-$AD$36)/($AC$38-$AC$37))</f>
        <v>0.89189189189189189</v>
      </c>
      <c r="AJ41">
        <f>(($AC$37-$AE$36)/($AC$37-$AC$36))</f>
        <v>0.57499999999999996</v>
      </c>
      <c r="AK41">
        <f>(($AC$37-$AF$36)/($AC$37-$AC$36))</f>
        <v>0.52500000000000002</v>
      </c>
      <c r="AL41">
        <f>(($AD$35-$AC$36)/($AD$35-$AD$34))</f>
        <v>0.125</v>
      </c>
      <c r="AM41">
        <f>(($AD$36-$AE$36)/($AD$36-$AD$35))</f>
        <v>0.67500000000000004</v>
      </c>
      <c r="AN41">
        <f>(($AD$36-$AF$36)/($AD$36-$AD$35))</f>
        <v>0.625</v>
      </c>
      <c r="AO41">
        <f>(($AE$37-$AC$37)/($AE$37-$AE$36))</f>
        <v>0.39473684210526316</v>
      </c>
      <c r="AP41">
        <f>(($AE$37-$AD$36)/($AE$37-$AE$36))</f>
        <v>0.28947368421052633</v>
      </c>
      <c r="AQ41">
        <f>(($AE$38-$AF$37)/($AE$38-$AE$37))</f>
        <v>1</v>
      </c>
      <c r="AR41">
        <f>(($AF$37-$AC$37)/($AF$37-$AF$36))</f>
        <v>0.41666666666666669</v>
      </c>
      <c r="AS41">
        <f>(($AF$37-$AD$36)/($AF$37-$AF$36))</f>
        <v>0.30555555555555558</v>
      </c>
      <c r="AT41">
        <f>(($AF$36-$AE$36)/($AF$36-$AF$35))</f>
        <v>5.5555555555555552E-2</v>
      </c>
      <c r="AU41">
        <v>3</v>
      </c>
      <c r="AV41">
        <v>4552</v>
      </c>
      <c r="AW41">
        <f>($AV$50-$AV$47)/200</f>
        <v>0.14499999999999999</v>
      </c>
      <c r="BD41">
        <f>1-(($AC$38-$AD$36)/($AC$38-$AC$37))</f>
        <v>0.10810810810810811</v>
      </c>
      <c r="BE41">
        <f>1-(($AC$37-$AE$36)/($AC$37-$AC$36))</f>
        <v>0.42500000000000004</v>
      </c>
      <c r="BF41">
        <f>1-(($AC$37-$AF$36)/($AC$37-$AC$36))</f>
        <v>0.47499999999999998</v>
      </c>
      <c r="BG41">
        <f>(($AD$35-$AC$36)/($AD$35-$AD$34))</f>
        <v>0.125</v>
      </c>
      <c r="BH41">
        <f>1-(($AD$36-$AE$36)/($AD$36-$AD$35))</f>
        <v>0.32499999999999996</v>
      </c>
      <c r="BI41">
        <f>1-(($AD$36-$AF$36)/($AD$36-$AD$35))</f>
        <v>0.375</v>
      </c>
      <c r="BJ41">
        <f>(($AE$37-$AC$37)/($AE$37-$AE$36))</f>
        <v>0.39473684210526316</v>
      </c>
      <c r="BK41">
        <f>(($AE$37-$AD$36)/($AE$37-$AE$36))</f>
        <v>0.28947368421052633</v>
      </c>
      <c r="BL41">
        <f>1-(($AE$38-$AF$37)/($AE$38-$AE$37))</f>
        <v>0</v>
      </c>
      <c r="BM41">
        <f>(($AF$37-$AC$37)/($AF$37-$AF$36))</f>
        <v>0.41666666666666669</v>
      </c>
      <c r="BN41">
        <f>(($AF$37-$AD$36)/($AF$37-$AF$36))</f>
        <v>0.30555555555555558</v>
      </c>
      <c r="BO41">
        <f>(($AF$36-$AE$36)/($AF$36-$AF$35))</f>
        <v>5.5555555555555552E-2</v>
      </c>
    </row>
    <row r="42" spans="1:67" x14ac:dyDescent="0.25">
      <c r="A42">
        <v>1167</v>
      </c>
      <c r="F42">
        <v>202.76919799999999</v>
      </c>
      <c r="G42" s="4">
        <v>3</v>
      </c>
      <c r="P42">
        <v>1</v>
      </c>
      <c r="Q42" t="str">
        <f>CONCATENATE(C42,E42,G42,I42)</f>
        <v>3</v>
      </c>
      <c r="R42">
        <v>1</v>
      </c>
      <c r="T42" t="s">
        <v>237</v>
      </c>
      <c r="AI42">
        <f>(($AC$39-$AD$37)/($AC$39-$AC$38))</f>
        <v>0.91176470588235292</v>
      </c>
      <c r="AJ42">
        <f>(($AC$38-$AE$37)/($AC$38-$AC$37))</f>
        <v>0.59459459459459463</v>
      </c>
      <c r="AK42">
        <f>(($AC$38-$AF$37)/($AC$38-$AC$37))</f>
        <v>0.59459459459459463</v>
      </c>
      <c r="AL42">
        <f>(($AD$36-$AC$37)/($AD$36-$AD$35))</f>
        <v>0.1</v>
      </c>
      <c r="AM42">
        <f>(($AD$37-$AE$37)/($AD$37-$AD$36))</f>
        <v>0.69444444444444442</v>
      </c>
      <c r="AN42">
        <f>(($AD$37-$AF$37)/($AD$37-$AD$36))</f>
        <v>0.69444444444444442</v>
      </c>
      <c r="AO42">
        <f>(($AE$38-$AC$38)/($AE$38-$AE$37))</f>
        <v>0.35294117647058826</v>
      </c>
      <c r="AP42">
        <f>(($AE$38-$AD$37)/($AE$38-$AE$37))</f>
        <v>0.26470588235294118</v>
      </c>
      <c r="AQ42">
        <f>(($AE$39-$AF$38)/($AE$39-$AE$38))</f>
        <v>1</v>
      </c>
      <c r="AR42">
        <f>(($AF$38-$AC$38)/($AF$38-$AF$37))</f>
        <v>0.35294117647058826</v>
      </c>
      <c r="AS42">
        <f>(($AF$38-$AD$37)/($AF$38-$AF$37))</f>
        <v>0.26470588235294118</v>
      </c>
      <c r="AT42">
        <f>(($AF$38-$AE$37)/($AF$38-$AF$37))</f>
        <v>1</v>
      </c>
      <c r="AU42">
        <v>1</v>
      </c>
      <c r="AV42">
        <v>4576</v>
      </c>
      <c r="AW42">
        <f>($AV$51-$AV$48)/200</f>
        <v>0.12</v>
      </c>
      <c r="BD42">
        <f>1-(($AC$39-$AD$37)/($AC$39-$AC$38))</f>
        <v>8.8235294117647078E-2</v>
      </c>
      <c r="BE42">
        <f>1-(($AC$38-$AE$37)/($AC$38-$AC$37))</f>
        <v>0.40540540540540537</v>
      </c>
      <c r="BF42">
        <f>1-(($AC$38-$AF$37)/($AC$38-$AC$37))</f>
        <v>0.40540540540540537</v>
      </c>
      <c r="BG42">
        <f>(($AD$36-$AC$37)/($AD$36-$AD$35))</f>
        <v>0.1</v>
      </c>
      <c r="BH42">
        <f>1-(($AD$37-$AE$37)/($AD$37-$AD$36))</f>
        <v>0.30555555555555558</v>
      </c>
      <c r="BI42">
        <f>1-(($AD$37-$AF$37)/($AD$37-$AD$36))</f>
        <v>0.30555555555555558</v>
      </c>
      <c r="BJ42">
        <f>(($AE$38-$AC$38)/($AE$38-$AE$37))</f>
        <v>0.35294117647058826</v>
      </c>
      <c r="BK42">
        <f>(($AE$38-$AD$37)/($AE$38-$AE$37))</f>
        <v>0.26470588235294118</v>
      </c>
      <c r="BL42">
        <f>1-(($AE$39-$AF$38)/($AE$39-$AE$38))</f>
        <v>0</v>
      </c>
      <c r="BM42">
        <f>(($AF$38-$AC$38)/($AF$38-$AF$37))</f>
        <v>0.35294117647058826</v>
      </c>
      <c r="BN42">
        <f>(($AF$38-$AD$37)/($AF$38-$AF$37))</f>
        <v>0.26470588235294118</v>
      </c>
      <c r="BO42">
        <f>1-(($AF$38-$AE$37)/($AF$38-$AF$37))</f>
        <v>0</v>
      </c>
    </row>
    <row r="43" spans="1:67" x14ac:dyDescent="0.25">
      <c r="A43">
        <v>1168</v>
      </c>
      <c r="F43">
        <v>202.76919799999999</v>
      </c>
      <c r="G43" s="4">
        <v>3</v>
      </c>
      <c r="P43">
        <v>1</v>
      </c>
      <c r="Q43" t="str">
        <f>CONCATENATE(C43,E43,G43,I43)</f>
        <v>3</v>
      </c>
      <c r="R43">
        <v>2</v>
      </c>
      <c r="T43" t="s">
        <v>238</v>
      </c>
      <c r="AI43">
        <f>(($AC$39-$AD$38)/($AC$39-$AC$38))</f>
        <v>0.11764705882352941</v>
      </c>
      <c r="AJ43">
        <f>(($AC$39-$AE$38)/($AC$39-$AC$38))</f>
        <v>0.6470588235294118</v>
      </c>
      <c r="AK43">
        <f>(($AC$39-$AF$38)/($AC$39-$AC$38))</f>
        <v>0.6470588235294118</v>
      </c>
      <c r="AL43">
        <f>(($AD$37-$AC$38)/($AD$37-$AD$36))</f>
        <v>8.3333333333333329E-2</v>
      </c>
      <c r="AM43">
        <f>(($AD$38-$AE$38)/($AD$38-$AD$37))</f>
        <v>0.66666666666666663</v>
      </c>
      <c r="AN43">
        <f>(($AD$38-$AF$38)/($AD$38-$AD$37))</f>
        <v>0.66666666666666663</v>
      </c>
      <c r="AO43">
        <f>(($AE$39-$AC$39)/($AE$39-$AE$38))</f>
        <v>0.3888888888888889</v>
      </c>
      <c r="AP43">
        <f>(($AE$39-$AD$38)/($AE$39-$AE$38))</f>
        <v>0.5</v>
      </c>
      <c r="AQ43">
        <f>(($AE$39-$AF$39)/($AE$39-$AE$38))</f>
        <v>8.3333333333333329E-2</v>
      </c>
      <c r="AR43">
        <f>(($AF$39-$AC$39)/($AF$39-$AF$38))</f>
        <v>0.33333333333333331</v>
      </c>
      <c r="AS43">
        <f>(($AF$39-$AD$38)/($AF$39-$AF$38))</f>
        <v>0.45454545454545453</v>
      </c>
      <c r="AT43">
        <f>(($AF$39-$AE$38)/($AF$39-$AF$38))</f>
        <v>1</v>
      </c>
      <c r="AU43">
        <v>2</v>
      </c>
      <c r="AV43">
        <v>4578</v>
      </c>
      <c r="AW43">
        <f>($AV$52-$AV$49)/200</f>
        <v>0.17499999999999999</v>
      </c>
      <c r="BD43">
        <f>(($AC$39-$AD$38)/($AC$39-$AC$38))</f>
        <v>0.11764705882352941</v>
      </c>
      <c r="BE43">
        <f>1-(($AC$39-$AE$38)/($AC$39-$AC$38))</f>
        <v>0.3529411764705882</v>
      </c>
      <c r="BF43">
        <f>1-(($AC$39-$AF$38)/($AC$39-$AC$38))</f>
        <v>0.3529411764705882</v>
      </c>
      <c r="BG43">
        <f>(($AD$37-$AC$38)/($AD$37-$AD$36))</f>
        <v>8.3333333333333329E-2</v>
      </c>
      <c r="BH43">
        <f>1-(($AD$38-$AE$38)/($AD$38-$AD$37))</f>
        <v>0.33333333333333337</v>
      </c>
      <c r="BI43">
        <f>1-(($AD$38-$AF$38)/($AD$38-$AD$37))</f>
        <v>0.33333333333333337</v>
      </c>
      <c r="BJ43">
        <f>(($AE$39-$AC$39)/($AE$39-$AE$38))</f>
        <v>0.3888888888888889</v>
      </c>
      <c r="BK43">
        <f>(($AE$39-$AD$38)/($AE$39-$AE$38))</f>
        <v>0.5</v>
      </c>
      <c r="BL43">
        <f>(($AE$39-$AF$39)/($AE$39-$AE$38))</f>
        <v>8.3333333333333329E-2</v>
      </c>
      <c r="BM43">
        <f>(($AF$39-$AC$39)/($AF$39-$AF$38))</f>
        <v>0.33333333333333331</v>
      </c>
      <c r="BN43">
        <f>(($AF$39-$AD$38)/($AF$39-$AF$38))</f>
        <v>0.45454545454545453</v>
      </c>
      <c r="BO43">
        <f>1-(($AF$39-$AE$38)/($AF$39-$AF$38))</f>
        <v>0</v>
      </c>
    </row>
    <row r="44" spans="1:67" x14ac:dyDescent="0.25">
      <c r="A44">
        <v>1169</v>
      </c>
      <c r="F44">
        <v>202.76919799999999</v>
      </c>
      <c r="G44" s="4">
        <v>3</v>
      </c>
      <c r="P44">
        <v>1</v>
      </c>
      <c r="Q44" t="str">
        <f>CONCATENATE(C44,E44,G44,I44)</f>
        <v>3</v>
      </c>
      <c r="R44">
        <v>3</v>
      </c>
      <c r="T44" t="s">
        <v>235</v>
      </c>
      <c r="AU44">
        <v>3</v>
      </c>
      <c r="AV44">
        <v>4588</v>
      </c>
      <c r="AW44">
        <f>($AV$53-$AV$50)/200</f>
        <v>7.4999999999999997E-2</v>
      </c>
    </row>
    <row r="45" spans="1:67" x14ac:dyDescent="0.25">
      <c r="A45">
        <v>1170</v>
      </c>
      <c r="D45">
        <v>188.64145099999999</v>
      </c>
      <c r="E45" s="1">
        <v>2</v>
      </c>
      <c r="F45">
        <v>202.76919799999999</v>
      </c>
      <c r="G45" s="4">
        <v>3</v>
      </c>
      <c r="P45">
        <v>2</v>
      </c>
      <c r="Q45" t="str">
        <f>CONCATENATE(C45,E45,G45,I45)</f>
        <v>23</v>
      </c>
      <c r="R45">
        <v>4</v>
      </c>
      <c r="T45" t="s">
        <v>239</v>
      </c>
      <c r="AU45">
        <v>4</v>
      </c>
      <c r="AV45">
        <v>4589</v>
      </c>
      <c r="AW45">
        <f>($AV$54-$AV$51)/200</f>
        <v>0.14000000000000001</v>
      </c>
    </row>
    <row r="46" spans="1:67" x14ac:dyDescent="0.25">
      <c r="A46">
        <v>1171</v>
      </c>
      <c r="D46">
        <v>188.64145099999999</v>
      </c>
      <c r="E46" s="1">
        <v>2</v>
      </c>
      <c r="P46">
        <v>1</v>
      </c>
      <c r="Q46" t="str">
        <f>CONCATENATE(C46,E46,G46,I46)</f>
        <v>2</v>
      </c>
      <c r="R46">
        <v>1</v>
      </c>
      <c r="T46" t="s">
        <v>240</v>
      </c>
      <c r="AU46">
        <v>1</v>
      </c>
      <c r="AV46">
        <v>4610</v>
      </c>
      <c r="AW46">
        <f>($AV$55-$AV$52)/200</f>
        <v>0.1</v>
      </c>
    </row>
    <row r="47" spans="1:67" x14ac:dyDescent="0.25">
      <c r="A47">
        <v>1172</v>
      </c>
      <c r="D47">
        <v>188.64145099999999</v>
      </c>
      <c r="E47" s="1">
        <v>2</v>
      </c>
      <c r="P47">
        <v>1</v>
      </c>
      <c r="Q47" t="str">
        <f>CONCATENATE(C47,E47,G47,I47)</f>
        <v>2</v>
      </c>
      <c r="R47">
        <v>2</v>
      </c>
      <c r="T47" t="s">
        <v>241</v>
      </c>
      <c r="AU47">
        <v>2</v>
      </c>
      <c r="AV47">
        <v>4613</v>
      </c>
      <c r="AW47">
        <f>($AV$56-$AV$53)/200</f>
        <v>0.16</v>
      </c>
    </row>
    <row r="48" spans="1:67" x14ac:dyDescent="0.25">
      <c r="A48">
        <v>1173</v>
      </c>
      <c r="D48">
        <v>188.64145099999999</v>
      </c>
      <c r="E48" s="1">
        <v>2</v>
      </c>
      <c r="P48">
        <v>1</v>
      </c>
      <c r="Q48" t="str">
        <f>CONCATENATE(C48,E48,G48,I48)</f>
        <v>2</v>
      </c>
      <c r="R48">
        <v>3</v>
      </c>
      <c r="T48" t="s">
        <v>227</v>
      </c>
      <c r="AU48">
        <v>3</v>
      </c>
      <c r="AV48">
        <v>4622</v>
      </c>
      <c r="AW48">
        <f>($AV$57-$AV$54)/200</f>
        <v>0.08</v>
      </c>
    </row>
    <row r="49" spans="1:49" x14ac:dyDescent="0.25">
      <c r="A49">
        <v>1174</v>
      </c>
      <c r="D49">
        <v>188.64145099999999</v>
      </c>
      <c r="E49" s="1">
        <v>2</v>
      </c>
      <c r="P49">
        <v>1</v>
      </c>
      <c r="Q49" t="str">
        <f>CONCATENATE(C49,E49,G49,I49)</f>
        <v>2</v>
      </c>
      <c r="R49">
        <v>4</v>
      </c>
      <c r="T49" t="s">
        <v>228</v>
      </c>
      <c r="AU49">
        <v>4</v>
      </c>
      <c r="AV49">
        <v>4622</v>
      </c>
      <c r="AW49">
        <f>($AV$58-$AV$55)/200</f>
        <v>0.125</v>
      </c>
    </row>
    <row r="50" spans="1:49" x14ac:dyDescent="0.25">
      <c r="A50">
        <v>1175</v>
      </c>
      <c r="D50">
        <v>188.64145099999999</v>
      </c>
      <c r="E50" s="1">
        <v>2</v>
      </c>
      <c r="P50">
        <v>1</v>
      </c>
      <c r="Q50" t="str">
        <f>CONCATENATE(C50,E50,G50,I50)</f>
        <v>2</v>
      </c>
      <c r="R50">
        <v>1</v>
      </c>
      <c r="T50" t="s">
        <v>229</v>
      </c>
      <c r="AU50">
        <v>1</v>
      </c>
      <c r="AV50">
        <v>4642</v>
      </c>
      <c r="AW50">
        <f>($AV$59-$AV$56)/200</f>
        <v>0.09</v>
      </c>
    </row>
    <row r="51" spans="1:49" x14ac:dyDescent="0.25">
      <c r="A51">
        <v>1176</v>
      </c>
      <c r="D51">
        <v>188.64145099999999</v>
      </c>
      <c r="E51" s="1">
        <v>2</v>
      </c>
      <c r="P51">
        <v>1</v>
      </c>
      <c r="Q51" t="str">
        <f>CONCATENATE(C51,E51,G51,I51)</f>
        <v>2</v>
      </c>
      <c r="R51">
        <v>2</v>
      </c>
      <c r="T51" t="s">
        <v>230</v>
      </c>
      <c r="AU51">
        <v>2</v>
      </c>
      <c r="AV51">
        <v>4646</v>
      </c>
      <c r="AW51">
        <f>($AV$60-$AV$57)/200</f>
        <v>0.155</v>
      </c>
    </row>
    <row r="52" spans="1:49" x14ac:dyDescent="0.25">
      <c r="A52">
        <v>1177</v>
      </c>
      <c r="D52">
        <v>188.64145099999999</v>
      </c>
      <c r="E52" s="1">
        <v>2</v>
      </c>
      <c r="P52">
        <v>1</v>
      </c>
      <c r="Q52" t="str">
        <f>CONCATENATE(C52,E52,G52,I52)</f>
        <v>2</v>
      </c>
      <c r="R52">
        <v>3</v>
      </c>
      <c r="T52" t="s">
        <v>227</v>
      </c>
      <c r="AU52">
        <v>3</v>
      </c>
      <c r="AV52">
        <v>4657</v>
      </c>
      <c r="AW52">
        <f>($AV$61-$AV$58)/200</f>
        <v>0.105</v>
      </c>
    </row>
    <row r="53" spans="1:49" x14ac:dyDescent="0.25">
      <c r="A53">
        <v>1178</v>
      </c>
      <c r="D53">
        <v>188.64145099999999</v>
      </c>
      <c r="E53" s="1">
        <v>2</v>
      </c>
      <c r="P53">
        <v>1</v>
      </c>
      <c r="Q53" t="str">
        <f>CONCATENATE(C53,E53,G53,I53)</f>
        <v>2</v>
      </c>
      <c r="R53">
        <v>4</v>
      </c>
      <c r="T53" t="s">
        <v>228</v>
      </c>
      <c r="AU53">
        <v>4</v>
      </c>
      <c r="AV53">
        <v>4657</v>
      </c>
      <c r="AW53">
        <f>($AV$62-$AV$59)/200</f>
        <v>0.13</v>
      </c>
    </row>
    <row r="54" spans="1:49" x14ac:dyDescent="0.25">
      <c r="A54">
        <v>1179</v>
      </c>
      <c r="D54">
        <v>188.64145099999999</v>
      </c>
      <c r="E54" s="1">
        <v>2</v>
      </c>
      <c r="P54">
        <v>1</v>
      </c>
      <c r="Q54" t="str">
        <f>CONCATENATE(C54,E54,G54,I54)</f>
        <v>2</v>
      </c>
      <c r="R54">
        <v>2</v>
      </c>
      <c r="T54" t="s">
        <v>229</v>
      </c>
      <c r="AU54">
        <v>2</v>
      </c>
      <c r="AV54">
        <v>4674</v>
      </c>
      <c r="AW54">
        <f>($AV$63-$AV$60)/200</f>
        <v>0.09</v>
      </c>
    </row>
    <row r="55" spans="1:49" x14ac:dyDescent="0.25">
      <c r="A55">
        <v>1180</v>
      </c>
      <c r="D55">
        <v>188.64145099999999</v>
      </c>
      <c r="E55" s="1">
        <v>2</v>
      </c>
      <c r="P55">
        <v>1</v>
      </c>
      <c r="Q55" t="str">
        <f>CONCATENATE(C55,E55,G55,I55)</f>
        <v>2</v>
      </c>
      <c r="R55">
        <v>1</v>
      </c>
      <c r="T55" t="s">
        <v>230</v>
      </c>
      <c r="AU55">
        <v>1</v>
      </c>
      <c r="AV55">
        <v>4677</v>
      </c>
      <c r="AW55">
        <f>($AV$64-$AV$61)/200</f>
        <v>0.16500000000000001</v>
      </c>
    </row>
    <row r="56" spans="1:49" x14ac:dyDescent="0.25">
      <c r="A56">
        <v>1181</v>
      </c>
      <c r="B56">
        <v>180.55351400000001</v>
      </c>
      <c r="C56" s="2">
        <v>1</v>
      </c>
      <c r="D56">
        <v>188.64145099999999</v>
      </c>
      <c r="E56" s="1">
        <v>2</v>
      </c>
      <c r="P56">
        <v>2</v>
      </c>
      <c r="Q56" t="str">
        <f>CONCATENATE(C56,E56,G56,I56)</f>
        <v>12</v>
      </c>
      <c r="R56">
        <v>4</v>
      </c>
      <c r="T56" t="s">
        <v>227</v>
      </c>
      <c r="AU56">
        <v>4</v>
      </c>
      <c r="AV56">
        <v>4689</v>
      </c>
      <c r="AW56">
        <f>($AV$65-$AV$62)/200</f>
        <v>0.12</v>
      </c>
    </row>
    <row r="57" spans="1:49" x14ac:dyDescent="0.25">
      <c r="A57">
        <v>1182</v>
      </c>
      <c r="B57">
        <v>180.55351400000001</v>
      </c>
      <c r="C57" s="2">
        <v>1</v>
      </c>
      <c r="D57">
        <v>188.64145099999999</v>
      </c>
      <c r="E57" s="1">
        <v>2</v>
      </c>
      <c r="P57">
        <v>2</v>
      </c>
      <c r="Q57" t="str">
        <f>CONCATENATE(C57,E57,G57,I57)</f>
        <v>12</v>
      </c>
      <c r="R57">
        <v>3</v>
      </c>
      <c r="T57" t="s">
        <v>240</v>
      </c>
      <c r="AU57">
        <v>3</v>
      </c>
      <c r="AV57">
        <v>4690</v>
      </c>
      <c r="AW57">
        <f>($AV$71-$AV$68)/200</f>
        <v>0.2</v>
      </c>
    </row>
    <row r="58" spans="1:49" x14ac:dyDescent="0.25">
      <c r="A58">
        <v>1183</v>
      </c>
      <c r="B58">
        <v>180.55351400000001</v>
      </c>
      <c r="C58" s="2">
        <v>1</v>
      </c>
      <c r="P58">
        <v>1</v>
      </c>
      <c r="Q58" t="str">
        <f>CONCATENATE(C58,E58,G58,I58)</f>
        <v>1</v>
      </c>
      <c r="R58">
        <v>2</v>
      </c>
      <c r="T58" t="s">
        <v>241</v>
      </c>
      <c r="AU58">
        <v>2</v>
      </c>
      <c r="AV58">
        <v>4702</v>
      </c>
      <c r="AW58">
        <f>($AV$72-$AV$69)/200</f>
        <v>0.215</v>
      </c>
    </row>
    <row r="59" spans="1:49" x14ac:dyDescent="0.25">
      <c r="A59">
        <v>1184</v>
      </c>
      <c r="B59">
        <v>180.55351400000001</v>
      </c>
      <c r="C59" s="2">
        <v>1</v>
      </c>
      <c r="P59">
        <v>1</v>
      </c>
      <c r="Q59" t="str">
        <f>CONCATENATE(C59,E59,G59,I59)</f>
        <v>1</v>
      </c>
      <c r="R59">
        <v>1</v>
      </c>
      <c r="T59" t="s">
        <v>227</v>
      </c>
      <c r="AU59">
        <v>1</v>
      </c>
      <c r="AV59">
        <v>4707</v>
      </c>
      <c r="AW59">
        <f>($AV$73-$AV$70)/200</f>
        <v>5.5E-2</v>
      </c>
    </row>
    <row r="60" spans="1:49" x14ac:dyDescent="0.25">
      <c r="A60">
        <v>1185</v>
      </c>
      <c r="B60">
        <v>180.55351400000001</v>
      </c>
      <c r="C60" s="2">
        <v>1</v>
      </c>
      <c r="P60">
        <v>1</v>
      </c>
      <c r="Q60" t="str">
        <f>CONCATENATE(C60,E60,G60,I60)</f>
        <v>1</v>
      </c>
      <c r="R60">
        <v>4</v>
      </c>
      <c r="T60" t="s">
        <v>228</v>
      </c>
      <c r="AU60">
        <v>4</v>
      </c>
      <c r="AV60">
        <v>4721</v>
      </c>
      <c r="AW60">
        <f>($AV$74-$AV$71)/200</f>
        <v>0.16</v>
      </c>
    </row>
    <row r="61" spans="1:49" x14ac:dyDescent="0.25">
      <c r="A61">
        <v>1186</v>
      </c>
      <c r="B61">
        <v>180.55351400000001</v>
      </c>
      <c r="C61" s="2">
        <v>1</v>
      </c>
      <c r="P61">
        <v>1</v>
      </c>
      <c r="Q61" t="str">
        <f>CONCATENATE(C61,E61,G61,I61)</f>
        <v>1</v>
      </c>
      <c r="R61">
        <v>3</v>
      </c>
      <c r="T61" t="s">
        <v>229</v>
      </c>
      <c r="AU61">
        <v>3</v>
      </c>
      <c r="AV61">
        <v>4723</v>
      </c>
      <c r="AW61">
        <f>($AV$75-$AV$72)/200</f>
        <v>0.13</v>
      </c>
    </row>
    <row r="62" spans="1:49" x14ac:dyDescent="0.25">
      <c r="A62">
        <v>1187</v>
      </c>
      <c r="B62">
        <v>180.55351400000001</v>
      </c>
      <c r="C62" s="2">
        <v>1</v>
      </c>
      <c r="P62">
        <v>1</v>
      </c>
      <c r="Q62" t="str">
        <f>CONCATENATE(C62,E62,G62,I62)</f>
        <v>1</v>
      </c>
      <c r="R62">
        <v>2</v>
      </c>
      <c r="T62" t="s">
        <v>230</v>
      </c>
      <c r="AU62">
        <v>2</v>
      </c>
      <c r="AV62">
        <v>4733</v>
      </c>
      <c r="AW62">
        <f>($AV$76-$AV$73)/200</f>
        <v>0.17</v>
      </c>
    </row>
    <row r="63" spans="1:49" x14ac:dyDescent="0.25">
      <c r="A63">
        <v>1188</v>
      </c>
      <c r="B63">
        <v>180.55351400000001</v>
      </c>
      <c r="C63" s="2">
        <v>1</v>
      </c>
      <c r="P63">
        <v>1</v>
      </c>
      <c r="Q63" t="str">
        <f>CONCATENATE(C63,E63,G63,I63)</f>
        <v>1</v>
      </c>
      <c r="R63">
        <v>1</v>
      </c>
      <c r="T63" t="s">
        <v>227</v>
      </c>
      <c r="AU63">
        <v>1</v>
      </c>
      <c r="AV63">
        <v>4739</v>
      </c>
      <c r="AW63">
        <f>($AV$77-$AV$74)/200</f>
        <v>7.0000000000000007E-2</v>
      </c>
    </row>
    <row r="64" spans="1:49" x14ac:dyDescent="0.25">
      <c r="A64">
        <v>1189</v>
      </c>
      <c r="B64">
        <v>180.55351400000001</v>
      </c>
      <c r="C64" s="2">
        <v>1</v>
      </c>
      <c r="P64">
        <v>1</v>
      </c>
      <c r="Q64" t="str">
        <f>CONCATENATE(C64,E64,G64,I64)</f>
        <v>1</v>
      </c>
      <c r="R64">
        <v>4</v>
      </c>
      <c r="T64" t="s">
        <v>228</v>
      </c>
      <c r="AU64">
        <v>4</v>
      </c>
      <c r="AV64">
        <v>4756</v>
      </c>
      <c r="AW64">
        <f>($AV$78-$AV$75)/200</f>
        <v>0.13500000000000001</v>
      </c>
    </row>
    <row r="65" spans="1:49" x14ac:dyDescent="0.25">
      <c r="A65">
        <v>1190</v>
      </c>
      <c r="B65">
        <v>180.55351400000001</v>
      </c>
      <c r="C65" s="2">
        <v>1</v>
      </c>
      <c r="P65">
        <v>1</v>
      </c>
      <c r="Q65" t="str">
        <f>CONCATENATE(C65,E65,G65,I65)</f>
        <v>1</v>
      </c>
      <c r="R65">
        <v>3</v>
      </c>
      <c r="T65" t="s">
        <v>229</v>
      </c>
      <c r="AU65">
        <v>3</v>
      </c>
      <c r="AV65">
        <v>4757</v>
      </c>
      <c r="AW65">
        <f>($AV$79-$AV$76)/200</f>
        <v>0.105</v>
      </c>
    </row>
    <row r="66" spans="1:49" x14ac:dyDescent="0.25">
      <c r="A66">
        <v>1191</v>
      </c>
      <c r="B66">
        <v>180.55351400000001</v>
      </c>
      <c r="C66" s="2">
        <v>1</v>
      </c>
      <c r="P66">
        <v>1</v>
      </c>
      <c r="Q66" t="str">
        <f>CONCATENATE(C66,E66,G66,I66)</f>
        <v>1</v>
      </c>
      <c r="R66" t="s">
        <v>22</v>
      </c>
      <c r="T66" t="s">
        <v>230</v>
      </c>
      <c r="AU66" t="s">
        <v>22</v>
      </c>
      <c r="AV66">
        <v>4764</v>
      </c>
      <c r="AW66">
        <f>($AV$80-$AV$77)/200</f>
        <v>0.14499999999999999</v>
      </c>
    </row>
    <row r="67" spans="1:49" x14ac:dyDescent="0.25">
      <c r="A67">
        <v>1192</v>
      </c>
      <c r="B67">
        <v>180.55351400000001</v>
      </c>
      <c r="C67" s="2">
        <v>1</v>
      </c>
      <c r="H67">
        <v>181.971531</v>
      </c>
      <c r="I67" s="3">
        <v>4</v>
      </c>
      <c r="P67">
        <v>2</v>
      </c>
      <c r="Q67" t="str">
        <f>CONCATENATE(C67,E67,G67,I67)</f>
        <v>14</v>
      </c>
      <c r="R67" t="s">
        <v>22</v>
      </c>
      <c r="T67" t="s">
        <v>227</v>
      </c>
      <c r="AU67" t="s">
        <v>22</v>
      </c>
      <c r="AV67">
        <v>4884</v>
      </c>
      <c r="AW67">
        <f>($AV$81-$AV$78)/200</f>
        <v>0.08</v>
      </c>
    </row>
    <row r="68" spans="1:49" x14ac:dyDescent="0.25">
      <c r="A68">
        <v>1193</v>
      </c>
      <c r="B68">
        <v>180.55351400000001</v>
      </c>
      <c r="C68" s="2">
        <v>1</v>
      </c>
      <c r="H68">
        <v>181.971531</v>
      </c>
      <c r="I68" s="3">
        <v>4</v>
      </c>
      <c r="P68">
        <v>2</v>
      </c>
      <c r="Q68" t="str">
        <f>CONCATENATE(C68,E68,G68,I68)</f>
        <v>14</v>
      </c>
      <c r="R68">
        <v>3</v>
      </c>
      <c r="T68" t="s">
        <v>242</v>
      </c>
      <c r="AU68">
        <v>3</v>
      </c>
      <c r="AV68">
        <v>4885</v>
      </c>
      <c r="AW68">
        <f>($AV$82-$AV$79)/200</f>
        <v>0.2</v>
      </c>
    </row>
    <row r="69" spans="1:49" x14ac:dyDescent="0.25">
      <c r="A69">
        <v>1194</v>
      </c>
      <c r="B69">
        <v>180.55351400000001</v>
      </c>
      <c r="C69" s="2">
        <v>1</v>
      </c>
      <c r="H69">
        <v>181.971531</v>
      </c>
      <c r="I69" s="3">
        <v>4</v>
      </c>
      <c r="P69">
        <v>2</v>
      </c>
      <c r="Q69" t="str">
        <f>CONCATENATE(C69,E69,G69,I69)</f>
        <v>14</v>
      </c>
      <c r="R69">
        <v>4</v>
      </c>
      <c r="T69" t="s">
        <v>233</v>
      </c>
      <c r="AU69">
        <v>4</v>
      </c>
      <c r="AV69">
        <v>4889</v>
      </c>
      <c r="AW69">
        <f>($AV$83-$AV$80)/200</f>
        <v>0.155</v>
      </c>
    </row>
    <row r="70" spans="1:49" x14ac:dyDescent="0.25">
      <c r="A70">
        <v>1195</v>
      </c>
      <c r="H70">
        <v>181.971531</v>
      </c>
      <c r="I70" s="3">
        <v>4</v>
      </c>
      <c r="P70">
        <v>1</v>
      </c>
      <c r="Q70" t="str">
        <f>CONCATENATE(C70,E70,G70,I70)</f>
        <v>4</v>
      </c>
      <c r="R70">
        <v>2</v>
      </c>
      <c r="T70" t="s">
        <v>243</v>
      </c>
      <c r="AU70">
        <v>2</v>
      </c>
      <c r="AV70">
        <v>4923</v>
      </c>
      <c r="AW70">
        <f>($AV$84-$AV$81)/200</f>
        <v>0.185</v>
      </c>
    </row>
    <row r="71" spans="1:49" x14ac:dyDescent="0.25">
      <c r="A71">
        <v>1196</v>
      </c>
      <c r="H71">
        <v>181.971531</v>
      </c>
      <c r="I71" s="3">
        <v>4</v>
      </c>
      <c r="P71">
        <v>1</v>
      </c>
      <c r="Q71" t="str">
        <f>CONCATENATE(C71,E71,G71,I71)</f>
        <v>4</v>
      </c>
      <c r="R71">
        <v>1</v>
      </c>
      <c r="T71" t="s">
        <v>231</v>
      </c>
      <c r="AU71">
        <v>1</v>
      </c>
      <c r="AV71">
        <v>4925</v>
      </c>
      <c r="AW71">
        <f>($AV$85-$AV$82)/200</f>
        <v>0.05</v>
      </c>
    </row>
    <row r="72" spans="1:49" x14ac:dyDescent="0.25">
      <c r="A72">
        <v>1197</v>
      </c>
      <c r="F72">
        <v>178.50528700000001</v>
      </c>
      <c r="G72" s="4">
        <v>3</v>
      </c>
      <c r="H72">
        <v>181.971531</v>
      </c>
      <c r="I72" s="3">
        <v>4</v>
      </c>
      <c r="P72">
        <v>2</v>
      </c>
      <c r="Q72" t="str">
        <f>CONCATENATE(C72,E72,G72,I72)</f>
        <v>34</v>
      </c>
      <c r="R72">
        <v>4</v>
      </c>
      <c r="T72" t="s">
        <v>244</v>
      </c>
      <c r="AU72">
        <v>4</v>
      </c>
      <c r="AV72">
        <v>4932</v>
      </c>
      <c r="AW72">
        <f>($AV$86-$AV$83)/200</f>
        <v>0.125</v>
      </c>
    </row>
    <row r="73" spans="1:49" x14ac:dyDescent="0.25">
      <c r="A73">
        <v>1198</v>
      </c>
      <c r="F73">
        <v>178.50528700000001</v>
      </c>
      <c r="G73" s="4">
        <v>3</v>
      </c>
      <c r="H73">
        <v>181.971531</v>
      </c>
      <c r="I73" s="3">
        <v>4</v>
      </c>
      <c r="P73">
        <v>2</v>
      </c>
      <c r="Q73" t="str">
        <f>CONCATENATE(C73,E73,G73,I73)</f>
        <v>34</v>
      </c>
      <c r="R73">
        <v>3</v>
      </c>
      <c r="T73" t="s">
        <v>229</v>
      </c>
      <c r="AU73">
        <v>3</v>
      </c>
      <c r="AV73">
        <v>4934</v>
      </c>
      <c r="AW73">
        <f>($AV$87-$AV$84)/200</f>
        <v>0.105</v>
      </c>
    </row>
    <row r="74" spans="1:49" x14ac:dyDescent="0.25">
      <c r="A74">
        <v>1199</v>
      </c>
      <c r="F74">
        <v>178.50528700000001</v>
      </c>
      <c r="G74" s="4">
        <v>3</v>
      </c>
      <c r="H74">
        <v>181.971531</v>
      </c>
      <c r="I74" s="3">
        <v>4</v>
      </c>
      <c r="P74">
        <v>2</v>
      </c>
      <c r="Q74" t="str">
        <f>CONCATENATE(C74,E74,G74,I74)</f>
        <v>34</v>
      </c>
      <c r="R74">
        <v>2</v>
      </c>
      <c r="T74" t="s">
        <v>245</v>
      </c>
      <c r="AU74">
        <v>2</v>
      </c>
      <c r="AV74">
        <v>4957</v>
      </c>
      <c r="AW74">
        <f>($AV$88-$AV$85)/200</f>
        <v>0.155</v>
      </c>
    </row>
    <row r="75" spans="1:49" x14ac:dyDescent="0.25">
      <c r="A75">
        <v>1200</v>
      </c>
      <c r="F75">
        <v>178.50528700000001</v>
      </c>
      <c r="G75" s="4">
        <v>3</v>
      </c>
      <c r="H75">
        <v>181.971531</v>
      </c>
      <c r="I75" s="3">
        <v>4</v>
      </c>
      <c r="P75">
        <v>2</v>
      </c>
      <c r="Q75" t="str">
        <f>CONCATENATE(C75,E75,G75,I75)</f>
        <v>34</v>
      </c>
      <c r="R75">
        <v>1</v>
      </c>
      <c r="T75" t="s">
        <v>246</v>
      </c>
      <c r="AU75">
        <v>1</v>
      </c>
      <c r="AV75">
        <v>4958</v>
      </c>
      <c r="AW75">
        <f>($AV$89-$AV$86)/200</f>
        <v>7.0000000000000007E-2</v>
      </c>
    </row>
    <row r="76" spans="1:49" x14ac:dyDescent="0.25">
      <c r="A76">
        <v>1201</v>
      </c>
      <c r="F76">
        <v>178.50528700000001</v>
      </c>
      <c r="G76" s="4">
        <v>3</v>
      </c>
      <c r="H76">
        <v>181.971531</v>
      </c>
      <c r="I76" s="3">
        <v>4</v>
      </c>
      <c r="P76">
        <v>2</v>
      </c>
      <c r="Q76" t="str">
        <f>CONCATENATE(C76,E76,G76,I76)</f>
        <v>34</v>
      </c>
      <c r="R76">
        <v>4</v>
      </c>
      <c r="T76" t="s">
        <v>247</v>
      </c>
      <c r="AU76">
        <v>4</v>
      </c>
      <c r="AV76">
        <v>4968</v>
      </c>
      <c r="AW76">
        <f>($AV$90-$AV$87)/200</f>
        <v>0.155</v>
      </c>
    </row>
    <row r="77" spans="1:49" x14ac:dyDescent="0.25">
      <c r="A77">
        <v>1202</v>
      </c>
      <c r="F77">
        <v>178.50528700000001</v>
      </c>
      <c r="G77" s="4">
        <v>3</v>
      </c>
      <c r="H77">
        <v>181.971531</v>
      </c>
      <c r="I77" s="3">
        <v>4</v>
      </c>
      <c r="P77">
        <v>2</v>
      </c>
      <c r="Q77" t="str">
        <f>CONCATENATE(C77,E77,G77,I77)</f>
        <v>34</v>
      </c>
      <c r="R77">
        <v>3</v>
      </c>
      <c r="T77" t="s">
        <v>237</v>
      </c>
      <c r="AU77">
        <v>3</v>
      </c>
      <c r="AV77">
        <v>4971</v>
      </c>
      <c r="AW77">
        <f>($AV$91-$AV$88)/200</f>
        <v>0.11</v>
      </c>
    </row>
    <row r="78" spans="1:49" x14ac:dyDescent="0.25">
      <c r="A78">
        <v>1203</v>
      </c>
      <c r="F78">
        <v>178.50528700000001</v>
      </c>
      <c r="G78" s="4">
        <v>3</v>
      </c>
      <c r="H78">
        <v>181.971531</v>
      </c>
      <c r="I78" s="3">
        <v>4</v>
      </c>
      <c r="P78">
        <v>2</v>
      </c>
      <c r="Q78" t="str">
        <f>CONCATENATE(C78,E78,G78,I78)</f>
        <v>34</v>
      </c>
      <c r="R78">
        <v>2</v>
      </c>
      <c r="T78" t="s">
        <v>238</v>
      </c>
      <c r="AU78">
        <v>2</v>
      </c>
      <c r="AV78">
        <v>4985</v>
      </c>
      <c r="AW78">
        <f>($AV$92-$AV$89)/200</f>
        <v>0.18</v>
      </c>
    </row>
    <row r="79" spans="1:49" x14ac:dyDescent="0.25">
      <c r="A79">
        <v>1204</v>
      </c>
      <c r="D79">
        <v>164.11497299999999</v>
      </c>
      <c r="E79" s="1">
        <v>2</v>
      </c>
      <c r="F79">
        <v>178.50528700000001</v>
      </c>
      <c r="G79" s="4">
        <v>3</v>
      </c>
      <c r="P79">
        <v>2</v>
      </c>
      <c r="Q79" t="str">
        <f>CONCATENATE(C79,E79,G79,I79)</f>
        <v>23</v>
      </c>
      <c r="R79">
        <v>1</v>
      </c>
      <c r="T79" t="s">
        <v>235</v>
      </c>
      <c r="AU79">
        <v>1</v>
      </c>
      <c r="AV79">
        <v>4989</v>
      </c>
      <c r="AW79">
        <f>($AV$93-$AV$90)/200</f>
        <v>0.08</v>
      </c>
    </row>
    <row r="80" spans="1:49" x14ac:dyDescent="0.25">
      <c r="A80">
        <v>1205</v>
      </c>
      <c r="D80">
        <v>164.11497299999999</v>
      </c>
      <c r="E80" s="1">
        <v>2</v>
      </c>
      <c r="F80">
        <v>178.50528700000001</v>
      </c>
      <c r="G80" s="4">
        <v>3</v>
      </c>
      <c r="P80">
        <v>2</v>
      </c>
      <c r="Q80" t="str">
        <f>CONCATENATE(C80,E80,G80,I80)</f>
        <v>23</v>
      </c>
      <c r="R80">
        <v>4</v>
      </c>
      <c r="T80" t="s">
        <v>236</v>
      </c>
      <c r="AU80">
        <v>4</v>
      </c>
      <c r="AV80">
        <v>5000</v>
      </c>
      <c r="AW80">
        <f>($AV$94-$AV$91)/200</f>
        <v>0.12</v>
      </c>
    </row>
    <row r="81" spans="1:49" x14ac:dyDescent="0.25">
      <c r="A81">
        <v>1206</v>
      </c>
      <c r="D81">
        <v>164.11497299999999</v>
      </c>
      <c r="E81" s="1">
        <v>2</v>
      </c>
      <c r="F81">
        <v>178.50528700000001</v>
      </c>
      <c r="G81" s="4">
        <v>3</v>
      </c>
      <c r="P81">
        <v>2</v>
      </c>
      <c r="Q81" t="str">
        <f>CONCATENATE(C81,E81,G81,I81)</f>
        <v>23</v>
      </c>
      <c r="R81">
        <v>3</v>
      </c>
      <c r="T81" t="s">
        <v>237</v>
      </c>
      <c r="AU81">
        <v>3</v>
      </c>
      <c r="AV81">
        <v>5001</v>
      </c>
      <c r="AW81">
        <f>($AV$95-$AV$92)/200</f>
        <v>8.5000000000000006E-2</v>
      </c>
    </row>
    <row r="82" spans="1:49" x14ac:dyDescent="0.25">
      <c r="A82">
        <v>1207</v>
      </c>
      <c r="D82">
        <v>164.11497299999999</v>
      </c>
      <c r="E82" s="1">
        <v>2</v>
      </c>
      <c r="F82">
        <v>178.50528700000001</v>
      </c>
      <c r="G82" s="4">
        <v>3</v>
      </c>
      <c r="P82">
        <v>2</v>
      </c>
      <c r="Q82" t="str">
        <f>CONCATENATE(C82,E82,G82,I82)</f>
        <v>23</v>
      </c>
      <c r="R82">
        <v>1</v>
      </c>
      <c r="T82" t="s">
        <v>238</v>
      </c>
      <c r="AU82">
        <v>1</v>
      </c>
      <c r="AV82">
        <v>5029</v>
      </c>
      <c r="AW82">
        <f>($AV$96-$AV$93)/200</f>
        <v>0.155</v>
      </c>
    </row>
    <row r="83" spans="1:49" x14ac:dyDescent="0.25">
      <c r="A83">
        <v>1208</v>
      </c>
      <c r="D83">
        <v>164.11497299999999</v>
      </c>
      <c r="E83" s="1">
        <v>2</v>
      </c>
      <c r="F83">
        <v>178.50528700000001</v>
      </c>
      <c r="G83" s="4">
        <v>3</v>
      </c>
      <c r="P83">
        <v>2</v>
      </c>
      <c r="Q83" t="str">
        <f>CONCATENATE(C83,E83,G83,I83)</f>
        <v>23</v>
      </c>
      <c r="R83">
        <v>2</v>
      </c>
      <c r="T83" t="s">
        <v>235</v>
      </c>
      <c r="AU83">
        <v>2</v>
      </c>
      <c r="AV83">
        <v>5031</v>
      </c>
      <c r="AW83">
        <f>($AV$97-$AV$94)/200</f>
        <v>0.11</v>
      </c>
    </row>
    <row r="84" spans="1:49" x14ac:dyDescent="0.25">
      <c r="A84">
        <v>1209</v>
      </c>
      <c r="D84">
        <v>164.11497299999999</v>
      </c>
      <c r="E84" s="1">
        <v>2</v>
      </c>
      <c r="P84">
        <v>1</v>
      </c>
      <c r="Q84" t="str">
        <f>CONCATENATE(C84,E84,G84,I84)</f>
        <v>2</v>
      </c>
      <c r="R84">
        <v>4</v>
      </c>
      <c r="T84" t="s">
        <v>236</v>
      </c>
      <c r="AU84">
        <v>4</v>
      </c>
      <c r="AV84">
        <v>5038</v>
      </c>
      <c r="AW84">
        <f>($AV$98-$AV$95)/200</f>
        <v>0.125</v>
      </c>
    </row>
    <row r="85" spans="1:49" x14ac:dyDescent="0.25">
      <c r="A85">
        <v>1210</v>
      </c>
      <c r="D85">
        <v>164.11497299999999</v>
      </c>
      <c r="E85" s="1">
        <v>2</v>
      </c>
      <c r="P85">
        <v>1</v>
      </c>
      <c r="Q85" t="str">
        <f>CONCATENATE(C85,E85,G85,I85)</f>
        <v>2</v>
      </c>
      <c r="R85">
        <v>3</v>
      </c>
      <c r="T85" t="s">
        <v>247</v>
      </c>
      <c r="AU85">
        <v>3</v>
      </c>
      <c r="AV85">
        <v>5039</v>
      </c>
      <c r="AW85">
        <f>($AV$104-$AV$101)/200</f>
        <v>0.185</v>
      </c>
    </row>
    <row r="86" spans="1:49" x14ac:dyDescent="0.25">
      <c r="A86">
        <v>1211</v>
      </c>
      <c r="D86">
        <v>164.11497299999999</v>
      </c>
      <c r="E86" s="1">
        <v>2</v>
      </c>
      <c r="P86">
        <v>1</v>
      </c>
      <c r="Q86" t="str">
        <f>CONCATENATE(C86,E86,G86,I86)</f>
        <v>2</v>
      </c>
      <c r="R86">
        <v>2</v>
      </c>
      <c r="T86" t="s">
        <v>237</v>
      </c>
      <c r="AU86">
        <v>2</v>
      </c>
      <c r="AV86">
        <v>5056</v>
      </c>
      <c r="AW86">
        <f>($AV$105-$AV$102)/200</f>
        <v>0.16</v>
      </c>
    </row>
    <row r="87" spans="1:49" x14ac:dyDescent="0.25">
      <c r="A87">
        <v>1212</v>
      </c>
      <c r="D87">
        <v>164.11497299999999</v>
      </c>
      <c r="E87" s="1">
        <v>2</v>
      </c>
      <c r="P87">
        <v>1</v>
      </c>
      <c r="Q87" t="str">
        <f>CONCATENATE(C87,E87,G87,I87)</f>
        <v>2</v>
      </c>
      <c r="R87">
        <v>1</v>
      </c>
      <c r="T87" t="s">
        <v>238</v>
      </c>
      <c r="AU87">
        <v>1</v>
      </c>
      <c r="AV87">
        <v>5059</v>
      </c>
      <c r="AW87">
        <f>($AV$106-$AV$103)/200</f>
        <v>0.185</v>
      </c>
    </row>
    <row r="88" spans="1:49" x14ac:dyDescent="0.25">
      <c r="A88">
        <v>1213</v>
      </c>
      <c r="D88">
        <v>164.11497299999999</v>
      </c>
      <c r="E88" s="1">
        <v>2</v>
      </c>
      <c r="P88">
        <v>1</v>
      </c>
      <c r="Q88" t="str">
        <f>CONCATENATE(C88,E88,G88,I88)</f>
        <v>2</v>
      </c>
      <c r="R88">
        <v>3</v>
      </c>
      <c r="T88" t="s">
        <v>235</v>
      </c>
      <c r="AU88">
        <v>3</v>
      </c>
      <c r="AV88">
        <v>5070</v>
      </c>
      <c r="AW88">
        <f>($AV$107-$AV$104)/200</f>
        <v>0.05</v>
      </c>
    </row>
    <row r="89" spans="1:49" x14ac:dyDescent="0.25">
      <c r="A89">
        <v>1214</v>
      </c>
      <c r="D89">
        <v>164.11497299999999</v>
      </c>
      <c r="E89" s="1">
        <v>2</v>
      </c>
      <c r="P89">
        <v>1</v>
      </c>
      <c r="Q89" t="str">
        <f>CONCATENATE(C89,E89,G89,I89)</f>
        <v>2</v>
      </c>
      <c r="R89">
        <v>4</v>
      </c>
      <c r="T89" t="s">
        <v>236</v>
      </c>
      <c r="AU89">
        <v>4</v>
      </c>
      <c r="AV89">
        <v>5070</v>
      </c>
      <c r="AW89">
        <f>($AV$108-$AV$105)/200</f>
        <v>0.125</v>
      </c>
    </row>
    <row r="90" spans="1:49" x14ac:dyDescent="0.25">
      <c r="A90">
        <v>1215</v>
      </c>
      <c r="D90">
        <v>164.11497299999999</v>
      </c>
      <c r="E90" s="1">
        <v>2</v>
      </c>
      <c r="P90">
        <v>1</v>
      </c>
      <c r="Q90" t="str">
        <f>CONCATENATE(C90,E90,G90,I90)</f>
        <v>2</v>
      </c>
      <c r="R90">
        <v>1</v>
      </c>
      <c r="T90" t="s">
        <v>237</v>
      </c>
      <c r="AU90">
        <v>1</v>
      </c>
      <c r="AV90">
        <v>5090</v>
      </c>
      <c r="AW90">
        <f>($AV$109-$AV$106)/200</f>
        <v>0.11</v>
      </c>
    </row>
    <row r="91" spans="1:49" x14ac:dyDescent="0.25">
      <c r="A91">
        <v>1216</v>
      </c>
      <c r="B91">
        <v>156.184538</v>
      </c>
      <c r="C91" s="2">
        <v>1</v>
      </c>
      <c r="D91">
        <v>164.11497299999999</v>
      </c>
      <c r="E91" s="1">
        <v>2</v>
      </c>
      <c r="P91">
        <v>2</v>
      </c>
      <c r="Q91" t="str">
        <f>CONCATENATE(C91,E91,G91,I91)</f>
        <v>12</v>
      </c>
      <c r="R91">
        <v>2</v>
      </c>
      <c r="T91" t="s">
        <v>248</v>
      </c>
      <c r="AU91">
        <v>2</v>
      </c>
      <c r="AV91">
        <v>5092</v>
      </c>
      <c r="AW91">
        <f>($AV$110-$AV$107)/200</f>
        <v>0.155</v>
      </c>
    </row>
    <row r="92" spans="1:49" x14ac:dyDescent="0.25">
      <c r="A92">
        <v>1217</v>
      </c>
      <c r="B92">
        <v>156.184538</v>
      </c>
      <c r="C92" s="2">
        <v>1</v>
      </c>
      <c r="D92">
        <v>164.11497299999999</v>
      </c>
      <c r="E92" s="1">
        <v>2</v>
      </c>
      <c r="P92">
        <v>2</v>
      </c>
      <c r="Q92" t="str">
        <f>CONCATENATE(C92,E92,G92,I92)</f>
        <v>12</v>
      </c>
      <c r="R92">
        <v>3</v>
      </c>
      <c r="T92" t="s">
        <v>231</v>
      </c>
      <c r="AU92">
        <v>3</v>
      </c>
      <c r="AV92">
        <v>5106</v>
      </c>
      <c r="AW92">
        <f>($AV$111-$AV$108)/200</f>
        <v>7.0000000000000007E-2</v>
      </c>
    </row>
    <row r="93" spans="1:49" x14ac:dyDescent="0.25">
      <c r="A93">
        <v>1218</v>
      </c>
      <c r="B93">
        <v>156.184538</v>
      </c>
      <c r="C93" s="2">
        <v>1</v>
      </c>
      <c r="D93">
        <v>164.11497299999999</v>
      </c>
      <c r="E93" s="1">
        <v>2</v>
      </c>
      <c r="P93">
        <v>2</v>
      </c>
      <c r="Q93" t="str">
        <f>CONCATENATE(C93,E93,G93,I93)</f>
        <v>12</v>
      </c>
      <c r="R93">
        <v>4</v>
      </c>
      <c r="T93" t="s">
        <v>232</v>
      </c>
      <c r="AU93">
        <v>4</v>
      </c>
      <c r="AV93">
        <v>5106</v>
      </c>
      <c r="AW93">
        <f>($AV$112-$AV$109)/200</f>
        <v>0.16</v>
      </c>
    </row>
    <row r="94" spans="1:49" x14ac:dyDescent="0.25">
      <c r="A94">
        <v>1219</v>
      </c>
      <c r="B94">
        <v>156.184538</v>
      </c>
      <c r="C94" s="2">
        <v>1</v>
      </c>
      <c r="P94">
        <v>1</v>
      </c>
      <c r="Q94" t="str">
        <f>CONCATENATE(C94,E94,G94,I94)</f>
        <v>1</v>
      </c>
      <c r="R94">
        <v>1</v>
      </c>
      <c r="T94" t="s">
        <v>233</v>
      </c>
      <c r="AU94">
        <v>1</v>
      </c>
      <c r="AV94">
        <v>5116</v>
      </c>
      <c r="AW94">
        <f>($AV$113-$AV$110)/200</f>
        <v>0.115</v>
      </c>
    </row>
    <row r="95" spans="1:49" x14ac:dyDescent="0.25">
      <c r="A95">
        <v>1220</v>
      </c>
      <c r="B95">
        <v>156.184538</v>
      </c>
      <c r="C95" s="2">
        <v>1</v>
      </c>
      <c r="P95">
        <v>1</v>
      </c>
      <c r="Q95" t="str">
        <f>CONCATENATE(C95,E95,G95,I95)</f>
        <v>1</v>
      </c>
      <c r="R95">
        <v>2</v>
      </c>
      <c r="T95" t="s">
        <v>243</v>
      </c>
      <c r="AU95">
        <v>2</v>
      </c>
      <c r="AV95">
        <v>5123</v>
      </c>
      <c r="AW95">
        <f>($AV$114-$AV$111)/200</f>
        <v>0.16500000000000001</v>
      </c>
    </row>
    <row r="96" spans="1:49" x14ac:dyDescent="0.25">
      <c r="A96">
        <v>1221</v>
      </c>
      <c r="B96">
        <v>156.184538</v>
      </c>
      <c r="C96" s="2">
        <v>1</v>
      </c>
      <c r="P96">
        <v>1</v>
      </c>
      <c r="Q96" t="str">
        <f>CONCATENATE(C96,E96,G96,I96)</f>
        <v>1</v>
      </c>
      <c r="R96">
        <v>3</v>
      </c>
      <c r="T96" t="s">
        <v>231</v>
      </c>
      <c r="AU96">
        <v>3</v>
      </c>
      <c r="AV96">
        <v>5137</v>
      </c>
      <c r="AW96">
        <f>($AV$115-$AV$112)/200</f>
        <v>7.0000000000000007E-2</v>
      </c>
    </row>
    <row r="97" spans="1:49" x14ac:dyDescent="0.25">
      <c r="A97">
        <v>1222</v>
      </c>
      <c r="B97">
        <v>156.184538</v>
      </c>
      <c r="C97" s="2">
        <v>1</v>
      </c>
      <c r="P97">
        <v>1</v>
      </c>
      <c r="Q97" t="str">
        <f>CONCATENATE(C97,E97,G97,I97)</f>
        <v>1</v>
      </c>
      <c r="R97">
        <v>4</v>
      </c>
      <c r="T97" t="s">
        <v>244</v>
      </c>
      <c r="AU97">
        <v>4</v>
      </c>
      <c r="AV97">
        <v>5138</v>
      </c>
      <c r="AW97">
        <f>($AV$116-$AV$113)/200</f>
        <v>0.155</v>
      </c>
    </row>
    <row r="98" spans="1:49" x14ac:dyDescent="0.25">
      <c r="A98">
        <v>1223</v>
      </c>
      <c r="B98">
        <v>156.184538</v>
      </c>
      <c r="C98" s="2">
        <v>1</v>
      </c>
      <c r="P98">
        <v>1</v>
      </c>
      <c r="Q98" t="str">
        <f>CONCATENATE(C98,E98,G98,I98)</f>
        <v>1</v>
      </c>
      <c r="R98">
        <v>1</v>
      </c>
      <c r="T98" t="s">
        <v>229</v>
      </c>
      <c r="AU98">
        <v>1</v>
      </c>
      <c r="AV98">
        <v>5148</v>
      </c>
      <c r="AW98">
        <f>($AV$117-$AV$114)/200</f>
        <v>0.115</v>
      </c>
    </row>
    <row r="99" spans="1:49" x14ac:dyDescent="0.25">
      <c r="A99">
        <v>1224</v>
      </c>
      <c r="B99">
        <v>156.184538</v>
      </c>
      <c r="C99" s="2">
        <v>1</v>
      </c>
      <c r="P99">
        <v>1</v>
      </c>
      <c r="Q99" t="str">
        <f>CONCATENATE(C99,E99,G99,I99)</f>
        <v>1</v>
      </c>
      <c r="R99" t="s">
        <v>22</v>
      </c>
      <c r="T99" t="s">
        <v>230</v>
      </c>
      <c r="AU99" t="s">
        <v>22</v>
      </c>
      <c r="AV99">
        <v>5152</v>
      </c>
      <c r="AW99">
        <f>($AV$118-$AV$115)/200</f>
        <v>0.16</v>
      </c>
    </row>
    <row r="100" spans="1:49" x14ac:dyDescent="0.25">
      <c r="A100">
        <v>1225</v>
      </c>
      <c r="B100">
        <v>156.184538</v>
      </c>
      <c r="C100" s="2">
        <v>1</v>
      </c>
      <c r="P100">
        <v>1</v>
      </c>
      <c r="Q100" t="str">
        <f>CONCATENATE(C100,E100,G100,I100)</f>
        <v>1</v>
      </c>
      <c r="R100" t="s">
        <v>22</v>
      </c>
      <c r="T100" t="s">
        <v>227</v>
      </c>
      <c r="AU100" t="s">
        <v>22</v>
      </c>
      <c r="AV100">
        <v>17532</v>
      </c>
      <c r="AW100">
        <f>($AV$119-$AV$116)/200</f>
        <v>7.4999999999999997E-2</v>
      </c>
    </row>
    <row r="101" spans="1:49" x14ac:dyDescent="0.25">
      <c r="A101">
        <v>1226</v>
      </c>
      <c r="B101">
        <v>156.184538</v>
      </c>
      <c r="C101" s="2">
        <v>1</v>
      </c>
      <c r="P101">
        <v>1</v>
      </c>
      <c r="Q101" t="str">
        <f>CONCATENATE(C101,E101,G101,I101)</f>
        <v>1</v>
      </c>
      <c r="R101">
        <v>1</v>
      </c>
      <c r="T101" t="s">
        <v>228</v>
      </c>
      <c r="AU101">
        <v>1</v>
      </c>
      <c r="AV101">
        <v>17534</v>
      </c>
      <c r="AW101">
        <f>($AV$120-$AV$117)/200</f>
        <v>0.13</v>
      </c>
    </row>
    <row r="102" spans="1:49" x14ac:dyDescent="0.25">
      <c r="A102">
        <v>1227</v>
      </c>
      <c r="B102">
        <v>156.184538</v>
      </c>
      <c r="C102" s="2">
        <v>1</v>
      </c>
      <c r="P102">
        <v>1</v>
      </c>
      <c r="Q102" t="str">
        <f>CONCATENATE(C102,E102,G102,I102)</f>
        <v>1</v>
      </c>
      <c r="R102">
        <v>3</v>
      </c>
      <c r="T102" t="s">
        <v>229</v>
      </c>
      <c r="AU102">
        <v>3</v>
      </c>
      <c r="AV102">
        <v>17542</v>
      </c>
      <c r="AW102">
        <f>($AV$121-$AV$118)/200</f>
        <v>0.08</v>
      </c>
    </row>
    <row r="103" spans="1:49" x14ac:dyDescent="0.25">
      <c r="A103">
        <v>1228</v>
      </c>
      <c r="B103">
        <v>156.184538</v>
      </c>
      <c r="C103" s="2">
        <v>1</v>
      </c>
      <c r="H103">
        <v>157.444952</v>
      </c>
      <c r="I103" s="3">
        <v>4</v>
      </c>
      <c r="P103">
        <v>2</v>
      </c>
      <c r="Q103" t="str">
        <f>CONCATENATE(C103,E103,G103,I103)</f>
        <v>14</v>
      </c>
      <c r="R103">
        <v>4</v>
      </c>
      <c r="T103" t="s">
        <v>245</v>
      </c>
      <c r="AU103">
        <v>4</v>
      </c>
      <c r="AV103">
        <v>17543</v>
      </c>
      <c r="AW103">
        <f>($AV$122-$AV$119)/200</f>
        <v>0.155</v>
      </c>
    </row>
    <row r="104" spans="1:49" x14ac:dyDescent="0.25">
      <c r="A104">
        <v>1229</v>
      </c>
      <c r="B104">
        <v>156.184538</v>
      </c>
      <c r="C104" s="2">
        <v>1</v>
      </c>
      <c r="H104">
        <v>157.444952</v>
      </c>
      <c r="I104" s="3">
        <v>4</v>
      </c>
      <c r="P104">
        <v>2</v>
      </c>
      <c r="Q104" t="str">
        <f>CONCATENATE(C104,E104,G104,I104)</f>
        <v>14</v>
      </c>
      <c r="R104">
        <v>1</v>
      </c>
      <c r="T104" t="s">
        <v>246</v>
      </c>
      <c r="AU104">
        <v>1</v>
      </c>
      <c r="AV104">
        <v>17571</v>
      </c>
      <c r="AW104">
        <f>($AV$123-$AV$120)/200</f>
        <v>8.5000000000000006E-2</v>
      </c>
    </row>
    <row r="105" spans="1:49" x14ac:dyDescent="0.25">
      <c r="A105">
        <v>1230</v>
      </c>
      <c r="H105">
        <v>157.444952</v>
      </c>
      <c r="I105" s="3">
        <v>4</v>
      </c>
      <c r="P105">
        <v>1</v>
      </c>
      <c r="Q105" t="str">
        <f>CONCATENATE(C105,E105,G105,I105)</f>
        <v>4</v>
      </c>
      <c r="R105">
        <v>2</v>
      </c>
      <c r="T105" t="s">
        <v>249</v>
      </c>
      <c r="AU105">
        <v>2</v>
      </c>
      <c r="AV105">
        <v>17574</v>
      </c>
      <c r="AW105">
        <f>($AV$124-$AV$121)/200</f>
        <v>0.14000000000000001</v>
      </c>
    </row>
    <row r="106" spans="1:49" x14ac:dyDescent="0.25">
      <c r="A106">
        <v>1231</v>
      </c>
      <c r="H106">
        <v>157.444952</v>
      </c>
      <c r="I106" s="3">
        <v>4</v>
      </c>
      <c r="P106">
        <v>1</v>
      </c>
      <c r="Q106" t="str">
        <f>CONCATENATE(C106,E106,G106,I106)</f>
        <v>4</v>
      </c>
      <c r="R106">
        <v>3</v>
      </c>
      <c r="T106" t="s">
        <v>240</v>
      </c>
      <c r="AU106">
        <v>3</v>
      </c>
      <c r="AV106">
        <v>17580</v>
      </c>
      <c r="AW106">
        <f>($AV$125-$AV$122)/200</f>
        <v>0.08</v>
      </c>
    </row>
    <row r="107" spans="1:49" x14ac:dyDescent="0.25">
      <c r="A107">
        <v>1232</v>
      </c>
      <c r="F107">
        <v>154.60891100000001</v>
      </c>
      <c r="G107" s="4">
        <v>3</v>
      </c>
      <c r="H107">
        <v>157.444952</v>
      </c>
      <c r="I107" s="3">
        <v>4</v>
      </c>
      <c r="P107">
        <v>2</v>
      </c>
      <c r="Q107" t="str">
        <f>CONCATENATE(C107,E107,G107,I107)</f>
        <v>34</v>
      </c>
      <c r="R107">
        <v>4</v>
      </c>
      <c r="T107" t="s">
        <v>241</v>
      </c>
      <c r="AU107">
        <v>4</v>
      </c>
      <c r="AV107">
        <v>17581</v>
      </c>
      <c r="AW107">
        <f>($AV$126-$AV$123)/200</f>
        <v>0.16500000000000001</v>
      </c>
    </row>
    <row r="108" spans="1:49" x14ac:dyDescent="0.25">
      <c r="A108">
        <v>1233</v>
      </c>
      <c r="F108">
        <v>154.60891100000001</v>
      </c>
      <c r="G108" s="4">
        <v>3</v>
      </c>
      <c r="H108">
        <v>157.444952</v>
      </c>
      <c r="I108" s="3">
        <v>4</v>
      </c>
      <c r="P108">
        <v>2</v>
      </c>
      <c r="Q108" t="str">
        <f>CONCATENATE(C108,E108,G108,I108)</f>
        <v>34</v>
      </c>
      <c r="R108">
        <v>1</v>
      </c>
      <c r="T108" t="s">
        <v>227</v>
      </c>
      <c r="AU108">
        <v>1</v>
      </c>
      <c r="AV108">
        <v>17599</v>
      </c>
      <c r="AW108">
        <f>($AV$127-$AV$124)/200</f>
        <v>0.12</v>
      </c>
    </row>
    <row r="109" spans="1:49" x14ac:dyDescent="0.25">
      <c r="A109">
        <v>1234</v>
      </c>
      <c r="F109">
        <v>154.60891100000001</v>
      </c>
      <c r="G109" s="4">
        <v>3</v>
      </c>
      <c r="H109">
        <v>157.444952</v>
      </c>
      <c r="I109" s="3">
        <v>4</v>
      </c>
      <c r="P109">
        <v>2</v>
      </c>
      <c r="Q109" t="str">
        <f>CONCATENATE(C109,E109,G109,I109)</f>
        <v>34</v>
      </c>
      <c r="R109">
        <v>2</v>
      </c>
      <c r="T109" t="s">
        <v>227</v>
      </c>
      <c r="AU109">
        <v>2</v>
      </c>
      <c r="AV109">
        <v>17602</v>
      </c>
      <c r="AW109">
        <f>($AV$133-$AV$130)/200</f>
        <v>0.09</v>
      </c>
    </row>
    <row r="110" spans="1:49" x14ac:dyDescent="0.25">
      <c r="A110">
        <v>1235</v>
      </c>
      <c r="F110">
        <v>154.60891100000001</v>
      </c>
      <c r="G110" s="4">
        <v>3</v>
      </c>
      <c r="H110">
        <v>157.444952</v>
      </c>
      <c r="I110" s="3">
        <v>4</v>
      </c>
      <c r="P110">
        <v>2</v>
      </c>
      <c r="Q110" t="str">
        <f>CONCATENATE(C110,E110,G110,I110)</f>
        <v>34</v>
      </c>
      <c r="R110">
        <v>4</v>
      </c>
      <c r="T110" t="s">
        <v>228</v>
      </c>
      <c r="AU110">
        <v>4</v>
      </c>
      <c r="AV110">
        <v>17612</v>
      </c>
      <c r="AW110">
        <f>($AV$134-$AV$131)/200</f>
        <v>0.185</v>
      </c>
    </row>
    <row r="111" spans="1:49" x14ac:dyDescent="0.25">
      <c r="A111">
        <v>1236</v>
      </c>
      <c r="F111">
        <v>154.60891100000001</v>
      </c>
      <c r="G111" s="4">
        <v>3</v>
      </c>
      <c r="H111">
        <v>157.444952</v>
      </c>
      <c r="I111" s="3">
        <v>4</v>
      </c>
      <c r="P111">
        <v>2</v>
      </c>
      <c r="Q111" t="str">
        <f>CONCATENATE(C111,E111,G111,I111)</f>
        <v>34</v>
      </c>
      <c r="R111">
        <v>3</v>
      </c>
      <c r="T111" t="s">
        <v>229</v>
      </c>
      <c r="AU111">
        <v>3</v>
      </c>
      <c r="AV111">
        <v>17613</v>
      </c>
      <c r="AW111">
        <f>($AV$135-$AV$132)/200</f>
        <v>0.14000000000000001</v>
      </c>
    </row>
    <row r="112" spans="1:49" x14ac:dyDescent="0.25">
      <c r="A112">
        <v>1237</v>
      </c>
      <c r="F112">
        <v>154.60891100000001</v>
      </c>
      <c r="G112" s="4">
        <v>3</v>
      </c>
      <c r="H112">
        <v>157.444952</v>
      </c>
      <c r="I112" s="3">
        <v>4</v>
      </c>
      <c r="P112">
        <v>2</v>
      </c>
      <c r="Q112" t="str">
        <f>CONCATENATE(C112,E112,G112,I112)</f>
        <v>34</v>
      </c>
      <c r="R112">
        <v>1</v>
      </c>
      <c r="T112" t="s">
        <v>245</v>
      </c>
      <c r="AU112">
        <v>1</v>
      </c>
      <c r="AV112">
        <v>17634</v>
      </c>
      <c r="AW112">
        <f>($AV$136-$AV$133)/200</f>
        <v>0.185</v>
      </c>
    </row>
    <row r="113" spans="1:49" x14ac:dyDescent="0.25">
      <c r="A113">
        <v>1238</v>
      </c>
      <c r="F113">
        <v>154.60891100000001</v>
      </c>
      <c r="G113" s="4">
        <v>3</v>
      </c>
      <c r="H113">
        <v>157.444952</v>
      </c>
      <c r="I113" s="3">
        <v>4</v>
      </c>
      <c r="P113">
        <v>2</v>
      </c>
      <c r="Q113" t="str">
        <f>CONCATENATE(C113,E113,G113,I113)</f>
        <v>34</v>
      </c>
      <c r="R113">
        <v>2</v>
      </c>
      <c r="T113" t="s">
        <v>246</v>
      </c>
      <c r="AU113">
        <v>2</v>
      </c>
      <c r="AV113">
        <v>17635</v>
      </c>
      <c r="AW113">
        <f>($AV$137-$AV$134)/200</f>
        <v>6.5000000000000002E-2</v>
      </c>
    </row>
    <row r="114" spans="1:49" x14ac:dyDescent="0.25">
      <c r="A114">
        <v>1239</v>
      </c>
      <c r="F114">
        <v>154.60891100000001</v>
      </c>
      <c r="G114" s="4">
        <v>3</v>
      </c>
      <c r="H114">
        <v>157.444952</v>
      </c>
      <c r="I114" s="3">
        <v>4</v>
      </c>
      <c r="P114">
        <v>2</v>
      </c>
      <c r="Q114" t="str">
        <f>CONCATENATE(C114,E114,G114,I114)</f>
        <v>34</v>
      </c>
      <c r="R114">
        <v>4</v>
      </c>
      <c r="T114" t="s">
        <v>247</v>
      </c>
      <c r="AU114">
        <v>4</v>
      </c>
      <c r="AV114">
        <v>17646</v>
      </c>
      <c r="AW114">
        <f>($AV$138-$AV$135)/200</f>
        <v>0.17</v>
      </c>
    </row>
    <row r="115" spans="1:49" x14ac:dyDescent="0.25">
      <c r="A115">
        <v>1240</v>
      </c>
      <c r="F115">
        <v>154.60891100000001</v>
      </c>
      <c r="G115" s="4">
        <v>3</v>
      </c>
      <c r="P115">
        <v>1</v>
      </c>
      <c r="Q115" t="str">
        <f>CONCATENATE(C115,E115,G115,I115)</f>
        <v>3</v>
      </c>
      <c r="R115">
        <v>3</v>
      </c>
      <c r="T115" t="s">
        <v>237</v>
      </c>
      <c r="AU115">
        <v>3</v>
      </c>
      <c r="AV115">
        <v>17648</v>
      </c>
      <c r="AW115">
        <f>($AV$139-$AV$136)/200</f>
        <v>0.13</v>
      </c>
    </row>
    <row r="116" spans="1:49" x14ac:dyDescent="0.25">
      <c r="A116">
        <v>1241</v>
      </c>
      <c r="F116">
        <v>154.60891100000001</v>
      </c>
      <c r="G116" s="4">
        <v>3</v>
      </c>
      <c r="P116">
        <v>1</v>
      </c>
      <c r="Q116" t="str">
        <f>CONCATENATE(C116,E116,G116,I116)</f>
        <v>3</v>
      </c>
      <c r="R116">
        <v>2</v>
      </c>
      <c r="T116" t="s">
        <v>248</v>
      </c>
      <c r="AU116">
        <v>2</v>
      </c>
      <c r="AV116">
        <v>17666</v>
      </c>
      <c r="AW116">
        <f>($AV$140-$AV$137)/200</f>
        <v>0.18</v>
      </c>
    </row>
    <row r="117" spans="1:49" x14ac:dyDescent="0.25">
      <c r="A117">
        <v>1242</v>
      </c>
      <c r="D117">
        <v>129.53466299999999</v>
      </c>
      <c r="E117" s="1">
        <v>2</v>
      </c>
      <c r="F117">
        <v>154.60891100000001</v>
      </c>
      <c r="G117" s="4">
        <v>3</v>
      </c>
      <c r="P117">
        <v>2</v>
      </c>
      <c r="Q117" t="str">
        <f>CONCATENATE(C117,E117,G117,I117)</f>
        <v>23</v>
      </c>
      <c r="R117">
        <v>1</v>
      </c>
      <c r="T117" t="s">
        <v>231</v>
      </c>
      <c r="AU117">
        <v>1</v>
      </c>
      <c r="AV117">
        <v>17669</v>
      </c>
      <c r="AW117">
        <f>($AV$141-$AV$138)/200</f>
        <v>6.5000000000000002E-2</v>
      </c>
    </row>
    <row r="118" spans="1:49" x14ac:dyDescent="0.25">
      <c r="A118">
        <v>1243</v>
      </c>
      <c r="D118">
        <v>129.53466299999999</v>
      </c>
      <c r="E118" s="1">
        <v>2</v>
      </c>
      <c r="F118">
        <v>154.60891100000001</v>
      </c>
      <c r="G118" s="4">
        <v>3</v>
      </c>
      <c r="P118">
        <v>2</v>
      </c>
      <c r="Q118" t="str">
        <f>CONCATENATE(C118,E118,G118,I118)</f>
        <v>23</v>
      </c>
      <c r="R118">
        <v>4</v>
      </c>
      <c r="T118" t="s">
        <v>232</v>
      </c>
      <c r="AU118">
        <v>4</v>
      </c>
      <c r="AV118">
        <v>17680</v>
      </c>
      <c r="AW118">
        <f>($AV$142-$AV$139)/200</f>
        <v>0.16500000000000001</v>
      </c>
    </row>
    <row r="119" spans="1:49" x14ac:dyDescent="0.25">
      <c r="A119">
        <v>1244</v>
      </c>
      <c r="D119">
        <v>129.53466299999999</v>
      </c>
      <c r="E119" s="1">
        <v>2</v>
      </c>
      <c r="F119">
        <v>154.60891100000001</v>
      </c>
      <c r="G119" s="4">
        <v>3</v>
      </c>
      <c r="P119">
        <v>2</v>
      </c>
      <c r="Q119" t="str">
        <f>CONCATENATE(C119,E119,G119,I119)</f>
        <v>23</v>
      </c>
      <c r="R119">
        <v>3</v>
      </c>
      <c r="T119" t="s">
        <v>233</v>
      </c>
      <c r="AU119">
        <v>3</v>
      </c>
      <c r="AV119">
        <v>17681</v>
      </c>
      <c r="AW119">
        <f>($AV$143-$AV$140)/200</f>
        <v>0.13</v>
      </c>
    </row>
    <row r="120" spans="1:49" x14ac:dyDescent="0.25">
      <c r="A120">
        <v>1245</v>
      </c>
      <c r="D120">
        <v>129.53466299999999</v>
      </c>
      <c r="E120" s="1">
        <v>2</v>
      </c>
      <c r="P120">
        <v>1</v>
      </c>
      <c r="Q120" t="str">
        <f>CONCATENATE(C120,E120,G120,I120)</f>
        <v>2</v>
      </c>
      <c r="R120">
        <v>2</v>
      </c>
      <c r="T120" t="s">
        <v>234</v>
      </c>
      <c r="AU120">
        <v>2</v>
      </c>
      <c r="AV120">
        <v>17695</v>
      </c>
      <c r="AW120">
        <f>($AV$144-$AV$141)/200</f>
        <v>0.18</v>
      </c>
    </row>
    <row r="121" spans="1:49" x14ac:dyDescent="0.25">
      <c r="A121">
        <v>1246</v>
      </c>
      <c r="D121">
        <v>129.53466299999999</v>
      </c>
      <c r="E121" s="1">
        <v>2</v>
      </c>
      <c r="P121">
        <v>1</v>
      </c>
      <c r="Q121" t="str">
        <f>CONCATENATE(C121,E121,G121,I121)</f>
        <v>2</v>
      </c>
      <c r="R121">
        <v>1</v>
      </c>
      <c r="T121" t="s">
        <v>235</v>
      </c>
      <c r="AU121">
        <v>1</v>
      </c>
      <c r="AV121">
        <v>17696</v>
      </c>
      <c r="AW121">
        <f>($AV$145-$AV$142)/200</f>
        <v>7.0000000000000007E-2</v>
      </c>
    </row>
    <row r="122" spans="1:49" x14ac:dyDescent="0.25">
      <c r="A122">
        <v>1247</v>
      </c>
      <c r="D122">
        <v>129.53466299999999</v>
      </c>
      <c r="E122" s="1">
        <v>2</v>
      </c>
      <c r="P122">
        <v>1</v>
      </c>
      <c r="Q122" t="str">
        <f>CONCATENATE(C122,E122,G122,I122)</f>
        <v>2</v>
      </c>
      <c r="R122">
        <v>3</v>
      </c>
      <c r="T122" t="s">
        <v>236</v>
      </c>
      <c r="AU122">
        <v>3</v>
      </c>
      <c r="AV122">
        <v>17712</v>
      </c>
      <c r="AW122">
        <f>($AV$146-$AV$143)/200</f>
        <v>0.14000000000000001</v>
      </c>
    </row>
    <row r="123" spans="1:49" x14ac:dyDescent="0.25">
      <c r="A123">
        <v>1248</v>
      </c>
      <c r="D123">
        <v>129.53466299999999</v>
      </c>
      <c r="E123" s="1">
        <v>2</v>
      </c>
      <c r="P123">
        <v>1</v>
      </c>
      <c r="Q123" t="str">
        <f>CONCATENATE(C123,E123,G123,I123)</f>
        <v>2</v>
      </c>
      <c r="R123">
        <v>4</v>
      </c>
      <c r="T123" t="s">
        <v>237</v>
      </c>
      <c r="AU123">
        <v>4</v>
      </c>
      <c r="AV123">
        <v>17712</v>
      </c>
      <c r="AW123">
        <f>($AV$147-$AV$144)/200</f>
        <v>0.105</v>
      </c>
    </row>
    <row r="124" spans="1:49" x14ac:dyDescent="0.25">
      <c r="A124">
        <v>1249</v>
      </c>
      <c r="D124">
        <v>129.53466299999999</v>
      </c>
      <c r="E124" s="1">
        <v>2</v>
      </c>
      <c r="P124">
        <v>1</v>
      </c>
      <c r="Q124" t="str">
        <f>CONCATENATE(C124,E124,G124,I124)</f>
        <v>2</v>
      </c>
      <c r="R124">
        <v>2</v>
      </c>
      <c r="T124" t="s">
        <v>238</v>
      </c>
      <c r="AU124">
        <v>2</v>
      </c>
      <c r="AV124">
        <v>17724</v>
      </c>
      <c r="AW124">
        <f>($AV$148-$AV$145)/200</f>
        <v>0.17</v>
      </c>
    </row>
    <row r="125" spans="1:49" x14ac:dyDescent="0.25">
      <c r="A125">
        <v>1250</v>
      </c>
      <c r="D125">
        <v>129.53466299999999</v>
      </c>
      <c r="E125" s="1">
        <v>2</v>
      </c>
      <c r="P125">
        <v>1</v>
      </c>
      <c r="Q125" t="str">
        <f>CONCATENATE(C125,E125,G125,I125)</f>
        <v>2</v>
      </c>
      <c r="R125">
        <v>1</v>
      </c>
      <c r="T125" t="s">
        <v>235</v>
      </c>
      <c r="AU125">
        <v>1</v>
      </c>
      <c r="AV125">
        <v>17728</v>
      </c>
      <c r="AW125">
        <f>($AV$149-$AV$146)/200</f>
        <v>9.5000000000000001E-2</v>
      </c>
    </row>
    <row r="126" spans="1:49" x14ac:dyDescent="0.25">
      <c r="A126">
        <v>1251</v>
      </c>
      <c r="D126">
        <v>129.53466299999999</v>
      </c>
      <c r="E126" s="1">
        <v>2</v>
      </c>
      <c r="P126">
        <v>1</v>
      </c>
      <c r="Q126" t="str">
        <f>CONCATENATE(C126,E126,G126,I126)</f>
        <v>2</v>
      </c>
      <c r="R126">
        <v>4</v>
      </c>
      <c r="T126" t="s">
        <v>236</v>
      </c>
      <c r="AU126">
        <v>4</v>
      </c>
      <c r="AV126">
        <v>17745</v>
      </c>
      <c r="AW126">
        <f>($AV$150-$AV$147)/200</f>
        <v>0.18</v>
      </c>
    </row>
    <row r="127" spans="1:49" x14ac:dyDescent="0.25">
      <c r="A127">
        <v>1252</v>
      </c>
      <c r="B127">
        <v>123.09762699999999</v>
      </c>
      <c r="C127" s="2">
        <v>1</v>
      </c>
      <c r="D127">
        <v>129.53466299999999</v>
      </c>
      <c r="E127" s="1">
        <v>2</v>
      </c>
      <c r="P127">
        <v>2</v>
      </c>
      <c r="Q127" t="str">
        <f>CONCATENATE(C127,E127,G127,I127)</f>
        <v>12</v>
      </c>
      <c r="R127">
        <v>3</v>
      </c>
      <c r="T127" t="s">
        <v>237</v>
      </c>
      <c r="AU127">
        <v>3</v>
      </c>
      <c r="AV127">
        <v>17748</v>
      </c>
      <c r="AW127">
        <f>($AV$151-$AV$148)/200</f>
        <v>0.13500000000000001</v>
      </c>
    </row>
    <row r="128" spans="1:49" x14ac:dyDescent="0.25">
      <c r="A128">
        <v>1253</v>
      </c>
      <c r="B128">
        <v>123.09762699999999</v>
      </c>
      <c r="C128" s="2">
        <v>1</v>
      </c>
      <c r="D128">
        <v>129.53466299999999</v>
      </c>
      <c r="E128" s="1">
        <v>2</v>
      </c>
      <c r="P128">
        <v>2</v>
      </c>
      <c r="Q128" t="str">
        <f>CONCATENATE(C128,E128,G128,I128)</f>
        <v>12</v>
      </c>
      <c r="R128" t="s">
        <v>22</v>
      </c>
      <c r="T128" t="s">
        <v>238</v>
      </c>
      <c r="AU128" t="s">
        <v>22</v>
      </c>
      <c r="AV128">
        <v>17753</v>
      </c>
      <c r="AW128">
        <f>($AV$152-$AV$149)/200</f>
        <v>0.18</v>
      </c>
    </row>
    <row r="129" spans="1:49" x14ac:dyDescent="0.25">
      <c r="A129">
        <v>1254</v>
      </c>
      <c r="B129">
        <v>123.09762699999999</v>
      </c>
      <c r="C129" s="2">
        <v>1</v>
      </c>
      <c r="D129">
        <v>129.53466299999999</v>
      </c>
      <c r="E129" s="1">
        <v>2</v>
      </c>
      <c r="P129">
        <v>2</v>
      </c>
      <c r="Q129" t="str">
        <f>CONCATENATE(C129,E129,G129,I129)</f>
        <v>12</v>
      </c>
      <c r="R129" t="s">
        <v>22</v>
      </c>
      <c r="T129" t="s">
        <v>235</v>
      </c>
      <c r="AU129" t="s">
        <v>22</v>
      </c>
      <c r="AV129">
        <v>17976</v>
      </c>
      <c r="AW129">
        <f>($AV$153-$AV$150)/200</f>
        <v>7.4999999999999997E-2</v>
      </c>
    </row>
    <row r="130" spans="1:49" x14ac:dyDescent="0.25">
      <c r="A130">
        <v>1255</v>
      </c>
      <c r="B130">
        <v>123.09762699999999</v>
      </c>
      <c r="C130" s="2">
        <v>1</v>
      </c>
      <c r="D130">
        <v>129.53466299999999</v>
      </c>
      <c r="E130" s="1">
        <v>2</v>
      </c>
      <c r="P130">
        <v>2</v>
      </c>
      <c r="Q130" t="str">
        <f>CONCATENATE(C130,E130,G130,I130)</f>
        <v>12</v>
      </c>
      <c r="R130">
        <v>2</v>
      </c>
      <c r="T130" t="s">
        <v>236</v>
      </c>
      <c r="AU130">
        <v>2</v>
      </c>
      <c r="AV130">
        <v>17977</v>
      </c>
      <c r="AW130">
        <f>($AV$154-$AV$151)/200</f>
        <v>0.16500000000000001</v>
      </c>
    </row>
    <row r="131" spans="1:49" x14ac:dyDescent="0.25">
      <c r="A131">
        <v>1256</v>
      </c>
      <c r="B131">
        <v>123.09762699999999</v>
      </c>
      <c r="C131" s="2">
        <v>1</v>
      </c>
      <c r="P131">
        <v>1</v>
      </c>
      <c r="Q131" t="str">
        <f>CONCATENATE(C131,E131,G131,I131)</f>
        <v>1</v>
      </c>
      <c r="R131">
        <v>1</v>
      </c>
      <c r="T131" t="s">
        <v>237</v>
      </c>
      <c r="AU131">
        <v>1</v>
      </c>
      <c r="AV131">
        <v>17982</v>
      </c>
      <c r="AW131">
        <f>($AV$155-$AV$152)/200</f>
        <v>0.125</v>
      </c>
    </row>
    <row r="132" spans="1:49" x14ac:dyDescent="0.25">
      <c r="A132">
        <v>1257</v>
      </c>
      <c r="B132">
        <v>123.09762699999999</v>
      </c>
      <c r="C132" s="2">
        <v>1</v>
      </c>
      <c r="P132">
        <v>1</v>
      </c>
      <c r="Q132" t="str">
        <f>CONCATENATE(C132,E132,G132,I132)</f>
        <v>1</v>
      </c>
      <c r="R132">
        <v>4</v>
      </c>
      <c r="T132" t="s">
        <v>238</v>
      </c>
      <c r="AU132">
        <v>4</v>
      </c>
      <c r="AV132">
        <v>17994</v>
      </c>
      <c r="AW132">
        <f>($AV$156-$AV$153)/200</f>
        <v>0.17</v>
      </c>
    </row>
    <row r="133" spans="1:49" x14ac:dyDescent="0.25">
      <c r="A133">
        <v>1258</v>
      </c>
      <c r="B133">
        <v>123.09762699999999</v>
      </c>
      <c r="C133" s="2">
        <v>1</v>
      </c>
      <c r="P133">
        <v>1</v>
      </c>
      <c r="Q133" t="str">
        <f>CONCATENATE(C133,E133,G133,I133)</f>
        <v>1</v>
      </c>
      <c r="R133">
        <v>3</v>
      </c>
      <c r="T133" t="s">
        <v>235</v>
      </c>
      <c r="AU133">
        <v>3</v>
      </c>
      <c r="AV133">
        <v>17995</v>
      </c>
      <c r="AW133">
        <f>($AV$157-$AV$154)/200</f>
        <v>0.06</v>
      </c>
    </row>
    <row r="134" spans="1:49" x14ac:dyDescent="0.25">
      <c r="A134">
        <v>1259</v>
      </c>
      <c r="B134">
        <v>123.09762699999999</v>
      </c>
      <c r="C134" s="2">
        <v>1</v>
      </c>
      <c r="P134">
        <v>1</v>
      </c>
      <c r="Q134" t="str">
        <f>CONCATENATE(C134,E134,G134,I134)</f>
        <v>1</v>
      </c>
      <c r="R134">
        <v>2</v>
      </c>
      <c r="T134" t="s">
        <v>239</v>
      </c>
      <c r="AU134">
        <v>2</v>
      </c>
      <c r="AV134">
        <v>18019</v>
      </c>
      <c r="AW134">
        <f>($AV$158-$AV$155)/200</f>
        <v>0.13500000000000001</v>
      </c>
    </row>
    <row r="135" spans="1:49" x14ac:dyDescent="0.25">
      <c r="A135">
        <v>1260</v>
      </c>
      <c r="B135">
        <v>123.09762699999999</v>
      </c>
      <c r="C135" s="2">
        <v>1</v>
      </c>
      <c r="P135">
        <v>1</v>
      </c>
      <c r="Q135" t="str">
        <f>CONCATENATE(C135,E135,G135,I135)</f>
        <v>1</v>
      </c>
      <c r="R135">
        <v>1</v>
      </c>
      <c r="T135" t="s">
        <v>240</v>
      </c>
      <c r="AU135">
        <v>1</v>
      </c>
      <c r="AV135">
        <v>18022</v>
      </c>
      <c r="AW135">
        <f>($AV$159-$AV$156)/200</f>
        <v>0.11</v>
      </c>
    </row>
    <row r="136" spans="1:49" x14ac:dyDescent="0.25">
      <c r="A136">
        <v>1261</v>
      </c>
      <c r="B136">
        <v>123.09762699999999</v>
      </c>
      <c r="C136" s="2">
        <v>1</v>
      </c>
      <c r="P136">
        <v>1</v>
      </c>
      <c r="Q136" t="str">
        <f>CONCATENATE(C136,E136,G136,I136)</f>
        <v>1</v>
      </c>
      <c r="R136">
        <v>3</v>
      </c>
      <c r="T136" t="s">
        <v>241</v>
      </c>
      <c r="AU136">
        <v>3</v>
      </c>
      <c r="AV136">
        <v>18032</v>
      </c>
      <c r="AW136">
        <f>($AV$160-$AV$157)/200</f>
        <v>0.16500000000000001</v>
      </c>
    </row>
    <row r="137" spans="1:49" x14ac:dyDescent="0.25">
      <c r="A137">
        <v>1262</v>
      </c>
      <c r="B137">
        <v>123.09762699999999</v>
      </c>
      <c r="C137" s="2">
        <v>1</v>
      </c>
      <c r="P137">
        <v>1</v>
      </c>
      <c r="Q137" t="str">
        <f>CONCATENATE(C137,E137,G137,I137)</f>
        <v>1</v>
      </c>
      <c r="R137">
        <v>4</v>
      </c>
      <c r="T137" t="s">
        <v>227</v>
      </c>
      <c r="AU137">
        <v>4</v>
      </c>
      <c r="AV137">
        <v>18032</v>
      </c>
      <c r="AW137">
        <f>($AV$161-$AV$158)/200</f>
        <v>0.09</v>
      </c>
    </row>
    <row r="138" spans="1:49" x14ac:dyDescent="0.25">
      <c r="A138">
        <v>1263</v>
      </c>
      <c r="B138">
        <v>123.09762699999999</v>
      </c>
      <c r="C138" s="2">
        <v>1</v>
      </c>
      <c r="P138">
        <v>1</v>
      </c>
      <c r="Q138" t="str">
        <f>CONCATENATE(C138,E138,G138,I138)</f>
        <v>1</v>
      </c>
      <c r="R138">
        <v>1</v>
      </c>
      <c r="AU138">
        <v>1</v>
      </c>
      <c r="AV138">
        <v>18056</v>
      </c>
    </row>
    <row r="139" spans="1:49" x14ac:dyDescent="0.25">
      <c r="A139">
        <v>1264</v>
      </c>
      <c r="B139">
        <v>123.09762699999999</v>
      </c>
      <c r="C139" s="2">
        <v>1</v>
      </c>
      <c r="P139">
        <v>1</v>
      </c>
      <c r="Q139" t="str">
        <f>CONCATENATE(C139,E139,G139,I139)</f>
        <v>1</v>
      </c>
      <c r="R139">
        <v>2</v>
      </c>
      <c r="AU139">
        <v>2</v>
      </c>
      <c r="AV139">
        <v>18058</v>
      </c>
    </row>
    <row r="140" spans="1:49" x14ac:dyDescent="0.25">
      <c r="A140">
        <v>1265</v>
      </c>
      <c r="B140">
        <v>123.09762699999999</v>
      </c>
      <c r="C140" s="2">
        <v>1</v>
      </c>
      <c r="P140">
        <v>1</v>
      </c>
      <c r="Q140" t="str">
        <f>CONCATENATE(C140,E140,G140,I140)</f>
        <v>1</v>
      </c>
      <c r="R140">
        <v>4</v>
      </c>
      <c r="AU140">
        <v>4</v>
      </c>
      <c r="AV140">
        <v>18068</v>
      </c>
    </row>
    <row r="141" spans="1:49" x14ac:dyDescent="0.25">
      <c r="A141">
        <v>1266</v>
      </c>
      <c r="B141">
        <v>123.09762699999999</v>
      </c>
      <c r="C141" s="2">
        <v>1</v>
      </c>
      <c r="H141">
        <v>124.00958299999999</v>
      </c>
      <c r="I141" s="3">
        <v>4</v>
      </c>
      <c r="P141">
        <v>2</v>
      </c>
      <c r="Q141" t="str">
        <f>CONCATENATE(C141,E141,G141,I141)</f>
        <v>14</v>
      </c>
      <c r="R141">
        <v>3</v>
      </c>
      <c r="AU141">
        <v>3</v>
      </c>
      <c r="AV141">
        <v>18069</v>
      </c>
    </row>
    <row r="142" spans="1:49" x14ac:dyDescent="0.25">
      <c r="A142">
        <v>1267</v>
      </c>
      <c r="H142">
        <v>124.00958299999999</v>
      </c>
      <c r="I142" s="3">
        <v>4</v>
      </c>
      <c r="P142">
        <v>1</v>
      </c>
      <c r="Q142" t="str">
        <f>CONCATENATE(C142,E142,G142,I142)</f>
        <v>4</v>
      </c>
      <c r="R142">
        <v>1</v>
      </c>
      <c r="AU142">
        <v>1</v>
      </c>
      <c r="AV142">
        <v>18091</v>
      </c>
    </row>
    <row r="143" spans="1:49" x14ac:dyDescent="0.25">
      <c r="A143">
        <v>1268</v>
      </c>
      <c r="H143">
        <v>124.00958299999999</v>
      </c>
      <c r="I143" s="3">
        <v>4</v>
      </c>
      <c r="P143">
        <v>1</v>
      </c>
      <c r="Q143" t="str">
        <f>CONCATENATE(C143,E143,G143,I143)</f>
        <v>4</v>
      </c>
      <c r="R143">
        <v>2</v>
      </c>
      <c r="AU143">
        <v>2</v>
      </c>
      <c r="AV143">
        <v>18094</v>
      </c>
    </row>
    <row r="144" spans="1:49" x14ac:dyDescent="0.25">
      <c r="A144">
        <v>1269</v>
      </c>
      <c r="F144">
        <v>121.166507</v>
      </c>
      <c r="G144" s="4">
        <v>3</v>
      </c>
      <c r="H144">
        <v>124.00958299999999</v>
      </c>
      <c r="I144" s="3">
        <v>4</v>
      </c>
      <c r="P144">
        <v>2</v>
      </c>
      <c r="Q144" t="str">
        <f>CONCATENATE(C144,E144,G144,I144)</f>
        <v>34</v>
      </c>
      <c r="R144">
        <v>3</v>
      </c>
      <c r="AU144">
        <v>3</v>
      </c>
      <c r="AV144">
        <v>18105</v>
      </c>
    </row>
    <row r="145" spans="1:48" x14ac:dyDescent="0.25">
      <c r="A145">
        <v>1270</v>
      </c>
      <c r="F145">
        <v>121.166507</v>
      </c>
      <c r="G145" s="4">
        <v>3</v>
      </c>
      <c r="H145">
        <v>124.00958299999999</v>
      </c>
      <c r="I145" s="3">
        <v>4</v>
      </c>
      <c r="P145">
        <v>2</v>
      </c>
      <c r="Q145" t="str">
        <f>CONCATENATE(C145,E145,G145,I145)</f>
        <v>34</v>
      </c>
      <c r="R145">
        <v>4</v>
      </c>
      <c r="AU145">
        <v>4</v>
      </c>
      <c r="AV145">
        <v>18105</v>
      </c>
    </row>
    <row r="146" spans="1:48" x14ac:dyDescent="0.25">
      <c r="A146">
        <v>1271</v>
      </c>
      <c r="F146">
        <v>121.166507</v>
      </c>
      <c r="G146" s="4">
        <v>3</v>
      </c>
      <c r="H146">
        <v>124.00958299999999</v>
      </c>
      <c r="I146" s="3">
        <v>4</v>
      </c>
      <c r="P146">
        <v>2</v>
      </c>
      <c r="Q146" t="str">
        <f>CONCATENATE(C146,E146,G146,I146)</f>
        <v>34</v>
      </c>
      <c r="R146">
        <v>1</v>
      </c>
      <c r="AU146">
        <v>1</v>
      </c>
      <c r="AV146">
        <v>18122</v>
      </c>
    </row>
    <row r="147" spans="1:48" x14ac:dyDescent="0.25">
      <c r="A147">
        <v>1272</v>
      </c>
      <c r="F147">
        <v>121.166507</v>
      </c>
      <c r="G147" s="4">
        <v>3</v>
      </c>
      <c r="H147">
        <v>124.00958299999999</v>
      </c>
      <c r="I147" s="3">
        <v>4</v>
      </c>
      <c r="P147">
        <v>2</v>
      </c>
      <c r="Q147" t="str">
        <f>CONCATENATE(C147,E147,G147,I147)</f>
        <v>34</v>
      </c>
      <c r="R147">
        <v>2</v>
      </c>
      <c r="AU147">
        <v>2</v>
      </c>
      <c r="AV147">
        <v>18126</v>
      </c>
    </row>
    <row r="148" spans="1:48" x14ac:dyDescent="0.25">
      <c r="A148">
        <v>1273</v>
      </c>
      <c r="F148">
        <v>121.166507</v>
      </c>
      <c r="G148" s="4">
        <v>3</v>
      </c>
      <c r="H148">
        <v>124.00958299999999</v>
      </c>
      <c r="I148" s="3">
        <v>4</v>
      </c>
      <c r="P148">
        <v>2</v>
      </c>
      <c r="Q148" t="str">
        <f>CONCATENATE(C148,E148,G148,I148)</f>
        <v>34</v>
      </c>
      <c r="R148">
        <v>3</v>
      </c>
      <c r="AU148">
        <v>3</v>
      </c>
      <c r="AV148">
        <v>18139</v>
      </c>
    </row>
    <row r="149" spans="1:48" x14ac:dyDescent="0.25">
      <c r="A149">
        <v>1274</v>
      </c>
      <c r="F149">
        <v>121.166507</v>
      </c>
      <c r="G149" s="4">
        <v>3</v>
      </c>
      <c r="H149">
        <v>124.00958299999999</v>
      </c>
      <c r="I149" s="3">
        <v>4</v>
      </c>
      <c r="P149">
        <v>2</v>
      </c>
      <c r="Q149" t="str">
        <f>CONCATENATE(C149,E149,G149,I149)</f>
        <v>34</v>
      </c>
      <c r="R149">
        <v>4</v>
      </c>
      <c r="AU149">
        <v>4</v>
      </c>
      <c r="AV149">
        <v>18141</v>
      </c>
    </row>
    <row r="150" spans="1:48" x14ac:dyDescent="0.25">
      <c r="A150">
        <v>1275</v>
      </c>
      <c r="F150">
        <v>121.166507</v>
      </c>
      <c r="G150" s="4">
        <v>3</v>
      </c>
      <c r="H150">
        <v>124.00958299999999</v>
      </c>
      <c r="I150" s="3">
        <v>4</v>
      </c>
      <c r="P150">
        <v>2</v>
      </c>
      <c r="Q150" t="str">
        <f>CONCATENATE(C150,E150,G150,I150)</f>
        <v>34</v>
      </c>
      <c r="R150">
        <v>1</v>
      </c>
      <c r="AU150">
        <v>1</v>
      </c>
      <c r="AV150">
        <v>18162</v>
      </c>
    </row>
    <row r="151" spans="1:48" x14ac:dyDescent="0.25">
      <c r="A151">
        <v>1276</v>
      </c>
      <c r="D151">
        <v>108.024361</v>
      </c>
      <c r="E151" s="1">
        <v>2</v>
      </c>
      <c r="F151">
        <v>121.166507</v>
      </c>
      <c r="G151" s="4">
        <v>3</v>
      </c>
      <c r="H151">
        <v>124.00958299999999</v>
      </c>
      <c r="I151" s="3">
        <v>4</v>
      </c>
      <c r="P151">
        <v>3</v>
      </c>
      <c r="Q151" t="str">
        <f>CONCATENATE(C151,E151,G151,I151)</f>
        <v>234</v>
      </c>
      <c r="R151">
        <v>2</v>
      </c>
      <c r="AU151">
        <v>2</v>
      </c>
      <c r="AV151">
        <v>18166</v>
      </c>
    </row>
    <row r="152" spans="1:48" x14ac:dyDescent="0.25">
      <c r="A152">
        <v>1277</v>
      </c>
      <c r="D152">
        <v>108.024361</v>
      </c>
      <c r="E152" s="1">
        <v>2</v>
      </c>
      <c r="F152">
        <v>121.166507</v>
      </c>
      <c r="G152" s="4">
        <v>3</v>
      </c>
      <c r="P152">
        <v>2</v>
      </c>
      <c r="Q152" t="str">
        <f>CONCATENATE(C152,E152,G152,I152)</f>
        <v>23</v>
      </c>
      <c r="R152">
        <v>3</v>
      </c>
      <c r="AU152">
        <v>3</v>
      </c>
      <c r="AV152">
        <v>18177</v>
      </c>
    </row>
    <row r="153" spans="1:48" x14ac:dyDescent="0.25">
      <c r="A153">
        <v>1278</v>
      </c>
      <c r="D153">
        <v>108.024361</v>
      </c>
      <c r="E153" s="1">
        <v>2</v>
      </c>
      <c r="F153">
        <v>121.166507</v>
      </c>
      <c r="G153" s="4">
        <v>3</v>
      </c>
      <c r="P153">
        <v>2</v>
      </c>
      <c r="Q153" t="str">
        <f>CONCATENATE(C153,E153,G153,I153)</f>
        <v>23</v>
      </c>
      <c r="R153">
        <v>4</v>
      </c>
      <c r="AU153">
        <v>4</v>
      </c>
      <c r="AV153">
        <v>18177</v>
      </c>
    </row>
    <row r="154" spans="1:48" x14ac:dyDescent="0.25">
      <c r="A154">
        <v>1279</v>
      </c>
      <c r="D154">
        <v>108.024361</v>
      </c>
      <c r="E154" s="1">
        <v>2</v>
      </c>
      <c r="F154">
        <v>121.166507</v>
      </c>
      <c r="G154" s="4">
        <v>3</v>
      </c>
      <c r="P154">
        <v>2</v>
      </c>
      <c r="Q154" t="str">
        <f>CONCATENATE(C154,E154,G154,I154)</f>
        <v>23</v>
      </c>
      <c r="R154">
        <v>1</v>
      </c>
      <c r="AU154">
        <v>1</v>
      </c>
      <c r="AV154">
        <v>18199</v>
      </c>
    </row>
    <row r="155" spans="1:48" x14ac:dyDescent="0.25">
      <c r="A155">
        <v>1280</v>
      </c>
      <c r="D155">
        <v>108.024361</v>
      </c>
      <c r="E155" s="1">
        <v>2</v>
      </c>
      <c r="F155">
        <v>121.166507</v>
      </c>
      <c r="G155" s="4">
        <v>3</v>
      </c>
      <c r="P155">
        <v>2</v>
      </c>
      <c r="Q155" t="str">
        <f>CONCATENATE(C155,E155,G155,I155)</f>
        <v>23</v>
      </c>
      <c r="R155">
        <v>2</v>
      </c>
      <c r="AU155">
        <v>2</v>
      </c>
      <c r="AV155">
        <v>18202</v>
      </c>
    </row>
    <row r="156" spans="1:48" x14ac:dyDescent="0.25">
      <c r="A156">
        <v>1281</v>
      </c>
      <c r="D156">
        <v>108.024361</v>
      </c>
      <c r="E156" s="1">
        <v>2</v>
      </c>
      <c r="F156">
        <v>121.166507</v>
      </c>
      <c r="G156" s="4">
        <v>3</v>
      </c>
      <c r="P156">
        <v>2</v>
      </c>
      <c r="Q156" t="str">
        <f>CONCATENATE(C156,E156,G156,I156)</f>
        <v>23</v>
      </c>
      <c r="R156">
        <v>3</v>
      </c>
      <c r="AU156">
        <v>3</v>
      </c>
      <c r="AV156">
        <v>18211</v>
      </c>
    </row>
    <row r="157" spans="1:48" x14ac:dyDescent="0.25">
      <c r="A157">
        <v>1282</v>
      </c>
      <c r="D157">
        <v>108.024361</v>
      </c>
      <c r="E157" s="1">
        <v>2</v>
      </c>
      <c r="P157">
        <v>1</v>
      </c>
      <c r="Q157" t="str">
        <f>CONCATENATE(C157,E157,G157,I157)</f>
        <v>2</v>
      </c>
      <c r="R157">
        <v>4</v>
      </c>
      <c r="AU157">
        <v>4</v>
      </c>
      <c r="AV157">
        <v>18211</v>
      </c>
    </row>
    <row r="158" spans="1:48" x14ac:dyDescent="0.25">
      <c r="A158">
        <v>1283</v>
      </c>
      <c r="D158">
        <v>108.024361</v>
      </c>
      <c r="E158" s="1">
        <v>2</v>
      </c>
      <c r="P158">
        <v>1</v>
      </c>
      <c r="Q158" t="str">
        <f>CONCATENATE(C158,E158,G158,I158)</f>
        <v>2</v>
      </c>
      <c r="R158">
        <v>2</v>
      </c>
      <c r="AU158">
        <v>2</v>
      </c>
      <c r="AV158">
        <v>18229</v>
      </c>
    </row>
    <row r="159" spans="1:48" x14ac:dyDescent="0.25">
      <c r="A159">
        <v>1284</v>
      </c>
      <c r="D159">
        <v>108.024361</v>
      </c>
      <c r="E159" s="1">
        <v>2</v>
      </c>
      <c r="P159">
        <v>1</v>
      </c>
      <c r="Q159" t="str">
        <f>CONCATENATE(C159,E159,G159,I159)</f>
        <v>2</v>
      </c>
      <c r="R159">
        <v>1</v>
      </c>
      <c r="AU159">
        <v>1</v>
      </c>
      <c r="AV159">
        <v>18233</v>
      </c>
    </row>
    <row r="160" spans="1:48" x14ac:dyDescent="0.25">
      <c r="A160">
        <v>1285</v>
      </c>
      <c r="D160">
        <v>108.024361</v>
      </c>
      <c r="E160" s="1">
        <v>2</v>
      </c>
      <c r="P160">
        <v>1</v>
      </c>
      <c r="Q160" t="str">
        <f>CONCATENATE(C160,E160,G160,I160)</f>
        <v>2</v>
      </c>
      <c r="R160">
        <v>4</v>
      </c>
      <c r="AU160">
        <v>4</v>
      </c>
      <c r="AV160">
        <v>18244</v>
      </c>
    </row>
    <row r="161" spans="1:48" x14ac:dyDescent="0.25">
      <c r="A161">
        <v>1286</v>
      </c>
      <c r="D161">
        <v>108.024361</v>
      </c>
      <c r="E161" s="1">
        <v>2</v>
      </c>
      <c r="P161">
        <v>1</v>
      </c>
      <c r="Q161" t="str">
        <f>CONCATENATE(C161,E161,G161,I161)</f>
        <v>2</v>
      </c>
      <c r="R161">
        <v>3</v>
      </c>
      <c r="AU161">
        <v>3</v>
      </c>
      <c r="AV161">
        <v>18247</v>
      </c>
    </row>
    <row r="162" spans="1:48" x14ac:dyDescent="0.25">
      <c r="A162">
        <v>1287</v>
      </c>
      <c r="D162">
        <v>108.024361</v>
      </c>
      <c r="E162" s="1">
        <v>2</v>
      </c>
      <c r="P162">
        <v>1</v>
      </c>
      <c r="Q162" t="str">
        <f>CONCATENATE(C162,E162,G162,I162)</f>
        <v>2</v>
      </c>
      <c r="R162" t="s">
        <v>22</v>
      </c>
      <c r="AU162" t="s">
        <v>22</v>
      </c>
      <c r="AV162">
        <v>18257</v>
      </c>
    </row>
    <row r="163" spans="1:48" x14ac:dyDescent="0.25">
      <c r="A163">
        <v>1288</v>
      </c>
      <c r="D163">
        <v>108.024361</v>
      </c>
      <c r="E163" s="1">
        <v>2</v>
      </c>
      <c r="P163">
        <v>1</v>
      </c>
      <c r="Q163" t="str">
        <f>CONCATENATE(C163,E163,G163,I163)</f>
        <v>2</v>
      </c>
    </row>
    <row r="164" spans="1:48" x14ac:dyDescent="0.25">
      <c r="A164">
        <v>1289</v>
      </c>
      <c r="B164">
        <v>98.798005999999987</v>
      </c>
      <c r="C164" s="2">
        <v>1</v>
      </c>
      <c r="D164">
        <v>108.024361</v>
      </c>
      <c r="E164" s="1">
        <v>2</v>
      </c>
      <c r="P164">
        <v>2</v>
      </c>
      <c r="Q164" t="str">
        <f>CONCATENATE(C164,E164,G164,I164)</f>
        <v>12</v>
      </c>
    </row>
    <row r="165" spans="1:48" x14ac:dyDescent="0.25">
      <c r="A165">
        <v>1290</v>
      </c>
      <c r="B165">
        <v>98.798005999999987</v>
      </c>
      <c r="C165" s="2">
        <v>1</v>
      </c>
      <c r="D165">
        <v>108.024361</v>
      </c>
      <c r="E165" s="1">
        <v>2</v>
      </c>
      <c r="P165">
        <v>2</v>
      </c>
      <c r="Q165" t="str">
        <f>CONCATENATE(C165,E165,G165,I165)</f>
        <v>12</v>
      </c>
    </row>
    <row r="166" spans="1:48" x14ac:dyDescent="0.25">
      <c r="A166">
        <v>1291</v>
      </c>
      <c r="B166">
        <v>98.798005999999987</v>
      </c>
      <c r="C166" s="2">
        <v>1</v>
      </c>
      <c r="P166">
        <v>1</v>
      </c>
      <c r="Q166" t="str">
        <f>CONCATENATE(C166,E166,G166,I166)</f>
        <v>1</v>
      </c>
    </row>
    <row r="167" spans="1:48" x14ac:dyDescent="0.25">
      <c r="A167">
        <v>1292</v>
      </c>
      <c r="B167">
        <v>98.798005999999987</v>
      </c>
      <c r="C167" s="2">
        <v>1</v>
      </c>
      <c r="P167">
        <v>1</v>
      </c>
      <c r="Q167" t="str">
        <f>CONCATENATE(C167,E167,G167,I167)</f>
        <v>1</v>
      </c>
    </row>
    <row r="168" spans="1:48" x14ac:dyDescent="0.25">
      <c r="A168">
        <v>1293</v>
      </c>
      <c r="B168">
        <v>98.798005999999987</v>
      </c>
      <c r="C168" s="2">
        <v>1</v>
      </c>
      <c r="P168">
        <v>1</v>
      </c>
      <c r="Q168" t="str">
        <f>CONCATENATE(C168,E168,G168,I168)</f>
        <v>1</v>
      </c>
    </row>
    <row r="169" spans="1:48" x14ac:dyDescent="0.25">
      <c r="A169">
        <v>1294</v>
      </c>
      <c r="B169">
        <v>98.798005999999987</v>
      </c>
      <c r="C169" s="2">
        <v>1</v>
      </c>
      <c r="P169">
        <v>1</v>
      </c>
      <c r="Q169" t="str">
        <f>CONCATENATE(C169,E169,G169,I169)</f>
        <v>1</v>
      </c>
    </row>
    <row r="170" spans="1:48" x14ac:dyDescent="0.25">
      <c r="A170">
        <v>1295</v>
      </c>
      <c r="B170">
        <v>98.798005999999987</v>
      </c>
      <c r="C170" s="2">
        <v>1</v>
      </c>
      <c r="P170">
        <v>1</v>
      </c>
      <c r="Q170" t="str">
        <f>CONCATENATE(C170,E170,G170,I170)</f>
        <v>1</v>
      </c>
    </row>
    <row r="171" spans="1:48" x14ac:dyDescent="0.25">
      <c r="A171">
        <v>1296</v>
      </c>
      <c r="B171">
        <v>98.798005999999987</v>
      </c>
      <c r="C171" s="2">
        <v>1</v>
      </c>
      <c r="P171">
        <v>1</v>
      </c>
      <c r="Q171" t="str">
        <f>CONCATENATE(C171,E171,G171,I171)</f>
        <v>1</v>
      </c>
    </row>
    <row r="172" spans="1:48" x14ac:dyDescent="0.25">
      <c r="A172">
        <v>1297</v>
      </c>
      <c r="B172">
        <v>98.798005999999987</v>
      </c>
      <c r="C172" s="2">
        <v>1</v>
      </c>
      <c r="P172">
        <v>1</v>
      </c>
      <c r="Q172" t="str">
        <f>CONCATENATE(C172,E172,G172,I172)</f>
        <v>1</v>
      </c>
    </row>
    <row r="173" spans="1:48" x14ac:dyDescent="0.25">
      <c r="A173">
        <v>1298</v>
      </c>
      <c r="B173">
        <v>98.798005999999987</v>
      </c>
      <c r="C173" s="2">
        <v>1</v>
      </c>
      <c r="P173">
        <v>1</v>
      </c>
      <c r="Q173" t="str">
        <f>CONCATENATE(C173,E173,G173,I173)</f>
        <v>1</v>
      </c>
    </row>
    <row r="174" spans="1:48" x14ac:dyDescent="0.25">
      <c r="A174">
        <v>1299</v>
      </c>
      <c r="B174">
        <v>98.798005999999987</v>
      </c>
      <c r="C174" s="2">
        <v>1</v>
      </c>
      <c r="P174">
        <v>1</v>
      </c>
      <c r="Q174" t="str">
        <f>CONCATENATE(C174,E174,G174,I174)</f>
        <v>1</v>
      </c>
    </row>
    <row r="175" spans="1:48" x14ac:dyDescent="0.25">
      <c r="A175">
        <v>1300</v>
      </c>
      <c r="B175">
        <v>98.798005999999987</v>
      </c>
      <c r="C175" s="2">
        <v>1</v>
      </c>
      <c r="P175">
        <v>1</v>
      </c>
      <c r="Q175" t="str">
        <f>CONCATENATE(C175,E175,G175,I175)</f>
        <v>1</v>
      </c>
    </row>
    <row r="176" spans="1:48" x14ac:dyDescent="0.25">
      <c r="A176">
        <v>1301</v>
      </c>
      <c r="B176">
        <v>98.798005999999987</v>
      </c>
      <c r="C176" s="2">
        <v>1</v>
      </c>
      <c r="H176">
        <v>101.05096399999999</v>
      </c>
      <c r="I176" s="3">
        <v>4</v>
      </c>
      <c r="P176">
        <v>2</v>
      </c>
      <c r="Q176" t="str">
        <f>CONCATENATE(C176,E176,G176,I176)</f>
        <v>14</v>
      </c>
    </row>
    <row r="177" spans="1:17" x14ac:dyDescent="0.25">
      <c r="A177">
        <v>1302</v>
      </c>
      <c r="B177">
        <v>98.798005999999987</v>
      </c>
      <c r="C177" s="2">
        <v>1</v>
      </c>
      <c r="H177">
        <v>101.05096399999999</v>
      </c>
      <c r="I177" s="3">
        <v>4</v>
      </c>
      <c r="P177">
        <v>2</v>
      </c>
      <c r="Q177" t="str">
        <f>CONCATENATE(C177,E177,G177,I177)</f>
        <v>14</v>
      </c>
    </row>
    <row r="178" spans="1:17" x14ac:dyDescent="0.25">
      <c r="A178">
        <v>1303</v>
      </c>
      <c r="B178">
        <v>98.798005999999987</v>
      </c>
      <c r="C178" s="2">
        <v>1</v>
      </c>
      <c r="H178">
        <v>101.05096399999999</v>
      </c>
      <c r="I178" s="3">
        <v>4</v>
      </c>
      <c r="P178">
        <v>2</v>
      </c>
      <c r="Q178" t="str">
        <f>CONCATENATE(C178,E178,G178,I178)</f>
        <v>14</v>
      </c>
    </row>
    <row r="179" spans="1:17" x14ac:dyDescent="0.25">
      <c r="A179">
        <v>1304</v>
      </c>
      <c r="H179">
        <v>101.05096399999999</v>
      </c>
      <c r="I179" s="3">
        <v>4</v>
      </c>
      <c r="P179">
        <v>1</v>
      </c>
      <c r="Q179" t="str">
        <f>CONCATENATE(C179,E179,G179,I179)</f>
        <v>4</v>
      </c>
    </row>
    <row r="180" spans="1:17" x14ac:dyDescent="0.25">
      <c r="A180">
        <v>1305</v>
      </c>
      <c r="F180">
        <v>97.135167999999993</v>
      </c>
      <c r="G180" s="4">
        <v>3</v>
      </c>
      <c r="H180">
        <v>101.05096399999999</v>
      </c>
      <c r="I180" s="3">
        <v>4</v>
      </c>
      <c r="P180">
        <v>2</v>
      </c>
      <c r="Q180" t="str">
        <f>CONCATENATE(C180,E180,G180,I180)</f>
        <v>34</v>
      </c>
    </row>
    <row r="181" spans="1:17" x14ac:dyDescent="0.25">
      <c r="A181">
        <v>1306</v>
      </c>
      <c r="F181">
        <v>97.135167999999993</v>
      </c>
      <c r="G181" s="4">
        <v>3</v>
      </c>
      <c r="H181">
        <v>101.05096399999999</v>
      </c>
      <c r="I181" s="3">
        <v>4</v>
      </c>
      <c r="P181">
        <v>2</v>
      </c>
      <c r="Q181" t="str">
        <f>CONCATENATE(C181,E181,G181,I181)</f>
        <v>34</v>
      </c>
    </row>
    <row r="182" spans="1:17" x14ac:dyDescent="0.25">
      <c r="A182">
        <v>1307</v>
      </c>
      <c r="F182">
        <v>97.135167999999993</v>
      </c>
      <c r="G182" s="4">
        <v>3</v>
      </c>
      <c r="H182">
        <v>101.05096399999999</v>
      </c>
      <c r="I182" s="3">
        <v>4</v>
      </c>
      <c r="P182">
        <v>2</v>
      </c>
      <c r="Q182" t="str">
        <f>CONCATENATE(C182,E182,G182,I182)</f>
        <v>34</v>
      </c>
    </row>
    <row r="183" spans="1:17" x14ac:dyDescent="0.25">
      <c r="A183">
        <v>1308</v>
      </c>
      <c r="F183">
        <v>97.135167999999993</v>
      </c>
      <c r="G183" s="4">
        <v>3</v>
      </c>
      <c r="H183">
        <v>101.05096399999999</v>
      </c>
      <c r="I183" s="3">
        <v>4</v>
      </c>
      <c r="P183">
        <v>2</v>
      </c>
      <c r="Q183" t="str">
        <f>CONCATENATE(C183,E183,G183,I183)</f>
        <v>34</v>
      </c>
    </row>
    <row r="184" spans="1:17" x14ac:dyDescent="0.25">
      <c r="A184">
        <v>1309</v>
      </c>
      <c r="F184">
        <v>97.135167999999993</v>
      </c>
      <c r="G184" s="4">
        <v>3</v>
      </c>
      <c r="H184">
        <v>101.05096399999999</v>
      </c>
      <c r="I184" s="3">
        <v>4</v>
      </c>
      <c r="P184">
        <v>2</v>
      </c>
      <c r="Q184" t="str">
        <f>CONCATENATE(C184,E184,G184,I184)</f>
        <v>34</v>
      </c>
    </row>
    <row r="185" spans="1:17" x14ac:dyDescent="0.25">
      <c r="A185">
        <v>1310</v>
      </c>
      <c r="F185">
        <v>97.135167999999993</v>
      </c>
      <c r="G185" s="4">
        <v>3</v>
      </c>
      <c r="H185">
        <v>101.05096399999999</v>
      </c>
      <c r="I185" s="3">
        <v>4</v>
      </c>
      <c r="P185">
        <v>2</v>
      </c>
      <c r="Q185" t="str">
        <f>CONCATENATE(C185,E185,G185,I185)</f>
        <v>34</v>
      </c>
    </row>
    <row r="186" spans="1:17" x14ac:dyDescent="0.25">
      <c r="A186">
        <v>1311</v>
      </c>
      <c r="F186">
        <v>97.135167999999993</v>
      </c>
      <c r="G186" s="4">
        <v>3</v>
      </c>
      <c r="H186">
        <v>101.05096399999999</v>
      </c>
      <c r="I186" s="3">
        <v>4</v>
      </c>
      <c r="P186">
        <v>2</v>
      </c>
      <c r="Q186" t="str">
        <f>CONCATENATE(C186,E186,G186,I186)</f>
        <v>34</v>
      </c>
    </row>
    <row r="187" spans="1:17" x14ac:dyDescent="0.25">
      <c r="A187">
        <v>1312</v>
      </c>
      <c r="F187">
        <v>97.135167999999993</v>
      </c>
      <c r="G187" s="4">
        <v>3</v>
      </c>
      <c r="H187">
        <v>101.05096399999999</v>
      </c>
      <c r="I187" s="3">
        <v>4</v>
      </c>
      <c r="P187">
        <v>2</v>
      </c>
      <c r="Q187" t="str">
        <f>CONCATENATE(C187,E187,G187,I187)</f>
        <v>34</v>
      </c>
    </row>
    <row r="188" spans="1:17" x14ac:dyDescent="0.25">
      <c r="A188">
        <v>1313</v>
      </c>
      <c r="F188">
        <v>97.135167999999993</v>
      </c>
      <c r="G188" s="4">
        <v>3</v>
      </c>
      <c r="P188">
        <v>1</v>
      </c>
      <c r="Q188" t="str">
        <f>CONCATENATE(C188,E188,G188,I188)</f>
        <v>3</v>
      </c>
    </row>
    <row r="189" spans="1:17" x14ac:dyDescent="0.25">
      <c r="A189">
        <v>1314</v>
      </c>
      <c r="F189">
        <v>97.135167999999993</v>
      </c>
      <c r="G189" s="4">
        <v>3</v>
      </c>
      <c r="P189">
        <v>1</v>
      </c>
      <c r="Q189" t="str">
        <f>CONCATENATE(C189,E189,G189,I189)</f>
        <v>3</v>
      </c>
    </row>
    <row r="190" spans="1:17" x14ac:dyDescent="0.25">
      <c r="A190">
        <v>1315</v>
      </c>
      <c r="D190">
        <v>81.042733999999996</v>
      </c>
      <c r="E190" s="1">
        <v>2</v>
      </c>
      <c r="F190">
        <v>97.135167999999993</v>
      </c>
      <c r="G190" s="4">
        <v>3</v>
      </c>
      <c r="P190">
        <v>2</v>
      </c>
      <c r="Q190" t="str">
        <f>CONCATENATE(C190,E190,G190,I190)</f>
        <v>23</v>
      </c>
    </row>
    <row r="191" spans="1:17" x14ac:dyDescent="0.25">
      <c r="A191">
        <v>1316</v>
      </c>
      <c r="D191">
        <v>81.042733999999996</v>
      </c>
      <c r="E191" s="1">
        <v>2</v>
      </c>
      <c r="F191">
        <v>97.135167999999993</v>
      </c>
      <c r="G191" s="4">
        <v>3</v>
      </c>
      <c r="P191">
        <v>2</v>
      </c>
      <c r="Q191" t="str">
        <f>CONCATENATE(C191,E191,G191,I191)</f>
        <v>23</v>
      </c>
    </row>
    <row r="192" spans="1:17" x14ac:dyDescent="0.25">
      <c r="A192">
        <v>1317</v>
      </c>
      <c r="D192">
        <v>81.042733999999996</v>
      </c>
      <c r="E192" s="1">
        <v>2</v>
      </c>
      <c r="F192">
        <v>97.135167999999993</v>
      </c>
      <c r="G192" s="4">
        <v>3</v>
      </c>
      <c r="P192">
        <v>2</v>
      </c>
      <c r="Q192" t="str">
        <f>CONCATENATE(C192,E192,G192,I192)</f>
        <v>23</v>
      </c>
    </row>
    <row r="193" spans="1:17" x14ac:dyDescent="0.25">
      <c r="A193">
        <v>1318</v>
      </c>
      <c r="D193">
        <v>81.042733999999996</v>
      </c>
      <c r="E193" s="1">
        <v>2</v>
      </c>
      <c r="P193">
        <v>1</v>
      </c>
      <c r="Q193" t="str">
        <f>CONCATENATE(C193,E193,G193,I193)</f>
        <v>2</v>
      </c>
    </row>
    <row r="194" spans="1:17" x14ac:dyDescent="0.25">
      <c r="A194">
        <v>1319</v>
      </c>
      <c r="D194">
        <v>81.042733999999996</v>
      </c>
      <c r="E194" s="1">
        <v>2</v>
      </c>
      <c r="P194">
        <v>1</v>
      </c>
      <c r="Q194" t="str">
        <f>CONCATENATE(C194,E194,G194,I194)</f>
        <v>2</v>
      </c>
    </row>
    <row r="195" spans="1:17" x14ac:dyDescent="0.25">
      <c r="A195">
        <v>1320</v>
      </c>
      <c r="D195">
        <v>81.042733999999996</v>
      </c>
      <c r="E195" s="1">
        <v>2</v>
      </c>
      <c r="P195">
        <v>1</v>
      </c>
      <c r="Q195" t="str">
        <f>CONCATENATE(C195,E195,G195,I195)</f>
        <v>2</v>
      </c>
    </row>
    <row r="196" spans="1:17" x14ac:dyDescent="0.25">
      <c r="A196">
        <v>1321</v>
      </c>
      <c r="D196">
        <v>81.042733999999996</v>
      </c>
      <c r="E196" s="1">
        <v>2</v>
      </c>
      <c r="P196">
        <v>1</v>
      </c>
      <c r="Q196" t="str">
        <f>CONCATENATE(C196,E196,G196,I196)</f>
        <v>2</v>
      </c>
    </row>
    <row r="197" spans="1:17" x14ac:dyDescent="0.25">
      <c r="A197">
        <v>1322</v>
      </c>
      <c r="D197">
        <v>81.042733999999996</v>
      </c>
      <c r="E197" s="1">
        <v>2</v>
      </c>
      <c r="P197">
        <v>1</v>
      </c>
      <c r="Q197" t="str">
        <f>CONCATENATE(C197,E197,G197,I197)</f>
        <v>2</v>
      </c>
    </row>
    <row r="198" spans="1:17" x14ac:dyDescent="0.25">
      <c r="A198">
        <v>1323</v>
      </c>
      <c r="D198">
        <v>81.042733999999996</v>
      </c>
      <c r="E198" s="1">
        <v>2</v>
      </c>
      <c r="P198">
        <v>1</v>
      </c>
      <c r="Q198" t="str">
        <f>CONCATENATE(C198,E198,G198,I198)</f>
        <v>2</v>
      </c>
    </row>
    <row r="199" spans="1:17" x14ac:dyDescent="0.25">
      <c r="A199">
        <v>1324</v>
      </c>
      <c r="D199">
        <v>81.042733999999996</v>
      </c>
      <c r="E199" s="1">
        <v>2</v>
      </c>
      <c r="P199">
        <v>1</v>
      </c>
      <c r="Q199" t="str">
        <f>CONCATENATE(C199,E199,G199,I199)</f>
        <v>2</v>
      </c>
    </row>
    <row r="200" spans="1:17" x14ac:dyDescent="0.25">
      <c r="A200">
        <v>1325</v>
      </c>
      <c r="D200">
        <v>81.042733999999996</v>
      </c>
      <c r="E200" s="1">
        <v>2</v>
      </c>
      <c r="P200">
        <v>1</v>
      </c>
      <c r="Q200" t="str">
        <f>CONCATENATE(C200,E200,G200,I200)</f>
        <v>2</v>
      </c>
    </row>
    <row r="201" spans="1:17" x14ac:dyDescent="0.25">
      <c r="A201">
        <v>1326</v>
      </c>
      <c r="B201">
        <v>74.713010999999995</v>
      </c>
      <c r="C201" s="2">
        <v>1</v>
      </c>
      <c r="D201">
        <v>81.042733999999996</v>
      </c>
      <c r="E201" s="1">
        <v>2</v>
      </c>
      <c r="P201">
        <v>2</v>
      </c>
      <c r="Q201" t="str">
        <f>CONCATENATE(C201,E201,G201,I201)</f>
        <v>12</v>
      </c>
    </row>
    <row r="202" spans="1:17" x14ac:dyDescent="0.25">
      <c r="A202">
        <v>1327</v>
      </c>
      <c r="B202">
        <v>74.713010999999995</v>
      </c>
      <c r="C202" s="2">
        <v>1</v>
      </c>
      <c r="D202">
        <v>81.042733999999996</v>
      </c>
      <c r="E202" s="1">
        <v>2</v>
      </c>
      <c r="P202">
        <v>2</v>
      </c>
      <c r="Q202" t="str">
        <f>CONCATENATE(C202,E202,G202,I202)</f>
        <v>12</v>
      </c>
    </row>
    <row r="203" spans="1:17" x14ac:dyDescent="0.25">
      <c r="A203">
        <v>1328</v>
      </c>
      <c r="B203">
        <v>74.713010999999995</v>
      </c>
      <c r="C203" s="2">
        <v>1</v>
      </c>
      <c r="D203">
        <v>81.042733999999996</v>
      </c>
      <c r="E203" s="1">
        <v>2</v>
      </c>
      <c r="P203">
        <v>2</v>
      </c>
      <c r="Q203" t="str">
        <f>CONCATENATE(C203,E203,G203,I203)</f>
        <v>12</v>
      </c>
    </row>
    <row r="204" spans="1:17" x14ac:dyDescent="0.25">
      <c r="A204">
        <v>1329</v>
      </c>
      <c r="B204">
        <v>74.713010999999995</v>
      </c>
      <c r="C204" s="2">
        <v>1</v>
      </c>
      <c r="D204">
        <v>81.042733999999996</v>
      </c>
      <c r="E204" s="1">
        <v>2</v>
      </c>
      <c r="P204">
        <v>2</v>
      </c>
      <c r="Q204" t="str">
        <f>CONCATENATE(C204,E204,G204,I204)</f>
        <v>12</v>
      </c>
    </row>
    <row r="205" spans="1:17" x14ac:dyDescent="0.25">
      <c r="A205">
        <v>1330</v>
      </c>
      <c r="B205">
        <v>74.713010999999995</v>
      </c>
      <c r="C205" s="2">
        <v>1</v>
      </c>
      <c r="P205">
        <v>1</v>
      </c>
      <c r="Q205" t="str">
        <f>CONCATENATE(C205,E205,G205,I205)</f>
        <v>1</v>
      </c>
    </row>
    <row r="206" spans="1:17" x14ac:dyDescent="0.25">
      <c r="A206">
        <v>1331</v>
      </c>
      <c r="B206">
        <v>74.713010999999995</v>
      </c>
      <c r="C206" s="2">
        <v>1</v>
      </c>
      <c r="P206">
        <v>1</v>
      </c>
      <c r="Q206" t="str">
        <f>CONCATENATE(C206,E206,G206,I206)</f>
        <v>1</v>
      </c>
    </row>
    <row r="207" spans="1:17" x14ac:dyDescent="0.25">
      <c r="A207">
        <v>1332</v>
      </c>
      <c r="B207">
        <v>74.713010999999995</v>
      </c>
      <c r="C207" s="2">
        <v>1</v>
      </c>
      <c r="P207">
        <v>1</v>
      </c>
      <c r="Q207" t="str">
        <f>CONCATENATE(C207,E207,G207,I207)</f>
        <v>1</v>
      </c>
    </row>
    <row r="208" spans="1:17" x14ac:dyDescent="0.25">
      <c r="A208">
        <v>1333</v>
      </c>
      <c r="B208">
        <v>74.713010999999995</v>
      </c>
      <c r="C208" s="2">
        <v>1</v>
      </c>
      <c r="P208">
        <v>1</v>
      </c>
      <c r="Q208" t="str">
        <f>CONCATENATE(C208,E208,G208,I208)</f>
        <v>1</v>
      </c>
    </row>
    <row r="209" spans="1:17" x14ac:dyDescent="0.25">
      <c r="A209">
        <v>1334</v>
      </c>
      <c r="B209">
        <v>74.713010999999995</v>
      </c>
      <c r="C209" s="2">
        <v>1</v>
      </c>
      <c r="P209">
        <v>1</v>
      </c>
      <c r="Q209" t="str">
        <f>CONCATENATE(C209,E209,G209,I209)</f>
        <v>1</v>
      </c>
    </row>
    <row r="210" spans="1:17" x14ac:dyDescent="0.25">
      <c r="A210">
        <v>1335</v>
      </c>
      <c r="B210">
        <v>74.713010999999995</v>
      </c>
      <c r="C210" s="2">
        <v>1</v>
      </c>
      <c r="P210">
        <v>1</v>
      </c>
      <c r="Q210" t="str">
        <f>CONCATENATE(C210,E210,G210,I210)</f>
        <v>1</v>
      </c>
    </row>
    <row r="211" spans="1:17" x14ac:dyDescent="0.25">
      <c r="A211">
        <v>1336</v>
      </c>
      <c r="B211">
        <v>74.713010999999995</v>
      </c>
      <c r="C211" s="2">
        <v>1</v>
      </c>
      <c r="P211">
        <v>1</v>
      </c>
      <c r="Q211" t="str">
        <f>CONCATENATE(C211,E211,G211,I211)</f>
        <v>1</v>
      </c>
    </row>
    <row r="212" spans="1:17" x14ac:dyDescent="0.25">
      <c r="A212">
        <v>1337</v>
      </c>
      <c r="B212">
        <v>74.713010999999995</v>
      </c>
      <c r="C212" s="2">
        <v>1</v>
      </c>
      <c r="P212">
        <v>1</v>
      </c>
      <c r="Q212" t="str">
        <f>CONCATENATE(C212,E212,G212,I212)</f>
        <v>1</v>
      </c>
    </row>
    <row r="213" spans="1:17" x14ac:dyDescent="0.25">
      <c r="A213">
        <v>1338</v>
      </c>
      <c r="B213">
        <v>74.713010999999995</v>
      </c>
      <c r="C213" s="2">
        <v>1</v>
      </c>
      <c r="P213">
        <v>1</v>
      </c>
      <c r="Q213" t="str">
        <f>CONCATENATE(C213,E213,G213,I213)</f>
        <v>1</v>
      </c>
    </row>
    <row r="214" spans="1:17" x14ac:dyDescent="0.25">
      <c r="A214">
        <v>1339</v>
      </c>
      <c r="H214">
        <v>74.659357</v>
      </c>
      <c r="I214" s="3">
        <v>4</v>
      </c>
      <c r="P214">
        <v>1</v>
      </c>
      <c r="Q214" t="str">
        <f>CONCATENATE(C214,E214,G214,I214)</f>
        <v>4</v>
      </c>
    </row>
    <row r="215" spans="1:17" x14ac:dyDescent="0.25">
      <c r="A215">
        <v>1340</v>
      </c>
      <c r="H215">
        <v>74.659357</v>
      </c>
      <c r="I215" s="3">
        <v>4</v>
      </c>
      <c r="P215">
        <v>1</v>
      </c>
      <c r="Q215" t="str">
        <f>CONCATENATE(C215,E215,G215,I215)</f>
        <v>4</v>
      </c>
    </row>
    <row r="216" spans="1:17" x14ac:dyDescent="0.25">
      <c r="A216">
        <v>1341</v>
      </c>
      <c r="H216">
        <v>74.659357</v>
      </c>
      <c r="I216" s="3">
        <v>4</v>
      </c>
      <c r="P216">
        <v>1</v>
      </c>
      <c r="Q216" t="str">
        <f>CONCATENATE(C216,E216,G216,I216)</f>
        <v>4</v>
      </c>
    </row>
    <row r="217" spans="1:17" x14ac:dyDescent="0.25">
      <c r="A217">
        <v>1342</v>
      </c>
      <c r="F217">
        <v>72.996415999999996</v>
      </c>
      <c r="G217" s="4">
        <v>3</v>
      </c>
      <c r="H217">
        <v>74.659357</v>
      </c>
      <c r="I217" s="3">
        <v>4</v>
      </c>
      <c r="P217">
        <v>2</v>
      </c>
      <c r="Q217" t="str">
        <f>CONCATENATE(C217,E217,G217,I217)</f>
        <v>34</v>
      </c>
    </row>
    <row r="218" spans="1:17" x14ac:dyDescent="0.25">
      <c r="A218">
        <v>1343</v>
      </c>
      <c r="F218">
        <v>72.996415999999996</v>
      </c>
      <c r="G218" s="4">
        <v>3</v>
      </c>
      <c r="H218">
        <v>74.659357</v>
      </c>
      <c r="I218" s="3">
        <v>4</v>
      </c>
      <c r="P218">
        <v>2</v>
      </c>
      <c r="Q218" t="str">
        <f>CONCATENATE(C218,E218,G218,I218)</f>
        <v>34</v>
      </c>
    </row>
    <row r="219" spans="1:17" x14ac:dyDescent="0.25">
      <c r="A219">
        <v>1344</v>
      </c>
      <c r="F219">
        <v>72.996415999999996</v>
      </c>
      <c r="G219" s="4">
        <v>3</v>
      </c>
      <c r="H219">
        <v>74.659357</v>
      </c>
      <c r="I219" s="3">
        <v>4</v>
      </c>
      <c r="P219">
        <v>2</v>
      </c>
      <c r="Q219" t="str">
        <f>CONCATENATE(C219,E219,G219,I219)</f>
        <v>34</v>
      </c>
    </row>
    <row r="220" spans="1:17" x14ac:dyDescent="0.25">
      <c r="A220">
        <v>1345</v>
      </c>
      <c r="F220">
        <v>72.996415999999996</v>
      </c>
      <c r="G220" s="4">
        <v>3</v>
      </c>
      <c r="H220">
        <v>74.659357</v>
      </c>
      <c r="I220" s="3">
        <v>4</v>
      </c>
      <c r="P220">
        <v>2</v>
      </c>
      <c r="Q220" t="str">
        <f>CONCATENATE(C220,E220,G220,I220)</f>
        <v>34</v>
      </c>
    </row>
    <row r="221" spans="1:17" x14ac:dyDescent="0.25">
      <c r="A221">
        <v>1346</v>
      </c>
      <c r="F221">
        <v>72.996415999999996</v>
      </c>
      <c r="G221" s="4">
        <v>3</v>
      </c>
      <c r="H221">
        <v>74.659357</v>
      </c>
      <c r="I221" s="3">
        <v>4</v>
      </c>
      <c r="P221">
        <v>2</v>
      </c>
      <c r="Q221" t="str">
        <f>CONCATENATE(C221,E221,G221,I221)</f>
        <v>34</v>
      </c>
    </row>
    <row r="222" spans="1:17" x14ac:dyDescent="0.25">
      <c r="A222">
        <v>1347</v>
      </c>
      <c r="F222">
        <v>72.996415999999996</v>
      </c>
      <c r="G222" s="4">
        <v>3</v>
      </c>
      <c r="H222">
        <v>74.659357</v>
      </c>
      <c r="I222" s="3">
        <v>4</v>
      </c>
      <c r="P222">
        <v>2</v>
      </c>
      <c r="Q222" t="str">
        <f>CONCATENATE(C222,E222,G222,I222)</f>
        <v>34</v>
      </c>
    </row>
    <row r="223" spans="1:17" x14ac:dyDescent="0.25">
      <c r="A223">
        <v>1348</v>
      </c>
      <c r="F223">
        <v>72.996415999999996</v>
      </c>
      <c r="G223" s="4">
        <v>3</v>
      </c>
      <c r="H223">
        <v>74.659357</v>
      </c>
      <c r="I223" s="3">
        <v>4</v>
      </c>
      <c r="P223">
        <v>2</v>
      </c>
      <c r="Q223" t="str">
        <f>CONCATENATE(C223,E223,G223,I223)</f>
        <v>34</v>
      </c>
    </row>
    <row r="224" spans="1:17" x14ac:dyDescent="0.25">
      <c r="A224">
        <v>1349</v>
      </c>
      <c r="F224">
        <v>72.996415999999996</v>
      </c>
      <c r="G224" s="4">
        <v>3</v>
      </c>
      <c r="H224">
        <v>74.659357</v>
      </c>
      <c r="I224" s="3">
        <v>4</v>
      </c>
      <c r="P224">
        <v>2</v>
      </c>
      <c r="Q224" t="str">
        <f>CONCATENATE(C224,E224,G224,I224)</f>
        <v>34</v>
      </c>
    </row>
    <row r="225" spans="1:17" x14ac:dyDescent="0.25">
      <c r="A225">
        <v>1350</v>
      </c>
      <c r="F225">
        <v>72.996415999999996</v>
      </c>
      <c r="G225" s="4">
        <v>3</v>
      </c>
      <c r="P225">
        <v>1</v>
      </c>
      <c r="Q225" t="str">
        <f>CONCATENATE(C225,E225,G225,I225)</f>
        <v>3</v>
      </c>
    </row>
    <row r="226" spans="1:17" x14ac:dyDescent="0.25">
      <c r="A226">
        <v>1351</v>
      </c>
      <c r="D226">
        <v>58.338609999999996</v>
      </c>
      <c r="E226" s="1">
        <v>2</v>
      </c>
      <c r="F226">
        <v>72.996415999999996</v>
      </c>
      <c r="G226" s="4">
        <v>3</v>
      </c>
      <c r="P226">
        <v>2</v>
      </c>
      <c r="Q226" t="str">
        <f>CONCATENATE(C226,E226,G226,I226)</f>
        <v>23</v>
      </c>
    </row>
    <row r="227" spans="1:17" x14ac:dyDescent="0.25">
      <c r="A227">
        <v>1352</v>
      </c>
      <c r="D227">
        <v>58.338609999999996</v>
      </c>
      <c r="E227" s="1">
        <v>2</v>
      </c>
      <c r="F227">
        <v>72.996415999999996</v>
      </c>
      <c r="G227" s="4">
        <v>3</v>
      </c>
      <c r="P227">
        <v>2</v>
      </c>
      <c r="Q227" t="str">
        <f>CONCATENATE(C227,E227,G227,I227)</f>
        <v>23</v>
      </c>
    </row>
    <row r="228" spans="1:17" x14ac:dyDescent="0.25">
      <c r="A228">
        <v>1353</v>
      </c>
      <c r="D228">
        <v>58.338609999999996</v>
      </c>
      <c r="E228" s="1">
        <v>2</v>
      </c>
      <c r="F228">
        <v>72.996415999999996</v>
      </c>
      <c r="G228" s="4">
        <v>3</v>
      </c>
      <c r="P228">
        <v>2</v>
      </c>
      <c r="Q228" t="str">
        <f>CONCATENATE(C228,E228,G228,I228)</f>
        <v>23</v>
      </c>
    </row>
    <row r="229" spans="1:17" x14ac:dyDescent="0.25">
      <c r="A229">
        <v>1354</v>
      </c>
      <c r="D229">
        <v>58.338609999999996</v>
      </c>
      <c r="E229" s="1">
        <v>2</v>
      </c>
      <c r="P229">
        <v>1</v>
      </c>
      <c r="Q229" t="str">
        <f>CONCATENATE(C229,E229,G229,I229)</f>
        <v>2</v>
      </c>
    </row>
    <row r="230" spans="1:17" x14ac:dyDescent="0.25">
      <c r="A230">
        <v>1355</v>
      </c>
      <c r="D230">
        <v>58.338609999999996</v>
      </c>
      <c r="E230" s="1">
        <v>2</v>
      </c>
      <c r="P230">
        <v>1</v>
      </c>
      <c r="Q230" t="str">
        <f>CONCATENATE(C230,E230,G230,I230)</f>
        <v>2</v>
      </c>
    </row>
    <row r="231" spans="1:17" x14ac:dyDescent="0.25">
      <c r="A231">
        <v>1356</v>
      </c>
      <c r="D231">
        <v>58.338609999999996</v>
      </c>
      <c r="E231" s="1">
        <v>2</v>
      </c>
      <c r="P231">
        <v>1</v>
      </c>
      <c r="Q231" t="str">
        <f>CONCATENATE(C231,E231,G231,I231)</f>
        <v>2</v>
      </c>
    </row>
    <row r="232" spans="1:17" x14ac:dyDescent="0.25">
      <c r="A232">
        <v>1357</v>
      </c>
      <c r="D232">
        <v>58.338609999999996</v>
      </c>
      <c r="E232" s="1">
        <v>2</v>
      </c>
      <c r="P232">
        <v>1</v>
      </c>
      <c r="Q232" t="str">
        <f>CONCATENATE(C232,E232,G232,I232)</f>
        <v>2</v>
      </c>
    </row>
    <row r="233" spans="1:17" x14ac:dyDescent="0.25">
      <c r="A233">
        <v>1358</v>
      </c>
      <c r="D233">
        <v>58.338609999999996</v>
      </c>
      <c r="E233" s="1">
        <v>2</v>
      </c>
      <c r="P233">
        <v>1</v>
      </c>
      <c r="Q233" t="str">
        <f>CONCATENATE(C233,E233,G233,I233)</f>
        <v>2</v>
      </c>
    </row>
    <row r="234" spans="1:17" x14ac:dyDescent="0.25">
      <c r="A234">
        <v>1359</v>
      </c>
      <c r="D234">
        <v>58.338609999999996</v>
      </c>
      <c r="E234" s="1">
        <v>2</v>
      </c>
      <c r="P234">
        <v>1</v>
      </c>
      <c r="Q234" t="str">
        <f>CONCATENATE(C234,E234,G234,I234)</f>
        <v>2</v>
      </c>
    </row>
    <row r="235" spans="1:17" x14ac:dyDescent="0.25">
      <c r="A235">
        <v>1360</v>
      </c>
      <c r="B235">
        <v>50.950876999999991</v>
      </c>
      <c r="C235" s="2">
        <v>1</v>
      </c>
      <c r="D235">
        <v>58.338609999999996</v>
      </c>
      <c r="E235" s="1">
        <v>2</v>
      </c>
      <c r="P235">
        <v>2</v>
      </c>
      <c r="Q235" t="str">
        <f>CONCATENATE(C235,E235,G235,I235)</f>
        <v>12</v>
      </c>
    </row>
    <row r="236" spans="1:17" x14ac:dyDescent="0.25">
      <c r="A236">
        <v>1361</v>
      </c>
      <c r="B236">
        <v>50.950876999999991</v>
      </c>
      <c r="C236" s="2">
        <v>1</v>
      </c>
      <c r="D236">
        <v>58.338609999999996</v>
      </c>
      <c r="E236" s="1">
        <v>2</v>
      </c>
      <c r="P236">
        <v>2</v>
      </c>
      <c r="Q236" t="str">
        <f>CONCATENATE(C236,E236,G236,I236)</f>
        <v>12</v>
      </c>
    </row>
    <row r="237" spans="1:17" x14ac:dyDescent="0.25">
      <c r="A237">
        <v>1362</v>
      </c>
      <c r="B237">
        <v>50.950876999999991</v>
      </c>
      <c r="C237" s="2">
        <v>1</v>
      </c>
      <c r="D237">
        <v>58.338609999999996</v>
      </c>
      <c r="E237" s="1">
        <v>2</v>
      </c>
      <c r="P237">
        <v>2</v>
      </c>
      <c r="Q237" t="str">
        <f>CONCATENATE(C237,E237,G237,I237)</f>
        <v>12</v>
      </c>
    </row>
    <row r="238" spans="1:17" x14ac:dyDescent="0.25">
      <c r="A238">
        <v>1363</v>
      </c>
      <c r="B238">
        <v>50.950876999999991</v>
      </c>
      <c r="C238" s="2">
        <v>1</v>
      </c>
      <c r="D238">
        <v>58.338609999999996</v>
      </c>
      <c r="E238" s="1">
        <v>2</v>
      </c>
      <c r="P238">
        <v>2</v>
      </c>
      <c r="Q238" t="str">
        <f>CONCATENATE(C238,E238,G238,I238)</f>
        <v>12</v>
      </c>
    </row>
    <row r="239" spans="1:17" x14ac:dyDescent="0.25">
      <c r="A239">
        <v>1364</v>
      </c>
      <c r="B239">
        <v>50.950876999999991</v>
      </c>
      <c r="C239" s="2">
        <v>1</v>
      </c>
      <c r="P239">
        <v>1</v>
      </c>
      <c r="Q239" t="str">
        <f>CONCATENATE(C239,E239,G239,I239)</f>
        <v>1</v>
      </c>
    </row>
    <row r="240" spans="1:17" x14ac:dyDescent="0.25">
      <c r="A240">
        <v>1365</v>
      </c>
      <c r="B240">
        <v>50.950876999999991</v>
      </c>
      <c r="C240" s="2">
        <v>1</v>
      </c>
      <c r="P240">
        <v>1</v>
      </c>
      <c r="Q240" t="str">
        <f>CONCATENATE(C240,E240,G240,I240)</f>
        <v>1</v>
      </c>
    </row>
    <row r="241" spans="1:17" x14ac:dyDescent="0.25">
      <c r="A241">
        <v>1366</v>
      </c>
      <c r="B241">
        <v>50.950876999999991</v>
      </c>
      <c r="C241" s="2">
        <v>1</v>
      </c>
      <c r="P241">
        <v>1</v>
      </c>
      <c r="Q241" t="str">
        <f>CONCATENATE(C241,E241,G241,I241)</f>
        <v>1</v>
      </c>
    </row>
    <row r="242" spans="1:17" x14ac:dyDescent="0.25">
      <c r="A242">
        <v>1367</v>
      </c>
      <c r="B242">
        <v>50.950876999999991</v>
      </c>
      <c r="C242" s="2">
        <v>1</v>
      </c>
      <c r="P242">
        <v>1</v>
      </c>
      <c r="Q242" t="str">
        <f>CONCATENATE(C242,E242,G242,I242)</f>
        <v>1</v>
      </c>
    </row>
    <row r="243" spans="1:17" x14ac:dyDescent="0.25">
      <c r="A243">
        <v>1368</v>
      </c>
      <c r="B243">
        <v>50.950876999999991</v>
      </c>
      <c r="C243" s="2">
        <v>1</v>
      </c>
      <c r="P243">
        <v>1</v>
      </c>
      <c r="Q243" t="str">
        <f>CONCATENATE(C243,E243,G243,I243)</f>
        <v>1</v>
      </c>
    </row>
    <row r="244" spans="1:17" x14ac:dyDescent="0.25">
      <c r="A244">
        <v>1369</v>
      </c>
      <c r="B244">
        <v>50.950876999999991</v>
      </c>
      <c r="C244" s="2">
        <v>1</v>
      </c>
      <c r="P244">
        <v>1</v>
      </c>
      <c r="Q244" t="str">
        <f>CONCATENATE(C244,E244,G244,I244)</f>
        <v>1</v>
      </c>
    </row>
    <row r="245" spans="1:17" x14ac:dyDescent="0.25">
      <c r="A245">
        <v>1370</v>
      </c>
      <c r="B245">
        <v>50.950876999999991</v>
      </c>
      <c r="C245" s="2">
        <v>1</v>
      </c>
      <c r="P245">
        <v>1</v>
      </c>
      <c r="Q245" t="str">
        <f>CONCATENATE(C245,E245,G245,I245)</f>
        <v>1</v>
      </c>
    </row>
    <row r="246" spans="1:17" x14ac:dyDescent="0.25">
      <c r="A246">
        <v>1371</v>
      </c>
      <c r="B246">
        <v>50.950876999999991</v>
      </c>
      <c r="C246" s="2">
        <v>1</v>
      </c>
      <c r="P246">
        <v>1</v>
      </c>
      <c r="Q246" t="str">
        <f>CONCATENATE(C246,E246,G246,I246)</f>
        <v>1</v>
      </c>
    </row>
    <row r="247" spans="1:17" x14ac:dyDescent="0.25">
      <c r="A247">
        <v>1372</v>
      </c>
      <c r="B247">
        <v>50.950876999999991</v>
      </c>
      <c r="C247" s="2">
        <v>1</v>
      </c>
      <c r="P247">
        <v>1</v>
      </c>
      <c r="Q247" t="str">
        <f>CONCATENATE(C247,E247,G247,I247)</f>
        <v>1</v>
      </c>
    </row>
    <row r="248" spans="1:17" x14ac:dyDescent="0.25">
      <c r="A248">
        <v>1373</v>
      </c>
      <c r="B248">
        <v>50.950876999999991</v>
      </c>
      <c r="C248" s="2">
        <v>1</v>
      </c>
      <c r="P248">
        <v>1</v>
      </c>
      <c r="Q248" t="str">
        <f>CONCATENATE(C248,E248,G248,I248)</f>
        <v>1</v>
      </c>
    </row>
    <row r="249" spans="1:17" x14ac:dyDescent="0.25">
      <c r="A249">
        <v>1374</v>
      </c>
      <c r="B249">
        <v>50.950876999999991</v>
      </c>
      <c r="C249" s="2">
        <v>1</v>
      </c>
      <c r="P249">
        <v>1</v>
      </c>
      <c r="Q249" t="str">
        <f>CONCATENATE(C249,E249,G249,I249)</f>
        <v>1</v>
      </c>
    </row>
    <row r="250" spans="1:17" x14ac:dyDescent="0.25">
      <c r="A250">
        <v>1375</v>
      </c>
      <c r="P250">
        <v>0</v>
      </c>
      <c r="Q250" t="str">
        <f>CONCATENATE(C250,E250,G250,I250)</f>
        <v/>
      </c>
    </row>
    <row r="251" spans="1:17" x14ac:dyDescent="0.25">
      <c r="A251">
        <v>1376</v>
      </c>
      <c r="H251">
        <v>50.530431999999998</v>
      </c>
      <c r="I251" s="3">
        <v>4</v>
      </c>
      <c r="P251">
        <v>1</v>
      </c>
      <c r="Q251" t="str">
        <f>CONCATENATE(C251,E251,G251,I251)</f>
        <v>4</v>
      </c>
    </row>
    <row r="252" spans="1:17" x14ac:dyDescent="0.25">
      <c r="A252">
        <v>1377</v>
      </c>
      <c r="H252">
        <v>50.530431999999998</v>
      </c>
      <c r="I252" s="3">
        <v>4</v>
      </c>
      <c r="P252">
        <v>1</v>
      </c>
      <c r="Q252" t="str">
        <f>CONCATENATE(C252,E252,G252,I252)</f>
        <v>4</v>
      </c>
    </row>
    <row r="253" spans="1:17" x14ac:dyDescent="0.25">
      <c r="A253">
        <v>1378</v>
      </c>
      <c r="H253">
        <v>50.530431999999998</v>
      </c>
      <c r="I253" s="3">
        <v>4</v>
      </c>
      <c r="P253">
        <v>1</v>
      </c>
      <c r="Q253" t="str">
        <f>CONCATENATE(C253,E253,G253,I253)</f>
        <v>4</v>
      </c>
    </row>
    <row r="254" spans="1:17" x14ac:dyDescent="0.25">
      <c r="A254">
        <v>1379</v>
      </c>
      <c r="F254">
        <v>48.548376999999995</v>
      </c>
      <c r="G254" s="4">
        <v>3</v>
      </c>
      <c r="H254">
        <v>50.530431999999998</v>
      </c>
      <c r="I254" s="3">
        <v>4</v>
      </c>
      <c r="P254">
        <v>2</v>
      </c>
      <c r="Q254" t="str">
        <f>CONCATENATE(C254,E254,G254,I254)</f>
        <v>34</v>
      </c>
    </row>
    <row r="255" spans="1:17" x14ac:dyDescent="0.25">
      <c r="A255">
        <v>1380</v>
      </c>
      <c r="F255">
        <v>48.548376999999995</v>
      </c>
      <c r="G255" s="4">
        <v>3</v>
      </c>
      <c r="H255">
        <v>50.530431999999998</v>
      </c>
      <c r="I255" s="3">
        <v>4</v>
      </c>
      <c r="P255">
        <v>2</v>
      </c>
      <c r="Q255" t="str">
        <f>CONCATENATE(C255,E255,G255,I255)</f>
        <v>34</v>
      </c>
    </row>
    <row r="256" spans="1:17" x14ac:dyDescent="0.25">
      <c r="A256">
        <v>1381</v>
      </c>
      <c r="F256">
        <v>48.548376999999995</v>
      </c>
      <c r="G256" s="4">
        <v>3</v>
      </c>
      <c r="H256">
        <v>50.530431999999998</v>
      </c>
      <c r="I256" s="3">
        <v>4</v>
      </c>
      <c r="P256">
        <v>2</v>
      </c>
      <c r="Q256" t="str">
        <f>CONCATENATE(C256,E256,G256,I256)</f>
        <v>34</v>
      </c>
    </row>
    <row r="257" spans="1:17" x14ac:dyDescent="0.25">
      <c r="A257">
        <v>1382</v>
      </c>
      <c r="F257">
        <v>48.548376999999995</v>
      </c>
      <c r="G257" s="4">
        <v>3</v>
      </c>
      <c r="H257">
        <v>50.530431999999998</v>
      </c>
      <c r="I257" s="3">
        <v>4</v>
      </c>
      <c r="P257">
        <v>2</v>
      </c>
      <c r="Q257" t="str">
        <f>CONCATENATE(C257,E257,G257,I257)</f>
        <v>34</v>
      </c>
    </row>
    <row r="258" spans="1:17" x14ac:dyDescent="0.25">
      <c r="A258">
        <v>1383</v>
      </c>
      <c r="F258">
        <v>48.548376999999995</v>
      </c>
      <c r="G258" s="4">
        <v>3</v>
      </c>
      <c r="H258">
        <v>50.530431999999998</v>
      </c>
      <c r="I258" s="3">
        <v>4</v>
      </c>
      <c r="P258">
        <v>2</v>
      </c>
      <c r="Q258" t="str">
        <f>CONCATENATE(C258,E258,G258,I258)</f>
        <v>34</v>
      </c>
    </row>
    <row r="259" spans="1:17" x14ac:dyDescent="0.25">
      <c r="A259">
        <v>1384</v>
      </c>
      <c r="F259">
        <v>48.548376999999995</v>
      </c>
      <c r="G259" s="4">
        <v>3</v>
      </c>
      <c r="H259">
        <v>50.530431999999998</v>
      </c>
      <c r="I259" s="3">
        <v>4</v>
      </c>
      <c r="P259">
        <v>2</v>
      </c>
      <c r="Q259" t="str">
        <f>CONCATENATE(C259,E259,G259,I259)</f>
        <v>34</v>
      </c>
    </row>
    <row r="260" spans="1:17" x14ac:dyDescent="0.25">
      <c r="A260">
        <v>1385</v>
      </c>
      <c r="D260">
        <v>32.751783999999994</v>
      </c>
      <c r="E260" s="1">
        <v>2</v>
      </c>
      <c r="F260">
        <v>48.548376999999995</v>
      </c>
      <c r="G260" s="4">
        <v>3</v>
      </c>
      <c r="H260">
        <v>50.530431999999998</v>
      </c>
      <c r="I260" s="3">
        <v>4</v>
      </c>
      <c r="P260">
        <v>3</v>
      </c>
      <c r="Q260" t="str">
        <f>CONCATENATE(C260,E260,G260,I260)</f>
        <v>234</v>
      </c>
    </row>
    <row r="261" spans="1:17" x14ac:dyDescent="0.25">
      <c r="A261">
        <v>1386</v>
      </c>
      <c r="D261">
        <v>32.751783999999994</v>
      </c>
      <c r="E261" s="1">
        <v>2</v>
      </c>
      <c r="F261">
        <v>48.548376999999995</v>
      </c>
      <c r="G261" s="4">
        <v>3</v>
      </c>
      <c r="H261">
        <v>50.530431999999998</v>
      </c>
      <c r="I261" s="3">
        <v>4</v>
      </c>
      <c r="P261">
        <v>3</v>
      </c>
      <c r="Q261" t="str">
        <f>CONCATENATE(C261,E261,G261,I261)</f>
        <v>234</v>
      </c>
    </row>
    <row r="262" spans="1:17" x14ac:dyDescent="0.25">
      <c r="A262">
        <v>1387</v>
      </c>
      <c r="D262">
        <v>32.751783999999994</v>
      </c>
      <c r="E262" s="1">
        <v>2</v>
      </c>
      <c r="F262">
        <v>48.548376999999995</v>
      </c>
      <c r="G262" s="4">
        <v>3</v>
      </c>
      <c r="P262">
        <v>2</v>
      </c>
      <c r="Q262" t="str">
        <f>CONCATENATE(C262,E262,G262,I262)</f>
        <v>23</v>
      </c>
    </row>
    <row r="263" spans="1:17" x14ac:dyDescent="0.25">
      <c r="A263">
        <v>1388</v>
      </c>
      <c r="D263">
        <v>32.751783999999994</v>
      </c>
      <c r="E263" s="1">
        <v>2</v>
      </c>
      <c r="F263">
        <v>48.548376999999995</v>
      </c>
      <c r="G263" s="4">
        <v>3</v>
      </c>
      <c r="P263">
        <v>2</v>
      </c>
      <c r="Q263" t="str">
        <f>CONCATENATE(C263,E263,G263,I263)</f>
        <v>23</v>
      </c>
    </row>
    <row r="264" spans="1:17" x14ac:dyDescent="0.25">
      <c r="A264">
        <v>1389</v>
      </c>
      <c r="D264">
        <v>32.751783999999994</v>
      </c>
      <c r="E264" s="1">
        <v>2</v>
      </c>
      <c r="F264">
        <v>48.548376999999995</v>
      </c>
      <c r="G264" s="4">
        <v>3</v>
      </c>
      <c r="P264">
        <v>2</v>
      </c>
      <c r="Q264" t="str">
        <f>CONCATENATE(C264,E264,G264,I264)</f>
        <v>23</v>
      </c>
    </row>
    <row r="265" spans="1:17" x14ac:dyDescent="0.25">
      <c r="A265">
        <v>1390</v>
      </c>
      <c r="D265">
        <v>32.751783999999994</v>
      </c>
      <c r="E265" s="1">
        <v>2</v>
      </c>
      <c r="F265">
        <v>48.548376999999995</v>
      </c>
      <c r="G265" s="4">
        <v>3</v>
      </c>
      <c r="P265">
        <v>2</v>
      </c>
      <c r="Q265" t="str">
        <f>CONCATENATE(C265,E265,G265,I265)</f>
        <v>23</v>
      </c>
    </row>
    <row r="266" spans="1:17" x14ac:dyDescent="0.25">
      <c r="A266">
        <v>1391</v>
      </c>
      <c r="D266">
        <v>32.751783999999994</v>
      </c>
      <c r="E266" s="1">
        <v>2</v>
      </c>
      <c r="P266">
        <v>1</v>
      </c>
      <c r="Q266" t="str">
        <f>CONCATENATE(C266,E266,G266,I266)</f>
        <v>2</v>
      </c>
    </row>
    <row r="267" spans="1:17" x14ac:dyDescent="0.25">
      <c r="A267">
        <v>1392</v>
      </c>
      <c r="D267">
        <v>32.751783999999994</v>
      </c>
      <c r="E267" s="1">
        <v>2</v>
      </c>
      <c r="P267">
        <v>1</v>
      </c>
      <c r="Q267" t="str">
        <f>CONCATENATE(C267,E267,G267,I267)</f>
        <v>2</v>
      </c>
    </row>
    <row r="268" spans="1:17" x14ac:dyDescent="0.25">
      <c r="A268">
        <v>1393</v>
      </c>
      <c r="D268">
        <v>32.751783999999994</v>
      </c>
      <c r="E268" s="1">
        <v>2</v>
      </c>
      <c r="P268">
        <v>1</v>
      </c>
      <c r="Q268" t="str">
        <f>CONCATENATE(C268,E268,G268,I268)</f>
        <v>2</v>
      </c>
    </row>
    <row r="269" spans="1:17" x14ac:dyDescent="0.25">
      <c r="A269">
        <v>1394</v>
      </c>
      <c r="D269">
        <v>32.751783999999994</v>
      </c>
      <c r="E269" s="1">
        <v>2</v>
      </c>
      <c r="P269">
        <v>1</v>
      </c>
      <c r="Q269" t="str">
        <f>CONCATENATE(C269,E269,G269,I269)</f>
        <v>2</v>
      </c>
    </row>
    <row r="270" spans="1:17" x14ac:dyDescent="0.25">
      <c r="A270">
        <v>1395</v>
      </c>
      <c r="D270">
        <v>32.751783999999994</v>
      </c>
      <c r="E270" s="1">
        <v>2</v>
      </c>
      <c r="P270">
        <v>1</v>
      </c>
      <c r="Q270" t="str">
        <f>CONCATENATE(C270,E270,G270,I270)</f>
        <v>2</v>
      </c>
    </row>
    <row r="271" spans="1:17" x14ac:dyDescent="0.25">
      <c r="A271">
        <v>1396</v>
      </c>
      <c r="B271">
        <v>24.703401999999997</v>
      </c>
      <c r="C271" s="2">
        <v>1</v>
      </c>
      <c r="D271">
        <v>32.751783999999994</v>
      </c>
      <c r="E271" s="1">
        <v>2</v>
      </c>
      <c r="P271">
        <v>2</v>
      </c>
      <c r="Q271" t="str">
        <f>CONCATENATE(C271,E271,G271,I271)</f>
        <v>12</v>
      </c>
    </row>
    <row r="272" spans="1:17" x14ac:dyDescent="0.25">
      <c r="A272">
        <v>1397</v>
      </c>
      <c r="B272">
        <v>24.703401999999997</v>
      </c>
      <c r="C272" s="2">
        <v>1</v>
      </c>
      <c r="D272">
        <v>32.751783999999994</v>
      </c>
      <c r="E272" s="1">
        <v>2</v>
      </c>
      <c r="P272">
        <v>2</v>
      </c>
      <c r="Q272" t="str">
        <f>CONCATENATE(C272,E272,G272,I272)</f>
        <v>12</v>
      </c>
    </row>
    <row r="273" spans="1:17" x14ac:dyDescent="0.25">
      <c r="A273">
        <v>1398</v>
      </c>
      <c r="B273">
        <v>24.703401999999997</v>
      </c>
      <c r="C273" s="2">
        <v>1</v>
      </c>
      <c r="D273">
        <v>32.751783999999994</v>
      </c>
      <c r="E273" s="1">
        <v>2</v>
      </c>
      <c r="P273">
        <v>2</v>
      </c>
      <c r="Q273" t="str">
        <f>CONCATENATE(C273,E273,G273,I273)</f>
        <v>12</v>
      </c>
    </row>
    <row r="274" spans="1:17" x14ac:dyDescent="0.25">
      <c r="A274">
        <v>1399</v>
      </c>
      <c r="B274">
        <v>24.703401999999997</v>
      </c>
      <c r="C274" s="2">
        <v>1</v>
      </c>
      <c r="D274">
        <v>32.751783999999994</v>
      </c>
      <c r="E274" s="1">
        <v>2</v>
      </c>
      <c r="P274">
        <v>2</v>
      </c>
      <c r="Q274" t="str">
        <f>CONCATENATE(C274,E274,G274,I274)</f>
        <v>12</v>
      </c>
    </row>
    <row r="275" spans="1:17" x14ac:dyDescent="0.25">
      <c r="A275">
        <v>1400</v>
      </c>
      <c r="B275">
        <v>24.703401999999997</v>
      </c>
      <c r="C275" s="2">
        <v>1</v>
      </c>
      <c r="P275">
        <v>1</v>
      </c>
      <c r="Q275" t="str">
        <f>CONCATENATE(C275,E275,G275,I275)</f>
        <v>1</v>
      </c>
    </row>
    <row r="276" spans="1:17" x14ac:dyDescent="0.25">
      <c r="A276">
        <v>1401</v>
      </c>
      <c r="B276">
        <v>24.703401999999997</v>
      </c>
      <c r="C276" s="2">
        <v>1</v>
      </c>
      <c r="P276">
        <v>1</v>
      </c>
      <c r="Q276" t="str">
        <f>CONCATENATE(C276,E276,G276,I276)</f>
        <v>1</v>
      </c>
    </row>
    <row r="277" spans="1:17" x14ac:dyDescent="0.25">
      <c r="A277">
        <v>1402</v>
      </c>
      <c r="B277">
        <v>24.703401999999997</v>
      </c>
      <c r="C277" s="2">
        <v>1</v>
      </c>
      <c r="P277">
        <v>1</v>
      </c>
      <c r="Q277" t="str">
        <f>CONCATENATE(C277,E277,G277,I277)</f>
        <v>1</v>
      </c>
    </row>
    <row r="278" spans="1:17" x14ac:dyDescent="0.25">
      <c r="A278">
        <v>1403</v>
      </c>
      <c r="B278">
        <v>24.703401999999997</v>
      </c>
      <c r="C278" s="2">
        <v>1</v>
      </c>
      <c r="P278">
        <v>1</v>
      </c>
      <c r="Q278" t="str">
        <f>CONCATENATE(C278,E278,G278,I278)</f>
        <v>1</v>
      </c>
    </row>
    <row r="279" spans="1:17" x14ac:dyDescent="0.25">
      <c r="A279">
        <v>1404</v>
      </c>
      <c r="B279">
        <v>24.703401999999997</v>
      </c>
      <c r="C279" s="2">
        <v>1</v>
      </c>
      <c r="P279">
        <v>1</v>
      </c>
      <c r="Q279" t="str">
        <f>CONCATENATE(C279,E279,G279,I279)</f>
        <v>1</v>
      </c>
    </row>
    <row r="280" spans="1:17" x14ac:dyDescent="0.25">
      <c r="A280">
        <v>1405</v>
      </c>
      <c r="B280">
        <v>24.703401999999997</v>
      </c>
      <c r="C280" s="2">
        <v>1</v>
      </c>
      <c r="P280">
        <v>1</v>
      </c>
      <c r="Q280" t="str">
        <f>CONCATENATE(C280,E280,G280,I280)</f>
        <v>1</v>
      </c>
    </row>
    <row r="281" spans="1:17" x14ac:dyDescent="0.25">
      <c r="A281">
        <v>1406</v>
      </c>
      <c r="B281">
        <v>24.703401999999997</v>
      </c>
      <c r="C281" s="2">
        <v>1</v>
      </c>
      <c r="P281">
        <v>1</v>
      </c>
      <c r="Q281" t="str">
        <f>CONCATENATE(C281,E281,G281,I281)</f>
        <v>1</v>
      </c>
    </row>
    <row r="282" spans="1:17" x14ac:dyDescent="0.25">
      <c r="A282">
        <v>1407</v>
      </c>
      <c r="B282">
        <v>24.703401999999997</v>
      </c>
      <c r="C282" s="2">
        <v>1</v>
      </c>
      <c r="P282">
        <v>1</v>
      </c>
      <c r="Q282" t="str">
        <f>CONCATENATE(C282,E282,G282,I282)</f>
        <v>1</v>
      </c>
    </row>
    <row r="283" spans="1:17" x14ac:dyDescent="0.25">
      <c r="A283">
        <v>1408</v>
      </c>
      <c r="B283">
        <v>24.703401999999997</v>
      </c>
      <c r="C283" s="2">
        <v>1</v>
      </c>
      <c r="P283">
        <v>1</v>
      </c>
      <c r="Q283" t="str">
        <f>CONCATENATE(C283,E283,G283,I283)</f>
        <v>1</v>
      </c>
    </row>
    <row r="284" spans="1:17" x14ac:dyDescent="0.25">
      <c r="A284">
        <v>1409</v>
      </c>
      <c r="B284">
        <v>24.703401999999997</v>
      </c>
      <c r="C284" s="2">
        <v>1</v>
      </c>
      <c r="P284">
        <v>1</v>
      </c>
      <c r="Q284" t="str">
        <f>CONCATENATE(C284,E284,G284,I284)</f>
        <v>1</v>
      </c>
    </row>
    <row r="285" spans="1:17" x14ac:dyDescent="0.25">
      <c r="A285">
        <v>1410</v>
      </c>
      <c r="B285">
        <v>24.703401999999997</v>
      </c>
      <c r="C285" s="2">
        <v>1</v>
      </c>
      <c r="P285">
        <v>1</v>
      </c>
      <c r="Q285" t="str">
        <f>CONCATENATE(C285,E285,G285,I285)</f>
        <v>1</v>
      </c>
    </row>
    <row r="286" spans="1:17" x14ac:dyDescent="0.25">
      <c r="A286">
        <v>1411</v>
      </c>
      <c r="H286">
        <v>26.325094999999997</v>
      </c>
      <c r="I286" s="3">
        <v>4</v>
      </c>
      <c r="P286">
        <v>1</v>
      </c>
      <c r="Q286" t="str">
        <f>CONCATENATE(C286,E286,G286,I286)</f>
        <v>4</v>
      </c>
    </row>
    <row r="287" spans="1:17" x14ac:dyDescent="0.25">
      <c r="A287">
        <v>1412</v>
      </c>
      <c r="H287">
        <v>26.325094999999997</v>
      </c>
      <c r="I287" s="3">
        <v>4</v>
      </c>
      <c r="P287">
        <v>1</v>
      </c>
      <c r="Q287" t="str">
        <f>CONCATENATE(C287,E287,G287,I287)</f>
        <v>4</v>
      </c>
    </row>
    <row r="288" spans="1:17" x14ac:dyDescent="0.25">
      <c r="A288">
        <v>1413</v>
      </c>
      <c r="H288">
        <v>26.325094999999997</v>
      </c>
      <c r="I288" s="3">
        <v>4</v>
      </c>
      <c r="P288">
        <v>1</v>
      </c>
      <c r="Q288" t="str">
        <f>CONCATENATE(C288,E288,G288,I288)</f>
        <v>4</v>
      </c>
    </row>
    <row r="289" spans="1:17" x14ac:dyDescent="0.25">
      <c r="A289">
        <v>1414</v>
      </c>
      <c r="H289">
        <v>26.325094999999997</v>
      </c>
      <c r="I289" s="3">
        <v>4</v>
      </c>
      <c r="P289">
        <v>1</v>
      </c>
      <c r="Q289" t="str">
        <f>CONCATENATE(C289,E289,G289,I289)</f>
        <v>4</v>
      </c>
    </row>
    <row r="290" spans="1:17" x14ac:dyDescent="0.25">
      <c r="A290">
        <v>1415</v>
      </c>
      <c r="F290">
        <v>22.601186999999996</v>
      </c>
      <c r="G290" s="4">
        <v>3</v>
      </c>
      <c r="H290">
        <v>26.325094999999997</v>
      </c>
      <c r="I290" s="3">
        <v>4</v>
      </c>
      <c r="P290">
        <v>2</v>
      </c>
      <c r="Q290" t="str">
        <f>CONCATENATE(C290,E290,G290,I290)</f>
        <v>34</v>
      </c>
    </row>
    <row r="291" spans="1:17" x14ac:dyDescent="0.25">
      <c r="A291">
        <v>1416</v>
      </c>
      <c r="F291">
        <v>22.601186999999996</v>
      </c>
      <c r="G291" s="4">
        <v>3</v>
      </c>
      <c r="H291">
        <v>26.325094999999997</v>
      </c>
      <c r="I291" s="3">
        <v>4</v>
      </c>
      <c r="P291">
        <v>2</v>
      </c>
      <c r="Q291" t="str">
        <f>CONCATENATE(C291,E291,G291,I291)</f>
        <v>34</v>
      </c>
    </row>
    <row r="292" spans="1:17" x14ac:dyDescent="0.25">
      <c r="A292">
        <v>1417</v>
      </c>
      <c r="F292">
        <v>22.601186999999996</v>
      </c>
      <c r="G292" s="4">
        <v>3</v>
      </c>
      <c r="H292">
        <v>26.325094999999997</v>
      </c>
      <c r="I292" s="3">
        <v>4</v>
      </c>
      <c r="P292">
        <v>2</v>
      </c>
      <c r="Q292" t="str">
        <f>CONCATENATE(C292,E292,G292,I292)</f>
        <v>34</v>
      </c>
    </row>
    <row r="293" spans="1:17" x14ac:dyDescent="0.25">
      <c r="A293">
        <v>1418</v>
      </c>
      <c r="F293">
        <v>22.601186999999996</v>
      </c>
      <c r="G293" s="4">
        <v>3</v>
      </c>
      <c r="H293">
        <v>26.325094999999997</v>
      </c>
      <c r="I293" s="3">
        <v>4</v>
      </c>
      <c r="P293">
        <v>2</v>
      </c>
      <c r="Q293" t="str">
        <f>CONCATENATE(C293,E293,G293,I293)</f>
        <v>34</v>
      </c>
    </row>
    <row r="294" spans="1:17" x14ac:dyDescent="0.25">
      <c r="A294">
        <v>1419</v>
      </c>
      <c r="D294">
        <v>10.228220999999998</v>
      </c>
      <c r="E294" s="1">
        <v>2</v>
      </c>
      <c r="F294">
        <v>22.601186999999996</v>
      </c>
      <c r="G294" s="4">
        <v>3</v>
      </c>
      <c r="H294">
        <v>26.325094999999997</v>
      </c>
      <c r="I294" s="3">
        <v>4</v>
      </c>
      <c r="P294">
        <v>3</v>
      </c>
      <c r="Q294" t="str">
        <f>CONCATENATE(C294,E294,G294,I294)</f>
        <v>234</v>
      </c>
    </row>
    <row r="295" spans="1:17" x14ac:dyDescent="0.25">
      <c r="A295">
        <v>1420</v>
      </c>
      <c r="D295">
        <v>10.228220999999998</v>
      </c>
      <c r="E295" s="1">
        <v>2</v>
      </c>
      <c r="F295">
        <v>22.601186999999996</v>
      </c>
      <c r="G295" s="4">
        <v>3</v>
      </c>
      <c r="H295">
        <v>26.325094999999997</v>
      </c>
      <c r="I295" s="3">
        <v>4</v>
      </c>
      <c r="P295">
        <v>3</v>
      </c>
      <c r="Q295" t="str">
        <f>CONCATENATE(C295,E295,G295,I295)</f>
        <v>234</v>
      </c>
    </row>
    <row r="296" spans="1:17" x14ac:dyDescent="0.25">
      <c r="A296">
        <v>1421</v>
      </c>
      <c r="D296">
        <v>10.228220999999998</v>
      </c>
      <c r="E296" s="1">
        <v>2</v>
      </c>
      <c r="F296">
        <v>22.601186999999996</v>
      </c>
      <c r="G296" s="4">
        <v>3</v>
      </c>
      <c r="H296">
        <v>26.325094999999997</v>
      </c>
      <c r="I296" s="3">
        <v>4</v>
      </c>
      <c r="P296">
        <v>3</v>
      </c>
      <c r="Q296" t="str">
        <f>CONCATENATE(C296,E296,G296,I296)</f>
        <v>234</v>
      </c>
    </row>
    <row r="297" spans="1:17" x14ac:dyDescent="0.25">
      <c r="A297">
        <v>1422</v>
      </c>
      <c r="D297">
        <v>10.228220999999998</v>
      </c>
      <c r="E297" s="1">
        <v>2</v>
      </c>
      <c r="F297">
        <v>22.601186999999996</v>
      </c>
      <c r="G297" s="4">
        <v>3</v>
      </c>
      <c r="H297">
        <v>26.325094999999997</v>
      </c>
      <c r="I297" s="3">
        <v>4</v>
      </c>
      <c r="P297">
        <v>3</v>
      </c>
      <c r="Q297" t="str">
        <f>CONCATENATE(C297,E297,G297,I297)</f>
        <v>234</v>
      </c>
    </row>
    <row r="298" spans="1:17" x14ac:dyDescent="0.25">
      <c r="A298">
        <v>1423</v>
      </c>
      <c r="D298">
        <v>10.228220999999998</v>
      </c>
      <c r="E298" s="1">
        <v>2</v>
      </c>
      <c r="F298">
        <v>22.601186999999996</v>
      </c>
      <c r="G298" s="4">
        <v>3</v>
      </c>
      <c r="P298">
        <v>2</v>
      </c>
      <c r="Q298" t="str">
        <f>CONCATENATE(C298,E298,G298,I298)</f>
        <v>23</v>
      </c>
    </row>
    <row r="299" spans="1:17" x14ac:dyDescent="0.25">
      <c r="A299">
        <v>1424</v>
      </c>
      <c r="D299">
        <v>10.228220999999998</v>
      </c>
      <c r="E299" s="1">
        <v>2</v>
      </c>
      <c r="F299">
        <v>22.601186999999996</v>
      </c>
      <c r="G299" s="4">
        <v>3</v>
      </c>
      <c r="P299">
        <v>2</v>
      </c>
      <c r="Q299" t="str">
        <f>CONCATENATE(C299,E299,G299,I299)</f>
        <v>23</v>
      </c>
    </row>
    <row r="300" spans="1:17" x14ac:dyDescent="0.25">
      <c r="A300">
        <v>1425</v>
      </c>
      <c r="D300">
        <v>10.228220999999998</v>
      </c>
      <c r="E300" s="1">
        <v>2</v>
      </c>
      <c r="F300">
        <v>22.601186999999996</v>
      </c>
      <c r="G300" s="4">
        <v>3</v>
      </c>
      <c r="P300">
        <v>2</v>
      </c>
      <c r="Q300" t="str">
        <f>CONCATENATE(C300,E300,G300,I300)</f>
        <v>23</v>
      </c>
    </row>
    <row r="301" spans="1:17" x14ac:dyDescent="0.25">
      <c r="A301">
        <v>1426</v>
      </c>
      <c r="D301">
        <v>10.228220999999998</v>
      </c>
      <c r="E301" s="1">
        <v>2</v>
      </c>
      <c r="F301">
        <v>22.601186999999996</v>
      </c>
      <c r="G301" s="4">
        <v>3</v>
      </c>
      <c r="P301">
        <v>2</v>
      </c>
      <c r="Q301" t="str">
        <f>CONCATENATE(C301,E301,G301,I301)</f>
        <v>23</v>
      </c>
    </row>
    <row r="302" spans="1:17" x14ac:dyDescent="0.25">
      <c r="A302">
        <v>1427</v>
      </c>
      <c r="D302">
        <v>10.228220999999998</v>
      </c>
      <c r="E302" s="1">
        <v>2</v>
      </c>
      <c r="F302">
        <v>22.601186999999996</v>
      </c>
      <c r="G302" s="4">
        <v>3</v>
      </c>
      <c r="P302">
        <v>2</v>
      </c>
      <c r="Q302" t="str">
        <f>CONCATENATE(C302,E302,G302,I302)</f>
        <v>23</v>
      </c>
    </row>
    <row r="303" spans="1:17" x14ac:dyDescent="0.25">
      <c r="A303">
        <v>1428</v>
      </c>
      <c r="D303">
        <v>10.228220999999998</v>
      </c>
      <c r="E303" s="1">
        <v>2</v>
      </c>
      <c r="F303">
        <v>22.601186999999996</v>
      </c>
      <c r="G303" s="4">
        <v>3</v>
      </c>
      <c r="P303">
        <v>2</v>
      </c>
      <c r="Q303" t="str">
        <f>CONCATENATE(C303,E303,G303,I303)</f>
        <v>23</v>
      </c>
    </row>
    <row r="304" spans="1:17" x14ac:dyDescent="0.25">
      <c r="A304">
        <v>1429</v>
      </c>
      <c r="D304">
        <v>10.228220999999998</v>
      </c>
      <c r="E304" s="1">
        <v>2</v>
      </c>
      <c r="F304">
        <v>22.601186999999996</v>
      </c>
      <c r="G304" s="4">
        <v>3</v>
      </c>
      <c r="P304">
        <v>2</v>
      </c>
      <c r="Q304" t="str">
        <f>CONCATENATE(C304,E304,G304,I304)</f>
        <v>23</v>
      </c>
    </row>
    <row r="305" spans="1:17" x14ac:dyDescent="0.25">
      <c r="A305">
        <v>1430</v>
      </c>
      <c r="J305">
        <v>-2.6252720000000096</v>
      </c>
      <c r="K305" t="s">
        <v>22</v>
      </c>
      <c r="Q305" t="str">
        <f>CONCATENATE(C305,E305,G305,I305)</f>
        <v/>
      </c>
    </row>
    <row r="306" spans="1:17" x14ac:dyDescent="0.25">
      <c r="A306">
        <v>4535</v>
      </c>
      <c r="Q306" t="str">
        <f>CONCATENATE(C306,E306,G306,I306)</f>
        <v/>
      </c>
    </row>
    <row r="307" spans="1:17" x14ac:dyDescent="0.25">
      <c r="A307">
        <v>4536</v>
      </c>
      <c r="Q307" t="str">
        <f>CONCATENATE(C307,E307,G307,I307)</f>
        <v/>
      </c>
    </row>
    <row r="308" spans="1:17" x14ac:dyDescent="0.25">
      <c r="A308">
        <v>4537</v>
      </c>
      <c r="J308">
        <v>266.91552000000001</v>
      </c>
      <c r="K308" t="s">
        <v>22</v>
      </c>
      <c r="Q308" t="str">
        <f>CONCATENATE(C308,E308,G308,I308)</f>
        <v/>
      </c>
    </row>
    <row r="309" spans="1:17" x14ac:dyDescent="0.25">
      <c r="A309">
        <v>4538</v>
      </c>
      <c r="B309">
        <v>214.815147</v>
      </c>
      <c r="C309" s="2">
        <v>1</v>
      </c>
      <c r="P309">
        <v>1</v>
      </c>
      <c r="Q309" t="str">
        <f>CONCATENATE(C309,E309,G309,I309)</f>
        <v>1</v>
      </c>
    </row>
    <row r="310" spans="1:17" x14ac:dyDescent="0.25">
      <c r="A310">
        <v>4539</v>
      </c>
      <c r="B310">
        <v>214.815147</v>
      </c>
      <c r="C310" s="2">
        <v>1</v>
      </c>
      <c r="P310">
        <v>1</v>
      </c>
      <c r="Q310" t="str">
        <f>CONCATENATE(C310,E310,G310,I310)</f>
        <v>1</v>
      </c>
    </row>
    <row r="311" spans="1:17" x14ac:dyDescent="0.25">
      <c r="A311">
        <v>4540</v>
      </c>
      <c r="B311">
        <v>214.815147</v>
      </c>
      <c r="C311" s="2">
        <v>1</v>
      </c>
      <c r="P311">
        <v>1</v>
      </c>
      <c r="Q311" t="str">
        <f>CONCATENATE(C311,E311,G311,I311)</f>
        <v>1</v>
      </c>
    </row>
    <row r="312" spans="1:17" x14ac:dyDescent="0.25">
      <c r="A312">
        <v>4541</v>
      </c>
      <c r="B312">
        <v>214.815147</v>
      </c>
      <c r="C312" s="2">
        <v>1</v>
      </c>
      <c r="P312">
        <v>1</v>
      </c>
      <c r="Q312" t="str">
        <f>CONCATENATE(C312,E312,G312,I312)</f>
        <v>1</v>
      </c>
    </row>
    <row r="313" spans="1:17" x14ac:dyDescent="0.25">
      <c r="A313">
        <v>4542</v>
      </c>
      <c r="B313">
        <v>214.815147</v>
      </c>
      <c r="C313" s="2">
        <v>1</v>
      </c>
      <c r="P313">
        <v>1</v>
      </c>
      <c r="Q313" t="str">
        <f>CONCATENATE(C313,E313,G313,I313)</f>
        <v>1</v>
      </c>
    </row>
    <row r="314" spans="1:17" x14ac:dyDescent="0.25">
      <c r="A314">
        <v>4543</v>
      </c>
      <c r="B314">
        <v>214.815147</v>
      </c>
      <c r="C314" s="2">
        <v>1</v>
      </c>
      <c r="D314">
        <v>212.460937</v>
      </c>
      <c r="E314" s="1">
        <v>2</v>
      </c>
      <c r="P314">
        <v>2</v>
      </c>
      <c r="Q314" t="str">
        <f>CONCATENATE(C314,E314,G314,I314)</f>
        <v>12</v>
      </c>
    </row>
    <row r="315" spans="1:17" x14ac:dyDescent="0.25">
      <c r="A315">
        <v>4544</v>
      </c>
      <c r="B315">
        <v>214.815147</v>
      </c>
      <c r="C315" s="2">
        <v>1</v>
      </c>
      <c r="D315">
        <v>212.460937</v>
      </c>
      <c r="E315" s="1">
        <v>2</v>
      </c>
      <c r="P315">
        <v>2</v>
      </c>
      <c r="Q315" t="str">
        <f>CONCATENATE(C315,E315,G315,I315)</f>
        <v>12</v>
      </c>
    </row>
    <row r="316" spans="1:17" x14ac:dyDescent="0.25">
      <c r="A316">
        <v>4545</v>
      </c>
      <c r="B316">
        <v>214.815147</v>
      </c>
      <c r="C316" s="2">
        <v>1</v>
      </c>
      <c r="D316">
        <v>212.460937</v>
      </c>
      <c r="E316" s="1">
        <v>2</v>
      </c>
      <c r="P316">
        <v>2</v>
      </c>
      <c r="Q316" t="str">
        <f>CONCATENATE(C316,E316,G316,I316)</f>
        <v>12</v>
      </c>
    </row>
    <row r="317" spans="1:17" x14ac:dyDescent="0.25">
      <c r="A317">
        <v>4546</v>
      </c>
      <c r="B317">
        <v>214.815147</v>
      </c>
      <c r="C317" s="2">
        <v>1</v>
      </c>
      <c r="D317">
        <v>212.460937</v>
      </c>
      <c r="E317" s="1">
        <v>2</v>
      </c>
      <c r="P317">
        <v>2</v>
      </c>
      <c r="Q317" t="str">
        <f>CONCATENATE(C317,E317,G317,I317)</f>
        <v>12</v>
      </c>
    </row>
    <row r="318" spans="1:17" x14ac:dyDescent="0.25">
      <c r="A318">
        <v>4547</v>
      </c>
      <c r="B318">
        <v>214.815147</v>
      </c>
      <c r="C318" s="2">
        <v>1</v>
      </c>
      <c r="D318">
        <v>212.460937</v>
      </c>
      <c r="E318" s="1">
        <v>2</v>
      </c>
      <c r="P318">
        <v>2</v>
      </c>
      <c r="Q318" t="str">
        <f>CONCATENATE(C318,E318,G318,I318)</f>
        <v>12</v>
      </c>
    </row>
    <row r="319" spans="1:17" x14ac:dyDescent="0.25">
      <c r="A319">
        <v>4548</v>
      </c>
      <c r="B319">
        <v>214.815147</v>
      </c>
      <c r="C319" s="2">
        <v>1</v>
      </c>
      <c r="D319">
        <v>212.460937</v>
      </c>
      <c r="E319" s="1">
        <v>2</v>
      </c>
      <c r="P319">
        <v>2</v>
      </c>
      <c r="Q319" t="str">
        <f>CONCATENATE(C319,E319,G319,I319)</f>
        <v>12</v>
      </c>
    </row>
    <row r="320" spans="1:17" x14ac:dyDescent="0.25">
      <c r="A320">
        <v>4549</v>
      </c>
      <c r="B320">
        <v>214.815147</v>
      </c>
      <c r="C320" s="2">
        <v>1</v>
      </c>
      <c r="D320">
        <v>212.460937</v>
      </c>
      <c r="E320" s="1">
        <v>2</v>
      </c>
      <c r="P320">
        <v>2</v>
      </c>
      <c r="Q320" t="str">
        <f>CONCATENATE(C320,E320,G320,I320)</f>
        <v>12</v>
      </c>
    </row>
    <row r="321" spans="1:17" x14ac:dyDescent="0.25">
      <c r="A321">
        <v>4550</v>
      </c>
      <c r="B321">
        <v>214.815147</v>
      </c>
      <c r="C321" s="2">
        <v>1</v>
      </c>
      <c r="D321">
        <v>212.460937</v>
      </c>
      <c r="E321" s="1">
        <v>2</v>
      </c>
      <c r="P321">
        <v>2</v>
      </c>
      <c r="Q321" t="str">
        <f>CONCATENATE(C321,E321,G321,I321)</f>
        <v>12</v>
      </c>
    </row>
    <row r="322" spans="1:17" x14ac:dyDescent="0.25">
      <c r="A322">
        <v>4551</v>
      </c>
      <c r="D322">
        <v>212.460937</v>
      </c>
      <c r="E322" s="1">
        <v>2</v>
      </c>
      <c r="H322">
        <v>213.07506100000001</v>
      </c>
      <c r="I322" s="3">
        <v>4</v>
      </c>
      <c r="P322">
        <v>2</v>
      </c>
      <c r="Q322" t="str">
        <f>CONCATENATE(C322,E322,G322,I322)</f>
        <v>24</v>
      </c>
    </row>
    <row r="323" spans="1:17" x14ac:dyDescent="0.25">
      <c r="A323">
        <v>4552</v>
      </c>
      <c r="D323">
        <v>212.460937</v>
      </c>
      <c r="E323" s="1">
        <v>2</v>
      </c>
      <c r="F323">
        <v>213.22864099999998</v>
      </c>
      <c r="G323" s="4">
        <v>3</v>
      </c>
      <c r="H323">
        <v>213.07506100000001</v>
      </c>
      <c r="I323" s="3">
        <v>4</v>
      </c>
      <c r="P323">
        <v>3</v>
      </c>
      <c r="Q323" t="str">
        <f>CONCATENATE(C323,E323,G323,I323)</f>
        <v>234</v>
      </c>
    </row>
    <row r="324" spans="1:17" x14ac:dyDescent="0.25">
      <c r="A324">
        <v>4553</v>
      </c>
      <c r="F324">
        <v>213.22864099999998</v>
      </c>
      <c r="G324" s="4">
        <v>3</v>
      </c>
      <c r="H324">
        <v>213.07506100000001</v>
      </c>
      <c r="I324" s="3">
        <v>4</v>
      </c>
      <c r="P324">
        <v>2</v>
      </c>
      <c r="Q324" t="str">
        <f>CONCATENATE(C324,E324,G324,I324)</f>
        <v>34</v>
      </c>
    </row>
    <row r="325" spans="1:17" x14ac:dyDescent="0.25">
      <c r="A325">
        <v>4554</v>
      </c>
      <c r="F325">
        <v>213.22864099999998</v>
      </c>
      <c r="G325" s="4">
        <v>3</v>
      </c>
      <c r="H325">
        <v>213.07506100000001</v>
      </c>
      <c r="I325" s="3">
        <v>4</v>
      </c>
      <c r="P325">
        <v>2</v>
      </c>
      <c r="Q325" t="str">
        <f>CONCATENATE(C325,E325,G325,I325)</f>
        <v>34</v>
      </c>
    </row>
    <row r="326" spans="1:17" x14ac:dyDescent="0.25">
      <c r="A326">
        <v>4555</v>
      </c>
      <c r="F326">
        <v>213.22864099999998</v>
      </c>
      <c r="G326" s="4">
        <v>3</v>
      </c>
      <c r="H326">
        <v>213.07506100000001</v>
      </c>
      <c r="I326" s="3">
        <v>4</v>
      </c>
      <c r="P326">
        <v>2</v>
      </c>
      <c r="Q326" t="str">
        <f>CONCATENATE(C326,E326,G326,I326)</f>
        <v>34</v>
      </c>
    </row>
    <row r="327" spans="1:17" x14ac:dyDescent="0.25">
      <c r="A327">
        <v>4556</v>
      </c>
      <c r="F327">
        <v>213.22864099999998</v>
      </c>
      <c r="G327" s="4">
        <v>3</v>
      </c>
      <c r="H327">
        <v>213.07506100000001</v>
      </c>
      <c r="I327" s="3">
        <v>4</v>
      </c>
      <c r="P327">
        <v>2</v>
      </c>
      <c r="Q327" t="str">
        <f>CONCATENATE(C327,E327,G327,I327)</f>
        <v>34</v>
      </c>
    </row>
    <row r="328" spans="1:17" x14ac:dyDescent="0.25">
      <c r="A328">
        <v>4557</v>
      </c>
      <c r="F328">
        <v>213.22864099999998</v>
      </c>
      <c r="G328" s="4">
        <v>3</v>
      </c>
      <c r="H328">
        <v>213.07506100000001</v>
      </c>
      <c r="I328" s="3">
        <v>4</v>
      </c>
      <c r="P328">
        <v>2</v>
      </c>
      <c r="Q328" t="str">
        <f>CONCATENATE(C328,E328,G328,I328)</f>
        <v>34</v>
      </c>
    </row>
    <row r="329" spans="1:17" x14ac:dyDescent="0.25">
      <c r="A329">
        <v>4558</v>
      </c>
      <c r="F329">
        <v>213.22864099999998</v>
      </c>
      <c r="G329" s="4">
        <v>3</v>
      </c>
      <c r="H329">
        <v>213.07506100000001</v>
      </c>
      <c r="I329" s="3">
        <v>4</v>
      </c>
      <c r="P329">
        <v>2</v>
      </c>
      <c r="Q329" t="str">
        <f>CONCATENATE(C329,E329,G329,I329)</f>
        <v>34</v>
      </c>
    </row>
    <row r="330" spans="1:17" x14ac:dyDescent="0.25">
      <c r="A330">
        <v>4559</v>
      </c>
      <c r="F330">
        <v>213.22864099999998</v>
      </c>
      <c r="G330" s="4">
        <v>3</v>
      </c>
      <c r="H330">
        <v>213.07506100000001</v>
      </c>
      <c r="I330" s="3">
        <v>4</v>
      </c>
      <c r="P330">
        <v>2</v>
      </c>
      <c r="Q330" t="str">
        <f>CONCATENATE(C330,E330,G330,I330)</f>
        <v>34</v>
      </c>
    </row>
    <row r="331" spans="1:17" x14ac:dyDescent="0.25">
      <c r="A331">
        <v>4560</v>
      </c>
      <c r="F331">
        <v>213.22864099999998</v>
      </c>
      <c r="G331" s="4">
        <v>3</v>
      </c>
      <c r="H331">
        <v>213.07506100000001</v>
      </c>
      <c r="I331" s="3">
        <v>4</v>
      </c>
      <c r="P331">
        <v>2</v>
      </c>
      <c r="Q331" t="str">
        <f>CONCATENATE(C331,E331,G331,I331)</f>
        <v>34</v>
      </c>
    </row>
    <row r="332" spans="1:17" x14ac:dyDescent="0.25">
      <c r="A332">
        <v>4561</v>
      </c>
      <c r="F332">
        <v>213.22864099999998</v>
      </c>
      <c r="G332" s="4">
        <v>3</v>
      </c>
      <c r="H332">
        <v>213.07506100000001</v>
      </c>
      <c r="I332" s="3">
        <v>4</v>
      </c>
      <c r="P332">
        <v>2</v>
      </c>
      <c r="Q332" t="str">
        <f>CONCATENATE(C332,E332,G332,I332)</f>
        <v>34</v>
      </c>
    </row>
    <row r="333" spans="1:17" x14ac:dyDescent="0.25">
      <c r="A333">
        <v>4562</v>
      </c>
      <c r="F333">
        <v>213.22864099999998</v>
      </c>
      <c r="G333" s="4">
        <v>3</v>
      </c>
      <c r="H333">
        <v>213.07506100000001</v>
      </c>
      <c r="I333" s="3">
        <v>4</v>
      </c>
      <c r="P333">
        <v>2</v>
      </c>
      <c r="Q333" t="str">
        <f>CONCATENATE(C333,E333,G333,I333)</f>
        <v>34</v>
      </c>
    </row>
    <row r="334" spans="1:17" x14ac:dyDescent="0.25">
      <c r="A334">
        <v>4563</v>
      </c>
      <c r="P334">
        <v>0</v>
      </c>
      <c r="Q334" t="str">
        <f>CONCATENATE(C334,E334,G334,I334)</f>
        <v/>
      </c>
    </row>
    <row r="335" spans="1:17" x14ac:dyDescent="0.25">
      <c r="A335">
        <v>4564</v>
      </c>
      <c r="P335">
        <v>0</v>
      </c>
      <c r="Q335" t="str">
        <f>CONCATENATE(C335,E335,G335,I335)</f>
        <v/>
      </c>
    </row>
    <row r="336" spans="1:17" x14ac:dyDescent="0.25">
      <c r="A336">
        <v>4565</v>
      </c>
      <c r="P336">
        <v>0</v>
      </c>
      <c r="Q336" t="str">
        <f>CONCATENATE(C336,E336,G336,I336)</f>
        <v/>
      </c>
    </row>
    <row r="337" spans="1:17" x14ac:dyDescent="0.25">
      <c r="A337">
        <v>4566</v>
      </c>
      <c r="P337">
        <v>0</v>
      </c>
      <c r="Q337" t="str">
        <f>CONCATENATE(C337,E337,G337,I337)</f>
        <v/>
      </c>
    </row>
    <row r="338" spans="1:17" x14ac:dyDescent="0.25">
      <c r="A338">
        <v>4567</v>
      </c>
      <c r="P338">
        <v>0</v>
      </c>
      <c r="Q338" t="str">
        <f>CONCATENATE(C338,E338,G338,I338)</f>
        <v/>
      </c>
    </row>
    <row r="339" spans="1:17" x14ac:dyDescent="0.25">
      <c r="A339">
        <v>4568</v>
      </c>
      <c r="P339">
        <v>0</v>
      </c>
      <c r="Q339" t="str">
        <f>CONCATENATE(C339,E339,G339,I339)</f>
        <v/>
      </c>
    </row>
    <row r="340" spans="1:17" x14ac:dyDescent="0.25">
      <c r="A340">
        <v>4569</v>
      </c>
      <c r="P340">
        <v>0</v>
      </c>
      <c r="Q340" t="str">
        <f>CONCATENATE(C340,E340,G340,I340)</f>
        <v/>
      </c>
    </row>
    <row r="341" spans="1:17" x14ac:dyDescent="0.25">
      <c r="A341">
        <v>4570</v>
      </c>
      <c r="P341">
        <v>0</v>
      </c>
      <c r="Q341" t="str">
        <f>CONCATENATE(C341,E341,G341,I341)</f>
        <v/>
      </c>
    </row>
    <row r="342" spans="1:17" x14ac:dyDescent="0.25">
      <c r="A342">
        <v>4571</v>
      </c>
      <c r="P342">
        <v>0</v>
      </c>
      <c r="Q342" t="str">
        <f>CONCATENATE(C342,E342,G342,I342)</f>
        <v/>
      </c>
    </row>
    <row r="343" spans="1:17" x14ac:dyDescent="0.25">
      <c r="A343">
        <v>4572</v>
      </c>
      <c r="P343">
        <v>0</v>
      </c>
      <c r="Q343" t="str">
        <f>CONCATENATE(C343,E343,G343,I343)</f>
        <v/>
      </c>
    </row>
    <row r="344" spans="1:17" x14ac:dyDescent="0.25">
      <c r="A344">
        <v>4573</v>
      </c>
      <c r="P344">
        <v>0</v>
      </c>
      <c r="Q344" t="str">
        <f>CONCATENATE(C344,E344,G344,I344)</f>
        <v/>
      </c>
    </row>
    <row r="345" spans="1:17" x14ac:dyDescent="0.25">
      <c r="A345">
        <v>4574</v>
      </c>
      <c r="P345">
        <v>0</v>
      </c>
      <c r="Q345" t="str">
        <f>CONCATENATE(C345,E345,G345,I345)</f>
        <v/>
      </c>
    </row>
    <row r="346" spans="1:17" x14ac:dyDescent="0.25">
      <c r="A346">
        <v>4575</v>
      </c>
      <c r="P346">
        <v>0</v>
      </c>
      <c r="Q346" t="str">
        <f>CONCATENATE(C346,E346,G346,I346)</f>
        <v/>
      </c>
    </row>
    <row r="347" spans="1:17" x14ac:dyDescent="0.25">
      <c r="A347">
        <v>4576</v>
      </c>
      <c r="B347">
        <v>188.74651900000001</v>
      </c>
      <c r="C347" s="2">
        <v>1</v>
      </c>
      <c r="P347">
        <v>1</v>
      </c>
      <c r="Q347" t="str">
        <f>CONCATENATE(C347,E347,G347,I347)</f>
        <v>1</v>
      </c>
    </row>
    <row r="348" spans="1:17" x14ac:dyDescent="0.25">
      <c r="A348">
        <v>4577</v>
      </c>
      <c r="B348">
        <v>188.74651900000001</v>
      </c>
      <c r="C348" s="2">
        <v>1</v>
      </c>
      <c r="P348">
        <v>1</v>
      </c>
      <c r="Q348" t="str">
        <f>CONCATENATE(C348,E348,G348,I348)</f>
        <v>1</v>
      </c>
    </row>
    <row r="349" spans="1:17" x14ac:dyDescent="0.25">
      <c r="A349">
        <v>4578</v>
      </c>
      <c r="B349">
        <v>188.74651900000001</v>
      </c>
      <c r="C349" s="2">
        <v>1</v>
      </c>
      <c r="D349">
        <v>186.54069099999998</v>
      </c>
      <c r="E349" s="1">
        <v>2</v>
      </c>
      <c r="P349">
        <v>2</v>
      </c>
      <c r="Q349" t="str">
        <f>CONCATENATE(C349,E349,G349,I349)</f>
        <v>12</v>
      </c>
    </row>
    <row r="350" spans="1:17" x14ac:dyDescent="0.25">
      <c r="A350">
        <v>4579</v>
      </c>
      <c r="B350">
        <v>188.74651900000001</v>
      </c>
      <c r="C350" s="2">
        <v>1</v>
      </c>
      <c r="D350">
        <v>186.54069099999998</v>
      </c>
      <c r="E350" s="1">
        <v>2</v>
      </c>
      <c r="P350">
        <v>2</v>
      </c>
      <c r="Q350" t="str">
        <f>CONCATENATE(C350,E350,G350,I350)</f>
        <v>12</v>
      </c>
    </row>
    <row r="351" spans="1:17" x14ac:dyDescent="0.25">
      <c r="A351">
        <v>4580</v>
      </c>
      <c r="B351">
        <v>188.74651900000001</v>
      </c>
      <c r="C351" s="2">
        <v>1</v>
      </c>
      <c r="D351">
        <v>186.54069099999998</v>
      </c>
      <c r="E351" s="1">
        <v>2</v>
      </c>
      <c r="P351">
        <v>2</v>
      </c>
      <c r="Q351" t="str">
        <f>CONCATENATE(C351,E351,G351,I351)</f>
        <v>12</v>
      </c>
    </row>
    <row r="352" spans="1:17" x14ac:dyDescent="0.25">
      <c r="A352">
        <v>4581</v>
      </c>
      <c r="B352">
        <v>188.74651900000001</v>
      </c>
      <c r="C352" s="2">
        <v>1</v>
      </c>
      <c r="D352">
        <v>186.54069099999998</v>
      </c>
      <c r="E352" s="1">
        <v>2</v>
      </c>
      <c r="P352">
        <v>2</v>
      </c>
      <c r="Q352" t="str">
        <f>CONCATENATE(C352,E352,G352,I352)</f>
        <v>12</v>
      </c>
    </row>
    <row r="353" spans="1:17" x14ac:dyDescent="0.25">
      <c r="A353">
        <v>4582</v>
      </c>
      <c r="B353">
        <v>188.74651900000001</v>
      </c>
      <c r="C353" s="2">
        <v>1</v>
      </c>
      <c r="D353">
        <v>186.54069099999998</v>
      </c>
      <c r="E353" s="1">
        <v>2</v>
      </c>
      <c r="P353">
        <v>2</v>
      </c>
      <c r="Q353" t="str">
        <f>CONCATENATE(C353,E353,G353,I353)</f>
        <v>12</v>
      </c>
    </row>
    <row r="354" spans="1:17" x14ac:dyDescent="0.25">
      <c r="A354">
        <v>4583</v>
      </c>
      <c r="B354">
        <v>188.74651900000001</v>
      </c>
      <c r="C354" s="2">
        <v>1</v>
      </c>
      <c r="D354">
        <v>186.54069099999998</v>
      </c>
      <c r="E354" s="1">
        <v>2</v>
      </c>
      <c r="P354">
        <v>2</v>
      </c>
      <c r="Q354" t="str">
        <f>CONCATENATE(C354,E354,G354,I354)</f>
        <v>12</v>
      </c>
    </row>
    <row r="355" spans="1:17" x14ac:dyDescent="0.25">
      <c r="A355">
        <v>4584</v>
      </c>
      <c r="B355">
        <v>188.74651900000001</v>
      </c>
      <c r="C355" s="2">
        <v>1</v>
      </c>
      <c r="D355">
        <v>186.54069099999998</v>
      </c>
      <c r="E355" s="1">
        <v>2</v>
      </c>
      <c r="P355">
        <v>2</v>
      </c>
      <c r="Q355" t="str">
        <f>CONCATENATE(C355,E355,G355,I355)</f>
        <v>12</v>
      </c>
    </row>
    <row r="356" spans="1:17" x14ac:dyDescent="0.25">
      <c r="A356">
        <v>4585</v>
      </c>
      <c r="B356">
        <v>188.74651900000001</v>
      </c>
      <c r="C356" s="2">
        <v>1</v>
      </c>
      <c r="D356">
        <v>186.54069099999998</v>
      </c>
      <c r="E356" s="1">
        <v>2</v>
      </c>
      <c r="P356">
        <v>2</v>
      </c>
      <c r="Q356" t="str">
        <f>CONCATENATE(C356,E356,G356,I356)</f>
        <v>12</v>
      </c>
    </row>
    <row r="357" spans="1:17" x14ac:dyDescent="0.25">
      <c r="A357">
        <v>4586</v>
      </c>
      <c r="B357">
        <v>188.74651900000001</v>
      </c>
      <c r="C357" s="2">
        <v>1</v>
      </c>
      <c r="D357">
        <v>186.54069099999998</v>
      </c>
      <c r="E357" s="1">
        <v>2</v>
      </c>
      <c r="P357">
        <v>2</v>
      </c>
      <c r="Q357" t="str">
        <f>CONCATENATE(C357,E357,G357,I357)</f>
        <v>12</v>
      </c>
    </row>
    <row r="358" spans="1:17" x14ac:dyDescent="0.25">
      <c r="A358">
        <v>4587</v>
      </c>
      <c r="D358">
        <v>186.54069099999998</v>
      </c>
      <c r="E358" s="1">
        <v>2</v>
      </c>
      <c r="P358">
        <v>1</v>
      </c>
      <c r="Q358" t="str">
        <f>CONCATENATE(C358,E358,G358,I358)</f>
        <v>2</v>
      </c>
    </row>
    <row r="359" spans="1:17" x14ac:dyDescent="0.25">
      <c r="A359">
        <v>4588</v>
      </c>
      <c r="D359">
        <v>186.54069099999998</v>
      </c>
      <c r="E359" s="1">
        <v>2</v>
      </c>
      <c r="F359">
        <v>186.330656</v>
      </c>
      <c r="G359" s="4">
        <v>3</v>
      </c>
      <c r="P359">
        <v>2</v>
      </c>
      <c r="Q359" t="str">
        <f>CONCATENATE(C359,E359,G359,I359)</f>
        <v>23</v>
      </c>
    </row>
    <row r="360" spans="1:17" x14ac:dyDescent="0.25">
      <c r="A360">
        <v>4589</v>
      </c>
      <c r="F360">
        <v>186.330656</v>
      </c>
      <c r="G360" s="4">
        <v>3</v>
      </c>
      <c r="H360">
        <v>186.278122</v>
      </c>
      <c r="I360" s="3">
        <v>4</v>
      </c>
      <c r="P360">
        <v>2</v>
      </c>
      <c r="Q360" t="str">
        <f>CONCATENATE(C360,E360,G360,I360)</f>
        <v>34</v>
      </c>
    </row>
    <row r="361" spans="1:17" x14ac:dyDescent="0.25">
      <c r="A361">
        <v>4590</v>
      </c>
      <c r="F361">
        <v>186.330656</v>
      </c>
      <c r="G361" s="4">
        <v>3</v>
      </c>
      <c r="H361">
        <v>186.278122</v>
      </c>
      <c r="I361" s="3">
        <v>4</v>
      </c>
      <c r="P361">
        <v>2</v>
      </c>
      <c r="Q361" t="str">
        <f>CONCATENATE(C361,E361,G361,I361)</f>
        <v>34</v>
      </c>
    </row>
    <row r="362" spans="1:17" x14ac:dyDescent="0.25">
      <c r="A362">
        <v>4591</v>
      </c>
      <c r="F362">
        <v>186.330656</v>
      </c>
      <c r="G362" s="4">
        <v>3</v>
      </c>
      <c r="H362">
        <v>186.278122</v>
      </c>
      <c r="I362" s="3">
        <v>4</v>
      </c>
      <c r="P362">
        <v>2</v>
      </c>
      <c r="Q362" t="str">
        <f>CONCATENATE(C362,E362,G362,I362)</f>
        <v>34</v>
      </c>
    </row>
    <row r="363" spans="1:17" x14ac:dyDescent="0.25">
      <c r="A363">
        <v>4592</v>
      </c>
      <c r="F363">
        <v>186.330656</v>
      </c>
      <c r="G363" s="4">
        <v>3</v>
      </c>
      <c r="H363">
        <v>186.278122</v>
      </c>
      <c r="I363" s="3">
        <v>4</v>
      </c>
      <c r="P363">
        <v>2</v>
      </c>
      <c r="Q363" t="str">
        <f>CONCATENATE(C363,E363,G363,I363)</f>
        <v>34</v>
      </c>
    </row>
    <row r="364" spans="1:17" x14ac:dyDescent="0.25">
      <c r="A364">
        <v>4593</v>
      </c>
      <c r="F364">
        <v>186.330656</v>
      </c>
      <c r="G364" s="4">
        <v>3</v>
      </c>
      <c r="H364">
        <v>186.278122</v>
      </c>
      <c r="I364" s="3">
        <v>4</v>
      </c>
      <c r="P364">
        <v>2</v>
      </c>
      <c r="Q364" t="str">
        <f>CONCATENATE(C364,E364,G364,I364)</f>
        <v>34</v>
      </c>
    </row>
    <row r="365" spans="1:17" x14ac:dyDescent="0.25">
      <c r="A365">
        <v>4594</v>
      </c>
      <c r="F365">
        <v>186.330656</v>
      </c>
      <c r="G365" s="4">
        <v>3</v>
      </c>
      <c r="H365">
        <v>186.278122</v>
      </c>
      <c r="I365" s="3">
        <v>4</v>
      </c>
      <c r="P365">
        <v>2</v>
      </c>
      <c r="Q365" t="str">
        <f>CONCATENATE(C365,E365,G365,I365)</f>
        <v>34</v>
      </c>
    </row>
    <row r="366" spans="1:17" x14ac:dyDescent="0.25">
      <c r="A366">
        <v>4595</v>
      </c>
      <c r="F366">
        <v>186.330656</v>
      </c>
      <c r="G366" s="4">
        <v>3</v>
      </c>
      <c r="H366">
        <v>186.278122</v>
      </c>
      <c r="I366" s="3">
        <v>4</v>
      </c>
      <c r="P366">
        <v>2</v>
      </c>
      <c r="Q366" t="str">
        <f>CONCATENATE(C366,E366,G366,I366)</f>
        <v>34</v>
      </c>
    </row>
    <row r="367" spans="1:17" x14ac:dyDescent="0.25">
      <c r="A367">
        <v>4596</v>
      </c>
      <c r="F367">
        <v>186.330656</v>
      </c>
      <c r="G367" s="4">
        <v>3</v>
      </c>
      <c r="H367">
        <v>186.278122</v>
      </c>
      <c r="I367" s="3">
        <v>4</v>
      </c>
      <c r="P367">
        <v>2</v>
      </c>
      <c r="Q367" t="str">
        <f>CONCATENATE(C367,E367,G367,I367)</f>
        <v>34</v>
      </c>
    </row>
    <row r="368" spans="1:17" x14ac:dyDescent="0.25">
      <c r="A368">
        <v>4597</v>
      </c>
      <c r="F368">
        <v>186.330656</v>
      </c>
      <c r="G368" s="4">
        <v>3</v>
      </c>
      <c r="H368">
        <v>186.278122</v>
      </c>
      <c r="I368" s="3">
        <v>4</v>
      </c>
      <c r="P368">
        <v>2</v>
      </c>
      <c r="Q368" t="str">
        <f>CONCATENATE(C368,E368,G368,I368)</f>
        <v>34</v>
      </c>
    </row>
    <row r="369" spans="1:17" x14ac:dyDescent="0.25">
      <c r="A369">
        <v>4598</v>
      </c>
      <c r="P369">
        <v>0</v>
      </c>
      <c r="Q369" t="str">
        <f>CONCATENATE(C369,E369,G369,I369)</f>
        <v/>
      </c>
    </row>
    <row r="370" spans="1:17" x14ac:dyDescent="0.25">
      <c r="A370">
        <v>4599</v>
      </c>
      <c r="P370">
        <v>0</v>
      </c>
      <c r="Q370" t="str">
        <f>CONCATENATE(C370,E370,G370,I370)</f>
        <v/>
      </c>
    </row>
    <row r="371" spans="1:17" x14ac:dyDescent="0.25">
      <c r="A371">
        <v>4600</v>
      </c>
      <c r="P371">
        <v>0</v>
      </c>
      <c r="Q371" t="str">
        <f>CONCATENATE(C371,E371,G371,I371)</f>
        <v/>
      </c>
    </row>
    <row r="372" spans="1:17" x14ac:dyDescent="0.25">
      <c r="A372">
        <v>4601</v>
      </c>
      <c r="P372">
        <v>0</v>
      </c>
      <c r="Q372" t="str">
        <f>CONCATENATE(C372,E372,G372,I372)</f>
        <v/>
      </c>
    </row>
    <row r="373" spans="1:17" x14ac:dyDescent="0.25">
      <c r="A373">
        <v>4602</v>
      </c>
      <c r="P373">
        <v>0</v>
      </c>
      <c r="Q373" t="str">
        <f>CONCATENATE(C373,E373,G373,I373)</f>
        <v/>
      </c>
    </row>
    <row r="374" spans="1:17" x14ac:dyDescent="0.25">
      <c r="A374">
        <v>4603</v>
      </c>
      <c r="P374">
        <v>0</v>
      </c>
      <c r="Q374" t="str">
        <f>CONCATENATE(C374,E374,G374,I374)</f>
        <v/>
      </c>
    </row>
    <row r="375" spans="1:17" x14ac:dyDescent="0.25">
      <c r="A375">
        <v>4604</v>
      </c>
      <c r="P375">
        <v>0</v>
      </c>
      <c r="Q375" t="str">
        <f>CONCATENATE(C375,E375,G375,I375)</f>
        <v/>
      </c>
    </row>
    <row r="376" spans="1:17" x14ac:dyDescent="0.25">
      <c r="A376">
        <v>4605</v>
      </c>
      <c r="P376">
        <v>0</v>
      </c>
      <c r="Q376" t="str">
        <f>CONCATENATE(C376,E376,G376,I376)</f>
        <v/>
      </c>
    </row>
    <row r="377" spans="1:17" x14ac:dyDescent="0.25">
      <c r="A377">
        <v>4606</v>
      </c>
      <c r="P377">
        <v>0</v>
      </c>
      <c r="Q377" t="str">
        <f>CONCATENATE(C377,E377,G377,I377)</f>
        <v/>
      </c>
    </row>
    <row r="378" spans="1:17" x14ac:dyDescent="0.25">
      <c r="A378">
        <v>4607</v>
      </c>
      <c r="P378">
        <v>0</v>
      </c>
      <c r="Q378" t="str">
        <f>CONCATENATE(C378,E378,G378,I378)</f>
        <v/>
      </c>
    </row>
    <row r="379" spans="1:17" x14ac:dyDescent="0.25">
      <c r="A379">
        <v>4608</v>
      </c>
      <c r="P379">
        <v>0</v>
      </c>
      <c r="Q379" t="str">
        <f>CONCATENATE(C379,E379,G379,I379)</f>
        <v/>
      </c>
    </row>
    <row r="380" spans="1:17" x14ac:dyDescent="0.25">
      <c r="A380">
        <v>4609</v>
      </c>
      <c r="P380">
        <v>0</v>
      </c>
      <c r="Q380" t="str">
        <f>CONCATENATE(C380,E380,G380,I380)</f>
        <v/>
      </c>
    </row>
    <row r="381" spans="1:17" x14ac:dyDescent="0.25">
      <c r="A381">
        <v>4610</v>
      </c>
      <c r="B381">
        <v>157.077314</v>
      </c>
      <c r="C381" s="2">
        <v>1</v>
      </c>
      <c r="P381">
        <v>1</v>
      </c>
      <c r="Q381" t="str">
        <f>CONCATENATE(C381,E381,G381,I381)</f>
        <v>1</v>
      </c>
    </row>
    <row r="382" spans="1:17" x14ac:dyDescent="0.25">
      <c r="A382">
        <v>4611</v>
      </c>
      <c r="B382">
        <v>157.077314</v>
      </c>
      <c r="C382" s="2">
        <v>1</v>
      </c>
      <c r="P382">
        <v>1</v>
      </c>
      <c r="Q382" t="str">
        <f>CONCATENATE(C382,E382,G382,I382)</f>
        <v>1</v>
      </c>
    </row>
    <row r="383" spans="1:17" x14ac:dyDescent="0.25">
      <c r="A383">
        <v>4612</v>
      </c>
      <c r="B383">
        <v>157.077314</v>
      </c>
      <c r="C383" s="2">
        <v>1</v>
      </c>
      <c r="P383">
        <v>1</v>
      </c>
      <c r="Q383" t="str">
        <f>CONCATENATE(C383,E383,G383,I383)</f>
        <v>1</v>
      </c>
    </row>
    <row r="384" spans="1:17" x14ac:dyDescent="0.25">
      <c r="A384">
        <v>4613</v>
      </c>
      <c r="B384">
        <v>157.077314</v>
      </c>
      <c r="C384" s="2">
        <v>1</v>
      </c>
      <c r="D384">
        <v>154.50384299999999</v>
      </c>
      <c r="E384" s="1">
        <v>2</v>
      </c>
      <c r="P384">
        <v>2</v>
      </c>
      <c r="Q384" t="str">
        <f>CONCATENATE(C384,E384,G384,I384)</f>
        <v>12</v>
      </c>
    </row>
    <row r="385" spans="1:17" x14ac:dyDescent="0.25">
      <c r="A385">
        <v>4614</v>
      </c>
      <c r="B385">
        <v>157.077314</v>
      </c>
      <c r="C385" s="2">
        <v>1</v>
      </c>
      <c r="D385">
        <v>154.50384299999999</v>
      </c>
      <c r="E385" s="1">
        <v>2</v>
      </c>
      <c r="P385">
        <v>2</v>
      </c>
      <c r="Q385" t="str">
        <f>CONCATENATE(C385,E385,G385,I385)</f>
        <v>12</v>
      </c>
    </row>
    <row r="386" spans="1:17" x14ac:dyDescent="0.25">
      <c r="A386">
        <v>4615</v>
      </c>
      <c r="B386">
        <v>157.077314</v>
      </c>
      <c r="C386" s="2">
        <v>1</v>
      </c>
      <c r="D386">
        <v>154.50384299999999</v>
      </c>
      <c r="E386" s="1">
        <v>2</v>
      </c>
      <c r="P386">
        <v>2</v>
      </c>
      <c r="Q386" t="str">
        <f>CONCATENATE(C386,E386,G386,I386)</f>
        <v>12</v>
      </c>
    </row>
    <row r="387" spans="1:17" x14ac:dyDescent="0.25">
      <c r="A387">
        <v>4616</v>
      </c>
      <c r="B387">
        <v>157.077314</v>
      </c>
      <c r="C387" s="2">
        <v>1</v>
      </c>
      <c r="D387">
        <v>154.50384299999999</v>
      </c>
      <c r="E387" s="1">
        <v>2</v>
      </c>
      <c r="P387">
        <v>2</v>
      </c>
      <c r="Q387" t="str">
        <f>CONCATENATE(C387,E387,G387,I387)</f>
        <v>12</v>
      </c>
    </row>
    <row r="388" spans="1:17" x14ac:dyDescent="0.25">
      <c r="A388">
        <v>4617</v>
      </c>
      <c r="B388">
        <v>157.077314</v>
      </c>
      <c r="C388" s="2">
        <v>1</v>
      </c>
      <c r="D388">
        <v>154.50384299999999</v>
      </c>
      <c r="E388" s="1">
        <v>2</v>
      </c>
      <c r="P388">
        <v>2</v>
      </c>
      <c r="Q388" t="str">
        <f>CONCATENATE(C388,E388,G388,I388)</f>
        <v>12</v>
      </c>
    </row>
    <row r="389" spans="1:17" x14ac:dyDescent="0.25">
      <c r="A389">
        <v>4618</v>
      </c>
      <c r="B389">
        <v>157.077314</v>
      </c>
      <c r="C389" s="2">
        <v>1</v>
      </c>
      <c r="D389">
        <v>154.50384299999999</v>
      </c>
      <c r="E389" s="1">
        <v>2</v>
      </c>
      <c r="P389">
        <v>2</v>
      </c>
      <c r="Q389" t="str">
        <f>CONCATENATE(C389,E389,G389,I389)</f>
        <v>12</v>
      </c>
    </row>
    <row r="390" spans="1:17" x14ac:dyDescent="0.25">
      <c r="A390">
        <v>4619</v>
      </c>
      <c r="B390">
        <v>157.077314</v>
      </c>
      <c r="C390" s="2">
        <v>1</v>
      </c>
      <c r="D390">
        <v>154.50384299999999</v>
      </c>
      <c r="E390" s="1">
        <v>2</v>
      </c>
      <c r="P390">
        <v>2</v>
      </c>
      <c r="Q390" t="str">
        <f>CONCATENATE(C390,E390,G390,I390)</f>
        <v>12</v>
      </c>
    </row>
    <row r="391" spans="1:17" x14ac:dyDescent="0.25">
      <c r="A391">
        <v>4620</v>
      </c>
      <c r="D391">
        <v>154.50384299999999</v>
      </c>
      <c r="E391" s="1">
        <v>2</v>
      </c>
      <c r="P391">
        <v>1</v>
      </c>
      <c r="Q391" t="str">
        <f>CONCATENATE(C391,E391,G391,I391)</f>
        <v>2</v>
      </c>
    </row>
    <row r="392" spans="1:17" x14ac:dyDescent="0.25">
      <c r="A392">
        <v>4621</v>
      </c>
      <c r="D392">
        <v>154.50384299999999</v>
      </c>
      <c r="E392" s="1">
        <v>2</v>
      </c>
      <c r="P392">
        <v>1</v>
      </c>
      <c r="Q392" t="str">
        <f>CONCATENATE(C392,E392,G392,I392)</f>
        <v>2</v>
      </c>
    </row>
    <row r="393" spans="1:17" x14ac:dyDescent="0.25">
      <c r="A393">
        <v>4622</v>
      </c>
      <c r="D393">
        <v>154.50384299999999</v>
      </c>
      <c r="E393" s="1">
        <v>2</v>
      </c>
      <c r="F393">
        <v>154.083673</v>
      </c>
      <c r="G393" s="4">
        <v>3</v>
      </c>
      <c r="H393">
        <v>153.76857200000001</v>
      </c>
      <c r="I393" s="3">
        <v>4</v>
      </c>
      <c r="P393">
        <v>3</v>
      </c>
      <c r="Q393" t="str">
        <f>CONCATENATE(C393,E393,G393,I393)</f>
        <v>234</v>
      </c>
    </row>
    <row r="394" spans="1:17" x14ac:dyDescent="0.25">
      <c r="A394">
        <v>4623</v>
      </c>
      <c r="F394">
        <v>154.083673</v>
      </c>
      <c r="G394" s="4">
        <v>3</v>
      </c>
      <c r="H394">
        <v>153.76857200000001</v>
      </c>
      <c r="I394" s="3">
        <v>4</v>
      </c>
      <c r="P394">
        <v>2</v>
      </c>
      <c r="Q394" t="str">
        <f>CONCATENATE(C394,E394,G394,I394)</f>
        <v>34</v>
      </c>
    </row>
    <row r="395" spans="1:17" x14ac:dyDescent="0.25">
      <c r="A395">
        <v>4624</v>
      </c>
      <c r="F395">
        <v>154.083673</v>
      </c>
      <c r="G395" s="4">
        <v>3</v>
      </c>
      <c r="H395">
        <v>153.76857200000001</v>
      </c>
      <c r="I395" s="3">
        <v>4</v>
      </c>
      <c r="P395">
        <v>2</v>
      </c>
      <c r="Q395" t="str">
        <f>CONCATENATE(C395,E395,G395,I395)</f>
        <v>34</v>
      </c>
    </row>
    <row r="396" spans="1:17" x14ac:dyDescent="0.25">
      <c r="A396">
        <v>4625</v>
      </c>
      <c r="F396">
        <v>154.083673</v>
      </c>
      <c r="G396" s="4">
        <v>3</v>
      </c>
      <c r="H396">
        <v>153.76857200000001</v>
      </c>
      <c r="I396" s="3">
        <v>4</v>
      </c>
      <c r="P396">
        <v>2</v>
      </c>
      <c r="Q396" t="str">
        <f>CONCATENATE(C396,E396,G396,I396)</f>
        <v>34</v>
      </c>
    </row>
    <row r="397" spans="1:17" x14ac:dyDescent="0.25">
      <c r="A397">
        <v>4626</v>
      </c>
      <c r="F397">
        <v>154.083673</v>
      </c>
      <c r="G397" s="4">
        <v>3</v>
      </c>
      <c r="H397">
        <v>153.76857200000001</v>
      </c>
      <c r="I397" s="3">
        <v>4</v>
      </c>
      <c r="P397">
        <v>2</v>
      </c>
      <c r="Q397" t="str">
        <f>CONCATENATE(C397,E397,G397,I397)</f>
        <v>34</v>
      </c>
    </row>
    <row r="398" spans="1:17" x14ac:dyDescent="0.25">
      <c r="A398">
        <v>4627</v>
      </c>
      <c r="F398">
        <v>154.083673</v>
      </c>
      <c r="G398" s="4">
        <v>3</v>
      </c>
      <c r="H398">
        <v>153.76857200000001</v>
      </c>
      <c r="I398" s="3">
        <v>4</v>
      </c>
      <c r="P398">
        <v>2</v>
      </c>
      <c r="Q398" t="str">
        <f>CONCATENATE(C398,E398,G398,I398)</f>
        <v>34</v>
      </c>
    </row>
    <row r="399" spans="1:17" x14ac:dyDescent="0.25">
      <c r="A399">
        <v>4628</v>
      </c>
      <c r="F399">
        <v>154.083673</v>
      </c>
      <c r="G399" s="4">
        <v>3</v>
      </c>
      <c r="H399">
        <v>153.76857200000001</v>
      </c>
      <c r="I399" s="3">
        <v>4</v>
      </c>
      <c r="P399">
        <v>2</v>
      </c>
      <c r="Q399" t="str">
        <f>CONCATENATE(C399,E399,G399,I399)</f>
        <v>34</v>
      </c>
    </row>
    <row r="400" spans="1:17" x14ac:dyDescent="0.25">
      <c r="A400">
        <v>4629</v>
      </c>
      <c r="F400">
        <v>154.083673</v>
      </c>
      <c r="G400" s="4">
        <v>3</v>
      </c>
      <c r="H400">
        <v>153.76857200000001</v>
      </c>
      <c r="I400" s="3">
        <v>4</v>
      </c>
      <c r="P400">
        <v>2</v>
      </c>
      <c r="Q400" t="str">
        <f>CONCATENATE(C400,E400,G400,I400)</f>
        <v>34</v>
      </c>
    </row>
    <row r="401" spans="1:17" x14ac:dyDescent="0.25">
      <c r="A401">
        <v>4630</v>
      </c>
      <c r="F401">
        <v>154.083673</v>
      </c>
      <c r="G401" s="4">
        <v>3</v>
      </c>
      <c r="H401">
        <v>153.76857200000001</v>
      </c>
      <c r="I401" s="3">
        <v>4</v>
      </c>
      <c r="P401">
        <v>2</v>
      </c>
      <c r="Q401" t="str">
        <f>CONCATENATE(C401,E401,G401,I401)</f>
        <v>34</v>
      </c>
    </row>
    <row r="402" spans="1:17" x14ac:dyDescent="0.25">
      <c r="A402">
        <v>4631</v>
      </c>
      <c r="F402">
        <v>154.083673</v>
      </c>
      <c r="G402" s="4">
        <v>3</v>
      </c>
      <c r="P402">
        <v>1</v>
      </c>
      <c r="Q402" t="str">
        <f>CONCATENATE(C402,E402,G402,I402)</f>
        <v>3</v>
      </c>
    </row>
    <row r="403" spans="1:17" x14ac:dyDescent="0.25">
      <c r="A403">
        <v>4632</v>
      </c>
      <c r="P403">
        <v>0</v>
      </c>
      <c r="Q403" t="str">
        <f>CONCATENATE(C403,E403,G403,I403)</f>
        <v/>
      </c>
    </row>
    <row r="404" spans="1:17" x14ac:dyDescent="0.25">
      <c r="A404">
        <v>4633</v>
      </c>
      <c r="P404">
        <v>0</v>
      </c>
      <c r="Q404" t="str">
        <f>CONCATENATE(C404,E404,G404,I404)</f>
        <v/>
      </c>
    </row>
    <row r="405" spans="1:17" x14ac:dyDescent="0.25">
      <c r="A405">
        <v>4634</v>
      </c>
      <c r="P405">
        <v>0</v>
      </c>
      <c r="Q405" t="str">
        <f>CONCATENATE(C405,E405,G405,I405)</f>
        <v/>
      </c>
    </row>
    <row r="406" spans="1:17" x14ac:dyDescent="0.25">
      <c r="A406">
        <v>4635</v>
      </c>
      <c r="P406">
        <v>0</v>
      </c>
      <c r="Q406" t="str">
        <f>CONCATENATE(C406,E406,G406,I406)</f>
        <v/>
      </c>
    </row>
    <row r="407" spans="1:17" x14ac:dyDescent="0.25">
      <c r="A407">
        <v>4636</v>
      </c>
      <c r="P407">
        <v>0</v>
      </c>
      <c r="Q407" t="str">
        <f>CONCATENATE(C407,E407,G407,I407)</f>
        <v/>
      </c>
    </row>
    <row r="408" spans="1:17" x14ac:dyDescent="0.25">
      <c r="A408">
        <v>4637</v>
      </c>
      <c r="P408">
        <v>0</v>
      </c>
      <c r="Q408" t="str">
        <f>CONCATENATE(C408,E408,G408,I408)</f>
        <v/>
      </c>
    </row>
    <row r="409" spans="1:17" x14ac:dyDescent="0.25">
      <c r="A409">
        <v>4638</v>
      </c>
      <c r="P409">
        <v>0</v>
      </c>
      <c r="Q409" t="str">
        <f>CONCATENATE(C409,E409,G409,I409)</f>
        <v/>
      </c>
    </row>
    <row r="410" spans="1:17" x14ac:dyDescent="0.25">
      <c r="A410">
        <v>4639</v>
      </c>
      <c r="P410">
        <v>0</v>
      </c>
      <c r="Q410" t="str">
        <f>CONCATENATE(C410,E410,G410,I410)</f>
        <v/>
      </c>
    </row>
    <row r="411" spans="1:17" x14ac:dyDescent="0.25">
      <c r="A411">
        <v>4640</v>
      </c>
      <c r="P411">
        <v>0</v>
      </c>
      <c r="Q411" t="str">
        <f>CONCATENATE(C411,E411,G411,I411)</f>
        <v/>
      </c>
    </row>
    <row r="412" spans="1:17" x14ac:dyDescent="0.25">
      <c r="A412">
        <v>4641</v>
      </c>
      <c r="P412">
        <v>0</v>
      </c>
      <c r="Q412" t="str">
        <f>CONCATENATE(C412,E412,G412,I412)</f>
        <v/>
      </c>
    </row>
    <row r="413" spans="1:17" x14ac:dyDescent="0.25">
      <c r="A413">
        <v>4642</v>
      </c>
      <c r="B413">
        <v>116.44606899999999</v>
      </c>
      <c r="C413" s="2">
        <v>1</v>
      </c>
      <c r="P413">
        <v>1</v>
      </c>
      <c r="Q413" t="str">
        <f>CONCATENATE(C413,E413,G413,I413)</f>
        <v>1</v>
      </c>
    </row>
    <row r="414" spans="1:17" x14ac:dyDescent="0.25">
      <c r="A414">
        <v>4643</v>
      </c>
      <c r="B414">
        <v>116.44606899999999</v>
      </c>
      <c r="C414" s="2">
        <v>1</v>
      </c>
      <c r="P414">
        <v>1</v>
      </c>
      <c r="Q414" t="str">
        <f>CONCATENATE(C414,E414,G414,I414)</f>
        <v>1</v>
      </c>
    </row>
    <row r="415" spans="1:17" x14ac:dyDescent="0.25">
      <c r="A415">
        <v>4644</v>
      </c>
      <c r="B415">
        <v>116.44606899999999</v>
      </c>
      <c r="C415" s="2">
        <v>1</v>
      </c>
      <c r="P415">
        <v>1</v>
      </c>
      <c r="Q415" t="str">
        <f>CONCATENATE(C415,E415,G415,I415)</f>
        <v>1</v>
      </c>
    </row>
    <row r="416" spans="1:17" x14ac:dyDescent="0.25">
      <c r="A416">
        <v>4645</v>
      </c>
      <c r="B416">
        <v>116.44606899999999</v>
      </c>
      <c r="C416" s="2">
        <v>1</v>
      </c>
      <c r="P416">
        <v>1</v>
      </c>
      <c r="Q416" t="str">
        <f>CONCATENATE(C416,E416,G416,I416)</f>
        <v>1</v>
      </c>
    </row>
    <row r="417" spans="1:17" x14ac:dyDescent="0.25">
      <c r="A417">
        <v>4646</v>
      </c>
      <c r="B417">
        <v>116.44606899999999</v>
      </c>
      <c r="C417" s="2">
        <v>1</v>
      </c>
      <c r="D417">
        <v>112.74479700000001</v>
      </c>
      <c r="E417" s="1">
        <v>2</v>
      </c>
      <c r="P417">
        <v>2</v>
      </c>
      <c r="Q417" t="str">
        <f>CONCATENATE(C417,E417,G417,I417)</f>
        <v>12</v>
      </c>
    </row>
    <row r="418" spans="1:17" x14ac:dyDescent="0.25">
      <c r="A418">
        <v>4647</v>
      </c>
      <c r="B418">
        <v>116.44606899999999</v>
      </c>
      <c r="C418" s="2">
        <v>1</v>
      </c>
      <c r="D418">
        <v>112.74479700000001</v>
      </c>
      <c r="E418" s="1">
        <v>2</v>
      </c>
      <c r="P418">
        <v>2</v>
      </c>
      <c r="Q418" t="str">
        <f>CONCATENATE(C418,E418,G418,I418)</f>
        <v>12</v>
      </c>
    </row>
    <row r="419" spans="1:17" x14ac:dyDescent="0.25">
      <c r="A419">
        <v>4648</v>
      </c>
      <c r="B419">
        <v>116.44606899999999</v>
      </c>
      <c r="C419" s="2">
        <v>1</v>
      </c>
      <c r="D419">
        <v>112.74479700000001</v>
      </c>
      <c r="E419" s="1">
        <v>2</v>
      </c>
      <c r="P419">
        <v>2</v>
      </c>
      <c r="Q419" t="str">
        <f>CONCATENATE(C419,E419,G419,I419)</f>
        <v>12</v>
      </c>
    </row>
    <row r="420" spans="1:17" x14ac:dyDescent="0.25">
      <c r="A420">
        <v>4649</v>
      </c>
      <c r="B420">
        <v>116.44606899999999</v>
      </c>
      <c r="C420" s="2">
        <v>1</v>
      </c>
      <c r="D420">
        <v>112.69113899999999</v>
      </c>
      <c r="E420" s="1">
        <v>2</v>
      </c>
      <c r="P420">
        <v>2</v>
      </c>
      <c r="Q420" t="str">
        <f>CONCATENATE(C420,E420,G420,I420)</f>
        <v>12</v>
      </c>
    </row>
    <row r="421" spans="1:17" x14ac:dyDescent="0.25">
      <c r="A421">
        <v>4650</v>
      </c>
      <c r="B421">
        <v>116.44606899999999</v>
      </c>
      <c r="C421" s="2">
        <v>1</v>
      </c>
      <c r="D421">
        <v>112.74479700000001</v>
      </c>
      <c r="E421" s="1">
        <v>2</v>
      </c>
      <c r="P421">
        <v>2</v>
      </c>
      <c r="Q421" t="str">
        <f>CONCATENATE(C421,E421,G421,I421)</f>
        <v>12</v>
      </c>
    </row>
    <row r="422" spans="1:17" x14ac:dyDescent="0.25">
      <c r="A422">
        <v>4651</v>
      </c>
      <c r="B422">
        <v>116.44606899999999</v>
      </c>
      <c r="C422" s="2">
        <v>1</v>
      </c>
      <c r="D422">
        <v>112.74479700000001</v>
      </c>
      <c r="E422" s="1">
        <v>2</v>
      </c>
      <c r="P422">
        <v>2</v>
      </c>
      <c r="Q422" t="str">
        <f>CONCATENATE(C422,E422,G422,I422)</f>
        <v>12</v>
      </c>
    </row>
    <row r="423" spans="1:17" x14ac:dyDescent="0.25">
      <c r="A423">
        <v>4652</v>
      </c>
      <c r="D423">
        <v>112.74479700000001</v>
      </c>
      <c r="E423" s="1">
        <v>2</v>
      </c>
      <c r="P423">
        <v>1</v>
      </c>
      <c r="Q423" t="str">
        <f>CONCATENATE(C423,E423,G423,I423)</f>
        <v>2</v>
      </c>
    </row>
    <row r="424" spans="1:17" x14ac:dyDescent="0.25">
      <c r="A424">
        <v>4653</v>
      </c>
      <c r="D424">
        <v>112.74479700000001</v>
      </c>
      <c r="E424" s="1">
        <v>2</v>
      </c>
      <c r="P424">
        <v>1</v>
      </c>
      <c r="Q424" t="str">
        <f>CONCATENATE(C424,E424,G424,I424)</f>
        <v>2</v>
      </c>
    </row>
    <row r="425" spans="1:17" x14ac:dyDescent="0.25">
      <c r="A425">
        <v>4654</v>
      </c>
      <c r="D425">
        <v>112.74479700000001</v>
      </c>
      <c r="E425" s="1">
        <v>2</v>
      </c>
      <c r="P425">
        <v>1</v>
      </c>
      <c r="Q425" t="str">
        <f>CONCATENATE(C425,E425,G425,I425)</f>
        <v>2</v>
      </c>
    </row>
    <row r="426" spans="1:17" x14ac:dyDescent="0.25">
      <c r="A426">
        <v>4655</v>
      </c>
      <c r="P426">
        <v>0</v>
      </c>
      <c r="Q426" t="str">
        <f>CONCATENATE(C426,E426,G426,I426)</f>
        <v/>
      </c>
    </row>
    <row r="427" spans="1:17" x14ac:dyDescent="0.25">
      <c r="A427">
        <v>4656</v>
      </c>
      <c r="P427">
        <v>0</v>
      </c>
      <c r="Q427" t="str">
        <f>CONCATENATE(C427,E427,G427,I427)</f>
        <v/>
      </c>
    </row>
    <row r="428" spans="1:17" x14ac:dyDescent="0.25">
      <c r="A428">
        <v>4657</v>
      </c>
      <c r="F428">
        <v>110.277317</v>
      </c>
      <c r="G428" s="4">
        <v>3</v>
      </c>
      <c r="H428">
        <v>110.974645</v>
      </c>
      <c r="I428" s="3">
        <v>4</v>
      </c>
      <c r="P428">
        <v>2</v>
      </c>
      <c r="Q428" t="str">
        <f>CONCATENATE(C428,E428,G428,I428)</f>
        <v>34</v>
      </c>
    </row>
    <row r="429" spans="1:17" x14ac:dyDescent="0.25">
      <c r="A429">
        <v>4658</v>
      </c>
      <c r="F429">
        <v>110.277317</v>
      </c>
      <c r="G429" s="4">
        <v>3</v>
      </c>
      <c r="H429">
        <v>110.974645</v>
      </c>
      <c r="I429" s="3">
        <v>4</v>
      </c>
      <c r="P429">
        <v>2</v>
      </c>
      <c r="Q429" t="str">
        <f>CONCATENATE(C429,E429,G429,I429)</f>
        <v>34</v>
      </c>
    </row>
    <row r="430" spans="1:17" x14ac:dyDescent="0.25">
      <c r="A430">
        <v>4659</v>
      </c>
      <c r="F430">
        <v>110.277317</v>
      </c>
      <c r="G430" s="4">
        <v>3</v>
      </c>
      <c r="H430">
        <v>110.974645</v>
      </c>
      <c r="I430" s="3">
        <v>4</v>
      </c>
      <c r="P430">
        <v>2</v>
      </c>
      <c r="Q430" t="str">
        <f>CONCATENATE(C430,E430,G430,I430)</f>
        <v>34</v>
      </c>
    </row>
    <row r="431" spans="1:17" x14ac:dyDescent="0.25">
      <c r="A431">
        <v>4660</v>
      </c>
      <c r="F431">
        <v>110.277317</v>
      </c>
      <c r="G431" s="4">
        <v>3</v>
      </c>
      <c r="H431">
        <v>110.974645</v>
      </c>
      <c r="I431" s="3">
        <v>4</v>
      </c>
      <c r="P431">
        <v>2</v>
      </c>
      <c r="Q431" t="str">
        <f>CONCATENATE(C431,E431,G431,I431)</f>
        <v>34</v>
      </c>
    </row>
    <row r="432" spans="1:17" x14ac:dyDescent="0.25">
      <c r="A432">
        <v>4661</v>
      </c>
      <c r="F432">
        <v>110.277317</v>
      </c>
      <c r="G432" s="4">
        <v>3</v>
      </c>
      <c r="H432">
        <v>110.974645</v>
      </c>
      <c r="I432" s="3">
        <v>4</v>
      </c>
      <c r="P432">
        <v>2</v>
      </c>
      <c r="Q432" t="str">
        <f>CONCATENATE(C432,E432,G432,I432)</f>
        <v>34</v>
      </c>
    </row>
    <row r="433" spans="1:17" x14ac:dyDescent="0.25">
      <c r="A433">
        <v>4662</v>
      </c>
      <c r="F433">
        <v>110.277317</v>
      </c>
      <c r="G433" s="4">
        <v>3</v>
      </c>
      <c r="H433">
        <v>110.974645</v>
      </c>
      <c r="I433" s="3">
        <v>4</v>
      </c>
      <c r="P433">
        <v>2</v>
      </c>
      <c r="Q433" t="str">
        <f>CONCATENATE(C433,E433,G433,I433)</f>
        <v>34</v>
      </c>
    </row>
    <row r="434" spans="1:17" x14ac:dyDescent="0.25">
      <c r="A434">
        <v>4663</v>
      </c>
      <c r="F434">
        <v>110.277317</v>
      </c>
      <c r="G434" s="4">
        <v>3</v>
      </c>
      <c r="H434">
        <v>110.974645</v>
      </c>
      <c r="I434" s="3">
        <v>4</v>
      </c>
      <c r="P434">
        <v>2</v>
      </c>
      <c r="Q434" t="str">
        <f>CONCATENATE(C434,E434,G434,I434)</f>
        <v>34</v>
      </c>
    </row>
    <row r="435" spans="1:17" x14ac:dyDescent="0.25">
      <c r="A435">
        <v>4664</v>
      </c>
      <c r="F435">
        <v>110.277317</v>
      </c>
      <c r="G435" s="4">
        <v>3</v>
      </c>
      <c r="H435">
        <v>110.974645</v>
      </c>
      <c r="I435" s="3">
        <v>4</v>
      </c>
      <c r="P435">
        <v>2</v>
      </c>
      <c r="Q435" t="str">
        <f>CONCATENATE(C435,E435,G435,I435)</f>
        <v>34</v>
      </c>
    </row>
    <row r="436" spans="1:17" x14ac:dyDescent="0.25">
      <c r="A436">
        <v>4665</v>
      </c>
      <c r="P436">
        <v>0</v>
      </c>
      <c r="Q436" t="str">
        <f>CONCATENATE(C436,E436,G436,I436)</f>
        <v/>
      </c>
    </row>
    <row r="437" spans="1:17" x14ac:dyDescent="0.25">
      <c r="A437">
        <v>4666</v>
      </c>
      <c r="P437">
        <v>0</v>
      </c>
      <c r="Q437" t="str">
        <f>CONCATENATE(C437,E437,G437,I437)</f>
        <v/>
      </c>
    </row>
    <row r="438" spans="1:17" x14ac:dyDescent="0.25">
      <c r="A438">
        <v>4667</v>
      </c>
      <c r="P438">
        <v>0</v>
      </c>
      <c r="Q438" t="str">
        <f>CONCATENATE(C438,E438,G438,I438)</f>
        <v/>
      </c>
    </row>
    <row r="439" spans="1:17" x14ac:dyDescent="0.25">
      <c r="A439">
        <v>4668</v>
      </c>
      <c r="P439">
        <v>0</v>
      </c>
      <c r="Q439" t="str">
        <f>CONCATENATE(C439,E439,G439,I439)</f>
        <v/>
      </c>
    </row>
    <row r="440" spans="1:17" x14ac:dyDescent="0.25">
      <c r="A440">
        <v>4669</v>
      </c>
      <c r="P440">
        <v>0</v>
      </c>
      <c r="Q440" t="str">
        <f>CONCATENATE(C440,E440,G440,I440)</f>
        <v/>
      </c>
    </row>
    <row r="441" spans="1:17" x14ac:dyDescent="0.25">
      <c r="A441">
        <v>4670</v>
      </c>
      <c r="P441">
        <v>0</v>
      </c>
      <c r="Q441" t="str">
        <f>CONCATENATE(C441,E441,G441,I441)</f>
        <v/>
      </c>
    </row>
    <row r="442" spans="1:17" x14ac:dyDescent="0.25">
      <c r="A442">
        <v>4671</v>
      </c>
      <c r="P442">
        <v>0</v>
      </c>
      <c r="Q442" t="str">
        <f>CONCATENATE(C442,E442,G442,I442)</f>
        <v/>
      </c>
    </row>
    <row r="443" spans="1:17" x14ac:dyDescent="0.25">
      <c r="A443">
        <v>4672</v>
      </c>
      <c r="P443">
        <v>0</v>
      </c>
      <c r="Q443" t="str">
        <f>CONCATENATE(C443,E443,G443,I443)</f>
        <v/>
      </c>
    </row>
    <row r="444" spans="1:17" x14ac:dyDescent="0.25">
      <c r="A444">
        <v>4673</v>
      </c>
      <c r="P444">
        <v>0</v>
      </c>
      <c r="Q444" t="str">
        <f>CONCATENATE(C444,E444,G444,I444)</f>
        <v/>
      </c>
    </row>
    <row r="445" spans="1:17" x14ac:dyDescent="0.25">
      <c r="A445">
        <v>4674</v>
      </c>
      <c r="D445">
        <v>83.295586999999998</v>
      </c>
      <c r="E445" s="1">
        <v>2</v>
      </c>
      <c r="P445">
        <v>1</v>
      </c>
      <c r="Q445" t="str">
        <f>CONCATENATE(C445,E445,G445,I445)</f>
        <v>2</v>
      </c>
    </row>
    <row r="446" spans="1:17" x14ac:dyDescent="0.25">
      <c r="A446">
        <v>4675</v>
      </c>
      <c r="D446">
        <v>83.295586999999998</v>
      </c>
      <c r="E446" s="1">
        <v>2</v>
      </c>
      <c r="P446">
        <v>1</v>
      </c>
      <c r="Q446" t="str">
        <f>CONCATENATE(C446,E446,G446,I446)</f>
        <v>2</v>
      </c>
    </row>
    <row r="447" spans="1:17" x14ac:dyDescent="0.25">
      <c r="A447">
        <v>4676</v>
      </c>
      <c r="D447">
        <v>83.295586999999998</v>
      </c>
      <c r="E447" s="1">
        <v>2</v>
      </c>
      <c r="P447">
        <v>1</v>
      </c>
      <c r="Q447" t="str">
        <f>CONCATENATE(C447,E447,G447,I447)</f>
        <v>2</v>
      </c>
    </row>
    <row r="448" spans="1:17" x14ac:dyDescent="0.25">
      <c r="A448">
        <v>4677</v>
      </c>
      <c r="B448">
        <v>80.130780999999999</v>
      </c>
      <c r="C448" s="2">
        <v>1</v>
      </c>
      <c r="D448">
        <v>83.295586999999998</v>
      </c>
      <c r="E448" s="1">
        <v>2</v>
      </c>
      <c r="P448">
        <v>2</v>
      </c>
      <c r="Q448" t="str">
        <f>CONCATENATE(C448,E448,G448,I448)</f>
        <v>12</v>
      </c>
    </row>
    <row r="449" spans="1:17" x14ac:dyDescent="0.25">
      <c r="A449">
        <v>4678</v>
      </c>
      <c r="B449">
        <v>80.130780999999999</v>
      </c>
      <c r="C449" s="2">
        <v>1</v>
      </c>
      <c r="D449">
        <v>83.295586999999998</v>
      </c>
      <c r="E449" s="1">
        <v>2</v>
      </c>
      <c r="P449">
        <v>2</v>
      </c>
      <c r="Q449" t="str">
        <f>CONCATENATE(C449,E449,G449,I449)</f>
        <v>12</v>
      </c>
    </row>
    <row r="450" spans="1:17" x14ac:dyDescent="0.25">
      <c r="A450">
        <v>4679</v>
      </c>
      <c r="B450">
        <v>80.130780999999999</v>
      </c>
      <c r="C450" s="2">
        <v>1</v>
      </c>
      <c r="D450">
        <v>83.295586999999998</v>
      </c>
      <c r="E450" s="1">
        <v>2</v>
      </c>
      <c r="P450">
        <v>2</v>
      </c>
      <c r="Q450" t="str">
        <f>CONCATENATE(C450,E450,G450,I450)</f>
        <v>12</v>
      </c>
    </row>
    <row r="451" spans="1:17" x14ac:dyDescent="0.25">
      <c r="A451">
        <v>4680</v>
      </c>
      <c r="B451">
        <v>80.130780999999999</v>
      </c>
      <c r="C451" s="2">
        <v>1</v>
      </c>
      <c r="D451">
        <v>83.295586999999998</v>
      </c>
      <c r="E451" s="1">
        <v>2</v>
      </c>
      <c r="P451">
        <v>2</v>
      </c>
      <c r="Q451" t="str">
        <f>CONCATENATE(C451,E451,G451,I451)</f>
        <v>12</v>
      </c>
    </row>
    <row r="452" spans="1:17" x14ac:dyDescent="0.25">
      <c r="A452">
        <v>4681</v>
      </c>
      <c r="B452">
        <v>80.130780999999999</v>
      </c>
      <c r="C452" s="2">
        <v>1</v>
      </c>
      <c r="D452">
        <v>83.295586999999998</v>
      </c>
      <c r="E452" s="1">
        <v>2</v>
      </c>
      <c r="P452">
        <v>2</v>
      </c>
      <c r="Q452" t="str">
        <f>CONCATENATE(C452,E452,G452,I452)</f>
        <v>12</v>
      </c>
    </row>
    <row r="453" spans="1:17" x14ac:dyDescent="0.25">
      <c r="A453">
        <v>4682</v>
      </c>
      <c r="B453">
        <v>80.130780999999999</v>
      </c>
      <c r="C453" s="2">
        <v>1</v>
      </c>
      <c r="D453">
        <v>83.295586999999998</v>
      </c>
      <c r="E453" s="1">
        <v>2</v>
      </c>
      <c r="P453">
        <v>2</v>
      </c>
      <c r="Q453" t="str">
        <f>CONCATENATE(C453,E453,G453,I453)</f>
        <v>12</v>
      </c>
    </row>
    <row r="454" spans="1:17" x14ac:dyDescent="0.25">
      <c r="A454">
        <v>4683</v>
      </c>
      <c r="B454">
        <v>80.130780999999999</v>
      </c>
      <c r="C454" s="2">
        <v>1</v>
      </c>
      <c r="P454">
        <v>1</v>
      </c>
      <c r="Q454" t="str">
        <f>CONCATENATE(C454,E454,G454,I454)</f>
        <v>1</v>
      </c>
    </row>
    <row r="455" spans="1:17" x14ac:dyDescent="0.25">
      <c r="A455">
        <v>4684</v>
      </c>
      <c r="B455">
        <v>80.130780999999999</v>
      </c>
      <c r="C455" s="2">
        <v>1</v>
      </c>
      <c r="P455">
        <v>1</v>
      </c>
      <c r="Q455" t="str">
        <f>CONCATENATE(C455,E455,G455,I455)</f>
        <v>1</v>
      </c>
    </row>
    <row r="456" spans="1:17" x14ac:dyDescent="0.25">
      <c r="A456">
        <v>4685</v>
      </c>
      <c r="B456">
        <v>80.130780999999999</v>
      </c>
      <c r="C456" s="2">
        <v>1</v>
      </c>
      <c r="P456">
        <v>1</v>
      </c>
      <c r="Q456" t="str">
        <f>CONCATENATE(C456,E456,G456,I456)</f>
        <v>1</v>
      </c>
    </row>
    <row r="457" spans="1:17" x14ac:dyDescent="0.25">
      <c r="A457">
        <v>4686</v>
      </c>
      <c r="B457">
        <v>80.130780999999999</v>
      </c>
      <c r="C457" s="2">
        <v>1</v>
      </c>
      <c r="P457">
        <v>1</v>
      </c>
      <c r="Q457" t="str">
        <f>CONCATENATE(C457,E457,G457,I457)</f>
        <v>1</v>
      </c>
    </row>
    <row r="458" spans="1:17" x14ac:dyDescent="0.25">
      <c r="A458">
        <v>4687</v>
      </c>
      <c r="P458">
        <v>0</v>
      </c>
      <c r="Q458" t="str">
        <f>CONCATENATE(C458,E458,G458,I458)</f>
        <v/>
      </c>
    </row>
    <row r="459" spans="1:17" x14ac:dyDescent="0.25">
      <c r="A459">
        <v>4688</v>
      </c>
      <c r="P459">
        <v>0</v>
      </c>
      <c r="Q459" t="str">
        <f>CONCATENATE(C459,E459,G459,I459)</f>
        <v/>
      </c>
    </row>
    <row r="460" spans="1:17" x14ac:dyDescent="0.25">
      <c r="A460">
        <v>4689</v>
      </c>
      <c r="H460">
        <v>76.805002000000002</v>
      </c>
      <c r="I460" s="3">
        <v>4</v>
      </c>
      <c r="P460">
        <v>1</v>
      </c>
      <c r="Q460" t="str">
        <f>CONCATENATE(C460,E460,G460,I460)</f>
        <v>4</v>
      </c>
    </row>
    <row r="461" spans="1:17" x14ac:dyDescent="0.25">
      <c r="A461">
        <v>4690</v>
      </c>
      <c r="F461">
        <v>76.483163999999988</v>
      </c>
      <c r="G461" s="4">
        <v>3</v>
      </c>
      <c r="H461">
        <v>76.805002000000002</v>
      </c>
      <c r="I461" s="3">
        <v>4</v>
      </c>
      <c r="P461">
        <v>2</v>
      </c>
      <c r="Q461" t="str">
        <f>CONCATENATE(C461,E461,G461,I461)</f>
        <v>34</v>
      </c>
    </row>
    <row r="462" spans="1:17" x14ac:dyDescent="0.25">
      <c r="A462">
        <v>4691</v>
      </c>
      <c r="F462">
        <v>76.483163999999988</v>
      </c>
      <c r="G462" s="4">
        <v>3</v>
      </c>
      <c r="H462">
        <v>76.805002000000002</v>
      </c>
      <c r="I462" s="3">
        <v>4</v>
      </c>
      <c r="P462">
        <v>2</v>
      </c>
      <c r="Q462" t="str">
        <f>CONCATENATE(C462,E462,G462,I462)</f>
        <v>34</v>
      </c>
    </row>
    <row r="463" spans="1:17" x14ac:dyDescent="0.25">
      <c r="A463">
        <v>4692</v>
      </c>
      <c r="F463">
        <v>76.483163999999988</v>
      </c>
      <c r="G463" s="4">
        <v>3</v>
      </c>
      <c r="H463">
        <v>76.805002000000002</v>
      </c>
      <c r="I463" s="3">
        <v>4</v>
      </c>
      <c r="P463">
        <v>2</v>
      </c>
      <c r="Q463" t="str">
        <f>CONCATENATE(C463,E463,G463,I463)</f>
        <v>34</v>
      </c>
    </row>
    <row r="464" spans="1:17" x14ac:dyDescent="0.25">
      <c r="A464">
        <v>4693</v>
      </c>
      <c r="F464">
        <v>76.483163999999988</v>
      </c>
      <c r="G464" s="4">
        <v>3</v>
      </c>
      <c r="H464">
        <v>76.805002000000002</v>
      </c>
      <c r="I464" s="3">
        <v>4</v>
      </c>
      <c r="P464">
        <v>2</v>
      </c>
      <c r="Q464" t="str">
        <f>CONCATENATE(C464,E464,G464,I464)</f>
        <v>34</v>
      </c>
    </row>
    <row r="465" spans="1:17" x14ac:dyDescent="0.25">
      <c r="A465">
        <v>4694</v>
      </c>
      <c r="F465">
        <v>76.483163999999988</v>
      </c>
      <c r="G465" s="4">
        <v>3</v>
      </c>
      <c r="H465">
        <v>76.805002000000002</v>
      </c>
      <c r="I465" s="3">
        <v>4</v>
      </c>
      <c r="P465">
        <v>2</v>
      </c>
      <c r="Q465" t="str">
        <f>CONCATENATE(C465,E465,G465,I465)</f>
        <v>34</v>
      </c>
    </row>
    <row r="466" spans="1:17" x14ac:dyDescent="0.25">
      <c r="A466">
        <v>4695</v>
      </c>
      <c r="F466">
        <v>76.483163999999988</v>
      </c>
      <c r="G466" s="4">
        <v>3</v>
      </c>
      <c r="H466">
        <v>76.805002000000002</v>
      </c>
      <c r="I466" s="3">
        <v>4</v>
      </c>
      <c r="P466">
        <v>2</v>
      </c>
      <c r="Q466" t="str">
        <f>CONCATENATE(C466,E466,G466,I466)</f>
        <v>34</v>
      </c>
    </row>
    <row r="467" spans="1:17" x14ac:dyDescent="0.25">
      <c r="A467">
        <v>4696</v>
      </c>
      <c r="F467">
        <v>76.483163999999988</v>
      </c>
      <c r="G467" s="4">
        <v>3</v>
      </c>
      <c r="H467">
        <v>76.805002000000002</v>
      </c>
      <c r="I467" s="3">
        <v>4</v>
      </c>
      <c r="P467">
        <v>2</v>
      </c>
      <c r="Q467" t="str">
        <f>CONCATENATE(C467,E467,G467,I467)</f>
        <v>34</v>
      </c>
    </row>
    <row r="468" spans="1:17" x14ac:dyDescent="0.25">
      <c r="A468">
        <v>4697</v>
      </c>
      <c r="F468">
        <v>76.483163999999988</v>
      </c>
      <c r="G468" s="4">
        <v>3</v>
      </c>
      <c r="P468">
        <v>1</v>
      </c>
      <c r="Q468" t="str">
        <f>CONCATENATE(C468,E468,G468,I468)</f>
        <v>3</v>
      </c>
    </row>
    <row r="469" spans="1:17" x14ac:dyDescent="0.25">
      <c r="A469">
        <v>4698</v>
      </c>
      <c r="P469">
        <v>0</v>
      </c>
      <c r="Q469" t="str">
        <f>CONCATENATE(C469,E469,G469,I469)</f>
        <v/>
      </c>
    </row>
    <row r="470" spans="1:17" x14ac:dyDescent="0.25">
      <c r="A470">
        <v>4699</v>
      </c>
      <c r="P470">
        <v>0</v>
      </c>
      <c r="Q470" t="str">
        <f>CONCATENATE(C470,E470,G470,I470)</f>
        <v/>
      </c>
    </row>
    <row r="471" spans="1:17" x14ac:dyDescent="0.25">
      <c r="A471">
        <v>4700</v>
      </c>
      <c r="P471">
        <v>0</v>
      </c>
      <c r="Q471" t="str">
        <f>CONCATENATE(C471,E471,G471,I471)</f>
        <v/>
      </c>
    </row>
    <row r="472" spans="1:17" x14ac:dyDescent="0.25">
      <c r="A472">
        <v>4701</v>
      </c>
      <c r="P472">
        <v>0</v>
      </c>
      <c r="Q472" t="str">
        <f>CONCATENATE(C472,E472,G472,I472)</f>
        <v/>
      </c>
    </row>
    <row r="473" spans="1:17" x14ac:dyDescent="0.25">
      <c r="A473">
        <v>4702</v>
      </c>
      <c r="D473">
        <v>55.755989999999997</v>
      </c>
      <c r="E473" s="1">
        <v>2</v>
      </c>
      <c r="P473">
        <v>1</v>
      </c>
      <c r="Q473" t="str">
        <f>CONCATENATE(C473,E473,G473,I473)</f>
        <v>2</v>
      </c>
    </row>
    <row r="474" spans="1:17" x14ac:dyDescent="0.25">
      <c r="A474">
        <v>4703</v>
      </c>
      <c r="D474">
        <v>55.755989999999997</v>
      </c>
      <c r="E474" s="1">
        <v>2</v>
      </c>
      <c r="P474">
        <v>1</v>
      </c>
      <c r="Q474" t="str">
        <f>CONCATENATE(C474,E474,G474,I474)</f>
        <v>2</v>
      </c>
    </row>
    <row r="475" spans="1:17" x14ac:dyDescent="0.25">
      <c r="A475">
        <v>4704</v>
      </c>
      <c r="D475">
        <v>55.755989999999997</v>
      </c>
      <c r="E475" s="1">
        <v>2</v>
      </c>
      <c r="P475">
        <v>1</v>
      </c>
      <c r="Q475" t="str">
        <f>CONCATENATE(C475,E475,G475,I475)</f>
        <v>2</v>
      </c>
    </row>
    <row r="476" spans="1:17" x14ac:dyDescent="0.25">
      <c r="A476">
        <v>4705</v>
      </c>
      <c r="D476">
        <v>55.755989999999997</v>
      </c>
      <c r="E476" s="1">
        <v>2</v>
      </c>
      <c r="P476">
        <v>1</v>
      </c>
      <c r="Q476" t="str">
        <f>CONCATENATE(C476,E476,G476,I476)</f>
        <v>2</v>
      </c>
    </row>
    <row r="477" spans="1:17" x14ac:dyDescent="0.25">
      <c r="A477">
        <v>4706</v>
      </c>
      <c r="D477">
        <v>55.755989999999997</v>
      </c>
      <c r="E477" s="1">
        <v>2</v>
      </c>
      <c r="P477">
        <v>1</v>
      </c>
      <c r="Q477" t="str">
        <f>CONCATENATE(C477,E477,G477,I477)</f>
        <v>2</v>
      </c>
    </row>
    <row r="478" spans="1:17" x14ac:dyDescent="0.25">
      <c r="A478">
        <v>4707</v>
      </c>
      <c r="B478">
        <v>51.551557999999993</v>
      </c>
      <c r="C478" s="2">
        <v>1</v>
      </c>
      <c r="D478">
        <v>55.755989999999997</v>
      </c>
      <c r="E478" s="1">
        <v>2</v>
      </c>
      <c r="P478">
        <v>2</v>
      </c>
      <c r="Q478" t="str">
        <f>CONCATENATE(C478,E478,G478,I478)</f>
        <v>12</v>
      </c>
    </row>
    <row r="479" spans="1:17" x14ac:dyDescent="0.25">
      <c r="A479">
        <v>4708</v>
      </c>
      <c r="B479">
        <v>51.551557999999993</v>
      </c>
      <c r="C479" s="2">
        <v>1</v>
      </c>
      <c r="D479">
        <v>55.755989999999997</v>
      </c>
      <c r="E479" s="1">
        <v>2</v>
      </c>
      <c r="P479">
        <v>2</v>
      </c>
      <c r="Q479" t="str">
        <f>CONCATENATE(C479,E479,G479,I479)</f>
        <v>12</v>
      </c>
    </row>
    <row r="480" spans="1:17" x14ac:dyDescent="0.25">
      <c r="A480">
        <v>4709</v>
      </c>
      <c r="B480">
        <v>51.551557999999993</v>
      </c>
      <c r="C480" s="2">
        <v>1</v>
      </c>
      <c r="D480">
        <v>55.755989999999997</v>
      </c>
      <c r="E480" s="1">
        <v>2</v>
      </c>
      <c r="P480">
        <v>2</v>
      </c>
      <c r="Q480" t="str">
        <f>CONCATENATE(C480,E480,G480,I480)</f>
        <v>12</v>
      </c>
    </row>
    <row r="481" spans="1:17" x14ac:dyDescent="0.25">
      <c r="A481">
        <v>4710</v>
      </c>
      <c r="B481">
        <v>51.551557999999993</v>
      </c>
      <c r="C481" s="2">
        <v>1</v>
      </c>
      <c r="D481">
        <v>55.755989999999997</v>
      </c>
      <c r="E481" s="1">
        <v>2</v>
      </c>
      <c r="P481">
        <v>2</v>
      </c>
      <c r="Q481" t="str">
        <f>CONCATENATE(C481,E481,G481,I481)</f>
        <v>12</v>
      </c>
    </row>
    <row r="482" spans="1:17" x14ac:dyDescent="0.25">
      <c r="A482">
        <v>4711</v>
      </c>
      <c r="B482">
        <v>51.551557999999993</v>
      </c>
      <c r="C482" s="2">
        <v>1</v>
      </c>
      <c r="D482">
        <v>55.755989999999997</v>
      </c>
      <c r="E482" s="1">
        <v>2</v>
      </c>
      <c r="P482">
        <v>2</v>
      </c>
      <c r="Q482" t="str">
        <f>CONCATENATE(C482,E482,G482,I482)</f>
        <v>12</v>
      </c>
    </row>
    <row r="483" spans="1:17" x14ac:dyDescent="0.25">
      <c r="A483">
        <v>4712</v>
      </c>
      <c r="B483">
        <v>51.551557999999993</v>
      </c>
      <c r="C483" s="2">
        <v>1</v>
      </c>
      <c r="D483">
        <v>55.755989999999997</v>
      </c>
      <c r="E483" s="1">
        <v>2</v>
      </c>
      <c r="P483">
        <v>2</v>
      </c>
      <c r="Q483" t="str">
        <f>CONCATENATE(C483,E483,G483,I483)</f>
        <v>12</v>
      </c>
    </row>
    <row r="484" spans="1:17" x14ac:dyDescent="0.25">
      <c r="A484">
        <v>4713</v>
      </c>
      <c r="B484">
        <v>51.551557999999993</v>
      </c>
      <c r="C484" s="2">
        <v>1</v>
      </c>
      <c r="D484">
        <v>55.755989999999997</v>
      </c>
      <c r="E484" s="1">
        <v>2</v>
      </c>
      <c r="P484">
        <v>2</v>
      </c>
      <c r="Q484" t="str">
        <f>CONCATENATE(C484,E484,G484,I484)</f>
        <v>12</v>
      </c>
    </row>
    <row r="485" spans="1:17" x14ac:dyDescent="0.25">
      <c r="A485">
        <v>4714</v>
      </c>
      <c r="B485">
        <v>51.551557999999993</v>
      </c>
      <c r="C485" s="2">
        <v>1</v>
      </c>
      <c r="P485">
        <v>1</v>
      </c>
      <c r="Q485" t="str">
        <f>CONCATENATE(C485,E485,G485,I485)</f>
        <v>1</v>
      </c>
    </row>
    <row r="486" spans="1:17" x14ac:dyDescent="0.25">
      <c r="A486">
        <v>4715</v>
      </c>
      <c r="B486">
        <v>51.551557999999993</v>
      </c>
      <c r="C486" s="2">
        <v>1</v>
      </c>
      <c r="P486">
        <v>1</v>
      </c>
      <c r="Q486" t="str">
        <f>CONCATENATE(C486,E486,G486,I486)</f>
        <v>1</v>
      </c>
    </row>
    <row r="487" spans="1:17" x14ac:dyDescent="0.25">
      <c r="A487">
        <v>4716</v>
      </c>
      <c r="B487">
        <v>51.551557999999993</v>
      </c>
      <c r="C487" s="2">
        <v>1</v>
      </c>
      <c r="P487">
        <v>1</v>
      </c>
      <c r="Q487" t="str">
        <f>CONCATENATE(C487,E487,G487,I487)</f>
        <v>1</v>
      </c>
    </row>
    <row r="488" spans="1:17" x14ac:dyDescent="0.25">
      <c r="A488">
        <v>4717</v>
      </c>
      <c r="B488">
        <v>51.551557999999993</v>
      </c>
      <c r="C488" s="2">
        <v>1</v>
      </c>
      <c r="P488">
        <v>1</v>
      </c>
      <c r="Q488" t="str">
        <f>CONCATENATE(C488,E488,G488,I488)</f>
        <v>1</v>
      </c>
    </row>
    <row r="489" spans="1:17" x14ac:dyDescent="0.25">
      <c r="A489">
        <v>4718</v>
      </c>
      <c r="P489">
        <v>0</v>
      </c>
      <c r="Q489" t="str">
        <f>CONCATENATE(C489,E489,G489,I489)</f>
        <v/>
      </c>
    </row>
    <row r="490" spans="1:17" x14ac:dyDescent="0.25">
      <c r="A490">
        <v>4719</v>
      </c>
      <c r="P490">
        <v>0</v>
      </c>
      <c r="Q490" t="str">
        <f>CONCATENATE(C490,E490,G490,I490)</f>
        <v/>
      </c>
    </row>
    <row r="491" spans="1:17" x14ac:dyDescent="0.25">
      <c r="A491">
        <v>4720</v>
      </c>
      <c r="P491">
        <v>0</v>
      </c>
      <c r="Q491" t="str">
        <f>CONCATENATE(C491,E491,G491,I491)</f>
        <v/>
      </c>
    </row>
    <row r="492" spans="1:17" x14ac:dyDescent="0.25">
      <c r="A492">
        <v>4721</v>
      </c>
      <c r="H492">
        <v>47.947811999999992</v>
      </c>
      <c r="I492" s="3">
        <v>4</v>
      </c>
      <c r="P492">
        <v>1</v>
      </c>
      <c r="Q492" t="str">
        <f>CONCATENATE(C492,E492,G492,I492)</f>
        <v>4</v>
      </c>
    </row>
    <row r="493" spans="1:17" x14ac:dyDescent="0.25">
      <c r="A493">
        <v>4722</v>
      </c>
      <c r="H493">
        <v>47.947811999999992</v>
      </c>
      <c r="I493" s="3">
        <v>4</v>
      </c>
      <c r="P493">
        <v>1</v>
      </c>
      <c r="Q493" t="str">
        <f>CONCATENATE(C493,E493,G493,I493)</f>
        <v>4</v>
      </c>
    </row>
    <row r="494" spans="1:17" x14ac:dyDescent="0.25">
      <c r="A494">
        <v>4723</v>
      </c>
      <c r="F494">
        <v>45.965641999999995</v>
      </c>
      <c r="G494" s="4">
        <v>3</v>
      </c>
      <c r="H494">
        <v>47.947811999999992</v>
      </c>
      <c r="I494" s="3">
        <v>4</v>
      </c>
      <c r="P494">
        <v>2</v>
      </c>
      <c r="Q494" t="str">
        <f>CONCATENATE(C494,E494,G494,I494)</f>
        <v>34</v>
      </c>
    </row>
    <row r="495" spans="1:17" x14ac:dyDescent="0.25">
      <c r="A495">
        <v>4724</v>
      </c>
      <c r="F495">
        <v>45.965641999999995</v>
      </c>
      <c r="G495" s="4">
        <v>3</v>
      </c>
      <c r="H495">
        <v>47.947811999999992</v>
      </c>
      <c r="I495" s="3">
        <v>4</v>
      </c>
      <c r="P495">
        <v>2</v>
      </c>
      <c r="Q495" t="str">
        <f>CONCATENATE(C495,E495,G495,I495)</f>
        <v>34</v>
      </c>
    </row>
    <row r="496" spans="1:17" x14ac:dyDescent="0.25">
      <c r="A496">
        <v>4725</v>
      </c>
      <c r="F496">
        <v>45.965641999999995</v>
      </c>
      <c r="G496" s="4">
        <v>3</v>
      </c>
      <c r="H496">
        <v>47.947811999999992</v>
      </c>
      <c r="I496" s="3">
        <v>4</v>
      </c>
      <c r="P496">
        <v>2</v>
      </c>
      <c r="Q496" t="str">
        <f>CONCATENATE(C496,E496,G496,I496)</f>
        <v>34</v>
      </c>
    </row>
    <row r="497" spans="1:17" x14ac:dyDescent="0.25">
      <c r="A497">
        <v>4726</v>
      </c>
      <c r="F497">
        <v>45.965641999999995</v>
      </c>
      <c r="G497" s="4">
        <v>3</v>
      </c>
      <c r="H497">
        <v>47.947811999999992</v>
      </c>
      <c r="I497" s="3">
        <v>4</v>
      </c>
      <c r="P497">
        <v>2</v>
      </c>
      <c r="Q497" t="str">
        <f>CONCATENATE(C497,E497,G497,I497)</f>
        <v>34</v>
      </c>
    </row>
    <row r="498" spans="1:17" x14ac:dyDescent="0.25">
      <c r="A498">
        <v>4727</v>
      </c>
      <c r="F498">
        <v>45.965641999999995</v>
      </c>
      <c r="G498" s="4">
        <v>3</v>
      </c>
      <c r="H498">
        <v>47.947811999999992</v>
      </c>
      <c r="I498" s="3">
        <v>4</v>
      </c>
      <c r="P498">
        <v>2</v>
      </c>
      <c r="Q498" t="str">
        <f>CONCATENATE(C498,E498,G498,I498)</f>
        <v>34</v>
      </c>
    </row>
    <row r="499" spans="1:17" x14ac:dyDescent="0.25">
      <c r="A499">
        <v>4728</v>
      </c>
      <c r="F499">
        <v>45.965641999999995</v>
      </c>
      <c r="G499" s="4">
        <v>3</v>
      </c>
      <c r="H499">
        <v>47.947811999999992</v>
      </c>
      <c r="I499" s="3">
        <v>4</v>
      </c>
      <c r="P499">
        <v>2</v>
      </c>
      <c r="Q499" t="str">
        <f>CONCATENATE(C499,E499,G499,I499)</f>
        <v>34</v>
      </c>
    </row>
    <row r="500" spans="1:17" x14ac:dyDescent="0.25">
      <c r="A500">
        <v>4729</v>
      </c>
      <c r="F500">
        <v>45.965641999999995</v>
      </c>
      <c r="G500" s="4">
        <v>3</v>
      </c>
      <c r="H500">
        <v>47.947811999999992</v>
      </c>
      <c r="I500" s="3">
        <v>4</v>
      </c>
      <c r="P500">
        <v>2</v>
      </c>
      <c r="Q500" t="str">
        <f>CONCATENATE(C500,E500,G500,I500)</f>
        <v>34</v>
      </c>
    </row>
    <row r="501" spans="1:17" x14ac:dyDescent="0.25">
      <c r="A501">
        <v>4730</v>
      </c>
      <c r="F501">
        <v>45.965641999999995</v>
      </c>
      <c r="G501" s="4">
        <v>3</v>
      </c>
      <c r="P501">
        <v>1</v>
      </c>
      <c r="Q501" t="str">
        <f>CONCATENATE(C501,E501,G501,I501)</f>
        <v>3</v>
      </c>
    </row>
    <row r="502" spans="1:17" x14ac:dyDescent="0.25">
      <c r="A502">
        <v>4731</v>
      </c>
      <c r="F502">
        <v>45.965641999999995</v>
      </c>
      <c r="G502" s="4">
        <v>3</v>
      </c>
      <c r="P502">
        <v>1</v>
      </c>
      <c r="Q502" t="str">
        <f>CONCATENATE(C502,E502,G502,I502)</f>
        <v>3</v>
      </c>
    </row>
    <row r="503" spans="1:17" x14ac:dyDescent="0.25">
      <c r="A503">
        <v>4732</v>
      </c>
      <c r="P503">
        <v>0</v>
      </c>
      <c r="Q503" t="str">
        <f>CONCATENATE(C503,E503,G503,I503)</f>
        <v/>
      </c>
    </row>
    <row r="504" spans="1:17" x14ac:dyDescent="0.25">
      <c r="A504">
        <v>4733</v>
      </c>
      <c r="D504">
        <v>26.024808999999998</v>
      </c>
      <c r="E504" s="1">
        <v>2</v>
      </c>
      <c r="P504">
        <v>1</v>
      </c>
      <c r="Q504" t="str">
        <f>CONCATENATE(C504,E504,G504,I504)</f>
        <v>2</v>
      </c>
    </row>
    <row r="505" spans="1:17" x14ac:dyDescent="0.25">
      <c r="A505">
        <v>4734</v>
      </c>
      <c r="D505">
        <v>26.024808999999998</v>
      </c>
      <c r="E505" s="1">
        <v>2</v>
      </c>
      <c r="P505">
        <v>1</v>
      </c>
      <c r="Q505" t="str">
        <f>CONCATENATE(C505,E505,G505,I505)</f>
        <v>2</v>
      </c>
    </row>
    <row r="506" spans="1:17" x14ac:dyDescent="0.25">
      <c r="A506">
        <v>4735</v>
      </c>
      <c r="D506">
        <v>26.024808999999998</v>
      </c>
      <c r="E506" s="1">
        <v>2</v>
      </c>
      <c r="P506">
        <v>1</v>
      </c>
      <c r="Q506" t="str">
        <f>CONCATENATE(C506,E506,G506,I506)</f>
        <v>2</v>
      </c>
    </row>
    <row r="507" spans="1:17" x14ac:dyDescent="0.25">
      <c r="A507">
        <v>4736</v>
      </c>
      <c r="D507">
        <v>26.024808999999998</v>
      </c>
      <c r="E507" s="1">
        <v>2</v>
      </c>
      <c r="P507">
        <v>1</v>
      </c>
      <c r="Q507" t="str">
        <f>CONCATENATE(C507,E507,G507,I507)</f>
        <v>2</v>
      </c>
    </row>
    <row r="508" spans="1:17" x14ac:dyDescent="0.25">
      <c r="A508">
        <v>4737</v>
      </c>
      <c r="D508">
        <v>26.024808999999998</v>
      </c>
      <c r="E508" s="1">
        <v>2</v>
      </c>
      <c r="P508">
        <v>1</v>
      </c>
      <c r="Q508" t="str">
        <f>CONCATENATE(C508,E508,G508,I508)</f>
        <v>2</v>
      </c>
    </row>
    <row r="509" spans="1:17" x14ac:dyDescent="0.25">
      <c r="A509">
        <v>4738</v>
      </c>
      <c r="D509">
        <v>26.024808999999998</v>
      </c>
      <c r="E509" s="1">
        <v>2</v>
      </c>
      <c r="P509">
        <v>1</v>
      </c>
      <c r="Q509" t="str">
        <f>CONCATENATE(C509,E509,G509,I509)</f>
        <v>2</v>
      </c>
    </row>
    <row r="510" spans="1:17" x14ac:dyDescent="0.25">
      <c r="A510">
        <v>4739</v>
      </c>
      <c r="B510">
        <v>20.438894999999995</v>
      </c>
      <c r="C510" s="2">
        <v>1</v>
      </c>
      <c r="D510">
        <v>26.024808999999998</v>
      </c>
      <c r="E510" s="1">
        <v>2</v>
      </c>
      <c r="P510">
        <v>2</v>
      </c>
      <c r="Q510" t="str">
        <f>CONCATENATE(C510,E510,G510,I510)</f>
        <v>12</v>
      </c>
    </row>
    <row r="511" spans="1:17" x14ac:dyDescent="0.25">
      <c r="A511">
        <v>4740</v>
      </c>
      <c r="B511">
        <v>20.438894999999995</v>
      </c>
      <c r="C511" s="2">
        <v>1</v>
      </c>
      <c r="D511">
        <v>26.024808999999998</v>
      </c>
      <c r="E511" s="1">
        <v>2</v>
      </c>
      <c r="P511">
        <v>2</v>
      </c>
      <c r="Q511" t="str">
        <f>CONCATENATE(C511,E511,G511,I511)</f>
        <v>12</v>
      </c>
    </row>
    <row r="512" spans="1:17" x14ac:dyDescent="0.25">
      <c r="A512">
        <v>4741</v>
      </c>
      <c r="B512">
        <v>20.438894999999995</v>
      </c>
      <c r="C512" s="2">
        <v>1</v>
      </c>
      <c r="D512">
        <v>26.024808999999998</v>
      </c>
      <c r="E512" s="1">
        <v>2</v>
      </c>
      <c r="P512">
        <v>2</v>
      </c>
      <c r="Q512" t="str">
        <f>CONCATENATE(C512,E512,G512,I512)</f>
        <v>12</v>
      </c>
    </row>
    <row r="513" spans="1:17" x14ac:dyDescent="0.25">
      <c r="A513">
        <v>4742</v>
      </c>
      <c r="B513">
        <v>20.438894999999995</v>
      </c>
      <c r="C513" s="2">
        <v>1</v>
      </c>
      <c r="D513">
        <v>26.024808999999998</v>
      </c>
      <c r="E513" s="1">
        <v>2</v>
      </c>
      <c r="P513">
        <v>2</v>
      </c>
      <c r="Q513" t="str">
        <f>CONCATENATE(C513,E513,G513,I513)</f>
        <v>12</v>
      </c>
    </row>
    <row r="514" spans="1:17" x14ac:dyDescent="0.25">
      <c r="A514">
        <v>4743</v>
      </c>
      <c r="B514">
        <v>20.438894999999995</v>
      </c>
      <c r="C514" s="2">
        <v>1</v>
      </c>
      <c r="D514">
        <v>26.024808999999998</v>
      </c>
      <c r="E514" s="1">
        <v>2</v>
      </c>
      <c r="P514">
        <v>2</v>
      </c>
      <c r="Q514" t="str">
        <f>CONCATENATE(C514,E514,G514,I514)</f>
        <v>12</v>
      </c>
    </row>
    <row r="515" spans="1:17" x14ac:dyDescent="0.25">
      <c r="A515">
        <v>4744</v>
      </c>
      <c r="B515">
        <v>20.438894999999995</v>
      </c>
      <c r="C515" s="2">
        <v>1</v>
      </c>
      <c r="D515">
        <v>26.024808999999998</v>
      </c>
      <c r="E515" s="1">
        <v>2</v>
      </c>
      <c r="P515">
        <v>2</v>
      </c>
      <c r="Q515" t="str">
        <f>CONCATENATE(C515,E515,G515,I515)</f>
        <v>12</v>
      </c>
    </row>
    <row r="516" spans="1:17" x14ac:dyDescent="0.25">
      <c r="A516">
        <v>4745</v>
      </c>
      <c r="B516">
        <v>20.438894999999995</v>
      </c>
      <c r="C516" s="2">
        <v>1</v>
      </c>
      <c r="P516">
        <v>1</v>
      </c>
      <c r="Q516" t="str">
        <f>CONCATENATE(C516,E516,G516,I516)</f>
        <v>1</v>
      </c>
    </row>
    <row r="517" spans="1:17" x14ac:dyDescent="0.25">
      <c r="A517">
        <v>4746</v>
      </c>
      <c r="B517">
        <v>20.438894999999995</v>
      </c>
      <c r="C517" s="2">
        <v>1</v>
      </c>
      <c r="P517">
        <v>1</v>
      </c>
      <c r="Q517" t="str">
        <f>CONCATENATE(C517,E517,G517,I517)</f>
        <v>1</v>
      </c>
    </row>
    <row r="518" spans="1:17" x14ac:dyDescent="0.25">
      <c r="A518">
        <v>4747</v>
      </c>
      <c r="B518">
        <v>20.438894999999995</v>
      </c>
      <c r="C518" s="2">
        <v>1</v>
      </c>
      <c r="P518">
        <v>1</v>
      </c>
      <c r="Q518" t="str">
        <f>CONCATENATE(C518,E518,G518,I518)</f>
        <v>1</v>
      </c>
    </row>
    <row r="519" spans="1:17" x14ac:dyDescent="0.25">
      <c r="A519">
        <v>4748</v>
      </c>
      <c r="B519">
        <v>20.438894999999995</v>
      </c>
      <c r="C519" s="2">
        <v>1</v>
      </c>
      <c r="P519">
        <v>1</v>
      </c>
      <c r="Q519" t="str">
        <f>CONCATENATE(C519,E519,G519,I519)</f>
        <v>1</v>
      </c>
    </row>
    <row r="520" spans="1:17" x14ac:dyDescent="0.25">
      <c r="A520">
        <v>4749</v>
      </c>
      <c r="B520">
        <v>20.438894999999995</v>
      </c>
      <c r="C520" s="2">
        <v>1</v>
      </c>
      <c r="P520">
        <v>1</v>
      </c>
      <c r="Q520" t="str">
        <f>CONCATENATE(C520,E520,G520,I520)</f>
        <v>1</v>
      </c>
    </row>
    <row r="521" spans="1:17" x14ac:dyDescent="0.25">
      <c r="A521">
        <v>4750</v>
      </c>
      <c r="B521">
        <v>20.438894999999995</v>
      </c>
      <c r="C521" s="2">
        <v>1</v>
      </c>
      <c r="P521">
        <v>1</v>
      </c>
      <c r="Q521" t="str">
        <f>CONCATENATE(C521,E521,G521,I521)</f>
        <v>1</v>
      </c>
    </row>
    <row r="522" spans="1:17" x14ac:dyDescent="0.25">
      <c r="A522">
        <v>4751</v>
      </c>
      <c r="P522">
        <v>0</v>
      </c>
      <c r="Q522" t="str">
        <f>CONCATENATE(C522,E522,G522,I522)</f>
        <v/>
      </c>
    </row>
    <row r="523" spans="1:17" x14ac:dyDescent="0.25">
      <c r="A523">
        <v>4752</v>
      </c>
      <c r="P523">
        <v>0</v>
      </c>
      <c r="Q523" t="str">
        <f>CONCATENATE(C523,E523,G523,I523)</f>
        <v/>
      </c>
    </row>
    <row r="524" spans="1:17" x14ac:dyDescent="0.25">
      <c r="A524">
        <v>4753</v>
      </c>
      <c r="P524">
        <v>0</v>
      </c>
      <c r="Q524" t="str">
        <f>CONCATENATE(C524,E524,G524,I524)</f>
        <v/>
      </c>
    </row>
    <row r="525" spans="1:17" x14ac:dyDescent="0.25">
      <c r="A525">
        <v>4754</v>
      </c>
      <c r="P525">
        <v>0</v>
      </c>
      <c r="Q525" t="str">
        <f>CONCATENATE(C525,E525,G525,I525)</f>
        <v/>
      </c>
    </row>
    <row r="526" spans="1:17" x14ac:dyDescent="0.25">
      <c r="A526">
        <v>4755</v>
      </c>
      <c r="P526">
        <v>0</v>
      </c>
      <c r="Q526" t="str">
        <f>CONCATENATE(C526,E526,G526,I526)</f>
        <v/>
      </c>
    </row>
    <row r="527" spans="1:17" x14ac:dyDescent="0.25">
      <c r="A527">
        <v>4756</v>
      </c>
      <c r="H527">
        <v>17.495908999999997</v>
      </c>
      <c r="I527" s="3">
        <v>4</v>
      </c>
      <c r="P527">
        <v>1</v>
      </c>
      <c r="Q527" t="str">
        <f>CONCATENATE(C527,E527,G527,I527)</f>
        <v>4</v>
      </c>
    </row>
    <row r="528" spans="1:17" x14ac:dyDescent="0.25">
      <c r="A528">
        <v>4757</v>
      </c>
      <c r="F528">
        <v>15.934179999999998</v>
      </c>
      <c r="G528" s="4">
        <v>3</v>
      </c>
      <c r="H528">
        <v>17.495908999999997</v>
      </c>
      <c r="I528" s="3">
        <v>4</v>
      </c>
      <c r="P528">
        <v>2</v>
      </c>
      <c r="Q528" t="str">
        <f>CONCATENATE(C528,E528,G528,I528)</f>
        <v>34</v>
      </c>
    </row>
    <row r="529" spans="1:17" x14ac:dyDescent="0.25">
      <c r="A529">
        <v>4758</v>
      </c>
      <c r="F529">
        <v>15.934179999999998</v>
      </c>
      <c r="G529" s="4">
        <v>3</v>
      </c>
      <c r="H529">
        <v>17.495908999999997</v>
      </c>
      <c r="I529" s="3">
        <v>4</v>
      </c>
      <c r="P529">
        <v>2</v>
      </c>
      <c r="Q529" t="str">
        <f>CONCATENATE(C529,E529,G529,I529)</f>
        <v>34</v>
      </c>
    </row>
    <row r="530" spans="1:17" x14ac:dyDescent="0.25">
      <c r="A530">
        <v>4759</v>
      </c>
      <c r="F530">
        <v>15.934179999999998</v>
      </c>
      <c r="G530" s="4">
        <v>3</v>
      </c>
      <c r="H530">
        <v>17.495908999999997</v>
      </c>
      <c r="I530" s="3">
        <v>4</v>
      </c>
      <c r="P530">
        <v>2</v>
      </c>
      <c r="Q530" t="str">
        <f>CONCATENATE(C530,E530,G530,I530)</f>
        <v>34</v>
      </c>
    </row>
    <row r="531" spans="1:17" x14ac:dyDescent="0.25">
      <c r="A531">
        <v>4760</v>
      </c>
      <c r="F531">
        <v>15.934179999999998</v>
      </c>
      <c r="G531" s="4">
        <v>3</v>
      </c>
      <c r="H531">
        <v>17.495908999999997</v>
      </c>
      <c r="I531" s="3">
        <v>4</v>
      </c>
      <c r="P531">
        <v>2</v>
      </c>
      <c r="Q531" t="str">
        <f>CONCATENATE(C531,E531,G531,I531)</f>
        <v>34</v>
      </c>
    </row>
    <row r="532" spans="1:17" x14ac:dyDescent="0.25">
      <c r="A532">
        <v>4761</v>
      </c>
      <c r="F532">
        <v>15.934179999999998</v>
      </c>
      <c r="G532" s="4">
        <v>3</v>
      </c>
      <c r="H532">
        <v>17.495908999999997</v>
      </c>
      <c r="I532" s="3">
        <v>4</v>
      </c>
      <c r="P532">
        <v>2</v>
      </c>
      <c r="Q532" t="str">
        <f>CONCATENATE(C532,E532,G532,I532)</f>
        <v>34</v>
      </c>
    </row>
    <row r="533" spans="1:17" x14ac:dyDescent="0.25">
      <c r="A533">
        <v>4762</v>
      </c>
      <c r="F533">
        <v>15.934179999999998</v>
      </c>
      <c r="G533" s="4">
        <v>3</v>
      </c>
      <c r="H533">
        <v>17.495908999999997</v>
      </c>
      <c r="I533" s="3">
        <v>4</v>
      </c>
      <c r="P533">
        <v>2</v>
      </c>
      <c r="Q533" t="str">
        <f>CONCATENATE(C533,E533,G533,I533)</f>
        <v>34</v>
      </c>
    </row>
    <row r="534" spans="1:17" x14ac:dyDescent="0.25">
      <c r="A534">
        <v>4763</v>
      </c>
      <c r="F534">
        <v>15.934179999999998</v>
      </c>
      <c r="G534" s="4">
        <v>3</v>
      </c>
      <c r="H534">
        <v>17.495908999999997</v>
      </c>
      <c r="I534" s="3">
        <v>4</v>
      </c>
      <c r="P534">
        <v>2</v>
      </c>
      <c r="Q534" t="str">
        <f>CONCATENATE(C534,E534,G534,I534)</f>
        <v>34</v>
      </c>
    </row>
    <row r="535" spans="1:17" x14ac:dyDescent="0.25">
      <c r="A535">
        <v>4764</v>
      </c>
      <c r="J535">
        <v>-2.5051170000000127</v>
      </c>
      <c r="K535" t="s">
        <v>22</v>
      </c>
      <c r="Q535" t="str">
        <f>CONCATENATE(C535,E535,G535,I535)</f>
        <v/>
      </c>
    </row>
    <row r="536" spans="1:17" x14ac:dyDescent="0.25">
      <c r="A536">
        <v>4882</v>
      </c>
      <c r="Q536" t="str">
        <f>CONCATENATE(C536,E536,G536,I536)</f>
        <v/>
      </c>
    </row>
    <row r="537" spans="1:17" x14ac:dyDescent="0.25">
      <c r="A537">
        <v>4883</v>
      </c>
      <c r="Q537" t="str">
        <f>CONCATENATE(C537,E537,G537,I537)</f>
        <v/>
      </c>
    </row>
    <row r="538" spans="1:17" x14ac:dyDescent="0.25">
      <c r="A538">
        <v>4884</v>
      </c>
      <c r="J538">
        <v>-2.6252720000000096</v>
      </c>
      <c r="K538" t="s">
        <v>22</v>
      </c>
      <c r="Q538" t="str">
        <f>CONCATENATE(C538,E538,G538,I538)</f>
        <v/>
      </c>
    </row>
    <row r="539" spans="1:17" x14ac:dyDescent="0.25">
      <c r="A539">
        <v>4885</v>
      </c>
      <c r="F539">
        <v>16.474783999999993</v>
      </c>
      <c r="G539" s="4">
        <v>3</v>
      </c>
      <c r="P539">
        <v>1</v>
      </c>
      <c r="Q539" t="str">
        <f>CONCATENATE(C539,E539,G539,I539)</f>
        <v>3</v>
      </c>
    </row>
    <row r="540" spans="1:17" x14ac:dyDescent="0.25">
      <c r="A540">
        <v>4886</v>
      </c>
      <c r="F540">
        <v>16.474783999999993</v>
      </c>
      <c r="G540" s="4">
        <v>3</v>
      </c>
      <c r="P540">
        <v>1</v>
      </c>
      <c r="Q540" t="str">
        <f>CONCATENATE(C540,E540,G540,I540)</f>
        <v>3</v>
      </c>
    </row>
    <row r="541" spans="1:17" x14ac:dyDescent="0.25">
      <c r="A541">
        <v>4887</v>
      </c>
      <c r="F541">
        <v>16.474783999999993</v>
      </c>
      <c r="G541" s="4">
        <v>3</v>
      </c>
      <c r="P541">
        <v>1</v>
      </c>
      <c r="Q541" t="str">
        <f>CONCATENATE(C541,E541,G541,I541)</f>
        <v>3</v>
      </c>
    </row>
    <row r="542" spans="1:17" x14ac:dyDescent="0.25">
      <c r="A542">
        <v>4888</v>
      </c>
      <c r="F542">
        <v>16.414701999999998</v>
      </c>
      <c r="G542" s="4">
        <v>3</v>
      </c>
      <c r="P542">
        <v>1</v>
      </c>
      <c r="Q542" t="str">
        <f>CONCATENATE(C542,E542,G542,I542)</f>
        <v>3</v>
      </c>
    </row>
    <row r="543" spans="1:17" x14ac:dyDescent="0.25">
      <c r="A543">
        <v>4889</v>
      </c>
      <c r="F543">
        <v>16.474783999999993</v>
      </c>
      <c r="G543" s="4">
        <v>3</v>
      </c>
      <c r="H543">
        <v>18.516916999999999</v>
      </c>
      <c r="I543" s="3">
        <v>4</v>
      </c>
      <c r="P543">
        <v>2</v>
      </c>
      <c r="Q543" t="str">
        <f>CONCATENATE(C543,E543,G543,I543)</f>
        <v>34</v>
      </c>
    </row>
    <row r="544" spans="1:17" x14ac:dyDescent="0.25">
      <c r="A544">
        <v>4890</v>
      </c>
      <c r="F544">
        <v>16.474783999999993</v>
      </c>
      <c r="G544" s="4">
        <v>3</v>
      </c>
      <c r="H544">
        <v>18.516916999999999</v>
      </c>
      <c r="I544" s="3">
        <v>4</v>
      </c>
      <c r="P544">
        <v>2</v>
      </c>
      <c r="Q544" t="str">
        <f>CONCATENATE(C544,E544,G544,I544)</f>
        <v>34</v>
      </c>
    </row>
    <row r="545" spans="1:17" x14ac:dyDescent="0.25">
      <c r="A545">
        <v>4891</v>
      </c>
      <c r="F545">
        <v>16.474783999999993</v>
      </c>
      <c r="G545" s="4">
        <v>3</v>
      </c>
      <c r="H545">
        <v>18.516916999999999</v>
      </c>
      <c r="I545" s="3">
        <v>4</v>
      </c>
      <c r="P545">
        <v>2</v>
      </c>
      <c r="Q545" t="str">
        <f>CONCATENATE(C545,E545,G545,I545)</f>
        <v>34</v>
      </c>
    </row>
    <row r="546" spans="1:17" x14ac:dyDescent="0.25">
      <c r="A546">
        <v>4892</v>
      </c>
      <c r="F546">
        <v>16.474783999999993</v>
      </c>
      <c r="G546" s="4">
        <v>3</v>
      </c>
      <c r="H546">
        <v>18.516916999999999</v>
      </c>
      <c r="I546" s="3">
        <v>4</v>
      </c>
      <c r="P546">
        <v>2</v>
      </c>
      <c r="Q546" t="str">
        <f>CONCATENATE(C546,E546,G546,I546)</f>
        <v>34</v>
      </c>
    </row>
    <row r="547" spans="1:17" x14ac:dyDescent="0.25">
      <c r="A547">
        <v>4893</v>
      </c>
      <c r="F547">
        <v>16.474783999999993</v>
      </c>
      <c r="G547" s="4">
        <v>3</v>
      </c>
      <c r="H547">
        <v>18.516916999999999</v>
      </c>
      <c r="I547" s="3">
        <v>4</v>
      </c>
      <c r="P547">
        <v>2</v>
      </c>
      <c r="Q547" t="str">
        <f>CONCATENATE(C547,E547,G547,I547)</f>
        <v>34</v>
      </c>
    </row>
    <row r="548" spans="1:17" x14ac:dyDescent="0.25">
      <c r="A548">
        <v>4894</v>
      </c>
      <c r="F548">
        <v>16.474783999999993</v>
      </c>
      <c r="G548" s="4">
        <v>3</v>
      </c>
      <c r="H548">
        <v>18.516916999999999</v>
      </c>
      <c r="I548" s="3">
        <v>4</v>
      </c>
      <c r="P548">
        <v>2</v>
      </c>
      <c r="Q548" t="str">
        <f>CONCATENATE(C548,E548,G548,I548)</f>
        <v>34</v>
      </c>
    </row>
    <row r="549" spans="1:17" x14ac:dyDescent="0.25">
      <c r="A549">
        <v>4895</v>
      </c>
      <c r="F549">
        <v>16.474783999999993</v>
      </c>
      <c r="G549" s="4">
        <v>3</v>
      </c>
      <c r="H549">
        <v>18.516916999999999</v>
      </c>
      <c r="I549" s="3">
        <v>4</v>
      </c>
      <c r="P549">
        <v>2</v>
      </c>
      <c r="Q549" t="str">
        <f>CONCATENATE(C549,E549,G549,I549)</f>
        <v>34</v>
      </c>
    </row>
    <row r="550" spans="1:17" x14ac:dyDescent="0.25">
      <c r="A550">
        <v>4896</v>
      </c>
      <c r="F550">
        <v>16.474783999999993</v>
      </c>
      <c r="G550" s="4">
        <v>3</v>
      </c>
      <c r="H550">
        <v>18.516916999999999</v>
      </c>
      <c r="I550" s="3">
        <v>4</v>
      </c>
      <c r="P550">
        <v>2</v>
      </c>
      <c r="Q550" t="str">
        <f>CONCATENATE(C550,E550,G550,I550)</f>
        <v>34</v>
      </c>
    </row>
    <row r="551" spans="1:17" x14ac:dyDescent="0.25">
      <c r="A551">
        <v>4897</v>
      </c>
      <c r="F551">
        <v>16.474783999999993</v>
      </c>
      <c r="G551" s="4">
        <v>3</v>
      </c>
      <c r="H551">
        <v>18.516916999999999</v>
      </c>
      <c r="I551" s="3">
        <v>4</v>
      </c>
      <c r="P551">
        <v>2</v>
      </c>
      <c r="Q551" t="str">
        <f>CONCATENATE(C551,E551,G551,I551)</f>
        <v>34</v>
      </c>
    </row>
    <row r="552" spans="1:17" x14ac:dyDescent="0.25">
      <c r="A552">
        <v>4898</v>
      </c>
      <c r="F552">
        <v>16.474783999999993</v>
      </c>
      <c r="G552" s="4">
        <v>3</v>
      </c>
      <c r="H552">
        <v>18.516916999999999</v>
      </c>
      <c r="I552" s="3">
        <v>4</v>
      </c>
      <c r="P552">
        <v>2</v>
      </c>
      <c r="Q552" t="str">
        <f>CONCATENATE(C552,E552,G552,I552)</f>
        <v>34</v>
      </c>
    </row>
    <row r="553" spans="1:17" x14ac:dyDescent="0.25">
      <c r="A553">
        <v>4899</v>
      </c>
      <c r="F553">
        <v>16.474783999999993</v>
      </c>
      <c r="G553" s="4">
        <v>3</v>
      </c>
      <c r="H553">
        <v>18.516916999999999</v>
      </c>
      <c r="I553" s="3">
        <v>4</v>
      </c>
      <c r="P553">
        <v>2</v>
      </c>
      <c r="Q553" t="str">
        <f>CONCATENATE(C553,E553,G553,I553)</f>
        <v>34</v>
      </c>
    </row>
    <row r="554" spans="1:17" x14ac:dyDescent="0.25">
      <c r="A554">
        <v>4900</v>
      </c>
      <c r="F554">
        <v>16.474783999999993</v>
      </c>
      <c r="G554" s="4">
        <v>3</v>
      </c>
      <c r="H554">
        <v>18.516916999999999</v>
      </c>
      <c r="I554" s="3">
        <v>4</v>
      </c>
      <c r="P554">
        <v>2</v>
      </c>
      <c r="Q554" t="str">
        <f>CONCATENATE(C554,E554,G554,I554)</f>
        <v>34</v>
      </c>
    </row>
    <row r="555" spans="1:17" x14ac:dyDescent="0.25">
      <c r="A555">
        <v>4901</v>
      </c>
      <c r="H555">
        <v>18.516916999999999</v>
      </c>
      <c r="I555" s="3">
        <v>4</v>
      </c>
      <c r="P555">
        <v>1</v>
      </c>
      <c r="Q555" t="str">
        <f>CONCATENATE(C555,E555,G555,I555)</f>
        <v>4</v>
      </c>
    </row>
    <row r="556" spans="1:17" x14ac:dyDescent="0.25">
      <c r="A556">
        <v>4902</v>
      </c>
      <c r="H556">
        <v>18.516916999999999</v>
      </c>
      <c r="I556" s="3">
        <v>4</v>
      </c>
      <c r="P556">
        <v>1</v>
      </c>
      <c r="Q556" t="str">
        <f>CONCATENATE(C556,E556,G556,I556)</f>
        <v>4</v>
      </c>
    </row>
    <row r="557" spans="1:17" x14ac:dyDescent="0.25">
      <c r="A557">
        <v>4903</v>
      </c>
      <c r="P557">
        <v>0</v>
      </c>
      <c r="Q557" t="str">
        <f>CONCATENATE(C557,E557,G557,I557)</f>
        <v/>
      </c>
    </row>
    <row r="558" spans="1:17" x14ac:dyDescent="0.25">
      <c r="A558">
        <v>4904</v>
      </c>
      <c r="P558">
        <v>0</v>
      </c>
      <c r="Q558" t="str">
        <f>CONCATENATE(C558,E558,G558,I558)</f>
        <v/>
      </c>
    </row>
    <row r="559" spans="1:17" x14ac:dyDescent="0.25">
      <c r="A559">
        <v>4905</v>
      </c>
      <c r="P559">
        <v>0</v>
      </c>
      <c r="Q559" t="str">
        <f>CONCATENATE(C559,E559,G559,I559)</f>
        <v/>
      </c>
    </row>
    <row r="560" spans="1:17" x14ac:dyDescent="0.25">
      <c r="A560">
        <v>4906</v>
      </c>
      <c r="P560">
        <v>0</v>
      </c>
      <c r="Q560" t="str">
        <f>CONCATENATE(C560,E560,G560,I560)</f>
        <v/>
      </c>
    </row>
    <row r="561" spans="1:17" x14ac:dyDescent="0.25">
      <c r="A561">
        <v>4907</v>
      </c>
      <c r="P561">
        <v>0</v>
      </c>
      <c r="Q561" t="str">
        <f>CONCATENATE(C561,E561,G561,I561)</f>
        <v/>
      </c>
    </row>
    <row r="562" spans="1:17" x14ac:dyDescent="0.25">
      <c r="A562">
        <v>4908</v>
      </c>
      <c r="P562">
        <v>0</v>
      </c>
      <c r="Q562" t="str">
        <f>CONCATENATE(C562,E562,G562,I562)</f>
        <v/>
      </c>
    </row>
    <row r="563" spans="1:17" x14ac:dyDescent="0.25">
      <c r="A563">
        <v>4909</v>
      </c>
      <c r="P563">
        <v>0</v>
      </c>
      <c r="Q563" t="str">
        <f>CONCATENATE(C563,E563,G563,I563)</f>
        <v/>
      </c>
    </row>
    <row r="564" spans="1:17" x14ac:dyDescent="0.25">
      <c r="A564">
        <v>4910</v>
      </c>
      <c r="P564">
        <v>0</v>
      </c>
      <c r="Q564" t="str">
        <f>CONCATENATE(C564,E564,G564,I564)</f>
        <v/>
      </c>
    </row>
    <row r="565" spans="1:17" x14ac:dyDescent="0.25">
      <c r="A565">
        <v>4911</v>
      </c>
      <c r="P565">
        <v>0</v>
      </c>
      <c r="Q565" t="str">
        <f>CONCATENATE(C565,E565,G565,I565)</f>
        <v/>
      </c>
    </row>
    <row r="566" spans="1:17" x14ac:dyDescent="0.25">
      <c r="A566">
        <v>4912</v>
      </c>
      <c r="P566">
        <v>0</v>
      </c>
      <c r="Q566" t="str">
        <f>CONCATENATE(C566,E566,G566,I566)</f>
        <v/>
      </c>
    </row>
    <row r="567" spans="1:17" x14ac:dyDescent="0.25">
      <c r="A567">
        <v>4913</v>
      </c>
      <c r="P567">
        <v>0</v>
      </c>
      <c r="Q567" t="str">
        <f>CONCATENATE(C567,E567,G567,I567)</f>
        <v/>
      </c>
    </row>
    <row r="568" spans="1:17" x14ac:dyDescent="0.25">
      <c r="A568">
        <v>4914</v>
      </c>
      <c r="P568">
        <v>0</v>
      </c>
      <c r="Q568" t="str">
        <f>CONCATENATE(C568,E568,G568,I568)</f>
        <v/>
      </c>
    </row>
    <row r="569" spans="1:17" x14ac:dyDescent="0.25">
      <c r="A569">
        <v>4915</v>
      </c>
      <c r="P569">
        <v>0</v>
      </c>
      <c r="Q569" t="str">
        <f>CONCATENATE(C569,E569,G569,I569)</f>
        <v/>
      </c>
    </row>
    <row r="570" spans="1:17" x14ac:dyDescent="0.25">
      <c r="A570">
        <v>4916</v>
      </c>
      <c r="P570">
        <v>0</v>
      </c>
      <c r="Q570" t="str">
        <f>CONCATENATE(C570,E570,G570,I570)</f>
        <v/>
      </c>
    </row>
    <row r="571" spans="1:17" x14ac:dyDescent="0.25">
      <c r="A571">
        <v>4917</v>
      </c>
      <c r="P571">
        <v>0</v>
      </c>
      <c r="Q571" t="str">
        <f>CONCATENATE(C571,E571,G571,I571)</f>
        <v/>
      </c>
    </row>
    <row r="572" spans="1:17" x14ac:dyDescent="0.25">
      <c r="A572">
        <v>4918</v>
      </c>
      <c r="P572">
        <v>0</v>
      </c>
      <c r="Q572" t="str">
        <f>CONCATENATE(C572,E572,G572,I572)</f>
        <v/>
      </c>
    </row>
    <row r="573" spans="1:17" x14ac:dyDescent="0.25">
      <c r="A573">
        <v>4919</v>
      </c>
      <c r="P573">
        <v>0</v>
      </c>
      <c r="Q573" t="str">
        <f>CONCATENATE(C573,E573,G573,I573)</f>
        <v/>
      </c>
    </row>
    <row r="574" spans="1:17" x14ac:dyDescent="0.25">
      <c r="A574">
        <v>4920</v>
      </c>
      <c r="P574">
        <v>0</v>
      </c>
      <c r="Q574" t="str">
        <f>CONCATENATE(C574,E574,G574,I574)</f>
        <v/>
      </c>
    </row>
    <row r="575" spans="1:17" x14ac:dyDescent="0.25">
      <c r="A575">
        <v>4921</v>
      </c>
      <c r="P575">
        <v>0</v>
      </c>
      <c r="Q575" t="str">
        <f>CONCATENATE(C575,E575,G575,I575)</f>
        <v/>
      </c>
    </row>
    <row r="576" spans="1:17" x14ac:dyDescent="0.25">
      <c r="A576">
        <v>4922</v>
      </c>
      <c r="P576">
        <v>0</v>
      </c>
      <c r="Q576" t="str">
        <f>CONCATENATE(C576,E576,G576,I576)</f>
        <v/>
      </c>
    </row>
    <row r="577" spans="1:17" x14ac:dyDescent="0.25">
      <c r="A577">
        <v>4923</v>
      </c>
      <c r="D577">
        <v>55.035146999999995</v>
      </c>
      <c r="E577" s="1">
        <v>2</v>
      </c>
      <c r="P577">
        <v>1</v>
      </c>
      <c r="Q577" t="str">
        <f>CONCATENATE(C577,E577,G577,I577)</f>
        <v>2</v>
      </c>
    </row>
    <row r="578" spans="1:17" x14ac:dyDescent="0.25">
      <c r="A578">
        <v>4924</v>
      </c>
      <c r="D578">
        <v>55.035146999999995</v>
      </c>
      <c r="E578" s="1">
        <v>2</v>
      </c>
      <c r="P578">
        <v>1</v>
      </c>
      <c r="Q578" t="str">
        <f>CONCATENATE(C578,E578,G578,I578)</f>
        <v>2</v>
      </c>
    </row>
    <row r="579" spans="1:17" x14ac:dyDescent="0.25">
      <c r="A579">
        <v>4925</v>
      </c>
      <c r="B579">
        <v>57.377679999999998</v>
      </c>
      <c r="C579" s="2">
        <v>1</v>
      </c>
      <c r="D579">
        <v>55.035146999999995</v>
      </c>
      <c r="E579" s="1">
        <v>2</v>
      </c>
      <c r="P579">
        <v>2</v>
      </c>
      <c r="Q579" t="str">
        <f>CONCATENATE(C579,E579,G579,I579)</f>
        <v>12</v>
      </c>
    </row>
    <row r="580" spans="1:17" x14ac:dyDescent="0.25">
      <c r="A580">
        <v>4926</v>
      </c>
      <c r="B580">
        <v>57.377679999999998</v>
      </c>
      <c r="C580" s="2">
        <v>1</v>
      </c>
      <c r="D580">
        <v>55.035146999999995</v>
      </c>
      <c r="E580" s="1">
        <v>2</v>
      </c>
      <c r="P580">
        <v>2</v>
      </c>
      <c r="Q580" t="str">
        <f>CONCATENATE(C580,E580,G580,I580)</f>
        <v>12</v>
      </c>
    </row>
    <row r="581" spans="1:17" x14ac:dyDescent="0.25">
      <c r="A581">
        <v>4927</v>
      </c>
      <c r="B581">
        <v>57.317600999999996</v>
      </c>
      <c r="C581" s="2">
        <v>1</v>
      </c>
      <c r="D581">
        <v>54.855022999999996</v>
      </c>
      <c r="E581" s="1">
        <v>2</v>
      </c>
      <c r="P581">
        <v>2</v>
      </c>
      <c r="Q581" t="str">
        <f>CONCATENATE(C581,E581,G581,I581)</f>
        <v>12</v>
      </c>
    </row>
    <row r="582" spans="1:17" x14ac:dyDescent="0.25">
      <c r="A582">
        <v>4928</v>
      </c>
      <c r="B582">
        <v>57.377679999999998</v>
      </c>
      <c r="C582" s="2">
        <v>1</v>
      </c>
      <c r="D582">
        <v>55.035146999999995</v>
      </c>
      <c r="E582" s="1">
        <v>2</v>
      </c>
      <c r="P582">
        <v>2</v>
      </c>
      <c r="Q582" t="str">
        <f>CONCATENATE(C582,E582,G582,I582)</f>
        <v>12</v>
      </c>
    </row>
    <row r="583" spans="1:17" x14ac:dyDescent="0.25">
      <c r="A583">
        <v>4929</v>
      </c>
      <c r="B583">
        <v>57.377679999999998</v>
      </c>
      <c r="C583" s="2">
        <v>1</v>
      </c>
      <c r="D583">
        <v>55.035146999999995</v>
      </c>
      <c r="E583" s="1">
        <v>2</v>
      </c>
      <c r="P583">
        <v>2</v>
      </c>
      <c r="Q583" t="str">
        <f>CONCATENATE(C583,E583,G583,I583)</f>
        <v>12</v>
      </c>
    </row>
    <row r="584" spans="1:17" x14ac:dyDescent="0.25">
      <c r="A584">
        <v>4930</v>
      </c>
      <c r="B584">
        <v>57.377679999999998</v>
      </c>
      <c r="C584" s="2">
        <v>1</v>
      </c>
      <c r="D584">
        <v>55.035146999999995</v>
      </c>
      <c r="E584" s="1">
        <v>2</v>
      </c>
      <c r="P584">
        <v>2</v>
      </c>
      <c r="Q584" t="str">
        <f>CONCATENATE(C584,E584,G584,I584)</f>
        <v>12</v>
      </c>
    </row>
    <row r="585" spans="1:17" x14ac:dyDescent="0.25">
      <c r="A585">
        <v>4931</v>
      </c>
      <c r="B585">
        <v>57.377679999999998</v>
      </c>
      <c r="C585" s="2">
        <v>1</v>
      </c>
      <c r="D585">
        <v>55.035146999999995</v>
      </c>
      <c r="E585" s="1">
        <v>2</v>
      </c>
      <c r="P585">
        <v>2</v>
      </c>
      <c r="Q585" t="str">
        <f>CONCATENATE(C585,E585,G585,I585)</f>
        <v>12</v>
      </c>
    </row>
    <row r="586" spans="1:17" x14ac:dyDescent="0.25">
      <c r="A586">
        <v>4932</v>
      </c>
      <c r="B586">
        <v>57.377679999999998</v>
      </c>
      <c r="C586" s="2">
        <v>1</v>
      </c>
      <c r="D586">
        <v>55.035146999999995</v>
      </c>
      <c r="E586" s="1">
        <v>2</v>
      </c>
      <c r="H586">
        <v>55.275465999999994</v>
      </c>
      <c r="I586" s="3">
        <v>4</v>
      </c>
      <c r="P586">
        <v>3</v>
      </c>
      <c r="Q586" t="str">
        <f>CONCATENATE(C586,E586,G586,I586)</f>
        <v>124</v>
      </c>
    </row>
    <row r="587" spans="1:17" x14ac:dyDescent="0.25">
      <c r="A587">
        <v>4933</v>
      </c>
      <c r="B587">
        <v>57.377679999999998</v>
      </c>
      <c r="C587" s="2">
        <v>1</v>
      </c>
      <c r="H587">
        <v>55.275465999999994</v>
      </c>
      <c r="I587" s="3">
        <v>4</v>
      </c>
      <c r="P587">
        <v>2</v>
      </c>
      <c r="Q587" t="str">
        <f>CONCATENATE(C587,E587,G587,I587)</f>
        <v>14</v>
      </c>
    </row>
    <row r="588" spans="1:17" x14ac:dyDescent="0.25">
      <c r="A588">
        <v>4934</v>
      </c>
      <c r="B588">
        <v>57.377679999999998</v>
      </c>
      <c r="C588" s="2">
        <v>1</v>
      </c>
      <c r="F588">
        <v>56.536793999999993</v>
      </c>
      <c r="G588" s="4">
        <v>3</v>
      </c>
      <c r="H588">
        <v>55.275465999999994</v>
      </c>
      <c r="I588" s="3">
        <v>4</v>
      </c>
      <c r="P588">
        <v>3</v>
      </c>
      <c r="Q588" t="str">
        <f>CONCATENATE(C588,E588,G588,I588)</f>
        <v>134</v>
      </c>
    </row>
    <row r="589" spans="1:17" x14ac:dyDescent="0.25">
      <c r="A589">
        <v>4935</v>
      </c>
      <c r="B589">
        <v>57.377679999999998</v>
      </c>
      <c r="C589" s="2">
        <v>1</v>
      </c>
      <c r="F589">
        <v>56.536793999999993</v>
      </c>
      <c r="G589" s="4">
        <v>3</v>
      </c>
      <c r="H589">
        <v>55.275465999999994</v>
      </c>
      <c r="I589" s="3">
        <v>4</v>
      </c>
      <c r="P589">
        <v>3</v>
      </c>
      <c r="Q589" t="str">
        <f>CONCATENATE(C589,E589,G589,I589)</f>
        <v>134</v>
      </c>
    </row>
    <row r="590" spans="1:17" x14ac:dyDescent="0.25">
      <c r="A590">
        <v>4936</v>
      </c>
      <c r="F590">
        <v>56.536793999999993</v>
      </c>
      <c r="G590" s="4">
        <v>3</v>
      </c>
      <c r="H590">
        <v>55.275465999999994</v>
      </c>
      <c r="I590" s="3">
        <v>4</v>
      </c>
      <c r="P590">
        <v>2</v>
      </c>
      <c r="Q590" t="str">
        <f>CONCATENATE(C590,E590,G590,I590)</f>
        <v>34</v>
      </c>
    </row>
    <row r="591" spans="1:17" x14ac:dyDescent="0.25">
      <c r="A591">
        <v>4937</v>
      </c>
      <c r="F591">
        <v>56.536793999999993</v>
      </c>
      <c r="G591" s="4">
        <v>3</v>
      </c>
      <c r="H591">
        <v>55.275465999999994</v>
      </c>
      <c r="I591" s="3">
        <v>4</v>
      </c>
      <c r="P591">
        <v>2</v>
      </c>
      <c r="Q591" t="str">
        <f>CONCATENATE(C591,E591,G591,I591)</f>
        <v>34</v>
      </c>
    </row>
    <row r="592" spans="1:17" x14ac:dyDescent="0.25">
      <c r="A592">
        <v>4938</v>
      </c>
      <c r="F592">
        <v>56.536793999999993</v>
      </c>
      <c r="G592" s="4">
        <v>3</v>
      </c>
      <c r="H592">
        <v>55.275465999999994</v>
      </c>
      <c r="I592" s="3">
        <v>4</v>
      </c>
      <c r="P592">
        <v>2</v>
      </c>
      <c r="Q592" t="str">
        <f>CONCATENATE(C592,E592,G592,I592)</f>
        <v>34</v>
      </c>
    </row>
    <row r="593" spans="1:17" x14ac:dyDescent="0.25">
      <c r="A593">
        <v>4939</v>
      </c>
      <c r="F593">
        <v>56.536793999999993</v>
      </c>
      <c r="G593" s="4">
        <v>3</v>
      </c>
      <c r="H593">
        <v>55.275465999999994</v>
      </c>
      <c r="I593" s="3">
        <v>4</v>
      </c>
      <c r="P593">
        <v>2</v>
      </c>
      <c r="Q593" t="str">
        <f>CONCATENATE(C593,E593,G593,I593)</f>
        <v>34</v>
      </c>
    </row>
    <row r="594" spans="1:17" x14ac:dyDescent="0.25">
      <c r="A594">
        <v>4940</v>
      </c>
      <c r="F594">
        <v>56.536793999999993</v>
      </c>
      <c r="G594" s="4">
        <v>3</v>
      </c>
      <c r="H594">
        <v>55.275465999999994</v>
      </c>
      <c r="I594" s="3">
        <v>4</v>
      </c>
      <c r="P594">
        <v>2</v>
      </c>
      <c r="Q594" t="str">
        <f>CONCATENATE(C594,E594,G594,I594)</f>
        <v>34</v>
      </c>
    </row>
    <row r="595" spans="1:17" x14ac:dyDescent="0.25">
      <c r="A595">
        <v>4941</v>
      </c>
      <c r="F595">
        <v>56.536793999999993</v>
      </c>
      <c r="G595" s="4">
        <v>3</v>
      </c>
      <c r="H595">
        <v>55.275465999999994</v>
      </c>
      <c r="I595" s="3">
        <v>4</v>
      </c>
      <c r="P595">
        <v>2</v>
      </c>
      <c r="Q595" t="str">
        <f>CONCATENATE(C595,E595,G595,I595)</f>
        <v>34</v>
      </c>
    </row>
    <row r="596" spans="1:17" x14ac:dyDescent="0.25">
      <c r="A596">
        <v>4942</v>
      </c>
      <c r="F596">
        <v>56.536793999999993</v>
      </c>
      <c r="G596" s="4">
        <v>3</v>
      </c>
      <c r="P596">
        <v>1</v>
      </c>
      <c r="Q596" t="str">
        <f>CONCATENATE(C596,E596,G596,I596)</f>
        <v>3</v>
      </c>
    </row>
    <row r="597" spans="1:17" x14ac:dyDescent="0.25">
      <c r="A597">
        <v>4943</v>
      </c>
      <c r="F597">
        <v>56.536793999999993</v>
      </c>
      <c r="G597" s="4">
        <v>3</v>
      </c>
      <c r="P597">
        <v>1</v>
      </c>
      <c r="Q597" t="str">
        <f>CONCATENATE(C597,E597,G597,I597)</f>
        <v>3</v>
      </c>
    </row>
    <row r="598" spans="1:17" x14ac:dyDescent="0.25">
      <c r="A598">
        <v>4944</v>
      </c>
      <c r="P598">
        <v>0</v>
      </c>
      <c r="Q598" t="str">
        <f>CONCATENATE(C598,E598,G598,I598)</f>
        <v/>
      </c>
    </row>
    <row r="599" spans="1:17" x14ac:dyDescent="0.25">
      <c r="A599">
        <v>4945</v>
      </c>
      <c r="P599">
        <v>0</v>
      </c>
      <c r="Q599" t="str">
        <f>CONCATENATE(C599,E599,G599,I599)</f>
        <v/>
      </c>
    </row>
    <row r="600" spans="1:17" x14ac:dyDescent="0.25">
      <c r="A600">
        <v>4946</v>
      </c>
      <c r="P600">
        <v>0</v>
      </c>
      <c r="Q600" t="str">
        <f>CONCATENATE(C600,E600,G600,I600)</f>
        <v/>
      </c>
    </row>
    <row r="601" spans="1:17" x14ac:dyDescent="0.25">
      <c r="A601">
        <v>4947</v>
      </c>
      <c r="P601">
        <v>0</v>
      </c>
      <c r="Q601" t="str">
        <f>CONCATENATE(C601,E601,G601,I601)</f>
        <v/>
      </c>
    </row>
    <row r="602" spans="1:17" x14ac:dyDescent="0.25">
      <c r="A602">
        <v>4948</v>
      </c>
      <c r="P602">
        <v>0</v>
      </c>
      <c r="Q602" t="str">
        <f>CONCATENATE(C602,E602,G602,I602)</f>
        <v/>
      </c>
    </row>
    <row r="603" spans="1:17" x14ac:dyDescent="0.25">
      <c r="A603">
        <v>4949</v>
      </c>
      <c r="P603">
        <v>0</v>
      </c>
      <c r="Q603" t="str">
        <f>CONCATENATE(C603,E603,G603,I603)</f>
        <v/>
      </c>
    </row>
    <row r="604" spans="1:17" x14ac:dyDescent="0.25">
      <c r="A604">
        <v>4950</v>
      </c>
      <c r="P604">
        <v>0</v>
      </c>
      <c r="Q604" t="str">
        <f>CONCATENATE(C604,E604,G604,I604)</f>
        <v/>
      </c>
    </row>
    <row r="605" spans="1:17" x14ac:dyDescent="0.25">
      <c r="A605">
        <v>4951</v>
      </c>
      <c r="P605">
        <v>0</v>
      </c>
      <c r="Q605" t="str">
        <f>CONCATENATE(C605,E605,G605,I605)</f>
        <v/>
      </c>
    </row>
    <row r="606" spans="1:17" x14ac:dyDescent="0.25">
      <c r="A606">
        <v>4952</v>
      </c>
      <c r="P606">
        <v>0</v>
      </c>
      <c r="Q606" t="str">
        <f>CONCATENATE(C606,E606,G606,I606)</f>
        <v/>
      </c>
    </row>
    <row r="607" spans="1:17" x14ac:dyDescent="0.25">
      <c r="A607">
        <v>4953</v>
      </c>
      <c r="P607">
        <v>0</v>
      </c>
      <c r="Q607" t="str">
        <f>CONCATENATE(C607,E607,G607,I607)</f>
        <v/>
      </c>
    </row>
    <row r="608" spans="1:17" x14ac:dyDescent="0.25">
      <c r="A608">
        <v>4954</v>
      </c>
      <c r="P608">
        <v>0</v>
      </c>
      <c r="Q608" t="str">
        <f>CONCATENATE(C608,E608,G608,I608)</f>
        <v/>
      </c>
    </row>
    <row r="609" spans="1:17" x14ac:dyDescent="0.25">
      <c r="A609">
        <v>4955</v>
      </c>
      <c r="P609">
        <v>0</v>
      </c>
      <c r="Q609" t="str">
        <f>CONCATENATE(C609,E609,G609,I609)</f>
        <v/>
      </c>
    </row>
    <row r="610" spans="1:17" x14ac:dyDescent="0.25">
      <c r="A610">
        <v>4956</v>
      </c>
      <c r="P610">
        <v>0</v>
      </c>
      <c r="Q610" t="str">
        <f>CONCATENATE(C610,E610,G610,I610)</f>
        <v/>
      </c>
    </row>
    <row r="611" spans="1:17" x14ac:dyDescent="0.25">
      <c r="A611">
        <v>4957</v>
      </c>
      <c r="D611">
        <v>85.870382000000006</v>
      </c>
      <c r="E611" s="1">
        <v>2</v>
      </c>
      <c r="P611">
        <v>1</v>
      </c>
      <c r="Q611" t="str">
        <f>CONCATENATE(C611,E611,G611,I611)</f>
        <v>2</v>
      </c>
    </row>
    <row r="612" spans="1:17" x14ac:dyDescent="0.25">
      <c r="A612">
        <v>4958</v>
      </c>
      <c r="B612">
        <v>86.782338999999993</v>
      </c>
      <c r="C612" s="2">
        <v>1</v>
      </c>
      <c r="D612">
        <v>85.870382000000006</v>
      </c>
      <c r="E612" s="1">
        <v>2</v>
      </c>
      <c r="P612">
        <v>2</v>
      </c>
      <c r="Q612" t="str">
        <f>CONCATENATE(C612,E612,G612,I612)</f>
        <v>12</v>
      </c>
    </row>
    <row r="613" spans="1:17" x14ac:dyDescent="0.25">
      <c r="A613">
        <v>4959</v>
      </c>
      <c r="B613">
        <v>86.782338999999993</v>
      </c>
      <c r="C613" s="2">
        <v>1</v>
      </c>
      <c r="D613">
        <v>85.870382000000006</v>
      </c>
      <c r="E613" s="1">
        <v>2</v>
      </c>
      <c r="P613">
        <v>2</v>
      </c>
      <c r="Q613" t="str">
        <f>CONCATENATE(C613,E613,G613,I613)</f>
        <v>12</v>
      </c>
    </row>
    <row r="614" spans="1:17" x14ac:dyDescent="0.25">
      <c r="A614">
        <v>4960</v>
      </c>
      <c r="B614">
        <v>86.782338999999993</v>
      </c>
      <c r="C614" s="2">
        <v>1</v>
      </c>
      <c r="D614">
        <v>85.870382000000006</v>
      </c>
      <c r="E614" s="1">
        <v>2</v>
      </c>
      <c r="P614">
        <v>2</v>
      </c>
      <c r="Q614" t="str">
        <f>CONCATENATE(C614,E614,G614,I614)</f>
        <v>12</v>
      </c>
    </row>
    <row r="615" spans="1:17" x14ac:dyDescent="0.25">
      <c r="A615">
        <v>4961</v>
      </c>
      <c r="B615">
        <v>86.782338999999993</v>
      </c>
      <c r="C615" s="2">
        <v>1</v>
      </c>
      <c r="D615">
        <v>85.870382000000006</v>
      </c>
      <c r="E615" s="1">
        <v>2</v>
      </c>
      <c r="P615">
        <v>2</v>
      </c>
      <c r="Q615" t="str">
        <f>CONCATENATE(C615,E615,G615,I615)</f>
        <v>12</v>
      </c>
    </row>
    <row r="616" spans="1:17" x14ac:dyDescent="0.25">
      <c r="A616">
        <v>4962</v>
      </c>
      <c r="B616">
        <v>86.782338999999993</v>
      </c>
      <c r="C616" s="2">
        <v>1</v>
      </c>
      <c r="D616">
        <v>85.870382000000006</v>
      </c>
      <c r="E616" s="1">
        <v>2</v>
      </c>
      <c r="P616">
        <v>2</v>
      </c>
      <c r="Q616" t="str">
        <f>CONCATENATE(C616,E616,G616,I616)</f>
        <v>12</v>
      </c>
    </row>
    <row r="617" spans="1:17" x14ac:dyDescent="0.25">
      <c r="A617">
        <v>4963</v>
      </c>
      <c r="B617">
        <v>86.782338999999993</v>
      </c>
      <c r="C617" s="2">
        <v>1</v>
      </c>
      <c r="D617">
        <v>85.870382000000006</v>
      </c>
      <c r="E617" s="1">
        <v>2</v>
      </c>
      <c r="P617">
        <v>2</v>
      </c>
      <c r="Q617" t="str">
        <f>CONCATENATE(C617,E617,G617,I617)</f>
        <v>12</v>
      </c>
    </row>
    <row r="618" spans="1:17" x14ac:dyDescent="0.25">
      <c r="A618">
        <v>4964</v>
      </c>
      <c r="B618">
        <v>86.782338999999993</v>
      </c>
      <c r="C618" s="2">
        <v>1</v>
      </c>
      <c r="D618">
        <v>85.870382000000006</v>
      </c>
      <c r="E618" s="1">
        <v>2</v>
      </c>
      <c r="P618">
        <v>2</v>
      </c>
      <c r="Q618" t="str">
        <f>CONCATENATE(C618,E618,G618,I618)</f>
        <v>12</v>
      </c>
    </row>
    <row r="619" spans="1:17" x14ac:dyDescent="0.25">
      <c r="A619">
        <v>4965</v>
      </c>
      <c r="B619">
        <v>86.782338999999993</v>
      </c>
      <c r="C619" s="2">
        <v>1</v>
      </c>
      <c r="D619">
        <v>85.870382000000006</v>
      </c>
      <c r="E619" s="1">
        <v>2</v>
      </c>
      <c r="P619">
        <v>2</v>
      </c>
      <c r="Q619" t="str">
        <f>CONCATENATE(C619,E619,G619,I619)</f>
        <v>12</v>
      </c>
    </row>
    <row r="620" spans="1:17" x14ac:dyDescent="0.25">
      <c r="A620">
        <v>4966</v>
      </c>
      <c r="B620">
        <v>86.782338999999993</v>
      </c>
      <c r="C620" s="2">
        <v>1</v>
      </c>
      <c r="D620">
        <v>85.870382000000006</v>
      </c>
      <c r="E620" s="1">
        <v>2</v>
      </c>
      <c r="P620">
        <v>2</v>
      </c>
      <c r="Q620" t="str">
        <f>CONCATENATE(C620,E620,G620,I620)</f>
        <v>12</v>
      </c>
    </row>
    <row r="621" spans="1:17" x14ac:dyDescent="0.25">
      <c r="A621">
        <v>4967</v>
      </c>
      <c r="B621">
        <v>86.782338999999993</v>
      </c>
      <c r="C621" s="2">
        <v>1</v>
      </c>
      <c r="P621">
        <v>1</v>
      </c>
      <c r="Q621" t="str">
        <f>CONCATENATE(C621,E621,G621,I621)</f>
        <v>1</v>
      </c>
    </row>
    <row r="622" spans="1:17" x14ac:dyDescent="0.25">
      <c r="A622">
        <v>4968</v>
      </c>
      <c r="H622">
        <v>88.391621999999998</v>
      </c>
      <c r="I622" s="3">
        <v>4</v>
      </c>
      <c r="P622">
        <v>1</v>
      </c>
      <c r="Q622" t="str">
        <f>CONCATENATE(C622,E622,G622,I622)</f>
        <v>4</v>
      </c>
    </row>
    <row r="623" spans="1:17" x14ac:dyDescent="0.25">
      <c r="A623">
        <v>4969</v>
      </c>
      <c r="H623">
        <v>88.391621999999998</v>
      </c>
      <c r="I623" s="3">
        <v>4</v>
      </c>
      <c r="P623">
        <v>1</v>
      </c>
      <c r="Q623" t="str">
        <f>CONCATENATE(C623,E623,G623,I623)</f>
        <v>4</v>
      </c>
    </row>
    <row r="624" spans="1:17" x14ac:dyDescent="0.25">
      <c r="A624">
        <v>4970</v>
      </c>
      <c r="H624">
        <v>88.391621999999998</v>
      </c>
      <c r="I624" s="3">
        <v>4</v>
      </c>
      <c r="P624">
        <v>1</v>
      </c>
      <c r="Q624" t="str">
        <f>CONCATENATE(C624,E624,G624,I624)</f>
        <v>4</v>
      </c>
    </row>
    <row r="625" spans="1:17" x14ac:dyDescent="0.25">
      <c r="A625">
        <v>4971</v>
      </c>
      <c r="F625">
        <v>89.947148999999996</v>
      </c>
      <c r="G625" s="4">
        <v>3</v>
      </c>
      <c r="H625">
        <v>88.391621999999998</v>
      </c>
      <c r="I625" s="3">
        <v>4</v>
      </c>
      <c r="P625">
        <v>2</v>
      </c>
      <c r="Q625" t="str">
        <f>CONCATENATE(C625,E625,G625,I625)</f>
        <v>34</v>
      </c>
    </row>
    <row r="626" spans="1:17" x14ac:dyDescent="0.25">
      <c r="A626">
        <v>4972</v>
      </c>
      <c r="F626">
        <v>89.947148999999996</v>
      </c>
      <c r="G626" s="4">
        <v>3</v>
      </c>
      <c r="H626">
        <v>88.337968999999987</v>
      </c>
      <c r="I626" s="3">
        <v>4</v>
      </c>
      <c r="P626">
        <v>2</v>
      </c>
      <c r="Q626" t="str">
        <f>CONCATENATE(C626,E626,G626,I626)</f>
        <v>34</v>
      </c>
    </row>
    <row r="627" spans="1:17" x14ac:dyDescent="0.25">
      <c r="A627">
        <v>4973</v>
      </c>
      <c r="F627">
        <v>89.947148999999996</v>
      </c>
      <c r="G627" s="4">
        <v>3</v>
      </c>
      <c r="H627">
        <v>88.391621999999998</v>
      </c>
      <c r="I627" s="3">
        <v>4</v>
      </c>
      <c r="P627">
        <v>2</v>
      </c>
      <c r="Q627" t="str">
        <f>CONCATENATE(C627,E627,G627,I627)</f>
        <v>34</v>
      </c>
    </row>
    <row r="628" spans="1:17" x14ac:dyDescent="0.25">
      <c r="A628">
        <v>4974</v>
      </c>
      <c r="F628">
        <v>89.947148999999996</v>
      </c>
      <c r="G628" s="4">
        <v>3</v>
      </c>
      <c r="H628">
        <v>88.391621999999998</v>
      </c>
      <c r="I628" s="3">
        <v>4</v>
      </c>
      <c r="P628">
        <v>2</v>
      </c>
      <c r="Q628" t="str">
        <f>CONCATENATE(C628,E628,G628,I628)</f>
        <v>34</v>
      </c>
    </row>
    <row r="629" spans="1:17" x14ac:dyDescent="0.25">
      <c r="A629">
        <v>4975</v>
      </c>
      <c r="F629">
        <v>89.947148999999996</v>
      </c>
      <c r="G629" s="4">
        <v>3</v>
      </c>
      <c r="H629">
        <v>88.391621999999998</v>
      </c>
      <c r="I629" s="3">
        <v>4</v>
      </c>
      <c r="P629">
        <v>2</v>
      </c>
      <c r="Q629" t="str">
        <f>CONCATENATE(C629,E629,G629,I629)</f>
        <v>34</v>
      </c>
    </row>
    <row r="630" spans="1:17" x14ac:dyDescent="0.25">
      <c r="A630">
        <v>4976</v>
      </c>
      <c r="F630">
        <v>89.947148999999996</v>
      </c>
      <c r="G630" s="4">
        <v>3</v>
      </c>
      <c r="H630">
        <v>88.391621999999998</v>
      </c>
      <c r="I630" s="3">
        <v>4</v>
      </c>
      <c r="P630">
        <v>2</v>
      </c>
      <c r="Q630" t="str">
        <f>CONCATENATE(C630,E630,G630,I630)</f>
        <v>34</v>
      </c>
    </row>
    <row r="631" spans="1:17" x14ac:dyDescent="0.25">
      <c r="A631">
        <v>4977</v>
      </c>
      <c r="F631">
        <v>89.947148999999996</v>
      </c>
      <c r="G631" s="4">
        <v>3</v>
      </c>
      <c r="H631">
        <v>88.391621999999998</v>
      </c>
      <c r="I631" s="3">
        <v>4</v>
      </c>
      <c r="P631">
        <v>2</v>
      </c>
      <c r="Q631" t="str">
        <f>CONCATENATE(C631,E631,G631,I631)</f>
        <v>34</v>
      </c>
    </row>
    <row r="632" spans="1:17" x14ac:dyDescent="0.25">
      <c r="A632">
        <v>4978</v>
      </c>
      <c r="F632">
        <v>89.947148999999996</v>
      </c>
      <c r="G632" s="4">
        <v>3</v>
      </c>
      <c r="H632">
        <v>88.391621999999998</v>
      </c>
      <c r="I632" s="3">
        <v>4</v>
      </c>
      <c r="P632">
        <v>2</v>
      </c>
      <c r="Q632" t="str">
        <f>CONCATENATE(C632,E632,G632,I632)</f>
        <v>34</v>
      </c>
    </row>
    <row r="633" spans="1:17" x14ac:dyDescent="0.25">
      <c r="A633">
        <v>4979</v>
      </c>
      <c r="F633">
        <v>89.947148999999996</v>
      </c>
      <c r="G633" s="4">
        <v>3</v>
      </c>
      <c r="H633">
        <v>88.391621999999998</v>
      </c>
      <c r="I633" s="3">
        <v>4</v>
      </c>
      <c r="P633">
        <v>2</v>
      </c>
      <c r="Q633" t="str">
        <f>CONCATENATE(C633,E633,G633,I633)</f>
        <v>34</v>
      </c>
    </row>
    <row r="634" spans="1:17" x14ac:dyDescent="0.25">
      <c r="A634">
        <v>4980</v>
      </c>
      <c r="F634">
        <v>89.947148999999996</v>
      </c>
      <c r="G634" s="4">
        <v>3</v>
      </c>
      <c r="P634">
        <v>1</v>
      </c>
      <c r="Q634" t="str">
        <f>CONCATENATE(C634,E634,G634,I634)</f>
        <v>3</v>
      </c>
    </row>
    <row r="635" spans="1:17" x14ac:dyDescent="0.25">
      <c r="A635">
        <v>4981</v>
      </c>
      <c r="F635">
        <v>89.947148999999996</v>
      </c>
      <c r="G635" s="4">
        <v>3</v>
      </c>
      <c r="P635">
        <v>1</v>
      </c>
      <c r="Q635" t="str">
        <f>CONCATENATE(C635,E635,G635,I635)</f>
        <v>3</v>
      </c>
    </row>
    <row r="636" spans="1:17" x14ac:dyDescent="0.25">
      <c r="A636">
        <v>4982</v>
      </c>
      <c r="P636">
        <v>0</v>
      </c>
      <c r="Q636" t="str">
        <f>CONCATENATE(C636,E636,G636,I636)</f>
        <v/>
      </c>
    </row>
    <row r="637" spans="1:17" x14ac:dyDescent="0.25">
      <c r="A637">
        <v>4983</v>
      </c>
      <c r="P637">
        <v>0</v>
      </c>
      <c r="Q637" t="str">
        <f>CONCATENATE(C637,E637,G637,I637)</f>
        <v/>
      </c>
    </row>
    <row r="638" spans="1:17" x14ac:dyDescent="0.25">
      <c r="A638">
        <v>4984</v>
      </c>
      <c r="P638">
        <v>0</v>
      </c>
      <c r="Q638" t="str">
        <f>CONCATENATE(C638,E638,G638,I638)</f>
        <v/>
      </c>
    </row>
    <row r="639" spans="1:17" x14ac:dyDescent="0.25">
      <c r="A639">
        <v>4985</v>
      </c>
      <c r="D639">
        <v>109.579988</v>
      </c>
      <c r="E639" s="1">
        <v>2</v>
      </c>
      <c r="P639">
        <v>1</v>
      </c>
      <c r="Q639" t="str">
        <f>CONCATENATE(C639,E639,G639,I639)</f>
        <v>2</v>
      </c>
    </row>
    <row r="640" spans="1:17" x14ac:dyDescent="0.25">
      <c r="A640">
        <v>4986</v>
      </c>
      <c r="D640">
        <v>109.579988</v>
      </c>
      <c r="E640" s="1">
        <v>2</v>
      </c>
      <c r="P640">
        <v>1</v>
      </c>
      <c r="Q640" t="str">
        <f>CONCATENATE(C640,E640,G640,I640)</f>
        <v>2</v>
      </c>
    </row>
    <row r="641" spans="1:17" x14ac:dyDescent="0.25">
      <c r="A641">
        <v>4987</v>
      </c>
      <c r="D641">
        <v>109.579988</v>
      </c>
      <c r="E641" s="1">
        <v>2</v>
      </c>
      <c r="P641">
        <v>1</v>
      </c>
      <c r="Q641" t="str">
        <f>CONCATENATE(C641,E641,G641,I641)</f>
        <v>2</v>
      </c>
    </row>
    <row r="642" spans="1:17" x14ac:dyDescent="0.25">
      <c r="A642">
        <v>4988</v>
      </c>
      <c r="D642">
        <v>109.579988</v>
      </c>
      <c r="E642" s="1">
        <v>2</v>
      </c>
      <c r="P642">
        <v>1</v>
      </c>
      <c r="Q642" t="str">
        <f>CONCATENATE(C642,E642,G642,I642)</f>
        <v>2</v>
      </c>
    </row>
    <row r="643" spans="1:17" x14ac:dyDescent="0.25">
      <c r="A643">
        <v>4989</v>
      </c>
      <c r="B643">
        <v>113.227604</v>
      </c>
      <c r="C643" s="2">
        <v>1</v>
      </c>
      <c r="D643">
        <v>109.579988</v>
      </c>
      <c r="E643" s="1">
        <v>2</v>
      </c>
      <c r="P643">
        <v>2</v>
      </c>
      <c r="Q643" t="str">
        <f>CONCATENATE(C643,E643,G643,I643)</f>
        <v>12</v>
      </c>
    </row>
    <row r="644" spans="1:17" x14ac:dyDescent="0.25">
      <c r="A644">
        <v>4990</v>
      </c>
      <c r="B644">
        <v>113.227604</v>
      </c>
      <c r="C644" s="2">
        <v>1</v>
      </c>
      <c r="D644">
        <v>109.579988</v>
      </c>
      <c r="E644" s="1">
        <v>2</v>
      </c>
      <c r="P644">
        <v>2</v>
      </c>
      <c r="Q644" t="str">
        <f>CONCATENATE(C644,E644,G644,I644)</f>
        <v>12</v>
      </c>
    </row>
    <row r="645" spans="1:17" x14ac:dyDescent="0.25">
      <c r="A645">
        <v>4991</v>
      </c>
      <c r="B645">
        <v>113.227604</v>
      </c>
      <c r="C645" s="2">
        <v>1</v>
      </c>
      <c r="D645">
        <v>109.579988</v>
      </c>
      <c r="E645" s="1">
        <v>2</v>
      </c>
      <c r="P645">
        <v>2</v>
      </c>
      <c r="Q645" t="str">
        <f>CONCATENATE(C645,E645,G645,I645)</f>
        <v>12</v>
      </c>
    </row>
    <row r="646" spans="1:17" x14ac:dyDescent="0.25">
      <c r="A646">
        <v>4992</v>
      </c>
      <c r="B646">
        <v>113.227604</v>
      </c>
      <c r="C646" s="2">
        <v>1</v>
      </c>
      <c r="D646">
        <v>109.579988</v>
      </c>
      <c r="E646" s="1">
        <v>2</v>
      </c>
      <c r="P646">
        <v>2</v>
      </c>
      <c r="Q646" t="str">
        <f>CONCATENATE(C646,E646,G646,I646)</f>
        <v>12</v>
      </c>
    </row>
    <row r="647" spans="1:17" x14ac:dyDescent="0.25">
      <c r="A647">
        <v>4993</v>
      </c>
      <c r="B647">
        <v>113.227604</v>
      </c>
      <c r="C647" s="2">
        <v>1</v>
      </c>
      <c r="D647">
        <v>109.579988</v>
      </c>
      <c r="E647" s="1">
        <v>2</v>
      </c>
      <c r="P647">
        <v>2</v>
      </c>
      <c r="Q647" t="str">
        <f>CONCATENATE(C647,E647,G647,I647)</f>
        <v>12</v>
      </c>
    </row>
    <row r="648" spans="1:17" x14ac:dyDescent="0.25">
      <c r="A648">
        <v>4994</v>
      </c>
      <c r="B648">
        <v>113.227604</v>
      </c>
      <c r="C648" s="2">
        <v>1</v>
      </c>
      <c r="D648">
        <v>109.579988</v>
      </c>
      <c r="E648" s="1">
        <v>2</v>
      </c>
      <c r="P648">
        <v>2</v>
      </c>
      <c r="Q648" t="str">
        <f>CONCATENATE(C648,E648,G648,I648)</f>
        <v>12</v>
      </c>
    </row>
    <row r="649" spans="1:17" x14ac:dyDescent="0.25">
      <c r="A649">
        <v>4995</v>
      </c>
      <c r="B649">
        <v>113.227604</v>
      </c>
      <c r="C649" s="2">
        <v>1</v>
      </c>
      <c r="D649">
        <v>109.579988</v>
      </c>
      <c r="E649" s="1">
        <v>2</v>
      </c>
      <c r="P649">
        <v>2</v>
      </c>
      <c r="Q649" t="str">
        <f>CONCATENATE(C649,E649,G649,I649)</f>
        <v>12</v>
      </c>
    </row>
    <row r="650" spans="1:17" x14ac:dyDescent="0.25">
      <c r="A650">
        <v>4996</v>
      </c>
      <c r="B650">
        <v>113.227604</v>
      </c>
      <c r="C650" s="2">
        <v>1</v>
      </c>
      <c r="D650">
        <v>109.579988</v>
      </c>
      <c r="E650" s="1">
        <v>2</v>
      </c>
      <c r="P650">
        <v>2</v>
      </c>
      <c r="Q650" t="str">
        <f>CONCATENATE(C650,E650,G650,I650)</f>
        <v>12</v>
      </c>
    </row>
    <row r="651" spans="1:17" x14ac:dyDescent="0.25">
      <c r="A651">
        <v>4997</v>
      </c>
      <c r="B651">
        <v>113.227604</v>
      </c>
      <c r="C651" s="2">
        <v>1</v>
      </c>
      <c r="P651">
        <v>1</v>
      </c>
      <c r="Q651" t="str">
        <f>CONCATENATE(C651,E651,G651,I651)</f>
        <v>1</v>
      </c>
    </row>
    <row r="652" spans="1:17" x14ac:dyDescent="0.25">
      <c r="A652">
        <v>4998</v>
      </c>
      <c r="B652">
        <v>113.227604</v>
      </c>
      <c r="C652" s="2">
        <v>1</v>
      </c>
      <c r="P652">
        <v>1</v>
      </c>
      <c r="Q652" t="str">
        <f>CONCATENATE(C652,E652,G652,I652)</f>
        <v>1</v>
      </c>
    </row>
    <row r="653" spans="1:17" x14ac:dyDescent="0.25">
      <c r="A653">
        <v>4999</v>
      </c>
      <c r="B653">
        <v>113.227604</v>
      </c>
      <c r="C653" s="2">
        <v>1</v>
      </c>
      <c r="P653">
        <v>1</v>
      </c>
      <c r="Q653" t="str">
        <f>CONCATENATE(C653,E653,G653,I653)</f>
        <v>1</v>
      </c>
    </row>
    <row r="654" spans="1:17" x14ac:dyDescent="0.25">
      <c r="A654">
        <v>5000</v>
      </c>
      <c r="H654">
        <v>112.101124</v>
      </c>
      <c r="I654" s="3">
        <v>4</v>
      </c>
      <c r="P654">
        <v>1</v>
      </c>
      <c r="Q654" t="str">
        <f>CONCATENATE(C654,E654,G654,I654)</f>
        <v>4</v>
      </c>
    </row>
    <row r="655" spans="1:17" x14ac:dyDescent="0.25">
      <c r="A655">
        <v>5001</v>
      </c>
      <c r="F655">
        <v>112.53027499999999</v>
      </c>
      <c r="G655" s="4">
        <v>3</v>
      </c>
      <c r="H655">
        <v>112.101124</v>
      </c>
      <c r="I655" s="3">
        <v>4</v>
      </c>
      <c r="P655">
        <v>2</v>
      </c>
      <c r="Q655" t="str">
        <f>CONCATENATE(C655,E655,G655,I655)</f>
        <v>34</v>
      </c>
    </row>
    <row r="656" spans="1:17" x14ac:dyDescent="0.25">
      <c r="A656">
        <v>5002</v>
      </c>
      <c r="F656">
        <v>112.53027499999999</v>
      </c>
      <c r="G656" s="4">
        <v>3</v>
      </c>
      <c r="H656">
        <v>112.101124</v>
      </c>
      <c r="I656" s="3">
        <v>4</v>
      </c>
      <c r="P656">
        <v>2</v>
      </c>
      <c r="Q656" t="str">
        <f>CONCATENATE(C656,E656,G656,I656)</f>
        <v>34</v>
      </c>
    </row>
    <row r="657" spans="1:17" x14ac:dyDescent="0.25">
      <c r="A657">
        <v>5003</v>
      </c>
      <c r="F657">
        <v>112.53027499999999</v>
      </c>
      <c r="G657" s="4">
        <v>3</v>
      </c>
      <c r="H657">
        <v>112.101124</v>
      </c>
      <c r="I657" s="3">
        <v>4</v>
      </c>
      <c r="P657">
        <v>2</v>
      </c>
      <c r="Q657" t="str">
        <f>CONCATENATE(C657,E657,G657,I657)</f>
        <v>34</v>
      </c>
    </row>
    <row r="658" spans="1:17" x14ac:dyDescent="0.25">
      <c r="A658">
        <v>5004</v>
      </c>
      <c r="F658">
        <v>112.53027499999999</v>
      </c>
      <c r="G658" s="4">
        <v>3</v>
      </c>
      <c r="H658">
        <v>112.101124</v>
      </c>
      <c r="I658" s="3">
        <v>4</v>
      </c>
      <c r="P658">
        <v>2</v>
      </c>
      <c r="Q658" t="str">
        <f>CONCATENATE(C658,E658,G658,I658)</f>
        <v>34</v>
      </c>
    </row>
    <row r="659" spans="1:17" x14ac:dyDescent="0.25">
      <c r="A659">
        <v>5005</v>
      </c>
      <c r="F659">
        <v>112.53027499999999</v>
      </c>
      <c r="G659" s="4">
        <v>3</v>
      </c>
      <c r="H659">
        <v>112.101124</v>
      </c>
      <c r="I659" s="3">
        <v>4</v>
      </c>
      <c r="P659">
        <v>2</v>
      </c>
      <c r="Q659" t="str">
        <f>CONCATENATE(C659,E659,G659,I659)</f>
        <v>34</v>
      </c>
    </row>
    <row r="660" spans="1:17" x14ac:dyDescent="0.25">
      <c r="A660">
        <v>5006</v>
      </c>
      <c r="F660">
        <v>112.53027499999999</v>
      </c>
      <c r="G660" s="4">
        <v>3</v>
      </c>
      <c r="H660">
        <v>112.101124</v>
      </c>
      <c r="I660" s="3">
        <v>4</v>
      </c>
      <c r="P660">
        <v>2</v>
      </c>
      <c r="Q660" t="str">
        <f>CONCATENATE(C660,E660,G660,I660)</f>
        <v>34</v>
      </c>
    </row>
    <row r="661" spans="1:17" x14ac:dyDescent="0.25">
      <c r="A661">
        <v>5007</v>
      </c>
      <c r="F661">
        <v>112.53027499999999</v>
      </c>
      <c r="G661" s="4">
        <v>3</v>
      </c>
      <c r="H661">
        <v>112.101124</v>
      </c>
      <c r="I661" s="3">
        <v>4</v>
      </c>
      <c r="P661">
        <v>2</v>
      </c>
      <c r="Q661" t="str">
        <f>CONCATENATE(C661,E661,G661,I661)</f>
        <v>34</v>
      </c>
    </row>
    <row r="662" spans="1:17" x14ac:dyDescent="0.25">
      <c r="A662">
        <v>5008</v>
      </c>
      <c r="F662">
        <v>112.53027499999999</v>
      </c>
      <c r="G662" s="4">
        <v>3</v>
      </c>
      <c r="H662">
        <v>112.101124</v>
      </c>
      <c r="I662" s="3">
        <v>4</v>
      </c>
      <c r="P662">
        <v>2</v>
      </c>
      <c r="Q662" t="str">
        <f>CONCATENATE(C662,E662,G662,I662)</f>
        <v>34</v>
      </c>
    </row>
    <row r="663" spans="1:17" x14ac:dyDescent="0.25">
      <c r="A663">
        <v>5009</v>
      </c>
      <c r="F663">
        <v>112.53027499999999</v>
      </c>
      <c r="G663" s="4">
        <v>3</v>
      </c>
      <c r="P663">
        <v>1</v>
      </c>
      <c r="Q663" t="str">
        <f>CONCATENATE(C663,E663,G663,I663)</f>
        <v>3</v>
      </c>
    </row>
    <row r="664" spans="1:17" x14ac:dyDescent="0.25">
      <c r="A664">
        <v>5010</v>
      </c>
      <c r="P664">
        <v>0</v>
      </c>
      <c r="Q664" t="str">
        <f>CONCATENATE(C664,E664,G664,I664)</f>
        <v/>
      </c>
    </row>
    <row r="665" spans="1:17" x14ac:dyDescent="0.25">
      <c r="A665">
        <v>5011</v>
      </c>
      <c r="P665">
        <v>0</v>
      </c>
      <c r="Q665" t="str">
        <f>CONCATENATE(C665,E665,G665,I665)</f>
        <v/>
      </c>
    </row>
    <row r="666" spans="1:17" x14ac:dyDescent="0.25">
      <c r="A666">
        <v>5012</v>
      </c>
      <c r="P666">
        <v>0</v>
      </c>
      <c r="Q666" t="str">
        <f>CONCATENATE(C666,E666,G666,I666)</f>
        <v/>
      </c>
    </row>
    <row r="667" spans="1:17" x14ac:dyDescent="0.25">
      <c r="A667">
        <v>5013</v>
      </c>
      <c r="P667">
        <v>0</v>
      </c>
      <c r="Q667" t="str">
        <f>CONCATENATE(C667,E667,G667,I667)</f>
        <v/>
      </c>
    </row>
    <row r="668" spans="1:17" x14ac:dyDescent="0.25">
      <c r="A668">
        <v>5014</v>
      </c>
      <c r="P668">
        <v>0</v>
      </c>
      <c r="Q668" t="str">
        <f>CONCATENATE(C668,E668,G668,I668)</f>
        <v/>
      </c>
    </row>
    <row r="669" spans="1:17" x14ac:dyDescent="0.25">
      <c r="A669">
        <v>5015</v>
      </c>
      <c r="P669">
        <v>0</v>
      </c>
      <c r="Q669" t="str">
        <f>CONCATENATE(C669,E669,G669,I669)</f>
        <v/>
      </c>
    </row>
    <row r="670" spans="1:17" x14ac:dyDescent="0.25">
      <c r="A670">
        <v>5016</v>
      </c>
      <c r="P670">
        <v>0</v>
      </c>
      <c r="Q670" t="str">
        <f>CONCATENATE(C670,E670,G670,I670)</f>
        <v/>
      </c>
    </row>
    <row r="671" spans="1:17" x14ac:dyDescent="0.25">
      <c r="A671">
        <v>5017</v>
      </c>
      <c r="P671">
        <v>0</v>
      </c>
      <c r="Q671" t="str">
        <f>CONCATENATE(C671,E671,G671,I671)</f>
        <v/>
      </c>
    </row>
    <row r="672" spans="1:17" x14ac:dyDescent="0.25">
      <c r="A672">
        <v>5018</v>
      </c>
      <c r="P672">
        <v>0</v>
      </c>
      <c r="Q672" t="str">
        <f>CONCATENATE(C672,E672,G672,I672)</f>
        <v/>
      </c>
    </row>
    <row r="673" spans="1:17" x14ac:dyDescent="0.25">
      <c r="A673">
        <v>5019</v>
      </c>
      <c r="P673">
        <v>0</v>
      </c>
      <c r="Q673" t="str">
        <f>CONCATENATE(C673,E673,G673,I673)</f>
        <v/>
      </c>
    </row>
    <row r="674" spans="1:17" x14ac:dyDescent="0.25">
      <c r="A674">
        <v>5020</v>
      </c>
      <c r="P674">
        <v>0</v>
      </c>
      <c r="Q674" t="str">
        <f>CONCATENATE(C674,E674,G674,I674)</f>
        <v/>
      </c>
    </row>
    <row r="675" spans="1:17" x14ac:dyDescent="0.25">
      <c r="A675">
        <v>5021</v>
      </c>
      <c r="P675">
        <v>0</v>
      </c>
      <c r="Q675" t="str">
        <f>CONCATENATE(C675,E675,G675,I675)</f>
        <v/>
      </c>
    </row>
    <row r="676" spans="1:17" x14ac:dyDescent="0.25">
      <c r="A676">
        <v>5022</v>
      </c>
      <c r="P676">
        <v>0</v>
      </c>
      <c r="Q676" t="str">
        <f>CONCATENATE(C676,E676,G676,I676)</f>
        <v/>
      </c>
    </row>
    <row r="677" spans="1:17" x14ac:dyDescent="0.25">
      <c r="A677">
        <v>5023</v>
      </c>
      <c r="P677">
        <v>0</v>
      </c>
      <c r="Q677" t="str">
        <f>CONCATENATE(C677,E677,G677,I677)</f>
        <v/>
      </c>
    </row>
    <row r="678" spans="1:17" x14ac:dyDescent="0.25">
      <c r="A678">
        <v>5024</v>
      </c>
      <c r="P678">
        <v>0</v>
      </c>
      <c r="Q678" t="str">
        <f>CONCATENATE(C678,E678,G678,I678)</f>
        <v/>
      </c>
    </row>
    <row r="679" spans="1:17" x14ac:dyDescent="0.25">
      <c r="A679">
        <v>5025</v>
      </c>
      <c r="P679">
        <v>0</v>
      </c>
      <c r="Q679" t="str">
        <f>CONCATENATE(C679,E679,G679,I679)</f>
        <v/>
      </c>
    </row>
    <row r="680" spans="1:17" x14ac:dyDescent="0.25">
      <c r="A680">
        <v>5026</v>
      </c>
      <c r="P680">
        <v>0</v>
      </c>
      <c r="Q680" t="str">
        <f>CONCATENATE(C680,E680,G680,I680)</f>
        <v/>
      </c>
    </row>
    <row r="681" spans="1:17" x14ac:dyDescent="0.25">
      <c r="A681">
        <v>5027</v>
      </c>
      <c r="P681">
        <v>0</v>
      </c>
      <c r="Q681" t="str">
        <f>CONCATENATE(C681,E681,G681,I681)</f>
        <v/>
      </c>
    </row>
    <row r="682" spans="1:17" x14ac:dyDescent="0.25">
      <c r="A682">
        <v>5028</v>
      </c>
      <c r="P682">
        <v>0</v>
      </c>
      <c r="Q682" t="str">
        <f>CONCATENATE(C682,E682,G682,I682)</f>
        <v/>
      </c>
    </row>
    <row r="683" spans="1:17" x14ac:dyDescent="0.25">
      <c r="A683">
        <v>5029</v>
      </c>
      <c r="B683">
        <v>156.44710699999999</v>
      </c>
      <c r="C683" s="2">
        <v>1</v>
      </c>
      <c r="P683">
        <v>1</v>
      </c>
      <c r="Q683" t="str">
        <f>CONCATENATE(C683,E683,G683,I683)</f>
        <v>1</v>
      </c>
    </row>
    <row r="684" spans="1:17" x14ac:dyDescent="0.25">
      <c r="A684">
        <v>5030</v>
      </c>
      <c r="B684">
        <v>156.44710699999999</v>
      </c>
      <c r="C684" s="2">
        <v>1</v>
      </c>
      <c r="P684">
        <v>1</v>
      </c>
      <c r="Q684" t="str">
        <f>CONCATENATE(C684,E684,G684,I684)</f>
        <v>1</v>
      </c>
    </row>
    <row r="685" spans="1:17" x14ac:dyDescent="0.25">
      <c r="A685">
        <v>5031</v>
      </c>
      <c r="B685">
        <v>156.44710699999999</v>
      </c>
      <c r="C685" s="2">
        <v>1</v>
      </c>
      <c r="D685">
        <v>159.12554</v>
      </c>
      <c r="E685" s="1">
        <v>2</v>
      </c>
      <c r="P685">
        <v>2</v>
      </c>
      <c r="Q685" t="str">
        <f>CONCATENATE(C685,E685,G685,I685)</f>
        <v>12</v>
      </c>
    </row>
    <row r="686" spans="1:17" x14ac:dyDescent="0.25">
      <c r="A686">
        <v>5032</v>
      </c>
      <c r="B686">
        <v>156.44710699999999</v>
      </c>
      <c r="C686" s="2">
        <v>1</v>
      </c>
      <c r="D686">
        <v>159.12554</v>
      </c>
      <c r="E686" s="1">
        <v>2</v>
      </c>
      <c r="P686">
        <v>2</v>
      </c>
      <c r="Q686" t="str">
        <f>CONCATENATE(C686,E686,G686,I686)</f>
        <v>12</v>
      </c>
    </row>
    <row r="687" spans="1:17" x14ac:dyDescent="0.25">
      <c r="A687">
        <v>5033</v>
      </c>
      <c r="B687">
        <v>156.44710699999999</v>
      </c>
      <c r="C687" s="2">
        <v>1</v>
      </c>
      <c r="D687">
        <v>159.12554</v>
      </c>
      <c r="E687" s="1">
        <v>2</v>
      </c>
      <c r="P687">
        <v>2</v>
      </c>
      <c r="Q687" t="str">
        <f>CONCATENATE(C687,E687,G687,I687)</f>
        <v>12</v>
      </c>
    </row>
    <row r="688" spans="1:17" x14ac:dyDescent="0.25">
      <c r="A688">
        <v>5034</v>
      </c>
      <c r="B688">
        <v>156.44710699999999</v>
      </c>
      <c r="C688" s="2">
        <v>1</v>
      </c>
      <c r="D688">
        <v>159.12554</v>
      </c>
      <c r="E688" s="1">
        <v>2</v>
      </c>
      <c r="P688">
        <v>2</v>
      </c>
      <c r="Q688" t="str">
        <f>CONCATENATE(C688,E688,G688,I688)</f>
        <v>12</v>
      </c>
    </row>
    <row r="689" spans="1:17" x14ac:dyDescent="0.25">
      <c r="A689">
        <v>5035</v>
      </c>
      <c r="B689">
        <v>156.44710699999999</v>
      </c>
      <c r="C689" s="2">
        <v>1</v>
      </c>
      <c r="D689">
        <v>159.12554</v>
      </c>
      <c r="E689" s="1">
        <v>2</v>
      </c>
      <c r="P689">
        <v>2</v>
      </c>
      <c r="Q689" t="str">
        <f>CONCATENATE(C689,E689,G689,I689)</f>
        <v>12</v>
      </c>
    </row>
    <row r="690" spans="1:17" x14ac:dyDescent="0.25">
      <c r="A690">
        <v>5036</v>
      </c>
      <c r="B690">
        <v>156.44710699999999</v>
      </c>
      <c r="C690" s="2">
        <v>1</v>
      </c>
      <c r="D690">
        <v>159.12554</v>
      </c>
      <c r="E690" s="1">
        <v>2</v>
      </c>
      <c r="P690">
        <v>2</v>
      </c>
      <c r="Q690" t="str">
        <f>CONCATENATE(C690,E690,G690,I690)</f>
        <v>12</v>
      </c>
    </row>
    <row r="691" spans="1:17" x14ac:dyDescent="0.25">
      <c r="A691">
        <v>5037</v>
      </c>
      <c r="D691">
        <v>159.12554</v>
      </c>
      <c r="E691" s="1">
        <v>2</v>
      </c>
      <c r="P691">
        <v>1</v>
      </c>
      <c r="Q691" t="str">
        <f>CONCATENATE(C691,E691,G691,I691)</f>
        <v>2</v>
      </c>
    </row>
    <row r="692" spans="1:17" x14ac:dyDescent="0.25">
      <c r="A692">
        <v>5038</v>
      </c>
      <c r="D692">
        <v>159.12554</v>
      </c>
      <c r="E692" s="1">
        <v>2</v>
      </c>
      <c r="H692">
        <v>159.75584599999999</v>
      </c>
      <c r="I692" s="3">
        <v>4</v>
      </c>
      <c r="P692">
        <v>2</v>
      </c>
      <c r="Q692" t="str">
        <f>CONCATENATE(C692,E692,G692,I692)</f>
        <v>24</v>
      </c>
    </row>
    <row r="693" spans="1:17" x14ac:dyDescent="0.25">
      <c r="A693">
        <v>5039</v>
      </c>
      <c r="F693">
        <v>160.38605699999999</v>
      </c>
      <c r="G693" s="4">
        <v>3</v>
      </c>
      <c r="H693">
        <v>159.75584599999999</v>
      </c>
      <c r="I693" s="3">
        <v>4</v>
      </c>
      <c r="P693">
        <v>2</v>
      </c>
      <c r="Q693" t="str">
        <f>CONCATENATE(C693,E693,G693,I693)</f>
        <v>34</v>
      </c>
    </row>
    <row r="694" spans="1:17" x14ac:dyDescent="0.25">
      <c r="A694">
        <v>5040</v>
      </c>
      <c r="F694">
        <v>160.38605699999999</v>
      </c>
      <c r="G694" s="4">
        <v>3</v>
      </c>
      <c r="H694">
        <v>159.75584599999999</v>
      </c>
      <c r="I694" s="3">
        <v>4</v>
      </c>
      <c r="P694">
        <v>2</v>
      </c>
      <c r="Q694" t="str">
        <f>CONCATENATE(C694,E694,G694,I694)</f>
        <v>34</v>
      </c>
    </row>
    <row r="695" spans="1:17" x14ac:dyDescent="0.25">
      <c r="A695">
        <v>5041</v>
      </c>
      <c r="F695">
        <v>160.38605699999999</v>
      </c>
      <c r="G695" s="4">
        <v>3</v>
      </c>
      <c r="H695">
        <v>159.75584599999999</v>
      </c>
      <c r="I695" s="3">
        <v>4</v>
      </c>
      <c r="P695">
        <v>2</v>
      </c>
      <c r="Q695" t="str">
        <f>CONCATENATE(C695,E695,G695,I695)</f>
        <v>34</v>
      </c>
    </row>
    <row r="696" spans="1:17" x14ac:dyDescent="0.25">
      <c r="A696">
        <v>5042</v>
      </c>
      <c r="F696">
        <v>160.38605699999999</v>
      </c>
      <c r="G696" s="4">
        <v>3</v>
      </c>
      <c r="H696">
        <v>159.75584599999999</v>
      </c>
      <c r="I696" s="3">
        <v>4</v>
      </c>
      <c r="P696">
        <v>2</v>
      </c>
      <c r="Q696" t="str">
        <f>CONCATENATE(C696,E696,G696,I696)</f>
        <v>34</v>
      </c>
    </row>
    <row r="697" spans="1:17" x14ac:dyDescent="0.25">
      <c r="A697">
        <v>5043</v>
      </c>
      <c r="F697">
        <v>160.38605699999999</v>
      </c>
      <c r="G697" s="4">
        <v>3</v>
      </c>
      <c r="H697">
        <v>159.75584599999999</v>
      </c>
      <c r="I697" s="3">
        <v>4</v>
      </c>
      <c r="P697">
        <v>2</v>
      </c>
      <c r="Q697" t="str">
        <f>CONCATENATE(C697,E697,G697,I697)</f>
        <v>34</v>
      </c>
    </row>
    <row r="698" spans="1:17" x14ac:dyDescent="0.25">
      <c r="A698">
        <v>5044</v>
      </c>
      <c r="F698">
        <v>160.38605699999999</v>
      </c>
      <c r="G698" s="4">
        <v>3</v>
      </c>
      <c r="H698">
        <v>159.75584599999999</v>
      </c>
      <c r="I698" s="3">
        <v>4</v>
      </c>
      <c r="P698">
        <v>2</v>
      </c>
      <c r="Q698" t="str">
        <f>CONCATENATE(C698,E698,G698,I698)</f>
        <v>34</v>
      </c>
    </row>
    <row r="699" spans="1:17" x14ac:dyDescent="0.25">
      <c r="A699">
        <v>5045</v>
      </c>
      <c r="F699">
        <v>160.38605699999999</v>
      </c>
      <c r="G699" s="4">
        <v>3</v>
      </c>
      <c r="H699">
        <v>159.75584599999999</v>
      </c>
      <c r="I699" s="3">
        <v>4</v>
      </c>
      <c r="P699">
        <v>2</v>
      </c>
      <c r="Q699" t="str">
        <f>CONCATENATE(C699,E699,G699,I699)</f>
        <v>34</v>
      </c>
    </row>
    <row r="700" spans="1:17" x14ac:dyDescent="0.25">
      <c r="A700">
        <v>5046</v>
      </c>
      <c r="F700">
        <v>160.38605699999999</v>
      </c>
      <c r="G700" s="4">
        <v>3</v>
      </c>
      <c r="H700">
        <v>159.75584599999999</v>
      </c>
      <c r="I700" s="3">
        <v>4</v>
      </c>
      <c r="P700">
        <v>2</v>
      </c>
      <c r="Q700" t="str">
        <f>CONCATENATE(C700,E700,G700,I700)</f>
        <v>34</v>
      </c>
    </row>
    <row r="701" spans="1:17" x14ac:dyDescent="0.25">
      <c r="A701">
        <v>5047</v>
      </c>
      <c r="F701">
        <v>160.38605699999999</v>
      </c>
      <c r="G701" s="4">
        <v>3</v>
      </c>
      <c r="H701">
        <v>159.75584599999999</v>
      </c>
      <c r="I701" s="3">
        <v>4</v>
      </c>
      <c r="P701">
        <v>2</v>
      </c>
      <c r="Q701" t="str">
        <f>CONCATENATE(C701,E701,G701,I701)</f>
        <v>34</v>
      </c>
    </row>
    <row r="702" spans="1:17" x14ac:dyDescent="0.25">
      <c r="A702">
        <v>5048</v>
      </c>
      <c r="P702">
        <v>0</v>
      </c>
      <c r="Q702" t="str">
        <f>CONCATENATE(C702,E702,G702,I702)</f>
        <v/>
      </c>
    </row>
    <row r="703" spans="1:17" x14ac:dyDescent="0.25">
      <c r="A703">
        <v>5049</v>
      </c>
      <c r="P703">
        <v>0</v>
      </c>
      <c r="Q703" t="str">
        <f>CONCATENATE(C703,E703,G703,I703)</f>
        <v/>
      </c>
    </row>
    <row r="704" spans="1:17" x14ac:dyDescent="0.25">
      <c r="A704">
        <v>5050</v>
      </c>
      <c r="P704">
        <v>0</v>
      </c>
      <c r="Q704" t="str">
        <f>CONCATENATE(C704,E704,G704,I704)</f>
        <v/>
      </c>
    </row>
    <row r="705" spans="1:17" x14ac:dyDescent="0.25">
      <c r="A705">
        <v>5051</v>
      </c>
      <c r="P705">
        <v>0</v>
      </c>
      <c r="Q705" t="str">
        <f>CONCATENATE(C705,E705,G705,I705)</f>
        <v/>
      </c>
    </row>
    <row r="706" spans="1:17" x14ac:dyDescent="0.25">
      <c r="A706">
        <v>5052</v>
      </c>
      <c r="P706">
        <v>0</v>
      </c>
      <c r="Q706" t="str">
        <f>CONCATENATE(C706,E706,G706,I706)</f>
        <v/>
      </c>
    </row>
    <row r="707" spans="1:17" x14ac:dyDescent="0.25">
      <c r="A707">
        <v>5053</v>
      </c>
      <c r="P707">
        <v>0</v>
      </c>
      <c r="Q707" t="str">
        <f>CONCATENATE(C707,E707,G707,I707)</f>
        <v/>
      </c>
    </row>
    <row r="708" spans="1:17" x14ac:dyDescent="0.25">
      <c r="A708">
        <v>5054</v>
      </c>
      <c r="P708">
        <v>0</v>
      </c>
      <c r="Q708" t="str">
        <f>CONCATENATE(C708,E708,G708,I708)</f>
        <v/>
      </c>
    </row>
    <row r="709" spans="1:17" x14ac:dyDescent="0.25">
      <c r="A709">
        <v>5055</v>
      </c>
      <c r="P709">
        <v>0</v>
      </c>
      <c r="Q709" t="str">
        <f>CONCATENATE(C709,E709,G709,I709)</f>
        <v/>
      </c>
    </row>
    <row r="710" spans="1:17" x14ac:dyDescent="0.25">
      <c r="A710">
        <v>5056</v>
      </c>
      <c r="D710">
        <v>185.64791299999999</v>
      </c>
      <c r="E710" s="1">
        <v>2</v>
      </c>
      <c r="P710">
        <v>1</v>
      </c>
      <c r="Q710" t="str">
        <f>CONCATENATE(C710,E710,G710,I710)</f>
        <v>2</v>
      </c>
    </row>
    <row r="711" spans="1:17" x14ac:dyDescent="0.25">
      <c r="A711">
        <v>5057</v>
      </c>
      <c r="D711">
        <v>185.64791299999999</v>
      </c>
      <c r="E711" s="1">
        <v>2</v>
      </c>
      <c r="P711">
        <v>1</v>
      </c>
      <c r="Q711" t="str">
        <f>CONCATENATE(C711,E711,G711,I711)</f>
        <v>2</v>
      </c>
    </row>
    <row r="712" spans="1:17" x14ac:dyDescent="0.25">
      <c r="A712">
        <v>5058</v>
      </c>
      <c r="D712">
        <v>185.64791299999999</v>
      </c>
      <c r="E712" s="1">
        <v>2</v>
      </c>
      <c r="P712">
        <v>1</v>
      </c>
      <c r="Q712" t="str">
        <f>CONCATENATE(C712,E712,G712,I712)</f>
        <v>2</v>
      </c>
    </row>
    <row r="713" spans="1:17" x14ac:dyDescent="0.25">
      <c r="A713">
        <v>5059</v>
      </c>
      <c r="B713">
        <v>188.85158699999999</v>
      </c>
      <c r="C713" s="2">
        <v>1</v>
      </c>
      <c r="D713">
        <v>185.64791299999999</v>
      </c>
      <c r="E713" s="1">
        <v>2</v>
      </c>
      <c r="P713">
        <v>2</v>
      </c>
      <c r="Q713" t="str">
        <f>CONCATENATE(C713,E713,G713,I713)</f>
        <v>12</v>
      </c>
    </row>
    <row r="714" spans="1:17" x14ac:dyDescent="0.25">
      <c r="A714">
        <v>5060</v>
      </c>
      <c r="B714">
        <v>188.85158699999999</v>
      </c>
      <c r="C714" s="2">
        <v>1</v>
      </c>
      <c r="D714">
        <v>185.64791299999999</v>
      </c>
      <c r="E714" s="1">
        <v>2</v>
      </c>
      <c r="P714">
        <v>2</v>
      </c>
      <c r="Q714" t="str">
        <f>CONCATENATE(C714,E714,G714,I714)</f>
        <v>12</v>
      </c>
    </row>
    <row r="715" spans="1:17" x14ac:dyDescent="0.25">
      <c r="A715">
        <v>5061</v>
      </c>
      <c r="B715">
        <v>188.85158699999999</v>
      </c>
      <c r="C715" s="2">
        <v>1</v>
      </c>
      <c r="D715">
        <v>185.64791299999999</v>
      </c>
      <c r="E715" s="1">
        <v>2</v>
      </c>
      <c r="P715">
        <v>2</v>
      </c>
      <c r="Q715" t="str">
        <f>CONCATENATE(C715,E715,G715,I715)</f>
        <v>12</v>
      </c>
    </row>
    <row r="716" spans="1:17" x14ac:dyDescent="0.25">
      <c r="A716">
        <v>5062</v>
      </c>
      <c r="B716">
        <v>188.85158699999999</v>
      </c>
      <c r="C716" s="2">
        <v>1</v>
      </c>
      <c r="D716">
        <v>185.64791299999999</v>
      </c>
      <c r="E716" s="1">
        <v>2</v>
      </c>
      <c r="P716">
        <v>2</v>
      </c>
      <c r="Q716" t="str">
        <f>CONCATENATE(C716,E716,G716,I716)</f>
        <v>12</v>
      </c>
    </row>
    <row r="717" spans="1:17" x14ac:dyDescent="0.25">
      <c r="A717">
        <v>5063</v>
      </c>
      <c r="B717">
        <v>188.85158699999999</v>
      </c>
      <c r="C717" s="2">
        <v>1</v>
      </c>
      <c r="D717">
        <v>185.64791299999999</v>
      </c>
      <c r="E717" s="1">
        <v>2</v>
      </c>
      <c r="P717">
        <v>2</v>
      </c>
      <c r="Q717" t="str">
        <f>CONCATENATE(C717,E717,G717,I717)</f>
        <v>12</v>
      </c>
    </row>
    <row r="718" spans="1:17" x14ac:dyDescent="0.25">
      <c r="A718">
        <v>5064</v>
      </c>
      <c r="B718">
        <v>188.85158699999999</v>
      </c>
      <c r="C718" s="2">
        <v>1</v>
      </c>
      <c r="D718">
        <v>185.64791299999999</v>
      </c>
      <c r="E718" s="1">
        <v>2</v>
      </c>
      <c r="P718">
        <v>2</v>
      </c>
      <c r="Q718" t="str">
        <f>CONCATENATE(C718,E718,G718,I718)</f>
        <v>12</v>
      </c>
    </row>
    <row r="719" spans="1:17" x14ac:dyDescent="0.25">
      <c r="A719">
        <v>5065</v>
      </c>
      <c r="B719">
        <v>188.85158699999999</v>
      </c>
      <c r="C719" s="2">
        <v>1</v>
      </c>
      <c r="P719">
        <v>1</v>
      </c>
      <c r="Q719" t="str">
        <f>CONCATENATE(C719,E719,G719,I719)</f>
        <v>1</v>
      </c>
    </row>
    <row r="720" spans="1:17" x14ac:dyDescent="0.25">
      <c r="A720">
        <v>5066</v>
      </c>
      <c r="B720">
        <v>188.85158699999999</v>
      </c>
      <c r="C720" s="2">
        <v>1</v>
      </c>
      <c r="P720">
        <v>1</v>
      </c>
      <c r="Q720" t="str">
        <f>CONCATENATE(C720,E720,G720,I720)</f>
        <v>1</v>
      </c>
    </row>
    <row r="721" spans="1:17" x14ac:dyDescent="0.25">
      <c r="A721">
        <v>5067</v>
      </c>
      <c r="B721">
        <v>188.85158699999999</v>
      </c>
      <c r="C721" s="2">
        <v>1</v>
      </c>
      <c r="P721">
        <v>1</v>
      </c>
      <c r="Q721" t="str">
        <f>CONCATENATE(C721,E721,G721,I721)</f>
        <v>1</v>
      </c>
    </row>
    <row r="722" spans="1:17" x14ac:dyDescent="0.25">
      <c r="A722">
        <v>5068</v>
      </c>
      <c r="P722">
        <v>0</v>
      </c>
      <c r="Q722" t="str">
        <f>CONCATENATE(C722,E722,G722,I722)</f>
        <v/>
      </c>
    </row>
    <row r="723" spans="1:17" x14ac:dyDescent="0.25">
      <c r="A723">
        <v>5069</v>
      </c>
      <c r="P723">
        <v>0</v>
      </c>
      <c r="Q723" t="str">
        <f>CONCATENATE(C723,E723,G723,I723)</f>
        <v/>
      </c>
    </row>
    <row r="724" spans="1:17" x14ac:dyDescent="0.25">
      <c r="A724">
        <v>5070</v>
      </c>
      <c r="F724">
        <v>192.16032999999999</v>
      </c>
      <c r="G724" s="4">
        <v>3</v>
      </c>
      <c r="H724">
        <v>192.00272699999999</v>
      </c>
      <c r="I724" s="3">
        <v>4</v>
      </c>
      <c r="P724">
        <v>2</v>
      </c>
      <c r="Q724" t="str">
        <f>CONCATENATE(C724,E724,G724,I724)</f>
        <v>34</v>
      </c>
    </row>
    <row r="725" spans="1:17" x14ac:dyDescent="0.25">
      <c r="A725">
        <v>5071</v>
      </c>
      <c r="F725">
        <v>192.16032999999999</v>
      </c>
      <c r="G725" s="4">
        <v>3</v>
      </c>
      <c r="H725">
        <v>192.00272699999999</v>
      </c>
      <c r="I725" s="3">
        <v>4</v>
      </c>
      <c r="P725">
        <v>2</v>
      </c>
      <c r="Q725" t="str">
        <f>CONCATENATE(C725,E725,G725,I725)</f>
        <v>34</v>
      </c>
    </row>
    <row r="726" spans="1:17" x14ac:dyDescent="0.25">
      <c r="A726">
        <v>5072</v>
      </c>
      <c r="F726">
        <v>192.16032999999999</v>
      </c>
      <c r="G726" s="4">
        <v>3</v>
      </c>
      <c r="H726">
        <v>192.00272699999999</v>
      </c>
      <c r="I726" s="3">
        <v>4</v>
      </c>
      <c r="P726">
        <v>2</v>
      </c>
      <c r="Q726" t="str">
        <f>CONCATENATE(C726,E726,G726,I726)</f>
        <v>34</v>
      </c>
    </row>
    <row r="727" spans="1:17" x14ac:dyDescent="0.25">
      <c r="A727">
        <v>5073</v>
      </c>
      <c r="F727">
        <v>192.16032999999999</v>
      </c>
      <c r="G727" s="4">
        <v>3</v>
      </c>
      <c r="H727">
        <v>192.00272699999999</v>
      </c>
      <c r="I727" s="3">
        <v>4</v>
      </c>
      <c r="P727">
        <v>2</v>
      </c>
      <c r="Q727" t="str">
        <f>CONCATENATE(C727,E727,G727,I727)</f>
        <v>34</v>
      </c>
    </row>
    <row r="728" spans="1:17" x14ac:dyDescent="0.25">
      <c r="A728">
        <v>5074</v>
      </c>
      <c r="F728">
        <v>192.16032999999999</v>
      </c>
      <c r="G728" s="4">
        <v>3</v>
      </c>
      <c r="H728">
        <v>192.00272699999999</v>
      </c>
      <c r="I728" s="3">
        <v>4</v>
      </c>
      <c r="P728">
        <v>2</v>
      </c>
      <c r="Q728" t="str">
        <f>CONCATENATE(C728,E728,G728,I728)</f>
        <v>34</v>
      </c>
    </row>
    <row r="729" spans="1:17" x14ac:dyDescent="0.25">
      <c r="A729">
        <v>5075</v>
      </c>
      <c r="F729">
        <v>192.16032999999999</v>
      </c>
      <c r="G729" s="4">
        <v>3</v>
      </c>
      <c r="H729">
        <v>192.00272699999999</v>
      </c>
      <c r="I729" s="3">
        <v>4</v>
      </c>
      <c r="P729">
        <v>2</v>
      </c>
      <c r="Q729" t="str">
        <f>CONCATENATE(C729,E729,G729,I729)</f>
        <v>34</v>
      </c>
    </row>
    <row r="730" spans="1:17" x14ac:dyDescent="0.25">
      <c r="A730">
        <v>5076</v>
      </c>
      <c r="F730">
        <v>192.16032999999999</v>
      </c>
      <c r="G730" s="4">
        <v>3</v>
      </c>
      <c r="H730">
        <v>192.00272699999999</v>
      </c>
      <c r="I730" s="3">
        <v>4</v>
      </c>
      <c r="P730">
        <v>2</v>
      </c>
      <c r="Q730" t="str">
        <f>CONCATENATE(C730,E730,G730,I730)</f>
        <v>34</v>
      </c>
    </row>
    <row r="731" spans="1:17" x14ac:dyDescent="0.25">
      <c r="A731">
        <v>5077</v>
      </c>
      <c r="F731">
        <v>192.16032999999999</v>
      </c>
      <c r="G731" s="4">
        <v>3</v>
      </c>
      <c r="H731">
        <v>192.00272699999999</v>
      </c>
      <c r="I731" s="3">
        <v>4</v>
      </c>
      <c r="P731">
        <v>2</v>
      </c>
      <c r="Q731" t="str">
        <f>CONCATENATE(C731,E731,G731,I731)</f>
        <v>34</v>
      </c>
    </row>
    <row r="732" spans="1:17" x14ac:dyDescent="0.25">
      <c r="A732">
        <v>5078</v>
      </c>
      <c r="F732">
        <v>192.16032999999999</v>
      </c>
      <c r="G732" s="4">
        <v>3</v>
      </c>
      <c r="H732">
        <v>192.00272699999999</v>
      </c>
      <c r="I732" s="3">
        <v>4</v>
      </c>
      <c r="P732">
        <v>2</v>
      </c>
      <c r="Q732" t="str">
        <f>CONCATENATE(C732,E732,G732,I732)</f>
        <v>34</v>
      </c>
    </row>
    <row r="733" spans="1:17" x14ac:dyDescent="0.25">
      <c r="A733">
        <v>5079</v>
      </c>
      <c r="P733">
        <v>0</v>
      </c>
      <c r="Q733" t="str">
        <f>CONCATENATE(C733,E733,G733,I733)</f>
        <v/>
      </c>
    </row>
    <row r="734" spans="1:17" x14ac:dyDescent="0.25">
      <c r="A734">
        <v>5080</v>
      </c>
      <c r="P734">
        <v>0</v>
      </c>
      <c r="Q734" t="str">
        <f>CONCATENATE(C734,E734,G734,I734)</f>
        <v/>
      </c>
    </row>
    <row r="735" spans="1:17" x14ac:dyDescent="0.25">
      <c r="A735">
        <v>5081</v>
      </c>
      <c r="P735">
        <v>0</v>
      </c>
      <c r="Q735" t="str">
        <f>CONCATENATE(C735,E735,G735,I735)</f>
        <v/>
      </c>
    </row>
    <row r="736" spans="1:17" x14ac:dyDescent="0.25">
      <c r="A736">
        <v>5082</v>
      </c>
      <c r="P736">
        <v>0</v>
      </c>
      <c r="Q736" t="str">
        <f>CONCATENATE(C736,E736,G736,I736)</f>
        <v/>
      </c>
    </row>
    <row r="737" spans="1:17" x14ac:dyDescent="0.25">
      <c r="A737">
        <v>5083</v>
      </c>
      <c r="P737">
        <v>0</v>
      </c>
      <c r="Q737" t="str">
        <f>CONCATENATE(C737,E737,G737,I737)</f>
        <v/>
      </c>
    </row>
    <row r="738" spans="1:17" x14ac:dyDescent="0.25">
      <c r="A738">
        <v>5084</v>
      </c>
      <c r="P738">
        <v>0</v>
      </c>
      <c r="Q738" t="str">
        <f>CONCATENATE(C738,E738,G738,I738)</f>
        <v/>
      </c>
    </row>
    <row r="739" spans="1:17" x14ac:dyDescent="0.25">
      <c r="A739">
        <v>5085</v>
      </c>
      <c r="P739">
        <v>0</v>
      </c>
      <c r="Q739" t="str">
        <f>CONCATENATE(C739,E739,G739,I739)</f>
        <v/>
      </c>
    </row>
    <row r="740" spans="1:17" x14ac:dyDescent="0.25">
      <c r="A740">
        <v>5086</v>
      </c>
      <c r="P740">
        <v>0</v>
      </c>
      <c r="Q740" t="str">
        <f>CONCATENATE(C740,E740,G740,I740)</f>
        <v/>
      </c>
    </row>
    <row r="741" spans="1:17" x14ac:dyDescent="0.25">
      <c r="A741">
        <v>5087</v>
      </c>
      <c r="P741">
        <v>0</v>
      </c>
      <c r="Q741" t="str">
        <f>CONCATENATE(C741,E741,G741,I741)</f>
        <v/>
      </c>
    </row>
    <row r="742" spans="1:17" x14ac:dyDescent="0.25">
      <c r="A742">
        <v>5088</v>
      </c>
      <c r="P742">
        <v>0</v>
      </c>
      <c r="Q742" t="str">
        <f>CONCATENATE(C742,E742,G742,I742)</f>
        <v/>
      </c>
    </row>
    <row r="743" spans="1:17" x14ac:dyDescent="0.25">
      <c r="A743">
        <v>5089</v>
      </c>
      <c r="P743">
        <v>0</v>
      </c>
      <c r="Q743" t="str">
        <f>CONCATENATE(C743,E743,G743,I743)</f>
        <v/>
      </c>
    </row>
    <row r="744" spans="1:17" x14ac:dyDescent="0.25">
      <c r="A744">
        <v>5090</v>
      </c>
      <c r="B744">
        <v>215.685237</v>
      </c>
      <c r="C744" s="2">
        <v>1</v>
      </c>
      <c r="P744">
        <v>1</v>
      </c>
      <c r="Q744" t="str">
        <f>CONCATENATE(C744,E744,G744,I744)</f>
        <v>1</v>
      </c>
    </row>
    <row r="745" spans="1:17" x14ac:dyDescent="0.25">
      <c r="A745">
        <v>5091</v>
      </c>
      <c r="B745">
        <v>215.685237</v>
      </c>
      <c r="C745" s="2">
        <v>1</v>
      </c>
      <c r="P745">
        <v>1</v>
      </c>
      <c r="Q745" t="str">
        <f>CONCATENATE(C745,E745,G745,I745)</f>
        <v>1</v>
      </c>
    </row>
    <row r="746" spans="1:17" x14ac:dyDescent="0.25">
      <c r="A746">
        <v>5092</v>
      </c>
      <c r="B746">
        <v>215.685237</v>
      </c>
      <c r="C746" s="2">
        <v>1</v>
      </c>
      <c r="D746">
        <v>218.44889799999999</v>
      </c>
      <c r="E746" s="1">
        <v>2</v>
      </c>
      <c r="P746">
        <v>2</v>
      </c>
      <c r="Q746" t="str">
        <f>CONCATENATE(C746,E746,G746,I746)</f>
        <v>12</v>
      </c>
    </row>
    <row r="747" spans="1:17" x14ac:dyDescent="0.25">
      <c r="A747">
        <v>5093</v>
      </c>
      <c r="B747">
        <v>215.685237</v>
      </c>
      <c r="C747" s="2">
        <v>1</v>
      </c>
      <c r="D747">
        <v>218.44889799999999</v>
      </c>
      <c r="E747" s="1">
        <v>2</v>
      </c>
      <c r="P747">
        <v>2</v>
      </c>
      <c r="Q747" t="str">
        <f>CONCATENATE(C747,E747,G747,I747)</f>
        <v>12</v>
      </c>
    </row>
    <row r="748" spans="1:17" x14ac:dyDescent="0.25">
      <c r="A748">
        <v>5094</v>
      </c>
      <c r="B748">
        <v>215.685237</v>
      </c>
      <c r="C748" s="2">
        <v>1</v>
      </c>
      <c r="D748">
        <v>218.44889799999999</v>
      </c>
      <c r="E748" s="1">
        <v>2</v>
      </c>
      <c r="P748">
        <v>2</v>
      </c>
      <c r="Q748" t="str">
        <f>CONCATENATE(C748,E748,G748,I748)</f>
        <v>12</v>
      </c>
    </row>
    <row r="749" spans="1:17" x14ac:dyDescent="0.25">
      <c r="A749">
        <v>5095</v>
      </c>
      <c r="B749">
        <v>215.685237</v>
      </c>
      <c r="C749" s="2">
        <v>1</v>
      </c>
      <c r="D749">
        <v>218.44889799999999</v>
      </c>
      <c r="E749" s="1">
        <v>2</v>
      </c>
      <c r="P749">
        <v>2</v>
      </c>
      <c r="Q749" t="str">
        <f>CONCATENATE(C749,E749,G749,I749)</f>
        <v>12</v>
      </c>
    </row>
    <row r="750" spans="1:17" x14ac:dyDescent="0.25">
      <c r="A750">
        <v>5096</v>
      </c>
      <c r="B750">
        <v>215.685237</v>
      </c>
      <c r="C750" s="2">
        <v>1</v>
      </c>
      <c r="D750">
        <v>218.44889799999999</v>
      </c>
      <c r="E750" s="1">
        <v>2</v>
      </c>
      <c r="P750">
        <v>2</v>
      </c>
      <c r="Q750" t="str">
        <f>CONCATENATE(C750,E750,G750,I750)</f>
        <v>12</v>
      </c>
    </row>
    <row r="751" spans="1:17" x14ac:dyDescent="0.25">
      <c r="A751">
        <v>5097</v>
      </c>
      <c r="B751">
        <v>215.685237</v>
      </c>
      <c r="C751" s="2">
        <v>1</v>
      </c>
      <c r="D751">
        <v>218.44889799999999</v>
      </c>
      <c r="E751" s="1">
        <v>2</v>
      </c>
      <c r="P751">
        <v>2</v>
      </c>
      <c r="Q751" t="str">
        <f>CONCATENATE(C751,E751,G751,I751)</f>
        <v>12</v>
      </c>
    </row>
    <row r="752" spans="1:17" x14ac:dyDescent="0.25">
      <c r="A752">
        <v>5098</v>
      </c>
      <c r="B752">
        <v>215.63404800000001</v>
      </c>
      <c r="C752" s="2">
        <v>1</v>
      </c>
      <c r="D752">
        <v>218.44889799999999</v>
      </c>
      <c r="E752" s="1">
        <v>2</v>
      </c>
      <c r="P752">
        <v>2</v>
      </c>
      <c r="Q752" t="str">
        <f>CONCATENATE(C752,E752,G752,I752)</f>
        <v>12</v>
      </c>
    </row>
    <row r="753" spans="1:17" x14ac:dyDescent="0.25">
      <c r="A753">
        <v>5099</v>
      </c>
      <c r="D753">
        <v>218.44889799999999</v>
      </c>
      <c r="E753" s="1">
        <v>2</v>
      </c>
      <c r="P753">
        <v>1</v>
      </c>
      <c r="Q753" t="str">
        <f>CONCATENATE(C753,E753,G753,I753)</f>
        <v>2</v>
      </c>
    </row>
    <row r="754" spans="1:17" x14ac:dyDescent="0.25">
      <c r="A754">
        <v>5100</v>
      </c>
      <c r="D754">
        <v>218.44889799999999</v>
      </c>
      <c r="E754" s="1">
        <v>2</v>
      </c>
      <c r="P754">
        <v>1</v>
      </c>
      <c r="Q754" t="str">
        <f>CONCATENATE(C754,E754,G754,I754)</f>
        <v>2</v>
      </c>
    </row>
    <row r="755" spans="1:17" x14ac:dyDescent="0.25">
      <c r="A755">
        <v>5101</v>
      </c>
      <c r="D755">
        <v>218.44889799999999</v>
      </c>
      <c r="E755" s="1">
        <v>2</v>
      </c>
      <c r="P755">
        <v>1</v>
      </c>
      <c r="Q755" t="str">
        <f>CONCATENATE(C755,E755,G755,I755)</f>
        <v>2</v>
      </c>
    </row>
    <row r="756" spans="1:17" x14ac:dyDescent="0.25">
      <c r="A756">
        <v>5102</v>
      </c>
      <c r="P756">
        <v>0</v>
      </c>
      <c r="Q756" t="str">
        <f>CONCATENATE(C756,E756,G756,I756)</f>
        <v/>
      </c>
    </row>
    <row r="757" spans="1:17" x14ac:dyDescent="0.25">
      <c r="A757">
        <v>5103</v>
      </c>
      <c r="P757">
        <v>0</v>
      </c>
      <c r="Q757" t="str">
        <f>CONCATENATE(C757,E757,G757,I757)</f>
        <v/>
      </c>
    </row>
    <row r="758" spans="1:17" x14ac:dyDescent="0.25">
      <c r="A758">
        <v>5104</v>
      </c>
      <c r="P758">
        <v>0</v>
      </c>
      <c r="Q758" t="str">
        <f>CONCATENATE(C758,E758,G758,I758)</f>
        <v/>
      </c>
    </row>
    <row r="759" spans="1:17" x14ac:dyDescent="0.25">
      <c r="A759">
        <v>5105</v>
      </c>
      <c r="P759">
        <v>0</v>
      </c>
      <c r="Q759" t="str">
        <f>CONCATENATE(C759,E759,G759,I759)</f>
        <v/>
      </c>
    </row>
    <row r="760" spans="1:17" x14ac:dyDescent="0.25">
      <c r="A760">
        <v>5106</v>
      </c>
      <c r="F760">
        <v>223.25970799999999</v>
      </c>
      <c r="G760" s="4">
        <v>3</v>
      </c>
      <c r="H760">
        <v>222.44080700000001</v>
      </c>
      <c r="I760" s="3">
        <v>4</v>
      </c>
      <c r="P760">
        <v>2</v>
      </c>
      <c r="Q760" t="str">
        <f>CONCATENATE(C760,E760,G760,I760)</f>
        <v>34</v>
      </c>
    </row>
    <row r="761" spans="1:17" x14ac:dyDescent="0.25">
      <c r="A761">
        <v>5107</v>
      </c>
      <c r="F761">
        <v>223.25970799999999</v>
      </c>
      <c r="G761" s="4">
        <v>3</v>
      </c>
      <c r="H761">
        <v>222.44080700000001</v>
      </c>
      <c r="I761" s="3">
        <v>4</v>
      </c>
      <c r="P761">
        <v>2</v>
      </c>
      <c r="Q761" t="str">
        <f>CONCATENATE(C761,E761,G761,I761)</f>
        <v>34</v>
      </c>
    </row>
    <row r="762" spans="1:17" x14ac:dyDescent="0.25">
      <c r="A762">
        <v>5108</v>
      </c>
      <c r="F762">
        <v>223.25970799999999</v>
      </c>
      <c r="G762" s="4">
        <v>3</v>
      </c>
      <c r="H762">
        <v>222.44080700000001</v>
      </c>
      <c r="I762" s="3">
        <v>4</v>
      </c>
      <c r="P762">
        <v>2</v>
      </c>
      <c r="Q762" t="str">
        <f>CONCATENATE(C762,E762,G762,I762)</f>
        <v>34</v>
      </c>
    </row>
    <row r="763" spans="1:17" x14ac:dyDescent="0.25">
      <c r="A763">
        <v>5109</v>
      </c>
      <c r="F763">
        <v>223.25970799999999</v>
      </c>
      <c r="G763" s="4">
        <v>3</v>
      </c>
      <c r="H763">
        <v>222.44080700000001</v>
      </c>
      <c r="I763" s="3">
        <v>4</v>
      </c>
      <c r="P763">
        <v>2</v>
      </c>
      <c r="Q763" t="str">
        <f>CONCATENATE(C763,E763,G763,I763)</f>
        <v>34</v>
      </c>
    </row>
    <row r="764" spans="1:17" x14ac:dyDescent="0.25">
      <c r="A764">
        <v>5110</v>
      </c>
      <c r="F764">
        <v>223.25970799999999</v>
      </c>
      <c r="G764" s="4">
        <v>3</v>
      </c>
      <c r="H764">
        <v>222.44080700000001</v>
      </c>
      <c r="I764" s="3">
        <v>4</v>
      </c>
      <c r="P764">
        <v>2</v>
      </c>
      <c r="Q764" t="str">
        <f>CONCATENATE(C764,E764,G764,I764)</f>
        <v>34</v>
      </c>
    </row>
    <row r="765" spans="1:17" x14ac:dyDescent="0.25">
      <c r="A765">
        <v>5111</v>
      </c>
      <c r="F765">
        <v>223.25970799999999</v>
      </c>
      <c r="G765" s="4">
        <v>3</v>
      </c>
      <c r="H765">
        <v>222.44080700000001</v>
      </c>
      <c r="I765" s="3">
        <v>4</v>
      </c>
      <c r="P765">
        <v>2</v>
      </c>
      <c r="Q765" t="str">
        <f>CONCATENATE(C765,E765,G765,I765)</f>
        <v>34</v>
      </c>
    </row>
    <row r="766" spans="1:17" x14ac:dyDescent="0.25">
      <c r="A766">
        <v>5112</v>
      </c>
      <c r="F766">
        <v>223.25970799999999</v>
      </c>
      <c r="G766" s="4">
        <v>3</v>
      </c>
      <c r="H766">
        <v>222.44080700000001</v>
      </c>
      <c r="I766" s="3">
        <v>4</v>
      </c>
      <c r="P766">
        <v>2</v>
      </c>
      <c r="Q766" t="str">
        <f>CONCATENATE(C766,E766,G766,I766)</f>
        <v>34</v>
      </c>
    </row>
    <row r="767" spans="1:17" x14ac:dyDescent="0.25">
      <c r="A767">
        <v>5113</v>
      </c>
      <c r="F767">
        <v>223.25970799999999</v>
      </c>
      <c r="G767" s="4">
        <v>3</v>
      </c>
      <c r="H767">
        <v>222.44080700000001</v>
      </c>
      <c r="I767" s="3">
        <v>4</v>
      </c>
      <c r="P767">
        <v>2</v>
      </c>
      <c r="Q767" t="str">
        <f>CONCATENATE(C767,E767,G767,I767)</f>
        <v>34</v>
      </c>
    </row>
    <row r="768" spans="1:17" x14ac:dyDescent="0.25">
      <c r="A768">
        <v>5114</v>
      </c>
      <c r="F768">
        <v>223.25970799999999</v>
      </c>
      <c r="G768" s="4">
        <v>3</v>
      </c>
      <c r="H768">
        <v>222.44080700000001</v>
      </c>
      <c r="I768" s="3">
        <v>4</v>
      </c>
      <c r="P768">
        <v>2</v>
      </c>
      <c r="Q768" t="str">
        <f>CONCATENATE(C768,E768,G768,I768)</f>
        <v>34</v>
      </c>
    </row>
    <row r="769" spans="1:17" x14ac:dyDescent="0.25">
      <c r="A769">
        <v>5115</v>
      </c>
      <c r="P769">
        <v>0</v>
      </c>
      <c r="Q769" t="str">
        <f>CONCATENATE(C769,E769,G769,I769)</f>
        <v/>
      </c>
    </row>
    <row r="770" spans="1:17" x14ac:dyDescent="0.25">
      <c r="A770">
        <v>5116</v>
      </c>
      <c r="B770">
        <v>241.27478300000001</v>
      </c>
      <c r="C770" s="2">
        <v>1</v>
      </c>
      <c r="P770">
        <v>1</v>
      </c>
      <c r="Q770" t="str">
        <f>CONCATENATE(C770,E770,G770,I770)</f>
        <v>1</v>
      </c>
    </row>
    <row r="771" spans="1:17" x14ac:dyDescent="0.25">
      <c r="A771">
        <v>5117</v>
      </c>
      <c r="B771">
        <v>241.27478300000001</v>
      </c>
      <c r="C771" s="2">
        <v>1</v>
      </c>
      <c r="P771">
        <v>1</v>
      </c>
      <c r="Q771" t="str">
        <f>CONCATENATE(C771,E771,G771,I771)</f>
        <v>1</v>
      </c>
    </row>
    <row r="772" spans="1:17" x14ac:dyDescent="0.25">
      <c r="A772">
        <v>5118</v>
      </c>
      <c r="B772">
        <v>241.27478300000001</v>
      </c>
      <c r="C772" s="2">
        <v>1</v>
      </c>
      <c r="P772">
        <v>1</v>
      </c>
      <c r="Q772" t="str">
        <f>CONCATENATE(C772,E772,G772,I772)</f>
        <v>1</v>
      </c>
    </row>
    <row r="773" spans="1:17" x14ac:dyDescent="0.25">
      <c r="A773">
        <v>5119</v>
      </c>
      <c r="B773">
        <v>241.27478300000001</v>
      </c>
      <c r="C773" s="2">
        <v>1</v>
      </c>
      <c r="P773">
        <v>1</v>
      </c>
      <c r="Q773" t="str">
        <f>CONCATENATE(C773,E773,G773,I773)</f>
        <v>1</v>
      </c>
    </row>
    <row r="774" spans="1:17" x14ac:dyDescent="0.25">
      <c r="A774">
        <v>5120</v>
      </c>
      <c r="B774">
        <v>241.27478300000001</v>
      </c>
      <c r="C774" s="2">
        <v>1</v>
      </c>
      <c r="P774">
        <v>1</v>
      </c>
      <c r="Q774" t="str">
        <f>CONCATENATE(C774,E774,G774,I774)</f>
        <v>1</v>
      </c>
    </row>
    <row r="775" spans="1:17" x14ac:dyDescent="0.25">
      <c r="A775">
        <v>5121</v>
      </c>
      <c r="B775">
        <v>241.27478300000001</v>
      </c>
      <c r="C775" s="2">
        <v>1</v>
      </c>
      <c r="P775">
        <v>1</v>
      </c>
      <c r="Q775" t="str">
        <f>CONCATENATE(C775,E775,G775,I775)</f>
        <v>1</v>
      </c>
    </row>
    <row r="776" spans="1:17" x14ac:dyDescent="0.25">
      <c r="A776">
        <v>5122</v>
      </c>
      <c r="B776">
        <v>241.27478300000001</v>
      </c>
      <c r="C776" s="2">
        <v>1</v>
      </c>
      <c r="P776">
        <v>1</v>
      </c>
      <c r="Q776" t="str">
        <f>CONCATENATE(C776,E776,G776,I776)</f>
        <v>1</v>
      </c>
    </row>
    <row r="777" spans="1:17" x14ac:dyDescent="0.25">
      <c r="A777">
        <v>5123</v>
      </c>
      <c r="B777">
        <v>241.27478300000001</v>
      </c>
      <c r="C777" s="2">
        <v>1</v>
      </c>
      <c r="D777">
        <v>246.699716</v>
      </c>
      <c r="E777" s="1">
        <v>2</v>
      </c>
      <c r="P777">
        <v>2</v>
      </c>
      <c r="Q777" t="str">
        <f>CONCATENATE(C777,E777,G777,I777)</f>
        <v>12</v>
      </c>
    </row>
    <row r="778" spans="1:17" x14ac:dyDescent="0.25">
      <c r="A778">
        <v>5124</v>
      </c>
      <c r="B778">
        <v>241.27478300000001</v>
      </c>
      <c r="C778" s="2">
        <v>1</v>
      </c>
      <c r="D778">
        <v>246.699716</v>
      </c>
      <c r="E778" s="1">
        <v>2</v>
      </c>
      <c r="P778">
        <v>2</v>
      </c>
      <c r="Q778" t="str">
        <f>CONCATENATE(C778,E778,G778,I778)</f>
        <v>12</v>
      </c>
    </row>
    <row r="779" spans="1:17" x14ac:dyDescent="0.25">
      <c r="A779">
        <v>5125</v>
      </c>
      <c r="B779">
        <v>241.27478300000001</v>
      </c>
      <c r="C779" s="2">
        <v>1</v>
      </c>
      <c r="D779">
        <v>246.699716</v>
      </c>
      <c r="E779" s="1">
        <v>2</v>
      </c>
      <c r="P779">
        <v>2</v>
      </c>
      <c r="Q779" t="str">
        <f>CONCATENATE(C779,E779,G779,I779)</f>
        <v>12</v>
      </c>
    </row>
    <row r="780" spans="1:17" x14ac:dyDescent="0.25">
      <c r="A780">
        <v>5126</v>
      </c>
      <c r="B780">
        <v>241.27478300000001</v>
      </c>
      <c r="C780" s="2">
        <v>1</v>
      </c>
      <c r="D780">
        <v>246.699716</v>
      </c>
      <c r="E780" s="1">
        <v>2</v>
      </c>
      <c r="P780">
        <v>2</v>
      </c>
      <c r="Q780" t="str">
        <f>CONCATENATE(C780,E780,G780,I780)</f>
        <v>12</v>
      </c>
    </row>
    <row r="781" spans="1:17" x14ac:dyDescent="0.25">
      <c r="A781">
        <v>5127</v>
      </c>
      <c r="D781">
        <v>246.699716</v>
      </c>
      <c r="E781" s="1">
        <v>2</v>
      </c>
      <c r="P781">
        <v>1</v>
      </c>
      <c r="Q781" t="str">
        <f>CONCATENATE(C781,E781,G781,I781)</f>
        <v>2</v>
      </c>
    </row>
    <row r="782" spans="1:17" x14ac:dyDescent="0.25">
      <c r="A782">
        <v>5128</v>
      </c>
      <c r="D782">
        <v>246.699716</v>
      </c>
      <c r="E782" s="1">
        <v>2</v>
      </c>
      <c r="P782">
        <v>1</v>
      </c>
      <c r="Q782" t="str">
        <f>CONCATENATE(C782,E782,G782,I782)</f>
        <v>2</v>
      </c>
    </row>
    <row r="783" spans="1:17" x14ac:dyDescent="0.25">
      <c r="A783">
        <v>5129</v>
      </c>
      <c r="D783">
        <v>246.699716</v>
      </c>
      <c r="E783" s="1">
        <v>2</v>
      </c>
      <c r="P783">
        <v>1</v>
      </c>
      <c r="Q783" t="str">
        <f>CONCATENATE(C783,E783,G783,I783)</f>
        <v>2</v>
      </c>
    </row>
    <row r="784" spans="1:17" x14ac:dyDescent="0.25">
      <c r="A784">
        <v>5130</v>
      </c>
      <c r="D784">
        <v>246.699716</v>
      </c>
      <c r="E784" s="1">
        <v>2</v>
      </c>
      <c r="P784">
        <v>1</v>
      </c>
      <c r="Q784" t="str">
        <f>CONCATENATE(C784,E784,G784,I784)</f>
        <v>2</v>
      </c>
    </row>
    <row r="785" spans="1:17" x14ac:dyDescent="0.25">
      <c r="A785">
        <v>5131</v>
      </c>
      <c r="D785">
        <v>246.699716</v>
      </c>
      <c r="E785" s="1">
        <v>2</v>
      </c>
      <c r="P785">
        <v>1</v>
      </c>
      <c r="Q785" t="str">
        <f>CONCATENATE(C785,E785,G785,I785)</f>
        <v>2</v>
      </c>
    </row>
    <row r="786" spans="1:17" x14ac:dyDescent="0.25">
      <c r="A786">
        <v>5132</v>
      </c>
      <c r="D786">
        <v>246.699716</v>
      </c>
      <c r="E786" s="1">
        <v>2</v>
      </c>
      <c r="P786">
        <v>1</v>
      </c>
      <c r="Q786" t="str">
        <f>CONCATENATE(C786,E786,G786,I786)</f>
        <v>2</v>
      </c>
    </row>
    <row r="787" spans="1:17" x14ac:dyDescent="0.25">
      <c r="A787">
        <v>5133</v>
      </c>
      <c r="D787">
        <v>246.699716</v>
      </c>
      <c r="E787" s="1">
        <v>2</v>
      </c>
      <c r="P787">
        <v>1</v>
      </c>
      <c r="Q787" t="str">
        <f>CONCATENATE(C787,E787,G787,I787)</f>
        <v>2</v>
      </c>
    </row>
    <row r="788" spans="1:17" x14ac:dyDescent="0.25">
      <c r="A788">
        <v>5134</v>
      </c>
      <c r="P788">
        <v>0</v>
      </c>
      <c r="Q788" t="str">
        <f>CONCATENATE(C788,E788,G788,I788)</f>
        <v/>
      </c>
    </row>
    <row r="789" spans="1:17" x14ac:dyDescent="0.25">
      <c r="A789">
        <v>5135</v>
      </c>
      <c r="P789">
        <v>0</v>
      </c>
      <c r="Q789" t="str">
        <f>CONCATENATE(C789,E789,G789,I789)</f>
        <v/>
      </c>
    </row>
    <row r="790" spans="1:17" x14ac:dyDescent="0.25">
      <c r="A790">
        <v>5136</v>
      </c>
      <c r="P790">
        <v>0</v>
      </c>
      <c r="Q790" t="str">
        <f>CONCATENATE(C790,E790,G790,I790)</f>
        <v/>
      </c>
    </row>
    <row r="791" spans="1:17" x14ac:dyDescent="0.25">
      <c r="A791">
        <v>5137</v>
      </c>
      <c r="F791">
        <v>250.02640299999999</v>
      </c>
      <c r="G791" s="4">
        <v>3</v>
      </c>
      <c r="P791">
        <v>1</v>
      </c>
      <c r="Q791" t="str">
        <f>CONCATENATE(C791,E791,G791,I791)</f>
        <v>3</v>
      </c>
    </row>
    <row r="792" spans="1:17" x14ac:dyDescent="0.25">
      <c r="A792">
        <v>5138</v>
      </c>
      <c r="F792">
        <v>250.02640299999999</v>
      </c>
      <c r="G792" s="4">
        <v>3</v>
      </c>
      <c r="H792">
        <v>249.514566</v>
      </c>
      <c r="I792" s="3">
        <v>4</v>
      </c>
      <c r="P792">
        <v>2</v>
      </c>
      <c r="Q792" t="str">
        <f>CONCATENATE(C792,E792,G792,I792)</f>
        <v>34</v>
      </c>
    </row>
    <row r="793" spans="1:17" x14ac:dyDescent="0.25">
      <c r="A793">
        <v>5139</v>
      </c>
      <c r="F793">
        <v>250.02640299999999</v>
      </c>
      <c r="G793" s="4">
        <v>3</v>
      </c>
      <c r="H793">
        <v>249.514566</v>
      </c>
      <c r="I793" s="3">
        <v>4</v>
      </c>
      <c r="P793">
        <v>2</v>
      </c>
      <c r="Q793" t="str">
        <f>CONCATENATE(C793,E793,G793,I793)</f>
        <v>34</v>
      </c>
    </row>
    <row r="794" spans="1:17" x14ac:dyDescent="0.25">
      <c r="A794">
        <v>5140</v>
      </c>
      <c r="F794">
        <v>250.02640299999999</v>
      </c>
      <c r="G794" s="4">
        <v>3</v>
      </c>
      <c r="H794">
        <v>249.514566</v>
      </c>
      <c r="I794" s="3">
        <v>4</v>
      </c>
      <c r="P794">
        <v>2</v>
      </c>
      <c r="Q794" t="str">
        <f>CONCATENATE(C794,E794,G794,I794)</f>
        <v>34</v>
      </c>
    </row>
    <row r="795" spans="1:17" x14ac:dyDescent="0.25">
      <c r="A795">
        <v>5141</v>
      </c>
      <c r="F795">
        <v>250.02640299999999</v>
      </c>
      <c r="G795" s="4">
        <v>3</v>
      </c>
      <c r="H795">
        <v>249.514566</v>
      </c>
      <c r="I795" s="3">
        <v>4</v>
      </c>
      <c r="P795">
        <v>2</v>
      </c>
      <c r="Q795" t="str">
        <f>CONCATENATE(C795,E795,G795,I795)</f>
        <v>34</v>
      </c>
    </row>
    <row r="796" spans="1:17" x14ac:dyDescent="0.25">
      <c r="A796">
        <v>5142</v>
      </c>
      <c r="F796">
        <v>250.02640299999999</v>
      </c>
      <c r="G796" s="4">
        <v>3</v>
      </c>
      <c r="H796">
        <v>249.514566</v>
      </c>
      <c r="I796" s="3">
        <v>4</v>
      </c>
      <c r="P796">
        <v>2</v>
      </c>
      <c r="Q796" t="str">
        <f>CONCATENATE(C796,E796,G796,I796)</f>
        <v>34</v>
      </c>
    </row>
    <row r="797" spans="1:17" x14ac:dyDescent="0.25">
      <c r="A797">
        <v>5143</v>
      </c>
      <c r="F797">
        <v>250.02640299999999</v>
      </c>
      <c r="G797" s="4">
        <v>3</v>
      </c>
      <c r="H797">
        <v>249.514566</v>
      </c>
      <c r="I797" s="3">
        <v>4</v>
      </c>
      <c r="P797">
        <v>2</v>
      </c>
      <c r="Q797" t="str">
        <f>CONCATENATE(C797,E797,G797,I797)</f>
        <v>34</v>
      </c>
    </row>
    <row r="798" spans="1:17" x14ac:dyDescent="0.25">
      <c r="A798">
        <v>5144</v>
      </c>
      <c r="F798">
        <v>250.02640299999999</v>
      </c>
      <c r="G798" s="4">
        <v>3</v>
      </c>
      <c r="H798">
        <v>249.514566</v>
      </c>
      <c r="I798" s="3">
        <v>4</v>
      </c>
      <c r="P798">
        <v>2</v>
      </c>
      <c r="Q798" t="str">
        <f>CONCATENATE(C798,E798,G798,I798)</f>
        <v>34</v>
      </c>
    </row>
    <row r="799" spans="1:17" x14ac:dyDescent="0.25">
      <c r="A799">
        <v>5145</v>
      </c>
      <c r="F799">
        <v>250.02640299999999</v>
      </c>
      <c r="G799" s="4">
        <v>3</v>
      </c>
      <c r="H799">
        <v>249.514566</v>
      </c>
      <c r="I799" s="3">
        <v>4</v>
      </c>
      <c r="P799">
        <v>2</v>
      </c>
      <c r="Q799" t="str">
        <f>CONCATENATE(C799,E799,G799,I799)</f>
        <v>34</v>
      </c>
    </row>
    <row r="800" spans="1:17" x14ac:dyDescent="0.25">
      <c r="A800">
        <v>5146</v>
      </c>
      <c r="F800">
        <v>250.02640299999999</v>
      </c>
      <c r="G800" s="4">
        <v>3</v>
      </c>
      <c r="H800">
        <v>249.514566</v>
      </c>
      <c r="I800" s="3">
        <v>4</v>
      </c>
      <c r="P800">
        <v>2</v>
      </c>
      <c r="Q800" t="str">
        <f>CONCATENATE(C800,E800,G800,I800)</f>
        <v>34</v>
      </c>
    </row>
    <row r="801" spans="1:17" x14ac:dyDescent="0.25">
      <c r="A801">
        <v>5147</v>
      </c>
      <c r="F801">
        <v>250.02640299999999</v>
      </c>
      <c r="G801" s="4">
        <v>3</v>
      </c>
      <c r="H801">
        <v>249.514566</v>
      </c>
      <c r="I801" s="3">
        <v>4</v>
      </c>
      <c r="P801">
        <v>2</v>
      </c>
      <c r="Q801" t="str">
        <f>CONCATENATE(C801,E801,G801,I801)</f>
        <v>34</v>
      </c>
    </row>
    <row r="802" spans="1:17" x14ac:dyDescent="0.25">
      <c r="A802">
        <v>5148</v>
      </c>
      <c r="B802">
        <v>263.895893</v>
      </c>
      <c r="C802" s="2">
        <v>1</v>
      </c>
      <c r="F802">
        <v>250.02640299999999</v>
      </c>
      <c r="G802" s="4">
        <v>3</v>
      </c>
      <c r="H802">
        <v>249.514566</v>
      </c>
      <c r="I802" s="3">
        <v>4</v>
      </c>
      <c r="P802">
        <v>3</v>
      </c>
      <c r="Q802" t="str">
        <f>CONCATENATE(C802,E802,G802,I802)</f>
        <v>134</v>
      </c>
    </row>
    <row r="803" spans="1:17" x14ac:dyDescent="0.25">
      <c r="A803">
        <v>5149</v>
      </c>
      <c r="B803">
        <v>263.895893</v>
      </c>
      <c r="C803" s="2">
        <v>1</v>
      </c>
      <c r="F803">
        <v>250.02640299999999</v>
      </c>
      <c r="G803" s="4">
        <v>3</v>
      </c>
      <c r="P803">
        <v>2</v>
      </c>
      <c r="Q803" t="str">
        <f>CONCATENATE(C803,E803,G803,I803)</f>
        <v>13</v>
      </c>
    </row>
    <row r="804" spans="1:17" x14ac:dyDescent="0.25">
      <c r="A804">
        <v>5150</v>
      </c>
      <c r="B804">
        <v>263.895893</v>
      </c>
      <c r="C804" s="2">
        <v>1</v>
      </c>
      <c r="P804">
        <v>1</v>
      </c>
      <c r="Q804" t="str">
        <f>CONCATENATE(C804,E804,G804,I804)</f>
        <v>1</v>
      </c>
    </row>
    <row r="805" spans="1:17" x14ac:dyDescent="0.25">
      <c r="A805">
        <v>5151</v>
      </c>
      <c r="B805">
        <v>263.895893</v>
      </c>
      <c r="C805" s="2">
        <v>1</v>
      </c>
      <c r="P805">
        <v>1</v>
      </c>
      <c r="Q805" t="str">
        <f>CONCATENATE(C805,E805,G805,I805)</f>
        <v>1</v>
      </c>
    </row>
    <row r="806" spans="1:17" x14ac:dyDescent="0.25">
      <c r="A806">
        <v>5152</v>
      </c>
      <c r="J806">
        <v>267.58083799999997</v>
      </c>
      <c r="K806" t="s">
        <v>22</v>
      </c>
      <c r="Q806" t="str">
        <f>CONCATENATE(C806,E806,G806,I806)</f>
        <v/>
      </c>
    </row>
    <row r="807" spans="1:17" x14ac:dyDescent="0.25">
      <c r="A807">
        <v>17530</v>
      </c>
      <c r="Q807" t="str">
        <f>CONCATENATE(C807,E807,G807,I807)</f>
        <v/>
      </c>
    </row>
    <row r="808" spans="1:17" x14ac:dyDescent="0.25">
      <c r="A808">
        <v>17531</v>
      </c>
      <c r="Q808" t="str">
        <f>CONCATENATE(C808,E808,G808,I808)</f>
        <v/>
      </c>
    </row>
    <row r="809" spans="1:17" x14ac:dyDescent="0.25">
      <c r="A809">
        <v>17532</v>
      </c>
      <c r="J809">
        <v>267.58083799999997</v>
      </c>
      <c r="K809" t="s">
        <v>22</v>
      </c>
      <c r="Q809" t="str">
        <f>CONCATENATE(C809,E809,G809,I809)</f>
        <v/>
      </c>
    </row>
    <row r="810" spans="1:17" x14ac:dyDescent="0.25">
      <c r="A810">
        <v>17533</v>
      </c>
      <c r="Q810" t="str">
        <f>CONCATENATE(C810,E810,G810,I810)</f>
        <v/>
      </c>
    </row>
    <row r="811" spans="1:17" x14ac:dyDescent="0.25">
      <c r="A811">
        <v>17534</v>
      </c>
      <c r="B811">
        <v>237.84570600000001</v>
      </c>
      <c r="C811" s="2">
        <v>1</v>
      </c>
      <c r="P811">
        <v>1</v>
      </c>
      <c r="Q811" t="str">
        <f>CONCATENATE(C811,E811,G811,I811)</f>
        <v>1</v>
      </c>
    </row>
    <row r="812" spans="1:17" x14ac:dyDescent="0.25">
      <c r="A812">
        <v>17535</v>
      </c>
      <c r="B812">
        <v>237.84570600000001</v>
      </c>
      <c r="C812" s="2">
        <v>1</v>
      </c>
      <c r="P812">
        <v>1</v>
      </c>
      <c r="Q812" t="str">
        <f>CONCATENATE(C812,E812,G812,I812)</f>
        <v>1</v>
      </c>
    </row>
    <row r="813" spans="1:17" x14ac:dyDescent="0.25">
      <c r="A813">
        <v>17536</v>
      </c>
      <c r="B813">
        <v>237.84570600000001</v>
      </c>
      <c r="C813" s="2">
        <v>1</v>
      </c>
      <c r="P813">
        <v>1</v>
      </c>
      <c r="Q813" t="str">
        <f>CONCATENATE(C813,E813,G813,I813)</f>
        <v>1</v>
      </c>
    </row>
    <row r="814" spans="1:17" x14ac:dyDescent="0.25">
      <c r="A814">
        <v>17537</v>
      </c>
      <c r="B814">
        <v>237.84570600000001</v>
      </c>
      <c r="C814" s="2">
        <v>1</v>
      </c>
      <c r="P814">
        <v>1</v>
      </c>
      <c r="Q814" t="str">
        <f>CONCATENATE(C814,E814,G814,I814)</f>
        <v>1</v>
      </c>
    </row>
    <row r="815" spans="1:17" x14ac:dyDescent="0.25">
      <c r="A815">
        <v>17538</v>
      </c>
      <c r="B815">
        <v>237.84570600000001</v>
      </c>
      <c r="C815" s="2">
        <v>1</v>
      </c>
      <c r="P815">
        <v>1</v>
      </c>
      <c r="Q815" t="str">
        <f>CONCATENATE(C815,E815,G815,I815)</f>
        <v>1</v>
      </c>
    </row>
    <row r="816" spans="1:17" x14ac:dyDescent="0.25">
      <c r="A816">
        <v>17539</v>
      </c>
      <c r="B816">
        <v>237.84570600000001</v>
      </c>
      <c r="C816" s="2">
        <v>1</v>
      </c>
      <c r="P816">
        <v>1</v>
      </c>
      <c r="Q816" t="str">
        <f>CONCATENATE(C816,E816,G816,I816)</f>
        <v>1</v>
      </c>
    </row>
    <row r="817" spans="1:17" x14ac:dyDescent="0.25">
      <c r="A817">
        <v>17540</v>
      </c>
      <c r="B817">
        <v>237.84570600000001</v>
      </c>
      <c r="C817" s="2">
        <v>1</v>
      </c>
      <c r="P817">
        <v>1</v>
      </c>
      <c r="Q817" t="str">
        <f>CONCATENATE(C817,E817,G817,I817)</f>
        <v>1</v>
      </c>
    </row>
    <row r="818" spans="1:17" x14ac:dyDescent="0.25">
      <c r="A818">
        <v>17541</v>
      </c>
      <c r="B818">
        <v>237.84570600000001</v>
      </c>
      <c r="C818" s="2">
        <v>1</v>
      </c>
      <c r="P818">
        <v>1</v>
      </c>
      <c r="Q818" t="str">
        <f>CONCATENATE(C818,E818,G818,I818)</f>
        <v>1</v>
      </c>
    </row>
    <row r="819" spans="1:17" x14ac:dyDescent="0.25">
      <c r="A819">
        <v>17542</v>
      </c>
      <c r="B819">
        <v>237.84570600000001</v>
      </c>
      <c r="C819" s="2">
        <v>1</v>
      </c>
      <c r="F819">
        <v>239.432311</v>
      </c>
      <c r="G819" s="4">
        <v>3</v>
      </c>
      <c r="P819">
        <v>2</v>
      </c>
      <c r="Q819" t="str">
        <f>CONCATENATE(C819,E819,G819,I819)</f>
        <v>13</v>
      </c>
    </row>
    <row r="820" spans="1:17" x14ac:dyDescent="0.25">
      <c r="A820">
        <v>17543</v>
      </c>
      <c r="B820">
        <v>237.84570600000001</v>
      </c>
      <c r="C820" s="2">
        <v>1</v>
      </c>
      <c r="F820">
        <v>239.432311</v>
      </c>
      <c r="G820" s="4">
        <v>3</v>
      </c>
      <c r="H820">
        <v>238.97166799999999</v>
      </c>
      <c r="I820" s="3">
        <v>4</v>
      </c>
      <c r="P820">
        <v>3</v>
      </c>
      <c r="Q820" t="str">
        <f>CONCATENATE(C820,E820,G820,I820)</f>
        <v>134</v>
      </c>
    </row>
    <row r="821" spans="1:17" x14ac:dyDescent="0.25">
      <c r="A821">
        <v>17544</v>
      </c>
      <c r="F821">
        <v>239.432311</v>
      </c>
      <c r="G821" s="4">
        <v>3</v>
      </c>
      <c r="H821">
        <v>238.97166799999999</v>
      </c>
      <c r="I821" s="3">
        <v>4</v>
      </c>
      <c r="P821">
        <v>2</v>
      </c>
      <c r="Q821" t="str">
        <f>CONCATENATE(C821,E821,G821,I821)</f>
        <v>34</v>
      </c>
    </row>
    <row r="822" spans="1:17" x14ac:dyDescent="0.25">
      <c r="A822">
        <v>17545</v>
      </c>
      <c r="F822">
        <v>239.432311</v>
      </c>
      <c r="G822" s="4">
        <v>3</v>
      </c>
      <c r="H822">
        <v>238.92047400000001</v>
      </c>
      <c r="I822" s="3">
        <v>4</v>
      </c>
      <c r="P822">
        <v>2</v>
      </c>
      <c r="Q822" t="str">
        <f>CONCATENATE(C822,E822,G822,I822)</f>
        <v>34</v>
      </c>
    </row>
    <row r="823" spans="1:17" x14ac:dyDescent="0.25">
      <c r="A823">
        <v>17546</v>
      </c>
      <c r="F823">
        <v>239.432311</v>
      </c>
      <c r="G823" s="4">
        <v>3</v>
      </c>
      <c r="H823">
        <v>238.97166799999999</v>
      </c>
      <c r="I823" s="3">
        <v>4</v>
      </c>
      <c r="P823">
        <v>2</v>
      </c>
      <c r="Q823" t="str">
        <f>CONCATENATE(C823,E823,G823,I823)</f>
        <v>34</v>
      </c>
    </row>
    <row r="824" spans="1:17" x14ac:dyDescent="0.25">
      <c r="A824">
        <v>17547</v>
      </c>
      <c r="F824">
        <v>239.432311</v>
      </c>
      <c r="G824" s="4">
        <v>3</v>
      </c>
      <c r="H824">
        <v>238.97166799999999</v>
      </c>
      <c r="I824" s="3">
        <v>4</v>
      </c>
      <c r="P824">
        <v>2</v>
      </c>
      <c r="Q824" t="str">
        <f>CONCATENATE(C824,E824,G824,I824)</f>
        <v>34</v>
      </c>
    </row>
    <row r="825" spans="1:17" x14ac:dyDescent="0.25">
      <c r="A825">
        <v>17548</v>
      </c>
      <c r="F825">
        <v>239.432311</v>
      </c>
      <c r="G825" s="4">
        <v>3</v>
      </c>
      <c r="H825">
        <v>238.97166799999999</v>
      </c>
      <c r="I825" s="3">
        <v>4</v>
      </c>
      <c r="P825">
        <v>2</v>
      </c>
      <c r="Q825" t="str">
        <f>CONCATENATE(C825,E825,G825,I825)</f>
        <v>34</v>
      </c>
    </row>
    <row r="826" spans="1:17" x14ac:dyDescent="0.25">
      <c r="A826">
        <v>17549</v>
      </c>
      <c r="F826">
        <v>239.432311</v>
      </c>
      <c r="G826" s="4">
        <v>3</v>
      </c>
      <c r="H826">
        <v>238.97166799999999</v>
      </c>
      <c r="I826" s="3">
        <v>4</v>
      </c>
      <c r="P826">
        <v>2</v>
      </c>
      <c r="Q826" t="str">
        <f>CONCATENATE(C826,E826,G826,I826)</f>
        <v>34</v>
      </c>
    </row>
    <row r="827" spans="1:17" x14ac:dyDescent="0.25">
      <c r="A827">
        <v>17550</v>
      </c>
      <c r="F827">
        <v>239.432311</v>
      </c>
      <c r="G827" s="4">
        <v>3</v>
      </c>
      <c r="H827">
        <v>238.97166799999999</v>
      </c>
      <c r="I827" s="3">
        <v>4</v>
      </c>
      <c r="P827">
        <v>2</v>
      </c>
      <c r="Q827" t="str">
        <f>CONCATENATE(C827,E827,G827,I827)</f>
        <v>34</v>
      </c>
    </row>
    <row r="828" spans="1:17" x14ac:dyDescent="0.25">
      <c r="A828">
        <v>17551</v>
      </c>
      <c r="F828">
        <v>239.432311</v>
      </c>
      <c r="G828" s="4">
        <v>3</v>
      </c>
      <c r="H828">
        <v>238.97166799999999</v>
      </c>
      <c r="I828" s="3">
        <v>4</v>
      </c>
      <c r="P828">
        <v>2</v>
      </c>
      <c r="Q828" t="str">
        <f>CONCATENATE(C828,E828,G828,I828)</f>
        <v>34</v>
      </c>
    </row>
    <row r="829" spans="1:17" x14ac:dyDescent="0.25">
      <c r="A829">
        <v>17552</v>
      </c>
      <c r="P829">
        <v>0</v>
      </c>
      <c r="Q829" t="str">
        <f>CONCATENATE(C829,E829,G829,I829)</f>
        <v/>
      </c>
    </row>
    <row r="830" spans="1:17" x14ac:dyDescent="0.25">
      <c r="A830">
        <v>17553</v>
      </c>
      <c r="P830">
        <v>0</v>
      </c>
      <c r="Q830" t="str">
        <f>CONCATENATE(C830,E830,G830,I830)</f>
        <v/>
      </c>
    </row>
    <row r="831" spans="1:17" x14ac:dyDescent="0.25">
      <c r="A831">
        <v>17554</v>
      </c>
      <c r="P831">
        <v>0</v>
      </c>
      <c r="Q831" t="str">
        <f>CONCATENATE(C831,E831,G831,I831)</f>
        <v/>
      </c>
    </row>
    <row r="832" spans="1:17" x14ac:dyDescent="0.25">
      <c r="A832">
        <v>17555</v>
      </c>
      <c r="P832">
        <v>0</v>
      </c>
      <c r="Q832" t="str">
        <f>CONCATENATE(C832,E832,G832,I832)</f>
        <v/>
      </c>
    </row>
    <row r="833" spans="1:17" x14ac:dyDescent="0.25">
      <c r="A833">
        <v>17556</v>
      </c>
      <c r="P833">
        <v>0</v>
      </c>
      <c r="Q833" t="str">
        <f>CONCATENATE(C833,E833,G833,I833)</f>
        <v/>
      </c>
    </row>
    <row r="834" spans="1:17" x14ac:dyDescent="0.25">
      <c r="A834">
        <v>17557</v>
      </c>
      <c r="P834">
        <v>0</v>
      </c>
      <c r="Q834" t="str">
        <f>CONCATENATE(C834,E834,G834,I834)</f>
        <v/>
      </c>
    </row>
    <row r="835" spans="1:17" x14ac:dyDescent="0.25">
      <c r="A835">
        <v>17558</v>
      </c>
      <c r="P835">
        <v>0</v>
      </c>
      <c r="Q835" t="str">
        <f>CONCATENATE(C835,E835,G835,I835)</f>
        <v/>
      </c>
    </row>
    <row r="836" spans="1:17" x14ac:dyDescent="0.25">
      <c r="A836">
        <v>17559</v>
      </c>
      <c r="P836">
        <v>0</v>
      </c>
      <c r="Q836" t="str">
        <f>CONCATENATE(C836,E836,G836,I836)</f>
        <v/>
      </c>
    </row>
    <row r="837" spans="1:17" x14ac:dyDescent="0.25">
      <c r="A837">
        <v>17560</v>
      </c>
      <c r="P837">
        <v>0</v>
      </c>
      <c r="Q837" t="str">
        <f>CONCATENATE(C837,E837,G837,I837)</f>
        <v/>
      </c>
    </row>
    <row r="838" spans="1:17" x14ac:dyDescent="0.25">
      <c r="A838">
        <v>17561</v>
      </c>
      <c r="P838">
        <v>0</v>
      </c>
      <c r="Q838" t="str">
        <f>CONCATENATE(C838,E838,G838,I838)</f>
        <v/>
      </c>
    </row>
    <row r="839" spans="1:17" x14ac:dyDescent="0.25">
      <c r="A839">
        <v>17562</v>
      </c>
      <c r="P839">
        <v>0</v>
      </c>
      <c r="Q839" t="str">
        <f>CONCATENATE(C839,E839,G839,I839)</f>
        <v/>
      </c>
    </row>
    <row r="840" spans="1:17" x14ac:dyDescent="0.25">
      <c r="A840">
        <v>17563</v>
      </c>
      <c r="P840">
        <v>0</v>
      </c>
      <c r="Q840" t="str">
        <f>CONCATENATE(C840,E840,G840,I840)</f>
        <v/>
      </c>
    </row>
    <row r="841" spans="1:17" x14ac:dyDescent="0.25">
      <c r="A841">
        <v>17564</v>
      </c>
      <c r="P841">
        <v>0</v>
      </c>
      <c r="Q841" t="str">
        <f>CONCATENATE(C841,E841,G841,I841)</f>
        <v/>
      </c>
    </row>
    <row r="842" spans="1:17" x14ac:dyDescent="0.25">
      <c r="A842">
        <v>17565</v>
      </c>
      <c r="P842">
        <v>0</v>
      </c>
      <c r="Q842" t="str">
        <f>CONCATENATE(C842,E842,G842,I842)</f>
        <v/>
      </c>
    </row>
    <row r="843" spans="1:17" x14ac:dyDescent="0.25">
      <c r="A843">
        <v>17566</v>
      </c>
      <c r="P843">
        <v>0</v>
      </c>
      <c r="Q843" t="str">
        <f>CONCATENATE(C843,E843,G843,I843)</f>
        <v/>
      </c>
    </row>
    <row r="844" spans="1:17" x14ac:dyDescent="0.25">
      <c r="A844">
        <v>17567</v>
      </c>
      <c r="P844">
        <v>0</v>
      </c>
      <c r="Q844" t="str">
        <f>CONCATENATE(C844,E844,G844,I844)</f>
        <v/>
      </c>
    </row>
    <row r="845" spans="1:17" x14ac:dyDescent="0.25">
      <c r="A845">
        <v>17568</v>
      </c>
      <c r="P845">
        <v>0</v>
      </c>
      <c r="Q845" t="str">
        <f>CONCATENATE(C845,E845,G845,I845)</f>
        <v/>
      </c>
    </row>
    <row r="846" spans="1:17" x14ac:dyDescent="0.25">
      <c r="A846">
        <v>17569</v>
      </c>
      <c r="P846">
        <v>0</v>
      </c>
      <c r="Q846" t="str">
        <f>CONCATENATE(C846,E846,G846,I846)</f>
        <v/>
      </c>
    </row>
    <row r="847" spans="1:17" x14ac:dyDescent="0.25">
      <c r="A847">
        <v>17570</v>
      </c>
      <c r="P847">
        <v>0</v>
      </c>
      <c r="Q847" t="str">
        <f>CONCATENATE(C847,E847,G847,I847)</f>
        <v/>
      </c>
    </row>
    <row r="848" spans="1:17" x14ac:dyDescent="0.25">
      <c r="A848">
        <v>17571</v>
      </c>
      <c r="B848">
        <v>205.60288600000001</v>
      </c>
      <c r="C848" s="2">
        <v>1</v>
      </c>
      <c r="P848">
        <v>1</v>
      </c>
      <c r="Q848" t="str">
        <f>CONCATENATE(C848,E848,G848,I848)</f>
        <v>1</v>
      </c>
    </row>
    <row r="849" spans="1:17" x14ac:dyDescent="0.25">
      <c r="A849">
        <v>17572</v>
      </c>
      <c r="B849">
        <v>205.60288600000001</v>
      </c>
      <c r="C849" s="2">
        <v>1</v>
      </c>
      <c r="P849">
        <v>1</v>
      </c>
      <c r="Q849" t="str">
        <f>CONCATENATE(C849,E849,G849,I849)</f>
        <v>1</v>
      </c>
    </row>
    <row r="850" spans="1:17" x14ac:dyDescent="0.25">
      <c r="A850">
        <v>17573</v>
      </c>
      <c r="B850">
        <v>205.60288600000001</v>
      </c>
      <c r="C850" s="2">
        <v>1</v>
      </c>
      <c r="P850">
        <v>1</v>
      </c>
      <c r="Q850" t="str">
        <f>CONCATENATE(C850,E850,G850,I850)</f>
        <v>1</v>
      </c>
    </row>
    <row r="851" spans="1:17" x14ac:dyDescent="0.25">
      <c r="A851">
        <v>17574</v>
      </c>
      <c r="B851">
        <v>205.60288600000001</v>
      </c>
      <c r="C851" s="2">
        <v>1</v>
      </c>
      <c r="D851">
        <v>201.98138799999998</v>
      </c>
      <c r="E851" s="1">
        <v>2</v>
      </c>
      <c r="P851">
        <v>2</v>
      </c>
      <c r="Q851" t="str">
        <f>CONCATENATE(C851,E851,G851,I851)</f>
        <v>12</v>
      </c>
    </row>
    <row r="852" spans="1:17" x14ac:dyDescent="0.25">
      <c r="A852">
        <v>17575</v>
      </c>
      <c r="B852">
        <v>205.60288600000001</v>
      </c>
      <c r="C852" s="2">
        <v>1</v>
      </c>
      <c r="D852">
        <v>201.98138799999998</v>
      </c>
      <c r="E852" s="1">
        <v>2</v>
      </c>
      <c r="P852">
        <v>2</v>
      </c>
      <c r="Q852" t="str">
        <f>CONCATENATE(C852,E852,G852,I852)</f>
        <v>12</v>
      </c>
    </row>
    <row r="853" spans="1:17" x14ac:dyDescent="0.25">
      <c r="A853">
        <v>17576</v>
      </c>
      <c r="B853">
        <v>205.60288600000001</v>
      </c>
      <c r="C853" s="2">
        <v>1</v>
      </c>
      <c r="D853">
        <v>201.98138799999998</v>
      </c>
      <c r="E853" s="1">
        <v>2</v>
      </c>
      <c r="P853">
        <v>2</v>
      </c>
      <c r="Q853" t="str">
        <f>CONCATENATE(C853,E853,G853,I853)</f>
        <v>12</v>
      </c>
    </row>
    <row r="854" spans="1:17" x14ac:dyDescent="0.25">
      <c r="A854">
        <v>17577</v>
      </c>
      <c r="B854">
        <v>205.60288600000001</v>
      </c>
      <c r="C854" s="2">
        <v>1</v>
      </c>
      <c r="D854">
        <v>201.98138799999998</v>
      </c>
      <c r="E854" s="1">
        <v>2</v>
      </c>
      <c r="P854">
        <v>2</v>
      </c>
      <c r="Q854" t="str">
        <f>CONCATENATE(C854,E854,G854,I854)</f>
        <v>12</v>
      </c>
    </row>
    <row r="855" spans="1:17" x14ac:dyDescent="0.25">
      <c r="A855">
        <v>17578</v>
      </c>
      <c r="B855">
        <v>205.60288600000001</v>
      </c>
      <c r="C855" s="2">
        <v>1</v>
      </c>
      <c r="D855">
        <v>201.98138799999998</v>
      </c>
      <c r="E855" s="1">
        <v>2</v>
      </c>
      <c r="P855">
        <v>2</v>
      </c>
      <c r="Q855" t="str">
        <f>CONCATENATE(C855,E855,G855,I855)</f>
        <v>12</v>
      </c>
    </row>
    <row r="856" spans="1:17" x14ac:dyDescent="0.25">
      <c r="A856">
        <v>17579</v>
      </c>
      <c r="D856">
        <v>201.98138799999998</v>
      </c>
      <c r="E856" s="1">
        <v>2</v>
      </c>
      <c r="P856">
        <v>1</v>
      </c>
      <c r="Q856" t="str">
        <f>CONCATENATE(C856,E856,G856,I856)</f>
        <v>2</v>
      </c>
    </row>
    <row r="857" spans="1:17" x14ac:dyDescent="0.25">
      <c r="A857">
        <v>17580</v>
      </c>
      <c r="D857">
        <v>201.98138799999998</v>
      </c>
      <c r="E857" s="1">
        <v>2</v>
      </c>
      <c r="F857">
        <v>203.399406</v>
      </c>
      <c r="G857" s="4">
        <v>3</v>
      </c>
      <c r="P857">
        <v>2</v>
      </c>
      <c r="Q857" t="str">
        <f>CONCATENATE(C857,E857,G857,I857)</f>
        <v>23</v>
      </c>
    </row>
    <row r="858" spans="1:17" x14ac:dyDescent="0.25">
      <c r="A858">
        <v>17581</v>
      </c>
      <c r="D858">
        <v>201.98138799999998</v>
      </c>
      <c r="E858" s="1">
        <v>2</v>
      </c>
      <c r="F858">
        <v>203.399406</v>
      </c>
      <c r="G858" s="4">
        <v>3</v>
      </c>
      <c r="H858">
        <v>202.086456</v>
      </c>
      <c r="I858" s="3">
        <v>4</v>
      </c>
      <c r="P858">
        <v>3</v>
      </c>
      <c r="Q858" t="str">
        <f>CONCATENATE(C858,E858,G858,I858)</f>
        <v>234</v>
      </c>
    </row>
    <row r="859" spans="1:17" x14ac:dyDescent="0.25">
      <c r="A859">
        <v>17582</v>
      </c>
      <c r="F859">
        <v>203.399406</v>
      </c>
      <c r="G859" s="4">
        <v>3</v>
      </c>
      <c r="H859">
        <v>202.086456</v>
      </c>
      <c r="I859" s="3">
        <v>4</v>
      </c>
      <c r="P859">
        <v>2</v>
      </c>
      <c r="Q859" t="str">
        <f>CONCATENATE(C859,E859,G859,I859)</f>
        <v>34</v>
      </c>
    </row>
    <row r="860" spans="1:17" x14ac:dyDescent="0.25">
      <c r="A860">
        <v>17583</v>
      </c>
      <c r="F860">
        <v>203.399406</v>
      </c>
      <c r="G860" s="4">
        <v>3</v>
      </c>
      <c r="H860">
        <v>202.086456</v>
      </c>
      <c r="I860" s="3">
        <v>4</v>
      </c>
      <c r="P860">
        <v>2</v>
      </c>
      <c r="Q860" t="str">
        <f>CONCATENATE(C860,E860,G860,I860)</f>
        <v>34</v>
      </c>
    </row>
    <row r="861" spans="1:17" x14ac:dyDescent="0.25">
      <c r="A861">
        <v>17584</v>
      </c>
      <c r="F861">
        <v>203.399406</v>
      </c>
      <c r="G861" s="4">
        <v>3</v>
      </c>
      <c r="H861">
        <v>202.086456</v>
      </c>
      <c r="I861" s="3">
        <v>4</v>
      </c>
      <c r="P861">
        <v>2</v>
      </c>
      <c r="Q861" t="str">
        <f>CONCATENATE(C861,E861,G861,I861)</f>
        <v>34</v>
      </c>
    </row>
    <row r="862" spans="1:17" x14ac:dyDescent="0.25">
      <c r="A862">
        <v>17585</v>
      </c>
      <c r="F862">
        <v>203.399406</v>
      </c>
      <c r="G862" s="4">
        <v>3</v>
      </c>
      <c r="H862">
        <v>202.086456</v>
      </c>
      <c r="I862" s="3">
        <v>4</v>
      </c>
      <c r="P862">
        <v>2</v>
      </c>
      <c r="Q862" t="str">
        <f>CONCATENATE(C862,E862,G862,I862)</f>
        <v>34</v>
      </c>
    </row>
    <row r="863" spans="1:17" x14ac:dyDescent="0.25">
      <c r="A863">
        <v>17586</v>
      </c>
      <c r="F863">
        <v>203.399406</v>
      </c>
      <c r="G863" s="4">
        <v>3</v>
      </c>
      <c r="H863">
        <v>202.086456</v>
      </c>
      <c r="I863" s="3">
        <v>4</v>
      </c>
      <c r="P863">
        <v>2</v>
      </c>
      <c r="Q863" t="str">
        <f>CONCATENATE(C863,E863,G863,I863)</f>
        <v>34</v>
      </c>
    </row>
    <row r="864" spans="1:17" x14ac:dyDescent="0.25">
      <c r="A864">
        <v>17587</v>
      </c>
      <c r="F864">
        <v>203.399406</v>
      </c>
      <c r="G864" s="4">
        <v>3</v>
      </c>
      <c r="H864">
        <v>202.086456</v>
      </c>
      <c r="I864" s="3">
        <v>4</v>
      </c>
      <c r="P864">
        <v>2</v>
      </c>
      <c r="Q864" t="str">
        <f>CONCATENATE(C864,E864,G864,I864)</f>
        <v>34</v>
      </c>
    </row>
    <row r="865" spans="1:17" x14ac:dyDescent="0.25">
      <c r="A865">
        <v>17588</v>
      </c>
      <c r="F865">
        <v>203.399406</v>
      </c>
      <c r="G865" s="4">
        <v>3</v>
      </c>
      <c r="H865">
        <v>202.086456</v>
      </c>
      <c r="I865" s="3">
        <v>4</v>
      </c>
      <c r="P865">
        <v>2</v>
      </c>
      <c r="Q865" t="str">
        <f>CONCATENATE(C865,E865,G865,I865)</f>
        <v>34</v>
      </c>
    </row>
    <row r="866" spans="1:17" x14ac:dyDescent="0.25">
      <c r="A866">
        <v>17589</v>
      </c>
      <c r="P866">
        <v>0</v>
      </c>
      <c r="Q866" t="str">
        <f>CONCATENATE(C866,E866,G866,I866)</f>
        <v/>
      </c>
    </row>
    <row r="867" spans="1:17" x14ac:dyDescent="0.25">
      <c r="A867">
        <v>17590</v>
      </c>
      <c r="P867">
        <v>0</v>
      </c>
      <c r="Q867" t="str">
        <f>CONCATENATE(C867,E867,G867,I867)</f>
        <v/>
      </c>
    </row>
    <row r="868" spans="1:17" x14ac:dyDescent="0.25">
      <c r="A868">
        <v>17591</v>
      </c>
      <c r="P868">
        <v>0</v>
      </c>
      <c r="Q868" t="str">
        <f>CONCATENATE(C868,E868,G868,I868)</f>
        <v/>
      </c>
    </row>
    <row r="869" spans="1:17" x14ac:dyDescent="0.25">
      <c r="A869">
        <v>17592</v>
      </c>
      <c r="P869">
        <v>0</v>
      </c>
      <c r="Q869" t="str">
        <f>CONCATENATE(C869,E869,G869,I869)</f>
        <v/>
      </c>
    </row>
    <row r="870" spans="1:17" x14ac:dyDescent="0.25">
      <c r="A870">
        <v>17593</v>
      </c>
      <c r="P870">
        <v>0</v>
      </c>
      <c r="Q870" t="str">
        <f>CONCATENATE(C870,E870,G870,I870)</f>
        <v/>
      </c>
    </row>
    <row r="871" spans="1:17" x14ac:dyDescent="0.25">
      <c r="A871">
        <v>17594</v>
      </c>
      <c r="P871">
        <v>0</v>
      </c>
      <c r="Q871" t="str">
        <f>CONCATENATE(C871,E871,G871,I871)</f>
        <v/>
      </c>
    </row>
    <row r="872" spans="1:17" x14ac:dyDescent="0.25">
      <c r="A872">
        <v>17595</v>
      </c>
      <c r="P872">
        <v>0</v>
      </c>
      <c r="Q872" t="str">
        <f>CONCATENATE(C872,E872,G872,I872)</f>
        <v/>
      </c>
    </row>
    <row r="873" spans="1:17" x14ac:dyDescent="0.25">
      <c r="A873">
        <v>17596</v>
      </c>
      <c r="P873">
        <v>0</v>
      </c>
      <c r="Q873" t="str">
        <f>CONCATENATE(C873,E873,G873,I873)</f>
        <v/>
      </c>
    </row>
    <row r="874" spans="1:17" x14ac:dyDescent="0.25">
      <c r="A874">
        <v>17597</v>
      </c>
      <c r="P874">
        <v>0</v>
      </c>
      <c r="Q874" t="str">
        <f>CONCATENATE(C874,E874,G874,I874)</f>
        <v/>
      </c>
    </row>
    <row r="875" spans="1:17" x14ac:dyDescent="0.25">
      <c r="A875">
        <v>17598</v>
      </c>
      <c r="P875">
        <v>0</v>
      </c>
      <c r="Q875" t="str">
        <f>CONCATENATE(C875,E875,G875,I875)</f>
        <v/>
      </c>
    </row>
    <row r="876" spans="1:17" x14ac:dyDescent="0.25">
      <c r="A876">
        <v>17599</v>
      </c>
      <c r="B876">
        <v>176.8246</v>
      </c>
      <c r="C876" s="2">
        <v>1</v>
      </c>
      <c r="P876">
        <v>1</v>
      </c>
      <c r="Q876" t="str">
        <f>CONCATENATE(C876,E876,G876,I876)</f>
        <v>1</v>
      </c>
    </row>
    <row r="877" spans="1:17" x14ac:dyDescent="0.25">
      <c r="A877">
        <v>17600</v>
      </c>
      <c r="B877">
        <v>176.8246</v>
      </c>
      <c r="C877" s="2">
        <v>1</v>
      </c>
      <c r="P877">
        <v>1</v>
      </c>
      <c r="Q877" t="str">
        <f>CONCATENATE(C877,E877,G877,I877)</f>
        <v>1</v>
      </c>
    </row>
    <row r="878" spans="1:17" x14ac:dyDescent="0.25">
      <c r="A878">
        <v>17601</v>
      </c>
      <c r="B878">
        <v>176.8246</v>
      </c>
      <c r="C878" s="2">
        <v>1</v>
      </c>
      <c r="P878">
        <v>1</v>
      </c>
      <c r="Q878" t="str">
        <f>CONCATENATE(C878,E878,G878,I878)</f>
        <v>1</v>
      </c>
    </row>
    <row r="879" spans="1:17" x14ac:dyDescent="0.25">
      <c r="A879">
        <v>17602</v>
      </c>
      <c r="B879">
        <v>176.8246</v>
      </c>
      <c r="C879" s="2">
        <v>1</v>
      </c>
      <c r="D879">
        <v>172.83311599999999</v>
      </c>
      <c r="E879" s="1">
        <v>2</v>
      </c>
      <c r="P879">
        <v>2</v>
      </c>
      <c r="Q879" t="str">
        <f>CONCATENATE(C879,E879,G879,I879)</f>
        <v>12</v>
      </c>
    </row>
    <row r="880" spans="1:17" x14ac:dyDescent="0.25">
      <c r="A880">
        <v>17603</v>
      </c>
      <c r="B880">
        <v>176.8246</v>
      </c>
      <c r="C880" s="2">
        <v>1</v>
      </c>
      <c r="D880">
        <v>172.83311599999999</v>
      </c>
      <c r="E880" s="1">
        <v>2</v>
      </c>
      <c r="P880">
        <v>2</v>
      </c>
      <c r="Q880" t="str">
        <f>CONCATENATE(C880,E880,G880,I880)</f>
        <v>12</v>
      </c>
    </row>
    <row r="881" spans="1:17" x14ac:dyDescent="0.25">
      <c r="A881">
        <v>17604</v>
      </c>
      <c r="B881">
        <v>176.8246</v>
      </c>
      <c r="C881" s="2">
        <v>1</v>
      </c>
      <c r="D881">
        <v>172.83311599999999</v>
      </c>
      <c r="E881" s="1">
        <v>2</v>
      </c>
      <c r="P881">
        <v>2</v>
      </c>
      <c r="Q881" t="str">
        <f>CONCATENATE(C881,E881,G881,I881)</f>
        <v>12</v>
      </c>
    </row>
    <row r="882" spans="1:17" x14ac:dyDescent="0.25">
      <c r="A882">
        <v>17605</v>
      </c>
      <c r="B882">
        <v>176.8246</v>
      </c>
      <c r="C882" s="2">
        <v>1</v>
      </c>
      <c r="D882">
        <v>172.83311599999999</v>
      </c>
      <c r="E882" s="1">
        <v>2</v>
      </c>
      <c r="P882">
        <v>2</v>
      </c>
      <c r="Q882" t="str">
        <f>CONCATENATE(C882,E882,G882,I882)</f>
        <v>12</v>
      </c>
    </row>
    <row r="883" spans="1:17" x14ac:dyDescent="0.25">
      <c r="A883">
        <v>17606</v>
      </c>
      <c r="B883">
        <v>176.8246</v>
      </c>
      <c r="C883" s="2">
        <v>1</v>
      </c>
      <c r="D883">
        <v>172.83311599999999</v>
      </c>
      <c r="E883" s="1">
        <v>2</v>
      </c>
      <c r="P883">
        <v>2</v>
      </c>
      <c r="Q883" t="str">
        <f>CONCATENATE(C883,E883,G883,I883)</f>
        <v>12</v>
      </c>
    </row>
    <row r="884" spans="1:17" x14ac:dyDescent="0.25">
      <c r="A884">
        <v>17607</v>
      </c>
      <c r="B884">
        <v>176.8246</v>
      </c>
      <c r="C884" s="2">
        <v>1</v>
      </c>
      <c r="D884">
        <v>172.83311599999999</v>
      </c>
      <c r="E884" s="1">
        <v>2</v>
      </c>
      <c r="P884">
        <v>2</v>
      </c>
      <c r="Q884" t="str">
        <f>CONCATENATE(C884,E884,G884,I884)</f>
        <v>12</v>
      </c>
    </row>
    <row r="885" spans="1:17" x14ac:dyDescent="0.25">
      <c r="A885">
        <v>17608</v>
      </c>
      <c r="B885">
        <v>176.8246</v>
      </c>
      <c r="C885" s="2">
        <v>1</v>
      </c>
      <c r="D885">
        <v>172.83311599999999</v>
      </c>
      <c r="E885" s="1">
        <v>2</v>
      </c>
      <c r="P885">
        <v>2</v>
      </c>
      <c r="Q885" t="str">
        <f>CONCATENATE(C885,E885,G885,I885)</f>
        <v>12</v>
      </c>
    </row>
    <row r="886" spans="1:17" x14ac:dyDescent="0.25">
      <c r="A886">
        <v>17609</v>
      </c>
      <c r="D886">
        <v>172.83311599999999</v>
      </c>
      <c r="E886" s="1">
        <v>2</v>
      </c>
      <c r="P886">
        <v>1</v>
      </c>
      <c r="Q886" t="str">
        <f>CONCATENATE(C886,E886,G886,I886)</f>
        <v>2</v>
      </c>
    </row>
    <row r="887" spans="1:17" x14ac:dyDescent="0.25">
      <c r="A887">
        <v>17610</v>
      </c>
      <c r="D887">
        <v>172.83311599999999</v>
      </c>
      <c r="E887" s="1">
        <v>2</v>
      </c>
      <c r="P887">
        <v>1</v>
      </c>
      <c r="Q887" t="str">
        <f>CONCATENATE(C887,E887,G887,I887)</f>
        <v>2</v>
      </c>
    </row>
    <row r="888" spans="1:17" x14ac:dyDescent="0.25">
      <c r="A888">
        <v>17611</v>
      </c>
      <c r="D888">
        <v>172.83311599999999</v>
      </c>
      <c r="E888" s="1">
        <v>2</v>
      </c>
      <c r="P888">
        <v>1</v>
      </c>
      <c r="Q888" t="str">
        <f>CONCATENATE(C888,E888,G888,I888)</f>
        <v>2</v>
      </c>
    </row>
    <row r="889" spans="1:17" x14ac:dyDescent="0.25">
      <c r="A889">
        <v>17612</v>
      </c>
      <c r="H889">
        <v>171.31012899999999</v>
      </c>
      <c r="I889" s="3">
        <v>4</v>
      </c>
      <c r="P889">
        <v>1</v>
      </c>
      <c r="Q889" t="str">
        <f>CONCATENATE(C889,E889,G889,I889)</f>
        <v>4</v>
      </c>
    </row>
    <row r="890" spans="1:17" x14ac:dyDescent="0.25">
      <c r="A890">
        <v>17613</v>
      </c>
      <c r="F890">
        <v>171.83526799999999</v>
      </c>
      <c r="G890" s="4">
        <v>3</v>
      </c>
      <c r="H890">
        <v>171.31012899999999</v>
      </c>
      <c r="I890" s="3">
        <v>4</v>
      </c>
      <c r="P890">
        <v>2</v>
      </c>
      <c r="Q890" t="str">
        <f>CONCATENATE(C890,E890,G890,I890)</f>
        <v>34</v>
      </c>
    </row>
    <row r="891" spans="1:17" x14ac:dyDescent="0.25">
      <c r="A891">
        <v>17614</v>
      </c>
      <c r="F891">
        <v>171.83526799999999</v>
      </c>
      <c r="G891" s="4">
        <v>3</v>
      </c>
      <c r="H891">
        <v>171.31012899999999</v>
      </c>
      <c r="I891" s="3">
        <v>4</v>
      </c>
      <c r="P891">
        <v>2</v>
      </c>
      <c r="Q891" t="str">
        <f>CONCATENATE(C891,E891,G891,I891)</f>
        <v>34</v>
      </c>
    </row>
    <row r="892" spans="1:17" x14ac:dyDescent="0.25">
      <c r="A892">
        <v>17615</v>
      </c>
      <c r="F892">
        <v>171.83526799999999</v>
      </c>
      <c r="G892" s="4">
        <v>3</v>
      </c>
      <c r="H892">
        <v>171.362562</v>
      </c>
      <c r="I892" s="3">
        <v>4</v>
      </c>
      <c r="P892">
        <v>2</v>
      </c>
      <c r="Q892" t="str">
        <f>CONCATENATE(C892,E892,G892,I892)</f>
        <v>34</v>
      </c>
    </row>
    <row r="893" spans="1:17" x14ac:dyDescent="0.25">
      <c r="A893">
        <v>17616</v>
      </c>
      <c r="F893">
        <v>171.83526799999999</v>
      </c>
      <c r="G893" s="4">
        <v>3</v>
      </c>
      <c r="H893">
        <v>171.31012899999999</v>
      </c>
      <c r="I893" s="3">
        <v>4</v>
      </c>
      <c r="P893">
        <v>2</v>
      </c>
      <c r="Q893" t="str">
        <f>CONCATENATE(C893,E893,G893,I893)</f>
        <v>34</v>
      </c>
    </row>
    <row r="894" spans="1:17" x14ac:dyDescent="0.25">
      <c r="A894">
        <v>17617</v>
      </c>
      <c r="F894">
        <v>171.83526799999999</v>
      </c>
      <c r="G894" s="4">
        <v>3</v>
      </c>
      <c r="H894">
        <v>171.31012899999999</v>
      </c>
      <c r="I894" s="3">
        <v>4</v>
      </c>
      <c r="P894">
        <v>2</v>
      </c>
      <c r="Q894" t="str">
        <f>CONCATENATE(C894,E894,G894,I894)</f>
        <v>34</v>
      </c>
    </row>
    <row r="895" spans="1:17" x14ac:dyDescent="0.25">
      <c r="A895">
        <v>17618</v>
      </c>
      <c r="F895">
        <v>171.83526799999999</v>
      </c>
      <c r="G895" s="4">
        <v>3</v>
      </c>
      <c r="H895">
        <v>171.31012899999999</v>
      </c>
      <c r="I895" s="3">
        <v>4</v>
      </c>
      <c r="P895">
        <v>2</v>
      </c>
      <c r="Q895" t="str">
        <f>CONCATENATE(C895,E895,G895,I895)</f>
        <v>34</v>
      </c>
    </row>
    <row r="896" spans="1:17" x14ac:dyDescent="0.25">
      <c r="A896">
        <v>17619</v>
      </c>
      <c r="F896">
        <v>171.83526799999999</v>
      </c>
      <c r="G896" s="4">
        <v>3</v>
      </c>
      <c r="H896">
        <v>171.31012899999999</v>
      </c>
      <c r="I896" s="3">
        <v>4</v>
      </c>
      <c r="P896">
        <v>2</v>
      </c>
      <c r="Q896" t="str">
        <f>CONCATENATE(C896,E896,G896,I896)</f>
        <v>34</v>
      </c>
    </row>
    <row r="897" spans="1:17" x14ac:dyDescent="0.25">
      <c r="A897">
        <v>17620</v>
      </c>
      <c r="F897">
        <v>171.83526799999999</v>
      </c>
      <c r="G897" s="4">
        <v>3</v>
      </c>
      <c r="H897">
        <v>171.31012899999999</v>
      </c>
      <c r="I897" s="3">
        <v>4</v>
      </c>
      <c r="P897">
        <v>2</v>
      </c>
      <c r="Q897" t="str">
        <f>CONCATENATE(C897,E897,G897,I897)</f>
        <v>34</v>
      </c>
    </row>
    <row r="898" spans="1:17" x14ac:dyDescent="0.25">
      <c r="A898">
        <v>17621</v>
      </c>
      <c r="P898">
        <v>0</v>
      </c>
      <c r="Q898" t="str">
        <f>CONCATENATE(C898,E898,G898,I898)</f>
        <v/>
      </c>
    </row>
    <row r="899" spans="1:17" x14ac:dyDescent="0.25">
      <c r="A899">
        <v>17622</v>
      </c>
      <c r="P899">
        <v>0</v>
      </c>
      <c r="Q899" t="str">
        <f>CONCATENATE(C899,E899,G899,I899)</f>
        <v/>
      </c>
    </row>
    <row r="900" spans="1:17" x14ac:dyDescent="0.25">
      <c r="A900">
        <v>17623</v>
      </c>
      <c r="P900">
        <v>0</v>
      </c>
      <c r="Q900" t="str">
        <f>CONCATENATE(C900,E900,G900,I900)</f>
        <v/>
      </c>
    </row>
    <row r="901" spans="1:17" x14ac:dyDescent="0.25">
      <c r="A901">
        <v>17624</v>
      </c>
      <c r="P901">
        <v>0</v>
      </c>
      <c r="Q901" t="str">
        <f>CONCATENATE(C901,E901,G901,I901)</f>
        <v/>
      </c>
    </row>
    <row r="902" spans="1:17" x14ac:dyDescent="0.25">
      <c r="A902">
        <v>17625</v>
      </c>
      <c r="P902">
        <v>0</v>
      </c>
      <c r="Q902" t="str">
        <f>CONCATENATE(C902,E902,G902,I902)</f>
        <v/>
      </c>
    </row>
    <row r="903" spans="1:17" x14ac:dyDescent="0.25">
      <c r="A903">
        <v>17626</v>
      </c>
      <c r="P903">
        <v>0</v>
      </c>
      <c r="Q903" t="str">
        <f>CONCATENATE(C903,E903,G903,I903)</f>
        <v/>
      </c>
    </row>
    <row r="904" spans="1:17" x14ac:dyDescent="0.25">
      <c r="A904">
        <v>17627</v>
      </c>
      <c r="P904">
        <v>0</v>
      </c>
      <c r="Q904" t="str">
        <f>CONCATENATE(C904,E904,G904,I904)</f>
        <v/>
      </c>
    </row>
    <row r="905" spans="1:17" x14ac:dyDescent="0.25">
      <c r="A905">
        <v>17628</v>
      </c>
      <c r="P905">
        <v>0</v>
      </c>
      <c r="Q905" t="str">
        <f>CONCATENATE(C905,E905,G905,I905)</f>
        <v/>
      </c>
    </row>
    <row r="906" spans="1:17" x14ac:dyDescent="0.25">
      <c r="A906">
        <v>17629</v>
      </c>
      <c r="P906">
        <v>0</v>
      </c>
      <c r="Q906" t="str">
        <f>CONCATENATE(C906,E906,G906,I906)</f>
        <v/>
      </c>
    </row>
    <row r="907" spans="1:17" x14ac:dyDescent="0.25">
      <c r="A907">
        <v>17630</v>
      </c>
      <c r="P907">
        <v>0</v>
      </c>
      <c r="Q907" t="str">
        <f>CONCATENATE(C907,E907,G907,I907)</f>
        <v/>
      </c>
    </row>
    <row r="908" spans="1:17" x14ac:dyDescent="0.25">
      <c r="A908">
        <v>17631</v>
      </c>
      <c r="P908">
        <v>0</v>
      </c>
      <c r="Q908" t="str">
        <f>CONCATENATE(C908,E908,G908,I908)</f>
        <v/>
      </c>
    </row>
    <row r="909" spans="1:17" x14ac:dyDescent="0.25">
      <c r="A909">
        <v>17632</v>
      </c>
      <c r="P909">
        <v>0</v>
      </c>
      <c r="Q909" t="str">
        <f>CONCATENATE(C909,E909,G909,I909)</f>
        <v/>
      </c>
    </row>
    <row r="910" spans="1:17" x14ac:dyDescent="0.25">
      <c r="A910">
        <v>17633</v>
      </c>
      <c r="P910">
        <v>0</v>
      </c>
      <c r="Q910" t="str">
        <f>CONCATENATE(C910,E910,G910,I910)</f>
        <v/>
      </c>
    </row>
    <row r="911" spans="1:17" x14ac:dyDescent="0.25">
      <c r="A911">
        <v>17634</v>
      </c>
      <c r="B911">
        <v>130.01736599999998</v>
      </c>
      <c r="C911" s="2">
        <v>1</v>
      </c>
      <c r="P911">
        <v>1</v>
      </c>
      <c r="Q911" t="str">
        <f>CONCATENATE(C911,E911,G911,I911)</f>
        <v>1</v>
      </c>
    </row>
    <row r="912" spans="1:17" x14ac:dyDescent="0.25">
      <c r="A912">
        <v>17635</v>
      </c>
      <c r="B912">
        <v>130.01736599999998</v>
      </c>
      <c r="C912" s="2">
        <v>1</v>
      </c>
      <c r="D912">
        <v>128.51539399999999</v>
      </c>
      <c r="E912" s="1">
        <v>2</v>
      </c>
      <c r="P912">
        <v>2</v>
      </c>
      <c r="Q912" t="str">
        <f>CONCATENATE(C912,E912,G912,I912)</f>
        <v>12</v>
      </c>
    </row>
    <row r="913" spans="1:17" x14ac:dyDescent="0.25">
      <c r="A913">
        <v>17636</v>
      </c>
      <c r="B913">
        <v>130.01736599999998</v>
      </c>
      <c r="C913" s="2">
        <v>1</v>
      </c>
      <c r="D913">
        <v>128.51539399999999</v>
      </c>
      <c r="E913" s="1">
        <v>2</v>
      </c>
      <c r="P913">
        <v>2</v>
      </c>
      <c r="Q913" t="str">
        <f>CONCATENATE(C913,E913,G913,I913)</f>
        <v>12</v>
      </c>
    </row>
    <row r="914" spans="1:17" x14ac:dyDescent="0.25">
      <c r="A914">
        <v>17637</v>
      </c>
      <c r="B914">
        <v>130.01736599999998</v>
      </c>
      <c r="C914" s="2">
        <v>1</v>
      </c>
      <c r="D914">
        <v>128.51539399999999</v>
      </c>
      <c r="E914" s="1">
        <v>2</v>
      </c>
      <c r="P914">
        <v>2</v>
      </c>
      <c r="Q914" t="str">
        <f>CONCATENATE(C914,E914,G914,I914)</f>
        <v>12</v>
      </c>
    </row>
    <row r="915" spans="1:17" x14ac:dyDescent="0.25">
      <c r="A915">
        <v>17638</v>
      </c>
      <c r="B915">
        <v>130.01736599999998</v>
      </c>
      <c r="C915" s="2">
        <v>1</v>
      </c>
      <c r="D915">
        <v>128.51539399999999</v>
      </c>
      <c r="E915" s="1">
        <v>2</v>
      </c>
      <c r="P915">
        <v>2</v>
      </c>
      <c r="Q915" t="str">
        <f>CONCATENATE(C915,E915,G915,I915)</f>
        <v>12</v>
      </c>
    </row>
    <row r="916" spans="1:17" x14ac:dyDescent="0.25">
      <c r="A916">
        <v>17639</v>
      </c>
      <c r="B916">
        <v>130.01736599999998</v>
      </c>
      <c r="C916" s="2">
        <v>1</v>
      </c>
      <c r="D916">
        <v>128.51539399999999</v>
      </c>
      <c r="E916" s="1">
        <v>2</v>
      </c>
      <c r="P916">
        <v>2</v>
      </c>
      <c r="Q916" t="str">
        <f>CONCATENATE(C916,E916,G916,I916)</f>
        <v>12</v>
      </c>
    </row>
    <row r="917" spans="1:17" x14ac:dyDescent="0.25">
      <c r="A917">
        <v>17640</v>
      </c>
      <c r="B917">
        <v>130.01736599999998</v>
      </c>
      <c r="C917" s="2">
        <v>1</v>
      </c>
      <c r="D917">
        <v>128.51539399999999</v>
      </c>
      <c r="E917" s="1">
        <v>2</v>
      </c>
      <c r="P917">
        <v>2</v>
      </c>
      <c r="Q917" t="str">
        <f>CONCATENATE(C917,E917,G917,I917)</f>
        <v>12</v>
      </c>
    </row>
    <row r="918" spans="1:17" x14ac:dyDescent="0.25">
      <c r="A918">
        <v>17641</v>
      </c>
      <c r="B918">
        <v>130.01736599999998</v>
      </c>
      <c r="C918" s="2">
        <v>1</v>
      </c>
      <c r="D918">
        <v>128.51539399999999</v>
      </c>
      <c r="E918" s="1">
        <v>2</v>
      </c>
      <c r="P918">
        <v>2</v>
      </c>
      <c r="Q918" t="str">
        <f>CONCATENATE(C918,E918,G918,I918)</f>
        <v>12</v>
      </c>
    </row>
    <row r="919" spans="1:17" x14ac:dyDescent="0.25">
      <c r="A919">
        <v>17642</v>
      </c>
      <c r="B919">
        <v>130.01736599999998</v>
      </c>
      <c r="C919" s="2">
        <v>1</v>
      </c>
      <c r="D919">
        <v>128.51539399999999</v>
      </c>
      <c r="E919" s="1">
        <v>2</v>
      </c>
      <c r="P919">
        <v>2</v>
      </c>
      <c r="Q919" t="str">
        <f>CONCATENATE(C919,E919,G919,I919)</f>
        <v>12</v>
      </c>
    </row>
    <row r="920" spans="1:17" x14ac:dyDescent="0.25">
      <c r="A920">
        <v>17643</v>
      </c>
      <c r="B920">
        <v>130.01736599999998</v>
      </c>
      <c r="C920" s="2">
        <v>1</v>
      </c>
      <c r="D920">
        <v>128.51539399999999</v>
      </c>
      <c r="E920" s="1">
        <v>2</v>
      </c>
      <c r="P920">
        <v>2</v>
      </c>
      <c r="Q920" t="str">
        <f>CONCATENATE(C920,E920,G920,I920)</f>
        <v>12</v>
      </c>
    </row>
    <row r="921" spans="1:17" x14ac:dyDescent="0.25">
      <c r="A921">
        <v>17644</v>
      </c>
      <c r="D921">
        <v>128.51539399999999</v>
      </c>
      <c r="E921" s="1">
        <v>2</v>
      </c>
      <c r="P921">
        <v>1</v>
      </c>
      <c r="Q921" t="str">
        <f>CONCATENATE(C921,E921,G921,I921)</f>
        <v>2</v>
      </c>
    </row>
    <row r="922" spans="1:17" x14ac:dyDescent="0.25">
      <c r="A922">
        <v>17645</v>
      </c>
      <c r="D922">
        <v>128.51539399999999</v>
      </c>
      <c r="E922" s="1">
        <v>2</v>
      </c>
      <c r="P922">
        <v>1</v>
      </c>
      <c r="Q922" t="str">
        <f>CONCATENATE(C922,E922,G922,I922)</f>
        <v>2</v>
      </c>
    </row>
    <row r="923" spans="1:17" x14ac:dyDescent="0.25">
      <c r="A923">
        <v>17646</v>
      </c>
      <c r="H923">
        <v>126.10157</v>
      </c>
      <c r="I923" s="3">
        <v>4</v>
      </c>
      <c r="P923">
        <v>1</v>
      </c>
      <c r="Q923" t="str">
        <f>CONCATENATE(C923,E923,G923,I923)</f>
        <v>4</v>
      </c>
    </row>
    <row r="924" spans="1:17" x14ac:dyDescent="0.25">
      <c r="A924">
        <v>17647</v>
      </c>
      <c r="H924">
        <v>126.10157</v>
      </c>
      <c r="I924" s="3">
        <v>4</v>
      </c>
      <c r="P924">
        <v>1</v>
      </c>
      <c r="Q924" t="str">
        <f>CONCATENATE(C924,E924,G924,I924)</f>
        <v>4</v>
      </c>
    </row>
    <row r="925" spans="1:17" x14ac:dyDescent="0.25">
      <c r="A925">
        <v>17648</v>
      </c>
      <c r="F925">
        <v>125.24327199999999</v>
      </c>
      <c r="G925" s="4">
        <v>3</v>
      </c>
      <c r="H925">
        <v>126.10157</v>
      </c>
      <c r="I925" s="3">
        <v>4</v>
      </c>
      <c r="P925">
        <v>2</v>
      </c>
      <c r="Q925" t="str">
        <f>CONCATENATE(C925,E925,G925,I925)</f>
        <v>34</v>
      </c>
    </row>
    <row r="926" spans="1:17" x14ac:dyDescent="0.25">
      <c r="A926">
        <v>17649</v>
      </c>
      <c r="F926">
        <v>125.24327199999999</v>
      </c>
      <c r="G926" s="4">
        <v>3</v>
      </c>
      <c r="H926">
        <v>126.10157</v>
      </c>
      <c r="I926" s="3">
        <v>4</v>
      </c>
      <c r="P926">
        <v>2</v>
      </c>
      <c r="Q926" t="str">
        <f>CONCATENATE(C926,E926,G926,I926)</f>
        <v>34</v>
      </c>
    </row>
    <row r="927" spans="1:17" x14ac:dyDescent="0.25">
      <c r="A927">
        <v>17650</v>
      </c>
      <c r="F927">
        <v>125.24327199999999</v>
      </c>
      <c r="G927" s="4">
        <v>3</v>
      </c>
      <c r="H927">
        <v>126.10157</v>
      </c>
      <c r="I927" s="3">
        <v>4</v>
      </c>
      <c r="P927">
        <v>2</v>
      </c>
      <c r="Q927" t="str">
        <f>CONCATENATE(C927,E927,G927,I927)</f>
        <v>34</v>
      </c>
    </row>
    <row r="928" spans="1:17" x14ac:dyDescent="0.25">
      <c r="A928">
        <v>17651</v>
      </c>
      <c r="F928">
        <v>125.24327199999999</v>
      </c>
      <c r="G928" s="4">
        <v>3</v>
      </c>
      <c r="H928">
        <v>126.10157</v>
      </c>
      <c r="I928" s="3">
        <v>4</v>
      </c>
      <c r="P928">
        <v>2</v>
      </c>
      <c r="Q928" t="str">
        <f>CONCATENATE(C928,E928,G928,I928)</f>
        <v>34</v>
      </c>
    </row>
    <row r="929" spans="1:17" x14ac:dyDescent="0.25">
      <c r="A929">
        <v>17652</v>
      </c>
      <c r="F929">
        <v>125.24327199999999</v>
      </c>
      <c r="G929" s="4">
        <v>3</v>
      </c>
      <c r="H929">
        <v>126.10157</v>
      </c>
      <c r="I929" s="3">
        <v>4</v>
      </c>
      <c r="P929">
        <v>2</v>
      </c>
      <c r="Q929" t="str">
        <f>CONCATENATE(C929,E929,G929,I929)</f>
        <v>34</v>
      </c>
    </row>
    <row r="930" spans="1:17" x14ac:dyDescent="0.25">
      <c r="A930">
        <v>17653</v>
      </c>
      <c r="F930">
        <v>125.24327199999999</v>
      </c>
      <c r="G930" s="4">
        <v>3</v>
      </c>
      <c r="H930">
        <v>126.10157</v>
      </c>
      <c r="I930" s="3">
        <v>4</v>
      </c>
      <c r="P930">
        <v>2</v>
      </c>
      <c r="Q930" t="str">
        <f>CONCATENATE(C930,E930,G930,I930)</f>
        <v>34</v>
      </c>
    </row>
    <row r="931" spans="1:17" x14ac:dyDescent="0.25">
      <c r="A931">
        <v>17654</v>
      </c>
      <c r="F931">
        <v>125.24327199999999</v>
      </c>
      <c r="G931" s="4">
        <v>3</v>
      </c>
      <c r="H931">
        <v>126.10157</v>
      </c>
      <c r="I931" s="3">
        <v>4</v>
      </c>
      <c r="P931">
        <v>2</v>
      </c>
      <c r="Q931" t="str">
        <f>CONCATENATE(C931,E931,G931,I931)</f>
        <v>34</v>
      </c>
    </row>
    <row r="932" spans="1:17" x14ac:dyDescent="0.25">
      <c r="A932">
        <v>17655</v>
      </c>
      <c r="F932">
        <v>125.24327199999999</v>
      </c>
      <c r="G932" s="4">
        <v>3</v>
      </c>
      <c r="P932">
        <v>1</v>
      </c>
      <c r="Q932" t="str">
        <f>CONCATENATE(C932,E932,G932,I932)</f>
        <v>3</v>
      </c>
    </row>
    <row r="933" spans="1:17" x14ac:dyDescent="0.25">
      <c r="A933">
        <v>17656</v>
      </c>
      <c r="P933">
        <v>0</v>
      </c>
      <c r="Q933" t="str">
        <f>CONCATENATE(C933,E933,G933,I933)</f>
        <v/>
      </c>
    </row>
    <row r="934" spans="1:17" x14ac:dyDescent="0.25">
      <c r="A934">
        <v>17657</v>
      </c>
      <c r="P934">
        <v>0</v>
      </c>
      <c r="Q934" t="str">
        <f>CONCATENATE(C934,E934,G934,I934)</f>
        <v/>
      </c>
    </row>
    <row r="935" spans="1:17" x14ac:dyDescent="0.25">
      <c r="A935">
        <v>17658</v>
      </c>
      <c r="P935">
        <v>0</v>
      </c>
      <c r="Q935" t="str">
        <f>CONCATENATE(C935,E935,G935,I935)</f>
        <v/>
      </c>
    </row>
    <row r="936" spans="1:17" x14ac:dyDescent="0.25">
      <c r="A936">
        <v>17659</v>
      </c>
      <c r="P936">
        <v>0</v>
      </c>
      <c r="Q936" t="str">
        <f>CONCATENATE(C936,E936,G936,I936)</f>
        <v/>
      </c>
    </row>
    <row r="937" spans="1:17" x14ac:dyDescent="0.25">
      <c r="A937">
        <v>17660</v>
      </c>
      <c r="P937">
        <v>0</v>
      </c>
      <c r="Q937" t="str">
        <f>CONCATENATE(C937,E937,G937,I937)</f>
        <v/>
      </c>
    </row>
    <row r="938" spans="1:17" x14ac:dyDescent="0.25">
      <c r="A938">
        <v>17661</v>
      </c>
      <c r="P938">
        <v>0</v>
      </c>
      <c r="Q938" t="str">
        <f>CONCATENATE(C938,E938,G938,I938)</f>
        <v/>
      </c>
    </row>
    <row r="939" spans="1:17" x14ac:dyDescent="0.25">
      <c r="A939">
        <v>17662</v>
      </c>
      <c r="P939">
        <v>0</v>
      </c>
      <c r="Q939" t="str">
        <f>CONCATENATE(C939,E939,G939,I939)</f>
        <v/>
      </c>
    </row>
    <row r="940" spans="1:17" x14ac:dyDescent="0.25">
      <c r="A940">
        <v>17663</v>
      </c>
      <c r="P940">
        <v>0</v>
      </c>
      <c r="Q940" t="str">
        <f>CONCATENATE(C940,E940,G940,I940)</f>
        <v/>
      </c>
    </row>
    <row r="941" spans="1:17" x14ac:dyDescent="0.25">
      <c r="A941">
        <v>17664</v>
      </c>
      <c r="P941">
        <v>0</v>
      </c>
      <c r="Q941" t="str">
        <f>CONCATENATE(C941,E941,G941,I941)</f>
        <v/>
      </c>
    </row>
    <row r="942" spans="1:17" x14ac:dyDescent="0.25">
      <c r="A942">
        <v>17665</v>
      </c>
      <c r="P942">
        <v>0</v>
      </c>
      <c r="Q942" t="str">
        <f>CONCATENATE(C942,E942,G942,I942)</f>
        <v/>
      </c>
    </row>
    <row r="943" spans="1:17" x14ac:dyDescent="0.25">
      <c r="A943">
        <v>17666</v>
      </c>
      <c r="D943">
        <v>96.330525999999992</v>
      </c>
      <c r="E943" s="1">
        <v>2</v>
      </c>
      <c r="P943">
        <v>1</v>
      </c>
      <c r="Q943" t="str">
        <f>CONCATENATE(C943,E943,G943,I943)</f>
        <v>2</v>
      </c>
    </row>
    <row r="944" spans="1:17" x14ac:dyDescent="0.25">
      <c r="A944">
        <v>17667</v>
      </c>
      <c r="D944">
        <v>96.330525999999992</v>
      </c>
      <c r="E944" s="1">
        <v>2</v>
      </c>
      <c r="P944">
        <v>1</v>
      </c>
      <c r="Q944" t="str">
        <f>CONCATENATE(C944,E944,G944,I944)</f>
        <v>2</v>
      </c>
    </row>
    <row r="945" spans="1:17" x14ac:dyDescent="0.25">
      <c r="A945">
        <v>17668</v>
      </c>
      <c r="D945">
        <v>96.330525999999992</v>
      </c>
      <c r="E945" s="1">
        <v>2</v>
      </c>
      <c r="P945">
        <v>1</v>
      </c>
      <c r="Q945" t="str">
        <f>CONCATENATE(C945,E945,G945,I945)</f>
        <v>2</v>
      </c>
    </row>
    <row r="946" spans="1:17" x14ac:dyDescent="0.25">
      <c r="A946">
        <v>17669</v>
      </c>
      <c r="B946">
        <v>93.380238999999989</v>
      </c>
      <c r="C946" s="2">
        <v>1</v>
      </c>
      <c r="D946">
        <v>96.330525999999992</v>
      </c>
      <c r="E946" s="1">
        <v>2</v>
      </c>
      <c r="P946">
        <v>2</v>
      </c>
      <c r="Q946" t="str">
        <f>CONCATENATE(C946,E946,G946,I946)</f>
        <v>12</v>
      </c>
    </row>
    <row r="947" spans="1:17" x14ac:dyDescent="0.25">
      <c r="A947">
        <v>17670</v>
      </c>
      <c r="B947">
        <v>93.380238999999989</v>
      </c>
      <c r="C947" s="2">
        <v>1</v>
      </c>
      <c r="D947">
        <v>96.330525999999992</v>
      </c>
      <c r="E947" s="1">
        <v>2</v>
      </c>
      <c r="P947">
        <v>2</v>
      </c>
      <c r="Q947" t="str">
        <f>CONCATENATE(C947,E947,G947,I947)</f>
        <v>12</v>
      </c>
    </row>
    <row r="948" spans="1:17" x14ac:dyDescent="0.25">
      <c r="A948">
        <v>17671</v>
      </c>
      <c r="B948">
        <v>93.380238999999989</v>
      </c>
      <c r="C948" s="2">
        <v>1</v>
      </c>
      <c r="D948">
        <v>96.330525999999992</v>
      </c>
      <c r="E948" s="1">
        <v>2</v>
      </c>
      <c r="P948">
        <v>2</v>
      </c>
      <c r="Q948" t="str">
        <f>CONCATENATE(C948,E948,G948,I948)</f>
        <v>12</v>
      </c>
    </row>
    <row r="949" spans="1:17" x14ac:dyDescent="0.25">
      <c r="A949">
        <v>17672</v>
      </c>
      <c r="B949">
        <v>93.380238999999989</v>
      </c>
      <c r="C949" s="2">
        <v>1</v>
      </c>
      <c r="D949">
        <v>96.330525999999992</v>
      </c>
      <c r="E949" s="1">
        <v>2</v>
      </c>
      <c r="P949">
        <v>2</v>
      </c>
      <c r="Q949" t="str">
        <f>CONCATENATE(C949,E949,G949,I949)</f>
        <v>12</v>
      </c>
    </row>
    <row r="950" spans="1:17" x14ac:dyDescent="0.25">
      <c r="A950">
        <v>17673</v>
      </c>
      <c r="B950">
        <v>93.380238999999989</v>
      </c>
      <c r="C950" s="2">
        <v>1</v>
      </c>
      <c r="D950">
        <v>96.330525999999992</v>
      </c>
      <c r="E950" s="1">
        <v>2</v>
      </c>
      <c r="P950">
        <v>2</v>
      </c>
      <c r="Q950" t="str">
        <f>CONCATENATE(C950,E950,G950,I950)</f>
        <v>12</v>
      </c>
    </row>
    <row r="951" spans="1:17" x14ac:dyDescent="0.25">
      <c r="A951">
        <v>17674</v>
      </c>
      <c r="B951">
        <v>93.380238999999989</v>
      </c>
      <c r="C951" s="2">
        <v>1</v>
      </c>
      <c r="D951">
        <v>96.330525999999992</v>
      </c>
      <c r="E951" s="1">
        <v>2</v>
      </c>
      <c r="P951">
        <v>2</v>
      </c>
      <c r="Q951" t="str">
        <f>CONCATENATE(C951,E951,G951,I951)</f>
        <v>12</v>
      </c>
    </row>
    <row r="952" spans="1:17" x14ac:dyDescent="0.25">
      <c r="A952">
        <v>17675</v>
      </c>
      <c r="B952">
        <v>93.380238999999989</v>
      </c>
      <c r="C952" s="2">
        <v>1</v>
      </c>
      <c r="P952">
        <v>1</v>
      </c>
      <c r="Q952" t="str">
        <f>CONCATENATE(C952,E952,G952,I952)</f>
        <v>1</v>
      </c>
    </row>
    <row r="953" spans="1:17" x14ac:dyDescent="0.25">
      <c r="A953">
        <v>17676</v>
      </c>
      <c r="B953">
        <v>93.380238999999989</v>
      </c>
      <c r="C953" s="2">
        <v>1</v>
      </c>
      <c r="P953">
        <v>1</v>
      </c>
      <c r="Q953" t="str">
        <f>CONCATENATE(C953,E953,G953,I953)</f>
        <v>1</v>
      </c>
    </row>
    <row r="954" spans="1:17" x14ac:dyDescent="0.25">
      <c r="A954">
        <v>17677</v>
      </c>
      <c r="B954">
        <v>93.380238999999989</v>
      </c>
      <c r="C954" s="2">
        <v>1</v>
      </c>
      <c r="P954">
        <v>1</v>
      </c>
      <c r="Q954" t="str">
        <f>CONCATENATE(C954,E954,G954,I954)</f>
        <v>1</v>
      </c>
    </row>
    <row r="955" spans="1:17" x14ac:dyDescent="0.25">
      <c r="A955">
        <v>17678</v>
      </c>
      <c r="P955">
        <v>0</v>
      </c>
      <c r="Q955" t="str">
        <f>CONCATENATE(C955,E955,G955,I955)</f>
        <v/>
      </c>
    </row>
    <row r="956" spans="1:17" x14ac:dyDescent="0.25">
      <c r="A956">
        <v>17679</v>
      </c>
      <c r="P956">
        <v>0</v>
      </c>
      <c r="Q956" t="str">
        <f>CONCATENATE(C956,E956,G956,I956)</f>
        <v/>
      </c>
    </row>
    <row r="957" spans="1:17" x14ac:dyDescent="0.25">
      <c r="A957">
        <v>17680</v>
      </c>
      <c r="H957">
        <v>89.947148999999996</v>
      </c>
      <c r="I957" s="3">
        <v>4</v>
      </c>
      <c r="P957">
        <v>1</v>
      </c>
      <c r="Q957" t="str">
        <f>CONCATENATE(C957,E957,G957,I957)</f>
        <v>4</v>
      </c>
    </row>
    <row r="958" spans="1:17" x14ac:dyDescent="0.25">
      <c r="A958">
        <v>17681</v>
      </c>
      <c r="F958">
        <v>89.518000000000001</v>
      </c>
      <c r="G958" s="4">
        <v>3</v>
      </c>
      <c r="H958">
        <v>89.947148999999996</v>
      </c>
      <c r="I958" s="3">
        <v>4</v>
      </c>
      <c r="P958">
        <v>2</v>
      </c>
      <c r="Q958" t="str">
        <f>CONCATENATE(C958,E958,G958,I958)</f>
        <v>34</v>
      </c>
    </row>
    <row r="959" spans="1:17" x14ac:dyDescent="0.25">
      <c r="A959">
        <v>17682</v>
      </c>
      <c r="F959">
        <v>89.518000000000001</v>
      </c>
      <c r="G959" s="4">
        <v>3</v>
      </c>
      <c r="H959">
        <v>89.947148999999996</v>
      </c>
      <c r="I959" s="3">
        <v>4</v>
      </c>
      <c r="P959">
        <v>2</v>
      </c>
      <c r="Q959" t="str">
        <f>CONCATENATE(C959,E959,G959,I959)</f>
        <v>34</v>
      </c>
    </row>
    <row r="960" spans="1:17" x14ac:dyDescent="0.25">
      <c r="A960">
        <v>17683</v>
      </c>
      <c r="F960">
        <v>89.518000000000001</v>
      </c>
      <c r="G960" s="4">
        <v>3</v>
      </c>
      <c r="H960">
        <v>89.947148999999996</v>
      </c>
      <c r="I960" s="3">
        <v>4</v>
      </c>
      <c r="P960">
        <v>2</v>
      </c>
      <c r="Q960" t="str">
        <f>CONCATENATE(C960,E960,G960,I960)</f>
        <v>34</v>
      </c>
    </row>
    <row r="961" spans="1:17" x14ac:dyDescent="0.25">
      <c r="A961">
        <v>17684</v>
      </c>
      <c r="F961">
        <v>89.518000000000001</v>
      </c>
      <c r="G961" s="4">
        <v>3</v>
      </c>
      <c r="H961">
        <v>89.947148999999996</v>
      </c>
      <c r="I961" s="3">
        <v>4</v>
      </c>
      <c r="P961">
        <v>2</v>
      </c>
      <c r="Q961" t="str">
        <f>CONCATENATE(C961,E961,G961,I961)</f>
        <v>34</v>
      </c>
    </row>
    <row r="962" spans="1:17" x14ac:dyDescent="0.25">
      <c r="A962">
        <v>17685</v>
      </c>
      <c r="F962">
        <v>89.518000000000001</v>
      </c>
      <c r="G962" s="4">
        <v>3</v>
      </c>
      <c r="H962">
        <v>89.947148999999996</v>
      </c>
      <c r="I962" s="3">
        <v>4</v>
      </c>
      <c r="P962">
        <v>2</v>
      </c>
      <c r="Q962" t="str">
        <f>CONCATENATE(C962,E962,G962,I962)</f>
        <v>34</v>
      </c>
    </row>
    <row r="963" spans="1:17" x14ac:dyDescent="0.25">
      <c r="A963">
        <v>17686</v>
      </c>
      <c r="F963">
        <v>89.518000000000001</v>
      </c>
      <c r="G963" s="4">
        <v>3</v>
      </c>
      <c r="H963">
        <v>89.947148999999996</v>
      </c>
      <c r="I963" s="3">
        <v>4</v>
      </c>
      <c r="P963">
        <v>2</v>
      </c>
      <c r="Q963" t="str">
        <f>CONCATENATE(C963,E963,G963,I963)</f>
        <v>34</v>
      </c>
    </row>
    <row r="964" spans="1:17" x14ac:dyDescent="0.25">
      <c r="A964">
        <v>17687</v>
      </c>
      <c r="F964">
        <v>89.518000000000001</v>
      </c>
      <c r="G964" s="4">
        <v>3</v>
      </c>
      <c r="H964">
        <v>89.947148999999996</v>
      </c>
      <c r="I964" s="3">
        <v>4</v>
      </c>
      <c r="P964">
        <v>2</v>
      </c>
      <c r="Q964" t="str">
        <f>CONCATENATE(C964,E964,G964,I964)</f>
        <v>34</v>
      </c>
    </row>
    <row r="965" spans="1:17" x14ac:dyDescent="0.25">
      <c r="A965">
        <v>17688</v>
      </c>
      <c r="F965">
        <v>89.518000000000001</v>
      </c>
      <c r="G965" s="4">
        <v>3</v>
      </c>
      <c r="P965">
        <v>1</v>
      </c>
      <c r="Q965" t="str">
        <f>CONCATENATE(C965,E965,G965,I965)</f>
        <v>3</v>
      </c>
    </row>
    <row r="966" spans="1:17" x14ac:dyDescent="0.25">
      <c r="A966">
        <v>17689</v>
      </c>
      <c r="P966">
        <v>0</v>
      </c>
      <c r="Q966" t="str">
        <f>CONCATENATE(C966,E966,G966,I966)</f>
        <v/>
      </c>
    </row>
    <row r="967" spans="1:17" x14ac:dyDescent="0.25">
      <c r="A967">
        <v>17690</v>
      </c>
      <c r="P967">
        <v>0</v>
      </c>
      <c r="Q967" t="str">
        <f>CONCATENATE(C967,E967,G967,I967)</f>
        <v/>
      </c>
    </row>
    <row r="968" spans="1:17" x14ac:dyDescent="0.25">
      <c r="A968">
        <v>17691</v>
      </c>
      <c r="P968">
        <v>0</v>
      </c>
      <c r="Q968" t="str">
        <f>CONCATENATE(C968,E968,G968,I968)</f>
        <v/>
      </c>
    </row>
    <row r="969" spans="1:17" x14ac:dyDescent="0.25">
      <c r="A969">
        <v>17692</v>
      </c>
      <c r="P969">
        <v>0</v>
      </c>
      <c r="Q969" t="str">
        <f>CONCATENATE(C969,E969,G969,I969)</f>
        <v/>
      </c>
    </row>
    <row r="970" spans="1:17" x14ac:dyDescent="0.25">
      <c r="A970">
        <v>17693</v>
      </c>
      <c r="P970">
        <v>0</v>
      </c>
      <c r="Q970" t="str">
        <f>CONCATENATE(C970,E970,G970,I970)</f>
        <v/>
      </c>
    </row>
    <row r="971" spans="1:17" x14ac:dyDescent="0.25">
      <c r="A971">
        <v>17694</v>
      </c>
      <c r="P971">
        <v>0</v>
      </c>
      <c r="Q971" t="str">
        <f>CONCATENATE(C971,E971,G971,I971)</f>
        <v/>
      </c>
    </row>
    <row r="972" spans="1:17" x14ac:dyDescent="0.25">
      <c r="A972">
        <v>17695</v>
      </c>
      <c r="D972">
        <v>67.632303000000007</v>
      </c>
      <c r="E972" s="1">
        <v>2</v>
      </c>
      <c r="P972">
        <v>1</v>
      </c>
      <c r="Q972" t="str">
        <f>CONCATENATE(C972,E972,G972,I972)</f>
        <v>2</v>
      </c>
    </row>
    <row r="973" spans="1:17" x14ac:dyDescent="0.25">
      <c r="A973">
        <v>17696</v>
      </c>
      <c r="B973">
        <v>64.344970999999987</v>
      </c>
      <c r="C973" s="2">
        <v>1</v>
      </c>
      <c r="D973">
        <v>67.632303000000007</v>
      </c>
      <c r="E973" s="1">
        <v>2</v>
      </c>
      <c r="P973">
        <v>2</v>
      </c>
      <c r="Q973" t="str">
        <f>CONCATENATE(C973,E973,G973,I973)</f>
        <v>12</v>
      </c>
    </row>
    <row r="974" spans="1:17" x14ac:dyDescent="0.25">
      <c r="A974">
        <v>17697</v>
      </c>
      <c r="B974">
        <v>65.754846000000001</v>
      </c>
      <c r="C974" s="2">
        <v>1</v>
      </c>
      <c r="D974">
        <v>67.632303000000007</v>
      </c>
      <c r="E974" s="1">
        <v>2</v>
      </c>
      <c r="P974">
        <v>2</v>
      </c>
      <c r="Q974" t="str">
        <f>CONCATENATE(C974,E974,G974,I974)</f>
        <v>12</v>
      </c>
    </row>
    <row r="975" spans="1:17" x14ac:dyDescent="0.25">
      <c r="A975">
        <v>17698</v>
      </c>
      <c r="B975">
        <v>65.754846000000001</v>
      </c>
      <c r="C975" s="2">
        <v>1</v>
      </c>
      <c r="D975">
        <v>67.632303000000007</v>
      </c>
      <c r="E975" s="1">
        <v>2</v>
      </c>
      <c r="P975">
        <v>2</v>
      </c>
      <c r="Q975" t="str">
        <f>CONCATENATE(C975,E975,G975,I975)</f>
        <v>12</v>
      </c>
    </row>
    <row r="976" spans="1:17" x14ac:dyDescent="0.25">
      <c r="A976">
        <v>17699</v>
      </c>
      <c r="B976">
        <v>65.754846000000001</v>
      </c>
      <c r="C976" s="2">
        <v>1</v>
      </c>
      <c r="D976">
        <v>67.632303000000007</v>
      </c>
      <c r="E976" s="1">
        <v>2</v>
      </c>
      <c r="P976">
        <v>2</v>
      </c>
      <c r="Q976" t="str">
        <f>CONCATENATE(C976,E976,G976,I976)</f>
        <v>12</v>
      </c>
    </row>
    <row r="977" spans="1:17" x14ac:dyDescent="0.25">
      <c r="A977">
        <v>17700</v>
      </c>
      <c r="B977">
        <v>65.754846000000001</v>
      </c>
      <c r="C977" s="2">
        <v>1</v>
      </c>
      <c r="D977">
        <v>67.632303000000007</v>
      </c>
      <c r="E977" s="1">
        <v>2</v>
      </c>
      <c r="P977">
        <v>2</v>
      </c>
      <c r="Q977" t="str">
        <f>CONCATENATE(C977,E977,G977,I977)</f>
        <v>12</v>
      </c>
    </row>
    <row r="978" spans="1:17" x14ac:dyDescent="0.25">
      <c r="A978">
        <v>17701</v>
      </c>
      <c r="B978">
        <v>65.754846000000001</v>
      </c>
      <c r="C978" s="2">
        <v>1</v>
      </c>
      <c r="D978">
        <v>67.632303000000007</v>
      </c>
      <c r="E978" s="1">
        <v>2</v>
      </c>
      <c r="P978">
        <v>2</v>
      </c>
      <c r="Q978" t="str">
        <f>CONCATENATE(C978,E978,G978,I978)</f>
        <v>12</v>
      </c>
    </row>
    <row r="979" spans="1:17" x14ac:dyDescent="0.25">
      <c r="A979">
        <v>17702</v>
      </c>
      <c r="B979">
        <v>65.754846000000001</v>
      </c>
      <c r="C979" s="2">
        <v>1</v>
      </c>
      <c r="D979">
        <v>67.632303000000007</v>
      </c>
      <c r="E979" s="1">
        <v>2</v>
      </c>
      <c r="P979">
        <v>2</v>
      </c>
      <c r="Q979" t="str">
        <f>CONCATENATE(C979,E979,G979,I979)</f>
        <v>12</v>
      </c>
    </row>
    <row r="980" spans="1:17" x14ac:dyDescent="0.25">
      <c r="A980">
        <v>17703</v>
      </c>
      <c r="B980">
        <v>65.754846000000001</v>
      </c>
      <c r="C980" s="2">
        <v>1</v>
      </c>
      <c r="D980">
        <v>67.632303000000007</v>
      </c>
      <c r="E980" s="1">
        <v>2</v>
      </c>
      <c r="P980">
        <v>2</v>
      </c>
      <c r="Q980" t="str">
        <f>CONCATENATE(C980,E980,G980,I980)</f>
        <v>12</v>
      </c>
    </row>
    <row r="981" spans="1:17" x14ac:dyDescent="0.25">
      <c r="A981">
        <v>17704</v>
      </c>
      <c r="B981">
        <v>65.754846000000001</v>
      </c>
      <c r="C981" s="2">
        <v>1</v>
      </c>
      <c r="D981">
        <v>67.632303000000007</v>
      </c>
      <c r="E981" s="1">
        <v>2</v>
      </c>
      <c r="P981">
        <v>2</v>
      </c>
      <c r="Q981" t="str">
        <f>CONCATENATE(C981,E981,G981,I981)</f>
        <v>12</v>
      </c>
    </row>
    <row r="982" spans="1:17" x14ac:dyDescent="0.25">
      <c r="A982">
        <v>17705</v>
      </c>
      <c r="B982">
        <v>65.754846000000001</v>
      </c>
      <c r="C982" s="2">
        <v>1</v>
      </c>
      <c r="P982">
        <v>1</v>
      </c>
      <c r="Q982" t="str">
        <f>CONCATENATE(C982,E982,G982,I982)</f>
        <v>1</v>
      </c>
    </row>
    <row r="983" spans="1:17" x14ac:dyDescent="0.25">
      <c r="A983">
        <v>17706</v>
      </c>
      <c r="B983">
        <v>65.754846000000001</v>
      </c>
      <c r="C983" s="2">
        <v>1</v>
      </c>
      <c r="P983">
        <v>1</v>
      </c>
      <c r="Q983" t="str">
        <f>CONCATENATE(C983,E983,G983,I983)</f>
        <v>1</v>
      </c>
    </row>
    <row r="984" spans="1:17" x14ac:dyDescent="0.25">
      <c r="A984">
        <v>17707</v>
      </c>
      <c r="B984">
        <v>65.754846000000001</v>
      </c>
      <c r="C984" s="2">
        <v>1</v>
      </c>
      <c r="P984">
        <v>1</v>
      </c>
      <c r="Q984" t="str">
        <f>CONCATENATE(C984,E984,G984,I984)</f>
        <v>1</v>
      </c>
    </row>
    <row r="985" spans="1:17" x14ac:dyDescent="0.25">
      <c r="A985">
        <v>17708</v>
      </c>
      <c r="P985">
        <v>0</v>
      </c>
      <c r="Q985" t="str">
        <f>CONCATENATE(C985,E985,G985,I985)</f>
        <v/>
      </c>
    </row>
    <row r="986" spans="1:17" x14ac:dyDescent="0.25">
      <c r="A986">
        <v>17709</v>
      </c>
      <c r="P986">
        <v>0</v>
      </c>
      <c r="Q986" t="str">
        <f>CONCATENATE(C986,E986,G986,I986)</f>
        <v/>
      </c>
    </row>
    <row r="987" spans="1:17" x14ac:dyDescent="0.25">
      <c r="A987">
        <v>17710</v>
      </c>
      <c r="P987">
        <v>0</v>
      </c>
      <c r="Q987" t="str">
        <f>CONCATENATE(C987,E987,G987,I987)</f>
        <v/>
      </c>
    </row>
    <row r="988" spans="1:17" x14ac:dyDescent="0.25">
      <c r="A988">
        <v>17711</v>
      </c>
      <c r="P988">
        <v>0</v>
      </c>
      <c r="Q988" t="str">
        <f>CONCATENATE(C988,E988,G988,I988)</f>
        <v/>
      </c>
    </row>
    <row r="989" spans="1:17" x14ac:dyDescent="0.25">
      <c r="A989">
        <v>17712</v>
      </c>
      <c r="F989">
        <v>59.900221999999992</v>
      </c>
      <c r="G989" s="4">
        <v>3</v>
      </c>
      <c r="H989">
        <v>60.080461999999997</v>
      </c>
      <c r="I989" s="3">
        <v>4</v>
      </c>
      <c r="P989">
        <v>2</v>
      </c>
      <c r="Q989" t="str">
        <f>CONCATENATE(C989,E989,G989,I989)</f>
        <v>34</v>
      </c>
    </row>
    <row r="990" spans="1:17" x14ac:dyDescent="0.25">
      <c r="A990">
        <v>17713</v>
      </c>
      <c r="F990">
        <v>59.900221999999992</v>
      </c>
      <c r="G990" s="4">
        <v>3</v>
      </c>
      <c r="H990">
        <v>60.080461999999997</v>
      </c>
      <c r="I990" s="3">
        <v>4</v>
      </c>
      <c r="P990">
        <v>2</v>
      </c>
      <c r="Q990" t="str">
        <f>CONCATENATE(C990,E990,G990,I990)</f>
        <v>34</v>
      </c>
    </row>
    <row r="991" spans="1:17" x14ac:dyDescent="0.25">
      <c r="A991">
        <v>17714</v>
      </c>
      <c r="F991">
        <v>59.900221999999992</v>
      </c>
      <c r="G991" s="4">
        <v>3</v>
      </c>
      <c r="H991">
        <v>60.080461999999997</v>
      </c>
      <c r="I991" s="3">
        <v>4</v>
      </c>
      <c r="P991">
        <v>2</v>
      </c>
      <c r="Q991" t="str">
        <f>CONCATENATE(C991,E991,G991,I991)</f>
        <v>34</v>
      </c>
    </row>
    <row r="992" spans="1:17" x14ac:dyDescent="0.25">
      <c r="A992">
        <v>17715</v>
      </c>
      <c r="F992">
        <v>59.900221999999992</v>
      </c>
      <c r="G992" s="4">
        <v>3</v>
      </c>
      <c r="H992">
        <v>60.080461999999997</v>
      </c>
      <c r="I992" s="3">
        <v>4</v>
      </c>
      <c r="P992">
        <v>2</v>
      </c>
      <c r="Q992" t="str">
        <f>CONCATENATE(C992,E992,G992,I992)</f>
        <v>34</v>
      </c>
    </row>
    <row r="993" spans="1:17" x14ac:dyDescent="0.25">
      <c r="A993">
        <v>17716</v>
      </c>
      <c r="F993">
        <v>59.900221999999992</v>
      </c>
      <c r="G993" s="4">
        <v>3</v>
      </c>
      <c r="H993">
        <v>60.080461999999997</v>
      </c>
      <c r="I993" s="3">
        <v>4</v>
      </c>
      <c r="P993">
        <v>2</v>
      </c>
      <c r="Q993" t="str">
        <f>CONCATENATE(C993,E993,G993,I993)</f>
        <v>34</v>
      </c>
    </row>
    <row r="994" spans="1:17" x14ac:dyDescent="0.25">
      <c r="A994">
        <v>17717</v>
      </c>
      <c r="F994">
        <v>59.900221999999992</v>
      </c>
      <c r="G994" s="4">
        <v>3</v>
      </c>
      <c r="H994">
        <v>60.080461999999997</v>
      </c>
      <c r="I994" s="3">
        <v>4</v>
      </c>
      <c r="P994">
        <v>2</v>
      </c>
      <c r="Q994" t="str">
        <f>CONCATENATE(C994,E994,G994,I994)</f>
        <v>34</v>
      </c>
    </row>
    <row r="995" spans="1:17" x14ac:dyDescent="0.25">
      <c r="A995">
        <v>17718</v>
      </c>
      <c r="F995">
        <v>59.900221999999992</v>
      </c>
      <c r="G995" s="4">
        <v>3</v>
      </c>
      <c r="H995">
        <v>60.080461999999997</v>
      </c>
      <c r="I995" s="3">
        <v>4</v>
      </c>
      <c r="P995">
        <v>2</v>
      </c>
      <c r="Q995" t="str">
        <f>CONCATENATE(C995,E995,G995,I995)</f>
        <v>34</v>
      </c>
    </row>
    <row r="996" spans="1:17" x14ac:dyDescent="0.25">
      <c r="A996">
        <v>17719</v>
      </c>
      <c r="F996">
        <v>59.900221999999992</v>
      </c>
      <c r="G996" s="4">
        <v>3</v>
      </c>
      <c r="H996">
        <v>60.080461999999997</v>
      </c>
      <c r="I996" s="3">
        <v>4</v>
      </c>
      <c r="P996">
        <v>2</v>
      </c>
      <c r="Q996" t="str">
        <f>CONCATENATE(C996,E996,G996,I996)</f>
        <v>34</v>
      </c>
    </row>
    <row r="997" spans="1:17" x14ac:dyDescent="0.25">
      <c r="A997">
        <v>17720</v>
      </c>
      <c r="F997">
        <v>59.900221999999992</v>
      </c>
      <c r="G997" s="4">
        <v>3</v>
      </c>
      <c r="P997">
        <v>1</v>
      </c>
      <c r="Q997" t="str">
        <f>CONCATENATE(C997,E997,G997,I997)</f>
        <v>3</v>
      </c>
    </row>
    <row r="998" spans="1:17" x14ac:dyDescent="0.25">
      <c r="A998">
        <v>17721</v>
      </c>
      <c r="P998">
        <v>0</v>
      </c>
      <c r="Q998" t="str">
        <f>CONCATENATE(C998,E998,G998,I998)</f>
        <v/>
      </c>
    </row>
    <row r="999" spans="1:17" x14ac:dyDescent="0.25">
      <c r="A999">
        <v>17722</v>
      </c>
      <c r="P999">
        <v>0</v>
      </c>
      <c r="Q999" t="str">
        <f>CONCATENATE(C999,E999,G999,I999)</f>
        <v/>
      </c>
    </row>
    <row r="1000" spans="1:17" x14ac:dyDescent="0.25">
      <c r="A1000">
        <v>17723</v>
      </c>
      <c r="P1000">
        <v>0</v>
      </c>
      <c r="Q1000" t="str">
        <f>CONCATENATE(C1000,E1000,G1000,I1000)</f>
        <v/>
      </c>
    </row>
    <row r="1001" spans="1:17" x14ac:dyDescent="0.25">
      <c r="A1001">
        <v>17724</v>
      </c>
      <c r="D1001">
        <v>37.797098999999996</v>
      </c>
      <c r="E1001" s="1">
        <v>2</v>
      </c>
      <c r="P1001">
        <v>1</v>
      </c>
      <c r="Q1001" t="str">
        <f>CONCATENATE(C1001,E1001,G1001,I1001)</f>
        <v>2</v>
      </c>
    </row>
    <row r="1002" spans="1:17" x14ac:dyDescent="0.25">
      <c r="A1002">
        <v>17725</v>
      </c>
      <c r="D1002">
        <v>37.797098999999996</v>
      </c>
      <c r="E1002" s="1">
        <v>2</v>
      </c>
      <c r="P1002">
        <v>1</v>
      </c>
      <c r="Q1002" t="str">
        <f>CONCATENATE(C1002,E1002,G1002,I1002)</f>
        <v>2</v>
      </c>
    </row>
    <row r="1003" spans="1:17" x14ac:dyDescent="0.25">
      <c r="A1003">
        <v>17726</v>
      </c>
      <c r="D1003">
        <v>37.797098999999996</v>
      </c>
      <c r="E1003" s="1">
        <v>2</v>
      </c>
      <c r="P1003">
        <v>1</v>
      </c>
      <c r="Q1003" t="str">
        <f>CONCATENATE(C1003,E1003,G1003,I1003)</f>
        <v>2</v>
      </c>
    </row>
    <row r="1004" spans="1:17" x14ac:dyDescent="0.25">
      <c r="A1004">
        <v>17727</v>
      </c>
      <c r="D1004">
        <v>37.797098999999996</v>
      </c>
      <c r="E1004" s="1">
        <v>2</v>
      </c>
      <c r="P1004">
        <v>1</v>
      </c>
      <c r="Q1004" t="str">
        <f>CONCATENATE(C1004,E1004,G1004,I1004)</f>
        <v>2</v>
      </c>
    </row>
    <row r="1005" spans="1:17" x14ac:dyDescent="0.25">
      <c r="A1005">
        <v>17728</v>
      </c>
      <c r="B1005">
        <v>33.412546999999996</v>
      </c>
      <c r="C1005" s="2">
        <v>1</v>
      </c>
      <c r="D1005">
        <v>37.797098999999996</v>
      </c>
      <c r="E1005" s="1">
        <v>2</v>
      </c>
      <c r="P1005">
        <v>2</v>
      </c>
      <c r="Q1005" t="str">
        <f>CONCATENATE(C1005,E1005,G1005,I1005)</f>
        <v>12</v>
      </c>
    </row>
    <row r="1006" spans="1:17" x14ac:dyDescent="0.25">
      <c r="A1006">
        <v>17729</v>
      </c>
      <c r="B1006">
        <v>33.412546999999996</v>
      </c>
      <c r="C1006" s="2">
        <v>1</v>
      </c>
      <c r="D1006">
        <v>37.797098999999996</v>
      </c>
      <c r="E1006" s="1">
        <v>2</v>
      </c>
      <c r="P1006">
        <v>2</v>
      </c>
      <c r="Q1006" t="str">
        <f>CONCATENATE(C1006,E1006,G1006,I1006)</f>
        <v>12</v>
      </c>
    </row>
    <row r="1007" spans="1:17" x14ac:dyDescent="0.25">
      <c r="A1007">
        <v>17730</v>
      </c>
      <c r="B1007">
        <v>33.412546999999996</v>
      </c>
      <c r="C1007" s="2">
        <v>1</v>
      </c>
      <c r="D1007">
        <v>37.797098999999996</v>
      </c>
      <c r="E1007" s="1">
        <v>2</v>
      </c>
      <c r="P1007">
        <v>2</v>
      </c>
      <c r="Q1007" t="str">
        <f>CONCATENATE(C1007,E1007,G1007,I1007)</f>
        <v>12</v>
      </c>
    </row>
    <row r="1008" spans="1:17" x14ac:dyDescent="0.25">
      <c r="A1008">
        <v>17731</v>
      </c>
      <c r="B1008">
        <v>33.412546999999996</v>
      </c>
      <c r="C1008" s="2">
        <v>1</v>
      </c>
      <c r="D1008">
        <v>37.797098999999996</v>
      </c>
      <c r="E1008" s="1">
        <v>2</v>
      </c>
      <c r="P1008">
        <v>2</v>
      </c>
      <c r="Q1008" t="str">
        <f>CONCATENATE(C1008,E1008,G1008,I1008)</f>
        <v>12</v>
      </c>
    </row>
    <row r="1009" spans="1:17" x14ac:dyDescent="0.25">
      <c r="A1009">
        <v>17732</v>
      </c>
      <c r="B1009">
        <v>33.412546999999996</v>
      </c>
      <c r="C1009" s="2">
        <v>1</v>
      </c>
      <c r="D1009">
        <v>37.797098999999996</v>
      </c>
      <c r="E1009" s="1">
        <v>2</v>
      </c>
      <c r="P1009">
        <v>2</v>
      </c>
      <c r="Q1009" t="str">
        <f>CONCATENATE(C1009,E1009,G1009,I1009)</f>
        <v>12</v>
      </c>
    </row>
    <row r="1010" spans="1:17" x14ac:dyDescent="0.25">
      <c r="A1010">
        <v>17733</v>
      </c>
      <c r="B1010">
        <v>33.412546999999996</v>
      </c>
      <c r="C1010" s="2">
        <v>1</v>
      </c>
      <c r="D1010">
        <v>37.797098999999996</v>
      </c>
      <c r="E1010" s="1">
        <v>2</v>
      </c>
      <c r="P1010">
        <v>2</v>
      </c>
      <c r="Q1010" t="str">
        <f>CONCATENATE(C1010,E1010,G1010,I1010)</f>
        <v>12</v>
      </c>
    </row>
    <row r="1011" spans="1:17" x14ac:dyDescent="0.25">
      <c r="A1011">
        <v>17734</v>
      </c>
      <c r="B1011">
        <v>33.412546999999996</v>
      </c>
      <c r="C1011" s="2">
        <v>1</v>
      </c>
      <c r="D1011">
        <v>37.797098999999996</v>
      </c>
      <c r="E1011" s="1">
        <v>2</v>
      </c>
      <c r="P1011">
        <v>2</v>
      </c>
      <c r="Q1011" t="str">
        <f>CONCATENATE(C1011,E1011,G1011,I1011)</f>
        <v>12</v>
      </c>
    </row>
    <row r="1012" spans="1:17" x14ac:dyDescent="0.25">
      <c r="A1012">
        <v>17735</v>
      </c>
      <c r="B1012">
        <v>33.412546999999996</v>
      </c>
      <c r="C1012" s="2">
        <v>1</v>
      </c>
      <c r="D1012">
        <v>37.797098999999996</v>
      </c>
      <c r="E1012" s="1">
        <v>2</v>
      </c>
      <c r="P1012">
        <v>2</v>
      </c>
      <c r="Q1012" t="str">
        <f>CONCATENATE(C1012,E1012,G1012,I1012)</f>
        <v>12</v>
      </c>
    </row>
    <row r="1013" spans="1:17" x14ac:dyDescent="0.25">
      <c r="A1013">
        <v>17736</v>
      </c>
      <c r="B1013">
        <v>33.412546999999996</v>
      </c>
      <c r="C1013" s="2">
        <v>1</v>
      </c>
      <c r="P1013">
        <v>1</v>
      </c>
      <c r="Q1013" t="str">
        <f>CONCATENATE(C1013,E1013,G1013,I1013)</f>
        <v>1</v>
      </c>
    </row>
    <row r="1014" spans="1:17" x14ac:dyDescent="0.25">
      <c r="A1014">
        <v>17737</v>
      </c>
      <c r="B1014">
        <v>33.412546999999996</v>
      </c>
      <c r="C1014" s="2">
        <v>1</v>
      </c>
      <c r="P1014">
        <v>1</v>
      </c>
      <c r="Q1014" t="str">
        <f>CONCATENATE(C1014,E1014,G1014,I1014)</f>
        <v>1</v>
      </c>
    </row>
    <row r="1015" spans="1:17" x14ac:dyDescent="0.25">
      <c r="A1015">
        <v>17738</v>
      </c>
      <c r="B1015">
        <v>33.412546999999996</v>
      </c>
      <c r="C1015" s="2">
        <v>1</v>
      </c>
      <c r="P1015">
        <v>1</v>
      </c>
      <c r="Q1015" t="str">
        <f>CONCATENATE(C1015,E1015,G1015,I1015)</f>
        <v>1</v>
      </c>
    </row>
    <row r="1016" spans="1:17" x14ac:dyDescent="0.25">
      <c r="A1016">
        <v>17739</v>
      </c>
      <c r="B1016">
        <v>33.412546999999996</v>
      </c>
      <c r="C1016" s="2">
        <v>1</v>
      </c>
      <c r="P1016">
        <v>1</v>
      </c>
      <c r="Q1016" t="str">
        <f>CONCATENATE(C1016,E1016,G1016,I1016)</f>
        <v>1</v>
      </c>
    </row>
    <row r="1017" spans="1:17" x14ac:dyDescent="0.25">
      <c r="A1017">
        <v>17740</v>
      </c>
      <c r="P1017">
        <v>0</v>
      </c>
      <c r="Q1017" t="str">
        <f>CONCATENATE(C1017,E1017,G1017,I1017)</f>
        <v/>
      </c>
    </row>
    <row r="1018" spans="1:17" x14ac:dyDescent="0.25">
      <c r="A1018">
        <v>17741</v>
      </c>
      <c r="P1018">
        <v>0</v>
      </c>
      <c r="Q1018" t="str">
        <f>CONCATENATE(C1018,E1018,G1018,I1018)</f>
        <v/>
      </c>
    </row>
    <row r="1019" spans="1:17" x14ac:dyDescent="0.25">
      <c r="A1019">
        <v>17742</v>
      </c>
      <c r="P1019">
        <v>0</v>
      </c>
      <c r="Q1019" t="str">
        <f>CONCATENATE(C1019,E1019,G1019,I1019)</f>
        <v/>
      </c>
    </row>
    <row r="1020" spans="1:17" x14ac:dyDescent="0.25">
      <c r="A1020">
        <v>17743</v>
      </c>
      <c r="P1020">
        <v>0</v>
      </c>
      <c r="Q1020" t="str">
        <f>CONCATENATE(C1020,E1020,G1020,I1020)</f>
        <v/>
      </c>
    </row>
    <row r="1021" spans="1:17" x14ac:dyDescent="0.25">
      <c r="A1021">
        <v>17744</v>
      </c>
      <c r="P1021">
        <v>0</v>
      </c>
      <c r="Q1021" t="str">
        <f>CONCATENATE(C1021,E1021,G1021,I1021)</f>
        <v/>
      </c>
    </row>
    <row r="1022" spans="1:17" x14ac:dyDescent="0.25">
      <c r="A1022">
        <v>17745</v>
      </c>
      <c r="H1022">
        <v>29.988920999999998</v>
      </c>
      <c r="I1022" s="3">
        <v>4</v>
      </c>
      <c r="P1022">
        <v>1</v>
      </c>
      <c r="Q1022" t="str">
        <f>CONCATENATE(C1022,E1022,G1022,I1022)</f>
        <v>4</v>
      </c>
    </row>
    <row r="1023" spans="1:17" x14ac:dyDescent="0.25">
      <c r="A1023">
        <v>17746</v>
      </c>
      <c r="H1023">
        <v>29.988920999999998</v>
      </c>
      <c r="I1023" s="3">
        <v>4</v>
      </c>
      <c r="P1023">
        <v>1</v>
      </c>
      <c r="Q1023" t="str">
        <f>CONCATENATE(C1023,E1023,G1023,I1023)</f>
        <v>4</v>
      </c>
    </row>
    <row r="1024" spans="1:17" x14ac:dyDescent="0.25">
      <c r="A1024">
        <v>17747</v>
      </c>
      <c r="H1024">
        <v>29.988920999999998</v>
      </c>
      <c r="I1024" s="3">
        <v>4</v>
      </c>
      <c r="P1024">
        <v>1</v>
      </c>
      <c r="Q1024" t="str">
        <f>CONCATENATE(C1024,E1024,G1024,I1024)</f>
        <v>4</v>
      </c>
    </row>
    <row r="1025" spans="1:17" x14ac:dyDescent="0.25">
      <c r="A1025">
        <v>17748</v>
      </c>
      <c r="F1025">
        <v>26.865697999999995</v>
      </c>
      <c r="G1025" s="4">
        <v>3</v>
      </c>
      <c r="H1025">
        <v>29.988920999999998</v>
      </c>
      <c r="I1025" s="3">
        <v>4</v>
      </c>
      <c r="P1025">
        <v>2</v>
      </c>
      <c r="Q1025" t="str">
        <f>CONCATENATE(C1025,E1025,G1025,I1025)</f>
        <v>34</v>
      </c>
    </row>
    <row r="1026" spans="1:17" x14ac:dyDescent="0.25">
      <c r="A1026">
        <v>17749</v>
      </c>
      <c r="F1026">
        <v>26.865697999999995</v>
      </c>
      <c r="G1026" s="4">
        <v>3</v>
      </c>
      <c r="H1026">
        <v>29.988920999999998</v>
      </c>
      <c r="I1026" s="3">
        <v>4</v>
      </c>
      <c r="P1026">
        <v>2</v>
      </c>
      <c r="Q1026" t="str">
        <f>CONCATENATE(C1026,E1026,G1026,I1026)</f>
        <v>34</v>
      </c>
    </row>
    <row r="1027" spans="1:17" x14ac:dyDescent="0.25">
      <c r="A1027">
        <v>17750</v>
      </c>
      <c r="F1027">
        <v>26.865697999999995</v>
      </c>
      <c r="G1027" s="4">
        <v>3</v>
      </c>
      <c r="H1027">
        <v>29.988920999999998</v>
      </c>
      <c r="I1027" s="3">
        <v>4</v>
      </c>
      <c r="P1027">
        <v>2</v>
      </c>
      <c r="Q1027" t="str">
        <f>CONCATENATE(C1027,E1027,G1027,I1027)</f>
        <v>34</v>
      </c>
    </row>
    <row r="1028" spans="1:17" x14ac:dyDescent="0.25">
      <c r="A1028">
        <v>17751</v>
      </c>
      <c r="F1028">
        <v>26.865697999999995</v>
      </c>
      <c r="G1028" s="4">
        <v>3</v>
      </c>
      <c r="H1028">
        <v>29.988920999999998</v>
      </c>
      <c r="I1028" s="3">
        <v>4</v>
      </c>
      <c r="P1028">
        <v>2</v>
      </c>
      <c r="Q1028" t="str">
        <f>CONCATENATE(C1028,E1028,G1028,I1028)</f>
        <v>34</v>
      </c>
    </row>
    <row r="1029" spans="1:17" x14ac:dyDescent="0.25">
      <c r="A1029">
        <v>17752</v>
      </c>
      <c r="F1029">
        <v>26.865697999999995</v>
      </c>
      <c r="G1029" s="4">
        <v>3</v>
      </c>
      <c r="H1029">
        <v>29.988920999999998</v>
      </c>
      <c r="I1029" s="3">
        <v>4</v>
      </c>
      <c r="P1029">
        <v>2</v>
      </c>
      <c r="Q1029" t="str">
        <f>CONCATENATE(C1029,E1029,G1029,I1029)</f>
        <v>34</v>
      </c>
    </row>
    <row r="1030" spans="1:17" x14ac:dyDescent="0.25">
      <c r="A1030">
        <v>17753</v>
      </c>
      <c r="J1030">
        <v>-2.6252720000000096</v>
      </c>
      <c r="K1030" t="s">
        <v>22</v>
      </c>
      <c r="Q1030" t="str">
        <f>CONCATENATE(C1030,E1030,G1030,I1030)</f>
        <v/>
      </c>
    </row>
    <row r="1031" spans="1:17" x14ac:dyDescent="0.25">
      <c r="A1031">
        <v>17974</v>
      </c>
      <c r="Q1031" t="str">
        <f>CONCATENATE(C1031,E1031,G1031,I1031)</f>
        <v/>
      </c>
    </row>
    <row r="1032" spans="1:17" x14ac:dyDescent="0.25">
      <c r="A1032">
        <v>17975</v>
      </c>
      <c r="Q1032" t="str">
        <f>CONCATENATE(C1032,E1032,G1032,I1032)</f>
        <v/>
      </c>
    </row>
    <row r="1033" spans="1:17" x14ac:dyDescent="0.25">
      <c r="A1033">
        <v>17976</v>
      </c>
      <c r="J1033">
        <v>-2.5051170000000127</v>
      </c>
      <c r="K1033" t="s">
        <v>22</v>
      </c>
      <c r="Q1033" t="str">
        <f>CONCATENATE(C1033,E1033,G1033,I1033)</f>
        <v/>
      </c>
    </row>
    <row r="1034" spans="1:17" x14ac:dyDescent="0.25">
      <c r="A1034">
        <v>17977</v>
      </c>
      <c r="D1034">
        <v>20.138612999999999</v>
      </c>
      <c r="E1034" s="1">
        <v>2</v>
      </c>
      <c r="P1034">
        <v>1</v>
      </c>
      <c r="Q1034" t="str">
        <f>CONCATENATE(C1034,E1034,G1034,I1034)</f>
        <v>2</v>
      </c>
    </row>
    <row r="1035" spans="1:17" x14ac:dyDescent="0.25">
      <c r="A1035">
        <v>17978</v>
      </c>
      <c r="D1035">
        <v>20.138612999999999</v>
      </c>
      <c r="E1035" s="1">
        <v>2</v>
      </c>
      <c r="P1035">
        <v>1</v>
      </c>
      <c r="Q1035" t="str">
        <f>CONCATENATE(C1035,E1035,G1035,I1035)</f>
        <v>2</v>
      </c>
    </row>
    <row r="1036" spans="1:17" x14ac:dyDescent="0.25">
      <c r="A1036">
        <v>17979</v>
      </c>
      <c r="D1036">
        <v>20.138612999999999</v>
      </c>
      <c r="E1036" s="1">
        <v>2</v>
      </c>
      <c r="P1036">
        <v>1</v>
      </c>
      <c r="Q1036" t="str">
        <f>CONCATENATE(C1036,E1036,G1036,I1036)</f>
        <v>2</v>
      </c>
    </row>
    <row r="1037" spans="1:17" x14ac:dyDescent="0.25">
      <c r="A1037">
        <v>17980</v>
      </c>
      <c r="D1037">
        <v>20.138612999999999</v>
      </c>
      <c r="E1037" s="1">
        <v>2</v>
      </c>
      <c r="P1037">
        <v>1</v>
      </c>
      <c r="Q1037" t="str">
        <f>CONCATENATE(C1037,E1037,G1037,I1037)</f>
        <v>2</v>
      </c>
    </row>
    <row r="1038" spans="1:17" x14ac:dyDescent="0.25">
      <c r="A1038">
        <v>17981</v>
      </c>
      <c r="D1038">
        <v>20.138612999999999</v>
      </c>
      <c r="E1038" s="1">
        <v>2</v>
      </c>
      <c r="P1038">
        <v>1</v>
      </c>
      <c r="Q1038" t="str">
        <f>CONCATENATE(C1038,E1038,G1038,I1038)</f>
        <v>2</v>
      </c>
    </row>
    <row r="1039" spans="1:17" x14ac:dyDescent="0.25">
      <c r="A1039">
        <v>17982</v>
      </c>
      <c r="B1039">
        <v>24.403120999999999</v>
      </c>
      <c r="C1039" s="2">
        <v>1</v>
      </c>
      <c r="D1039">
        <v>20.138612999999999</v>
      </c>
      <c r="E1039" s="1">
        <v>2</v>
      </c>
      <c r="P1039">
        <v>2</v>
      </c>
      <c r="Q1039" t="str">
        <f>CONCATENATE(C1039,E1039,G1039,I1039)</f>
        <v>12</v>
      </c>
    </row>
    <row r="1040" spans="1:17" x14ac:dyDescent="0.25">
      <c r="A1040">
        <v>17983</v>
      </c>
      <c r="B1040">
        <v>24.403120999999999</v>
      </c>
      <c r="C1040" s="2">
        <v>1</v>
      </c>
      <c r="D1040">
        <v>20.138612999999999</v>
      </c>
      <c r="E1040" s="1">
        <v>2</v>
      </c>
      <c r="P1040">
        <v>2</v>
      </c>
      <c r="Q1040" t="str">
        <f>CONCATENATE(C1040,E1040,G1040,I1040)</f>
        <v>12</v>
      </c>
    </row>
    <row r="1041" spans="1:17" x14ac:dyDescent="0.25">
      <c r="A1041">
        <v>17984</v>
      </c>
      <c r="B1041">
        <v>24.403120999999999</v>
      </c>
      <c r="C1041" s="2">
        <v>1</v>
      </c>
      <c r="D1041">
        <v>20.138612999999999</v>
      </c>
      <c r="E1041" s="1">
        <v>2</v>
      </c>
      <c r="P1041">
        <v>2</v>
      </c>
      <c r="Q1041" t="str">
        <f>CONCATENATE(C1041,E1041,G1041,I1041)</f>
        <v>12</v>
      </c>
    </row>
    <row r="1042" spans="1:17" x14ac:dyDescent="0.25">
      <c r="A1042">
        <v>17985</v>
      </c>
      <c r="B1042">
        <v>24.403120999999999</v>
      </c>
      <c r="C1042" s="2">
        <v>1</v>
      </c>
      <c r="D1042">
        <v>20.138612999999999</v>
      </c>
      <c r="E1042" s="1">
        <v>2</v>
      </c>
      <c r="P1042">
        <v>2</v>
      </c>
      <c r="Q1042" t="str">
        <f>CONCATENATE(C1042,E1042,G1042,I1042)</f>
        <v>12</v>
      </c>
    </row>
    <row r="1043" spans="1:17" x14ac:dyDescent="0.25">
      <c r="A1043">
        <v>17986</v>
      </c>
      <c r="B1043">
        <v>24.403120999999999</v>
      </c>
      <c r="C1043" s="2">
        <v>1</v>
      </c>
      <c r="D1043">
        <v>20.138612999999999</v>
      </c>
      <c r="E1043" s="1">
        <v>2</v>
      </c>
      <c r="P1043">
        <v>2</v>
      </c>
      <c r="Q1043" t="str">
        <f>CONCATENATE(C1043,E1043,G1043,I1043)</f>
        <v>12</v>
      </c>
    </row>
    <row r="1044" spans="1:17" x14ac:dyDescent="0.25">
      <c r="A1044">
        <v>17987</v>
      </c>
      <c r="B1044">
        <v>24.403120999999999</v>
      </c>
      <c r="C1044" s="2">
        <v>1</v>
      </c>
      <c r="D1044">
        <v>20.138612999999999</v>
      </c>
      <c r="E1044" s="1">
        <v>2</v>
      </c>
      <c r="P1044">
        <v>2</v>
      </c>
      <c r="Q1044" t="str">
        <f>CONCATENATE(C1044,E1044,G1044,I1044)</f>
        <v>12</v>
      </c>
    </row>
    <row r="1045" spans="1:17" x14ac:dyDescent="0.25">
      <c r="A1045">
        <v>17988</v>
      </c>
      <c r="B1045">
        <v>24.403120999999999</v>
      </c>
      <c r="C1045" s="2">
        <v>1</v>
      </c>
      <c r="D1045">
        <v>20.138612999999999</v>
      </c>
      <c r="E1045" s="1">
        <v>2</v>
      </c>
      <c r="P1045">
        <v>2</v>
      </c>
      <c r="Q1045" t="str">
        <f>CONCATENATE(C1045,E1045,G1045,I1045)</f>
        <v>12</v>
      </c>
    </row>
    <row r="1046" spans="1:17" x14ac:dyDescent="0.25">
      <c r="A1046">
        <v>17989</v>
      </c>
      <c r="B1046">
        <v>24.403120999999999</v>
      </c>
      <c r="C1046" s="2">
        <v>1</v>
      </c>
      <c r="P1046">
        <v>1</v>
      </c>
      <c r="Q1046" t="str">
        <f>CONCATENATE(C1046,E1046,G1046,I1046)</f>
        <v>1</v>
      </c>
    </row>
    <row r="1047" spans="1:17" x14ac:dyDescent="0.25">
      <c r="A1047">
        <v>17990</v>
      </c>
      <c r="B1047">
        <v>24.403120999999999</v>
      </c>
      <c r="C1047" s="2">
        <v>1</v>
      </c>
      <c r="P1047">
        <v>1</v>
      </c>
      <c r="Q1047" t="str">
        <f>CONCATENATE(C1047,E1047,G1047,I1047)</f>
        <v>1</v>
      </c>
    </row>
    <row r="1048" spans="1:17" x14ac:dyDescent="0.25">
      <c r="A1048">
        <v>17991</v>
      </c>
      <c r="B1048">
        <v>24.403120999999999</v>
      </c>
      <c r="C1048" s="2">
        <v>1</v>
      </c>
      <c r="P1048">
        <v>1</v>
      </c>
      <c r="Q1048" t="str">
        <f>CONCATENATE(C1048,E1048,G1048,I1048)</f>
        <v>1</v>
      </c>
    </row>
    <row r="1049" spans="1:17" x14ac:dyDescent="0.25">
      <c r="A1049">
        <v>17992</v>
      </c>
      <c r="B1049">
        <v>24.403120999999999</v>
      </c>
      <c r="C1049" s="2">
        <v>1</v>
      </c>
      <c r="P1049">
        <v>1</v>
      </c>
      <c r="Q1049" t="str">
        <f>CONCATENATE(C1049,E1049,G1049,I1049)</f>
        <v>1</v>
      </c>
    </row>
    <row r="1050" spans="1:17" x14ac:dyDescent="0.25">
      <c r="A1050">
        <v>17993</v>
      </c>
      <c r="B1050">
        <v>24.403120999999999</v>
      </c>
      <c r="C1050" s="2">
        <v>1</v>
      </c>
      <c r="P1050">
        <v>1</v>
      </c>
      <c r="Q1050" t="str">
        <f>CONCATENATE(C1050,E1050,G1050,I1050)</f>
        <v>1</v>
      </c>
    </row>
    <row r="1051" spans="1:17" x14ac:dyDescent="0.25">
      <c r="A1051">
        <v>17994</v>
      </c>
      <c r="H1051">
        <v>23.381994999999996</v>
      </c>
      <c r="I1051" s="3">
        <v>4</v>
      </c>
      <c r="P1051">
        <v>1</v>
      </c>
      <c r="Q1051" t="str">
        <f>CONCATENATE(C1051,E1051,G1051,I1051)</f>
        <v>4</v>
      </c>
    </row>
    <row r="1052" spans="1:17" x14ac:dyDescent="0.25">
      <c r="A1052">
        <v>17995</v>
      </c>
      <c r="F1052">
        <v>24.042757999999999</v>
      </c>
      <c r="G1052" s="4">
        <v>3</v>
      </c>
      <c r="H1052">
        <v>23.381994999999996</v>
      </c>
      <c r="I1052" s="3">
        <v>4</v>
      </c>
      <c r="P1052">
        <v>2</v>
      </c>
      <c r="Q1052" t="str">
        <f>CONCATENATE(C1052,E1052,G1052,I1052)</f>
        <v>34</v>
      </c>
    </row>
    <row r="1053" spans="1:17" x14ac:dyDescent="0.25">
      <c r="A1053">
        <v>17996</v>
      </c>
      <c r="F1053">
        <v>24.042757999999999</v>
      </c>
      <c r="G1053" s="4">
        <v>3</v>
      </c>
      <c r="H1053">
        <v>23.381994999999996</v>
      </c>
      <c r="I1053" s="3">
        <v>4</v>
      </c>
      <c r="P1053">
        <v>2</v>
      </c>
      <c r="Q1053" t="str">
        <f>CONCATENATE(C1053,E1053,G1053,I1053)</f>
        <v>34</v>
      </c>
    </row>
    <row r="1054" spans="1:17" x14ac:dyDescent="0.25">
      <c r="A1054">
        <v>17997</v>
      </c>
      <c r="F1054">
        <v>24.042757999999999</v>
      </c>
      <c r="G1054" s="4">
        <v>3</v>
      </c>
      <c r="H1054">
        <v>23.381994999999996</v>
      </c>
      <c r="I1054" s="3">
        <v>4</v>
      </c>
      <c r="P1054">
        <v>2</v>
      </c>
      <c r="Q1054" t="str">
        <f>CONCATENATE(C1054,E1054,G1054,I1054)</f>
        <v>34</v>
      </c>
    </row>
    <row r="1055" spans="1:17" x14ac:dyDescent="0.25">
      <c r="A1055">
        <v>17998</v>
      </c>
      <c r="F1055">
        <v>24.042757999999999</v>
      </c>
      <c r="G1055" s="4">
        <v>3</v>
      </c>
      <c r="H1055">
        <v>23.261949999999999</v>
      </c>
      <c r="I1055" s="3">
        <v>4</v>
      </c>
      <c r="P1055">
        <v>2</v>
      </c>
      <c r="Q1055" t="str">
        <f>CONCATENATE(C1055,E1055,G1055,I1055)</f>
        <v>34</v>
      </c>
    </row>
    <row r="1056" spans="1:17" x14ac:dyDescent="0.25">
      <c r="A1056">
        <v>17999</v>
      </c>
      <c r="F1056">
        <v>24.042757999999999</v>
      </c>
      <c r="G1056" s="4">
        <v>3</v>
      </c>
      <c r="H1056">
        <v>23.381994999999996</v>
      </c>
      <c r="I1056" s="3">
        <v>4</v>
      </c>
      <c r="P1056">
        <v>2</v>
      </c>
      <c r="Q1056" t="str">
        <f>CONCATENATE(C1056,E1056,G1056,I1056)</f>
        <v>34</v>
      </c>
    </row>
    <row r="1057" spans="1:17" x14ac:dyDescent="0.25">
      <c r="A1057">
        <v>18000</v>
      </c>
      <c r="F1057">
        <v>24.042757999999999</v>
      </c>
      <c r="G1057" s="4">
        <v>3</v>
      </c>
      <c r="H1057">
        <v>23.381994999999996</v>
      </c>
      <c r="I1057" s="3">
        <v>4</v>
      </c>
      <c r="P1057">
        <v>2</v>
      </c>
      <c r="Q1057" t="str">
        <f>CONCATENATE(C1057,E1057,G1057,I1057)</f>
        <v>34</v>
      </c>
    </row>
    <row r="1058" spans="1:17" x14ac:dyDescent="0.25">
      <c r="A1058">
        <v>18001</v>
      </c>
      <c r="F1058">
        <v>24.042757999999999</v>
      </c>
      <c r="G1058" s="4">
        <v>3</v>
      </c>
      <c r="H1058">
        <v>23.381994999999996</v>
      </c>
      <c r="I1058" s="3">
        <v>4</v>
      </c>
      <c r="P1058">
        <v>2</v>
      </c>
      <c r="Q1058" t="str">
        <f>CONCATENATE(C1058,E1058,G1058,I1058)</f>
        <v>34</v>
      </c>
    </row>
    <row r="1059" spans="1:17" x14ac:dyDescent="0.25">
      <c r="A1059">
        <v>18002</v>
      </c>
      <c r="F1059">
        <v>24.042757999999999</v>
      </c>
      <c r="G1059" s="4">
        <v>3</v>
      </c>
      <c r="H1059">
        <v>23.381994999999996</v>
      </c>
      <c r="I1059" s="3">
        <v>4</v>
      </c>
      <c r="P1059">
        <v>2</v>
      </c>
      <c r="Q1059" t="str">
        <f>CONCATENATE(C1059,E1059,G1059,I1059)</f>
        <v>34</v>
      </c>
    </row>
    <row r="1060" spans="1:17" x14ac:dyDescent="0.25">
      <c r="A1060">
        <v>18003</v>
      </c>
      <c r="F1060">
        <v>24.042757999999999</v>
      </c>
      <c r="G1060" s="4">
        <v>3</v>
      </c>
      <c r="H1060">
        <v>23.381994999999996</v>
      </c>
      <c r="I1060" s="3">
        <v>4</v>
      </c>
      <c r="P1060">
        <v>2</v>
      </c>
      <c r="Q1060" t="str">
        <f>CONCATENATE(C1060,E1060,G1060,I1060)</f>
        <v>34</v>
      </c>
    </row>
    <row r="1061" spans="1:17" x14ac:dyDescent="0.25">
      <c r="A1061">
        <v>18004</v>
      </c>
      <c r="F1061">
        <v>24.042757999999999</v>
      </c>
      <c r="G1061" s="4">
        <v>3</v>
      </c>
      <c r="H1061">
        <v>23.381994999999996</v>
      </c>
      <c r="I1061" s="3">
        <v>4</v>
      </c>
      <c r="P1061">
        <v>2</v>
      </c>
      <c r="Q1061" t="str">
        <f>CONCATENATE(C1061,E1061,G1061,I1061)</f>
        <v>34</v>
      </c>
    </row>
    <row r="1062" spans="1:17" x14ac:dyDescent="0.25">
      <c r="A1062">
        <v>18005</v>
      </c>
      <c r="F1062">
        <v>24.042757999999999</v>
      </c>
      <c r="G1062" s="4">
        <v>3</v>
      </c>
      <c r="P1062">
        <v>1</v>
      </c>
      <c r="Q1062" t="str">
        <f>CONCATENATE(C1062,E1062,G1062,I1062)</f>
        <v>3</v>
      </c>
    </row>
    <row r="1063" spans="1:17" x14ac:dyDescent="0.25">
      <c r="A1063">
        <v>18006</v>
      </c>
      <c r="P1063">
        <v>0</v>
      </c>
      <c r="Q1063" t="str">
        <f>CONCATENATE(C1063,E1063,G1063,I1063)</f>
        <v/>
      </c>
    </row>
    <row r="1064" spans="1:17" x14ac:dyDescent="0.25">
      <c r="A1064">
        <v>18007</v>
      </c>
      <c r="P1064">
        <v>0</v>
      </c>
      <c r="Q1064" t="str">
        <f>CONCATENATE(C1064,E1064,G1064,I1064)</f>
        <v/>
      </c>
    </row>
    <row r="1065" spans="1:17" x14ac:dyDescent="0.25">
      <c r="A1065">
        <v>18008</v>
      </c>
      <c r="P1065">
        <v>0</v>
      </c>
      <c r="Q1065" t="str">
        <f>CONCATENATE(C1065,E1065,G1065,I1065)</f>
        <v/>
      </c>
    </row>
    <row r="1066" spans="1:17" x14ac:dyDescent="0.25">
      <c r="A1066">
        <v>18009</v>
      </c>
      <c r="P1066">
        <v>0</v>
      </c>
      <c r="Q1066" t="str">
        <f>CONCATENATE(C1066,E1066,G1066,I1066)</f>
        <v/>
      </c>
    </row>
    <row r="1067" spans="1:17" x14ac:dyDescent="0.25">
      <c r="A1067">
        <v>18010</v>
      </c>
      <c r="P1067">
        <v>0</v>
      </c>
      <c r="Q1067" t="str">
        <f>CONCATENATE(C1067,E1067,G1067,I1067)</f>
        <v/>
      </c>
    </row>
    <row r="1068" spans="1:17" x14ac:dyDescent="0.25">
      <c r="A1068">
        <v>18011</v>
      </c>
      <c r="P1068">
        <v>0</v>
      </c>
      <c r="Q1068" t="str">
        <f>CONCATENATE(C1068,E1068,G1068,I1068)</f>
        <v/>
      </c>
    </row>
    <row r="1069" spans="1:17" x14ac:dyDescent="0.25">
      <c r="A1069">
        <v>18012</v>
      </c>
      <c r="P1069">
        <v>0</v>
      </c>
      <c r="Q1069" t="str">
        <f>CONCATENATE(C1069,E1069,G1069,I1069)</f>
        <v/>
      </c>
    </row>
    <row r="1070" spans="1:17" x14ac:dyDescent="0.25">
      <c r="A1070">
        <v>18013</v>
      </c>
      <c r="P1070">
        <v>0</v>
      </c>
      <c r="Q1070" t="str">
        <f>CONCATENATE(C1070,E1070,G1070,I1070)</f>
        <v/>
      </c>
    </row>
    <row r="1071" spans="1:17" x14ac:dyDescent="0.25">
      <c r="A1071">
        <v>18014</v>
      </c>
      <c r="P1071">
        <v>0</v>
      </c>
      <c r="Q1071" t="str">
        <f>CONCATENATE(C1071,E1071,G1071,I1071)</f>
        <v/>
      </c>
    </row>
    <row r="1072" spans="1:17" x14ac:dyDescent="0.25">
      <c r="A1072">
        <v>18015</v>
      </c>
      <c r="P1072">
        <v>0</v>
      </c>
      <c r="Q1072" t="str">
        <f>CONCATENATE(C1072,E1072,G1072,I1072)</f>
        <v/>
      </c>
    </row>
    <row r="1073" spans="1:17" x14ac:dyDescent="0.25">
      <c r="A1073">
        <v>18016</v>
      </c>
      <c r="P1073">
        <v>0</v>
      </c>
      <c r="Q1073" t="str">
        <f>CONCATENATE(C1073,E1073,G1073,I1073)</f>
        <v/>
      </c>
    </row>
    <row r="1074" spans="1:17" x14ac:dyDescent="0.25">
      <c r="A1074">
        <v>18017</v>
      </c>
      <c r="P1074">
        <v>0</v>
      </c>
      <c r="Q1074" t="str">
        <f>CONCATENATE(C1074,E1074,G1074,I1074)</f>
        <v/>
      </c>
    </row>
    <row r="1075" spans="1:17" x14ac:dyDescent="0.25">
      <c r="A1075">
        <v>18018</v>
      </c>
      <c r="P1075">
        <v>0</v>
      </c>
      <c r="Q1075" t="str">
        <f>CONCATENATE(C1075,E1075,G1075,I1075)</f>
        <v/>
      </c>
    </row>
    <row r="1076" spans="1:17" x14ac:dyDescent="0.25">
      <c r="A1076">
        <v>18019</v>
      </c>
      <c r="D1076">
        <v>54.014135999999993</v>
      </c>
      <c r="E1076" s="1">
        <v>2</v>
      </c>
      <c r="P1076">
        <v>1</v>
      </c>
      <c r="Q1076" t="str">
        <f>CONCATENATE(C1076,E1076,G1076,I1076)</f>
        <v>2</v>
      </c>
    </row>
    <row r="1077" spans="1:17" x14ac:dyDescent="0.25">
      <c r="A1077">
        <v>18020</v>
      </c>
      <c r="D1077">
        <v>54.014135999999993</v>
      </c>
      <c r="E1077" s="1">
        <v>2</v>
      </c>
      <c r="P1077">
        <v>1</v>
      </c>
      <c r="Q1077" t="str">
        <f>CONCATENATE(C1077,E1077,G1077,I1077)</f>
        <v>2</v>
      </c>
    </row>
    <row r="1078" spans="1:17" x14ac:dyDescent="0.25">
      <c r="A1078">
        <v>18021</v>
      </c>
      <c r="D1078">
        <v>54.014135999999993</v>
      </c>
      <c r="E1078" s="1">
        <v>2</v>
      </c>
      <c r="P1078">
        <v>1</v>
      </c>
      <c r="Q1078" t="str">
        <f>CONCATENATE(C1078,E1078,G1078,I1078)</f>
        <v>2</v>
      </c>
    </row>
    <row r="1079" spans="1:17" x14ac:dyDescent="0.25">
      <c r="A1079">
        <v>18022</v>
      </c>
      <c r="B1079">
        <v>56.416633999999995</v>
      </c>
      <c r="C1079" s="2">
        <v>1</v>
      </c>
      <c r="D1079">
        <v>54.014135999999993</v>
      </c>
      <c r="E1079" s="1">
        <v>2</v>
      </c>
      <c r="P1079">
        <v>2</v>
      </c>
      <c r="Q1079" t="str">
        <f>CONCATENATE(C1079,E1079,G1079,I1079)</f>
        <v>12</v>
      </c>
    </row>
    <row r="1080" spans="1:17" x14ac:dyDescent="0.25">
      <c r="A1080">
        <v>18023</v>
      </c>
      <c r="B1080">
        <v>56.416633999999995</v>
      </c>
      <c r="C1080" s="2">
        <v>1</v>
      </c>
      <c r="D1080">
        <v>54.014135999999993</v>
      </c>
      <c r="E1080" s="1">
        <v>2</v>
      </c>
      <c r="P1080">
        <v>2</v>
      </c>
      <c r="Q1080" t="str">
        <f>CONCATENATE(C1080,E1080,G1080,I1080)</f>
        <v>12</v>
      </c>
    </row>
    <row r="1081" spans="1:17" x14ac:dyDescent="0.25">
      <c r="A1081">
        <v>18024</v>
      </c>
      <c r="B1081">
        <v>56.416633999999995</v>
      </c>
      <c r="C1081" s="2">
        <v>1</v>
      </c>
      <c r="D1081">
        <v>54.014135999999993</v>
      </c>
      <c r="E1081" s="1">
        <v>2</v>
      </c>
      <c r="P1081">
        <v>2</v>
      </c>
      <c r="Q1081" t="str">
        <f>CONCATENATE(C1081,E1081,G1081,I1081)</f>
        <v>12</v>
      </c>
    </row>
    <row r="1082" spans="1:17" x14ac:dyDescent="0.25">
      <c r="A1082">
        <v>18025</v>
      </c>
      <c r="B1082">
        <v>56.416633999999995</v>
      </c>
      <c r="C1082" s="2">
        <v>1</v>
      </c>
      <c r="D1082">
        <v>54.014135999999993</v>
      </c>
      <c r="E1082" s="1">
        <v>2</v>
      </c>
      <c r="P1082">
        <v>2</v>
      </c>
      <c r="Q1082" t="str">
        <f>CONCATENATE(C1082,E1082,G1082,I1082)</f>
        <v>12</v>
      </c>
    </row>
    <row r="1083" spans="1:17" x14ac:dyDescent="0.25">
      <c r="A1083">
        <v>18026</v>
      </c>
      <c r="B1083">
        <v>56.416633999999995</v>
      </c>
      <c r="C1083" s="2">
        <v>1</v>
      </c>
      <c r="D1083">
        <v>54.014135999999993</v>
      </c>
      <c r="E1083" s="1">
        <v>2</v>
      </c>
      <c r="P1083">
        <v>2</v>
      </c>
      <c r="Q1083" t="str">
        <f>CONCATENATE(C1083,E1083,G1083,I1083)</f>
        <v>12</v>
      </c>
    </row>
    <row r="1084" spans="1:17" x14ac:dyDescent="0.25">
      <c r="A1084">
        <v>18027</v>
      </c>
      <c r="B1084">
        <v>56.416633999999995</v>
      </c>
      <c r="C1084" s="2">
        <v>1</v>
      </c>
      <c r="D1084">
        <v>54.014135999999993</v>
      </c>
      <c r="E1084" s="1">
        <v>2</v>
      </c>
      <c r="P1084">
        <v>2</v>
      </c>
      <c r="Q1084" t="str">
        <f>CONCATENATE(C1084,E1084,G1084,I1084)</f>
        <v>12</v>
      </c>
    </row>
    <row r="1085" spans="1:17" x14ac:dyDescent="0.25">
      <c r="A1085">
        <v>18028</v>
      </c>
      <c r="B1085">
        <v>56.416633999999995</v>
      </c>
      <c r="C1085" s="2">
        <v>1</v>
      </c>
      <c r="D1085">
        <v>54.014135999999993</v>
      </c>
      <c r="E1085" s="1">
        <v>2</v>
      </c>
      <c r="P1085">
        <v>2</v>
      </c>
      <c r="Q1085" t="str">
        <f>CONCATENATE(C1085,E1085,G1085,I1085)</f>
        <v>12</v>
      </c>
    </row>
    <row r="1086" spans="1:17" x14ac:dyDescent="0.25">
      <c r="A1086">
        <v>18029</v>
      </c>
      <c r="B1086">
        <v>56.416633999999995</v>
      </c>
      <c r="C1086" s="2">
        <v>1</v>
      </c>
      <c r="D1086">
        <v>54.014135999999993</v>
      </c>
      <c r="E1086" s="1">
        <v>2</v>
      </c>
      <c r="P1086">
        <v>2</v>
      </c>
      <c r="Q1086" t="str">
        <f>CONCATENATE(C1086,E1086,G1086,I1086)</f>
        <v>12</v>
      </c>
    </row>
    <row r="1087" spans="1:17" x14ac:dyDescent="0.25">
      <c r="A1087">
        <v>18030</v>
      </c>
      <c r="B1087">
        <v>56.416633999999995</v>
      </c>
      <c r="C1087" s="2">
        <v>1</v>
      </c>
      <c r="P1087">
        <v>1</v>
      </c>
      <c r="Q1087" t="str">
        <f>CONCATENATE(C1087,E1087,G1087,I1087)</f>
        <v>1</v>
      </c>
    </row>
    <row r="1088" spans="1:17" x14ac:dyDescent="0.25">
      <c r="A1088">
        <v>18031</v>
      </c>
      <c r="B1088">
        <v>56.416633999999995</v>
      </c>
      <c r="C1088" s="2">
        <v>1</v>
      </c>
      <c r="P1088">
        <v>1</v>
      </c>
      <c r="Q1088" t="str">
        <f>CONCATENATE(C1088,E1088,G1088,I1088)</f>
        <v>1</v>
      </c>
    </row>
    <row r="1089" spans="1:17" x14ac:dyDescent="0.25">
      <c r="A1089">
        <v>18032</v>
      </c>
      <c r="F1089">
        <v>56.596757999999994</v>
      </c>
      <c r="G1089" s="4">
        <v>3</v>
      </c>
      <c r="H1089">
        <v>57.197440999999998</v>
      </c>
      <c r="I1089" s="3">
        <v>4</v>
      </c>
      <c r="P1089">
        <v>2</v>
      </c>
      <c r="Q1089" t="str">
        <f>CONCATENATE(C1089,E1089,G1089,I1089)</f>
        <v>34</v>
      </c>
    </row>
    <row r="1090" spans="1:17" x14ac:dyDescent="0.25">
      <c r="A1090">
        <v>18033</v>
      </c>
      <c r="F1090">
        <v>56.596757999999994</v>
      </c>
      <c r="G1090" s="4">
        <v>3</v>
      </c>
      <c r="H1090">
        <v>57.197440999999998</v>
      </c>
      <c r="I1090" s="3">
        <v>4</v>
      </c>
      <c r="P1090">
        <v>2</v>
      </c>
      <c r="Q1090" t="str">
        <f>CONCATENATE(C1090,E1090,G1090,I1090)</f>
        <v>34</v>
      </c>
    </row>
    <row r="1091" spans="1:17" x14ac:dyDescent="0.25">
      <c r="A1091">
        <v>18034</v>
      </c>
      <c r="F1091">
        <v>56.596757999999994</v>
      </c>
      <c r="G1091" s="4">
        <v>3</v>
      </c>
      <c r="H1091">
        <v>57.197440999999998</v>
      </c>
      <c r="I1091" s="3">
        <v>4</v>
      </c>
      <c r="P1091">
        <v>2</v>
      </c>
      <c r="Q1091" t="str">
        <f>CONCATENATE(C1091,E1091,G1091,I1091)</f>
        <v>34</v>
      </c>
    </row>
    <row r="1092" spans="1:17" x14ac:dyDescent="0.25">
      <c r="A1092">
        <v>18035</v>
      </c>
      <c r="F1092">
        <v>56.596757999999994</v>
      </c>
      <c r="G1092" s="4">
        <v>3</v>
      </c>
      <c r="H1092">
        <v>57.197440999999998</v>
      </c>
      <c r="I1092" s="3">
        <v>4</v>
      </c>
      <c r="P1092">
        <v>2</v>
      </c>
      <c r="Q1092" t="str">
        <f>CONCATENATE(C1092,E1092,G1092,I1092)</f>
        <v>34</v>
      </c>
    </row>
    <row r="1093" spans="1:17" x14ac:dyDescent="0.25">
      <c r="A1093">
        <v>18036</v>
      </c>
      <c r="F1093">
        <v>56.596757999999994</v>
      </c>
      <c r="G1093" s="4">
        <v>3</v>
      </c>
      <c r="H1093">
        <v>57.197440999999998</v>
      </c>
      <c r="I1093" s="3">
        <v>4</v>
      </c>
      <c r="P1093">
        <v>2</v>
      </c>
      <c r="Q1093" t="str">
        <f>CONCATENATE(C1093,E1093,G1093,I1093)</f>
        <v>34</v>
      </c>
    </row>
    <row r="1094" spans="1:17" x14ac:dyDescent="0.25">
      <c r="A1094">
        <v>18037</v>
      </c>
      <c r="F1094">
        <v>56.596757999999994</v>
      </c>
      <c r="G1094" s="4">
        <v>3</v>
      </c>
      <c r="H1094">
        <v>57.197440999999998</v>
      </c>
      <c r="I1094" s="3">
        <v>4</v>
      </c>
      <c r="P1094">
        <v>2</v>
      </c>
      <c r="Q1094" t="str">
        <f>CONCATENATE(C1094,E1094,G1094,I1094)</f>
        <v>34</v>
      </c>
    </row>
    <row r="1095" spans="1:17" x14ac:dyDescent="0.25">
      <c r="A1095">
        <v>18038</v>
      </c>
      <c r="F1095">
        <v>56.596757999999994</v>
      </c>
      <c r="G1095" s="4">
        <v>3</v>
      </c>
      <c r="H1095">
        <v>57.197440999999998</v>
      </c>
      <c r="I1095" s="3">
        <v>4</v>
      </c>
      <c r="P1095">
        <v>2</v>
      </c>
      <c r="Q1095" t="str">
        <f>CONCATENATE(C1095,E1095,G1095,I1095)</f>
        <v>34</v>
      </c>
    </row>
    <row r="1096" spans="1:17" x14ac:dyDescent="0.25">
      <c r="A1096">
        <v>18039</v>
      </c>
      <c r="F1096">
        <v>56.596757999999994</v>
      </c>
      <c r="G1096" s="4">
        <v>3</v>
      </c>
      <c r="H1096">
        <v>57.197440999999998</v>
      </c>
      <c r="I1096" s="3">
        <v>4</v>
      </c>
      <c r="P1096">
        <v>2</v>
      </c>
      <c r="Q1096" t="str">
        <f>CONCATENATE(C1096,E1096,G1096,I1096)</f>
        <v>34</v>
      </c>
    </row>
    <row r="1097" spans="1:17" x14ac:dyDescent="0.25">
      <c r="A1097">
        <v>18040</v>
      </c>
      <c r="F1097">
        <v>56.596757999999994</v>
      </c>
      <c r="G1097" s="4">
        <v>3</v>
      </c>
      <c r="H1097">
        <v>57.197440999999998</v>
      </c>
      <c r="I1097" s="3">
        <v>4</v>
      </c>
      <c r="P1097">
        <v>2</v>
      </c>
      <c r="Q1097" t="str">
        <f>CONCATENATE(C1097,E1097,G1097,I1097)</f>
        <v>34</v>
      </c>
    </row>
    <row r="1098" spans="1:17" x14ac:dyDescent="0.25">
      <c r="A1098">
        <v>18041</v>
      </c>
      <c r="F1098">
        <v>56.596757999999994</v>
      </c>
      <c r="G1098" s="4">
        <v>3</v>
      </c>
      <c r="H1098">
        <v>57.197440999999998</v>
      </c>
      <c r="I1098" s="3">
        <v>4</v>
      </c>
      <c r="P1098">
        <v>2</v>
      </c>
      <c r="Q1098" t="str">
        <f>CONCATENATE(C1098,E1098,G1098,I1098)</f>
        <v>34</v>
      </c>
    </row>
    <row r="1099" spans="1:17" x14ac:dyDescent="0.25">
      <c r="A1099">
        <v>18042</v>
      </c>
      <c r="P1099">
        <v>0</v>
      </c>
      <c r="Q1099" t="str">
        <f>CONCATENATE(C1099,E1099,G1099,I1099)</f>
        <v/>
      </c>
    </row>
    <row r="1100" spans="1:17" x14ac:dyDescent="0.25">
      <c r="A1100">
        <v>18043</v>
      </c>
      <c r="P1100">
        <v>0</v>
      </c>
      <c r="Q1100" t="str">
        <f>CONCATENATE(C1100,E1100,G1100,I1100)</f>
        <v/>
      </c>
    </row>
    <row r="1101" spans="1:17" x14ac:dyDescent="0.25">
      <c r="A1101">
        <v>18044</v>
      </c>
      <c r="P1101">
        <v>0</v>
      </c>
      <c r="Q1101" t="str">
        <f>CONCATENATE(C1101,E1101,G1101,I1101)</f>
        <v/>
      </c>
    </row>
    <row r="1102" spans="1:17" x14ac:dyDescent="0.25">
      <c r="A1102">
        <v>18045</v>
      </c>
      <c r="P1102">
        <v>0</v>
      </c>
      <c r="Q1102" t="str">
        <f>CONCATENATE(C1102,E1102,G1102,I1102)</f>
        <v/>
      </c>
    </row>
    <row r="1103" spans="1:17" x14ac:dyDescent="0.25">
      <c r="A1103">
        <v>18046</v>
      </c>
      <c r="P1103">
        <v>0</v>
      </c>
      <c r="Q1103" t="str">
        <f>CONCATENATE(C1103,E1103,G1103,I1103)</f>
        <v/>
      </c>
    </row>
    <row r="1104" spans="1:17" x14ac:dyDescent="0.25">
      <c r="A1104">
        <v>18047</v>
      </c>
      <c r="P1104">
        <v>0</v>
      </c>
      <c r="Q1104" t="str">
        <f>CONCATENATE(C1104,E1104,G1104,I1104)</f>
        <v/>
      </c>
    </row>
    <row r="1105" spans="1:17" x14ac:dyDescent="0.25">
      <c r="A1105">
        <v>18048</v>
      </c>
      <c r="P1105">
        <v>0</v>
      </c>
      <c r="Q1105" t="str">
        <f>CONCATENATE(C1105,E1105,G1105,I1105)</f>
        <v/>
      </c>
    </row>
    <row r="1106" spans="1:17" x14ac:dyDescent="0.25">
      <c r="A1106">
        <v>18049</v>
      </c>
      <c r="P1106">
        <v>0</v>
      </c>
      <c r="Q1106" t="str">
        <f>CONCATENATE(C1106,E1106,G1106,I1106)</f>
        <v/>
      </c>
    </row>
    <row r="1107" spans="1:17" x14ac:dyDescent="0.25">
      <c r="A1107">
        <v>18050</v>
      </c>
      <c r="P1107">
        <v>0</v>
      </c>
      <c r="Q1107" t="str">
        <f>CONCATENATE(C1107,E1107,G1107,I1107)</f>
        <v/>
      </c>
    </row>
    <row r="1108" spans="1:17" x14ac:dyDescent="0.25">
      <c r="A1108">
        <v>18051</v>
      </c>
      <c r="P1108">
        <v>0</v>
      </c>
      <c r="Q1108" t="str">
        <f>CONCATENATE(C1108,E1108,G1108,I1108)</f>
        <v/>
      </c>
    </row>
    <row r="1109" spans="1:17" x14ac:dyDescent="0.25">
      <c r="A1109">
        <v>18052</v>
      </c>
      <c r="P1109">
        <v>0</v>
      </c>
      <c r="Q1109" t="str">
        <f>CONCATENATE(C1109,E1109,G1109,I1109)</f>
        <v/>
      </c>
    </row>
    <row r="1110" spans="1:17" x14ac:dyDescent="0.25">
      <c r="A1110">
        <v>18053</v>
      </c>
      <c r="P1110">
        <v>0</v>
      </c>
      <c r="Q1110" t="str">
        <f>CONCATENATE(C1110,E1110,G1110,I1110)</f>
        <v/>
      </c>
    </row>
    <row r="1111" spans="1:17" x14ac:dyDescent="0.25">
      <c r="A1111">
        <v>18054</v>
      </c>
      <c r="P1111">
        <v>0</v>
      </c>
      <c r="Q1111" t="str">
        <f>CONCATENATE(C1111,E1111,G1111,I1111)</f>
        <v/>
      </c>
    </row>
    <row r="1112" spans="1:17" x14ac:dyDescent="0.25">
      <c r="A1112">
        <v>18055</v>
      </c>
      <c r="P1112">
        <v>0</v>
      </c>
      <c r="Q1112" t="str">
        <f>CONCATENATE(C1112,E1112,G1112,I1112)</f>
        <v/>
      </c>
    </row>
    <row r="1113" spans="1:17" x14ac:dyDescent="0.25">
      <c r="A1113">
        <v>18056</v>
      </c>
      <c r="B1113">
        <v>86.621369999999999</v>
      </c>
      <c r="C1113" s="2">
        <v>1</v>
      </c>
      <c r="P1113">
        <v>1</v>
      </c>
      <c r="Q1113" t="str">
        <f>CONCATENATE(C1113,E1113,G1113,I1113)</f>
        <v>1</v>
      </c>
    </row>
    <row r="1114" spans="1:17" x14ac:dyDescent="0.25">
      <c r="A1114">
        <v>18057</v>
      </c>
      <c r="B1114">
        <v>86.621369999999999</v>
      </c>
      <c r="C1114" s="2">
        <v>1</v>
      </c>
      <c r="P1114">
        <v>1</v>
      </c>
      <c r="Q1114" t="str">
        <f>CONCATENATE(C1114,E1114,G1114,I1114)</f>
        <v>1</v>
      </c>
    </row>
    <row r="1115" spans="1:17" x14ac:dyDescent="0.25">
      <c r="A1115">
        <v>18058</v>
      </c>
      <c r="B1115">
        <v>86.621369999999999</v>
      </c>
      <c r="C1115" s="2">
        <v>1</v>
      </c>
      <c r="D1115">
        <v>88.659802999999997</v>
      </c>
      <c r="E1115" s="1">
        <v>2</v>
      </c>
      <c r="P1115">
        <v>2</v>
      </c>
      <c r="Q1115" t="str">
        <f>CONCATENATE(C1115,E1115,G1115,I1115)</f>
        <v>12</v>
      </c>
    </row>
    <row r="1116" spans="1:17" x14ac:dyDescent="0.25">
      <c r="A1116">
        <v>18059</v>
      </c>
      <c r="B1116">
        <v>86.621369999999999</v>
      </c>
      <c r="C1116" s="2">
        <v>1</v>
      </c>
      <c r="D1116">
        <v>88.659802999999997</v>
      </c>
      <c r="E1116" s="1">
        <v>2</v>
      </c>
      <c r="P1116">
        <v>2</v>
      </c>
      <c r="Q1116" t="str">
        <f>CONCATENATE(C1116,E1116,G1116,I1116)</f>
        <v>12</v>
      </c>
    </row>
    <row r="1117" spans="1:17" x14ac:dyDescent="0.25">
      <c r="A1117">
        <v>18060</v>
      </c>
      <c r="B1117">
        <v>86.621369999999999</v>
      </c>
      <c r="C1117" s="2">
        <v>1</v>
      </c>
      <c r="D1117">
        <v>88.659802999999997</v>
      </c>
      <c r="E1117" s="1">
        <v>2</v>
      </c>
      <c r="P1117">
        <v>2</v>
      </c>
      <c r="Q1117" t="str">
        <f>CONCATENATE(C1117,E1117,G1117,I1117)</f>
        <v>12</v>
      </c>
    </row>
    <row r="1118" spans="1:17" x14ac:dyDescent="0.25">
      <c r="A1118">
        <v>18061</v>
      </c>
      <c r="B1118">
        <v>86.621369999999999</v>
      </c>
      <c r="C1118" s="2">
        <v>1</v>
      </c>
      <c r="D1118">
        <v>88.659802999999997</v>
      </c>
      <c r="E1118" s="1">
        <v>2</v>
      </c>
      <c r="P1118">
        <v>2</v>
      </c>
      <c r="Q1118" t="str">
        <f>CONCATENATE(C1118,E1118,G1118,I1118)</f>
        <v>12</v>
      </c>
    </row>
    <row r="1119" spans="1:17" x14ac:dyDescent="0.25">
      <c r="A1119">
        <v>18062</v>
      </c>
      <c r="B1119">
        <v>86.621369999999999</v>
      </c>
      <c r="C1119" s="2">
        <v>1</v>
      </c>
      <c r="D1119">
        <v>88.659802999999997</v>
      </c>
      <c r="E1119" s="1">
        <v>2</v>
      </c>
      <c r="P1119">
        <v>2</v>
      </c>
      <c r="Q1119" t="str">
        <f>CONCATENATE(C1119,E1119,G1119,I1119)</f>
        <v>12</v>
      </c>
    </row>
    <row r="1120" spans="1:17" x14ac:dyDescent="0.25">
      <c r="A1120">
        <v>18063</v>
      </c>
      <c r="B1120">
        <v>86.621369999999999</v>
      </c>
      <c r="C1120" s="2">
        <v>1</v>
      </c>
      <c r="D1120">
        <v>88.659802999999997</v>
      </c>
      <c r="E1120" s="1">
        <v>2</v>
      </c>
      <c r="P1120">
        <v>2</v>
      </c>
      <c r="Q1120" t="str">
        <f>CONCATENATE(C1120,E1120,G1120,I1120)</f>
        <v>12</v>
      </c>
    </row>
    <row r="1121" spans="1:17" x14ac:dyDescent="0.25">
      <c r="A1121">
        <v>18064</v>
      </c>
      <c r="B1121">
        <v>86.621369999999999</v>
      </c>
      <c r="C1121" s="2">
        <v>1</v>
      </c>
      <c r="D1121">
        <v>88.659802999999997</v>
      </c>
      <c r="E1121" s="1">
        <v>2</v>
      </c>
      <c r="P1121">
        <v>2</v>
      </c>
      <c r="Q1121" t="str">
        <f>CONCATENATE(C1121,E1121,G1121,I1121)</f>
        <v>12</v>
      </c>
    </row>
    <row r="1122" spans="1:17" x14ac:dyDescent="0.25">
      <c r="A1122">
        <v>18065</v>
      </c>
      <c r="B1122">
        <v>86.621369999999999</v>
      </c>
      <c r="C1122" s="2">
        <v>1</v>
      </c>
      <c r="D1122">
        <v>88.659802999999997</v>
      </c>
      <c r="E1122" s="1">
        <v>2</v>
      </c>
      <c r="P1122">
        <v>2</v>
      </c>
      <c r="Q1122" t="str">
        <f>CONCATENATE(C1122,E1122,G1122,I1122)</f>
        <v>12</v>
      </c>
    </row>
    <row r="1123" spans="1:17" x14ac:dyDescent="0.25">
      <c r="A1123">
        <v>18066</v>
      </c>
      <c r="D1123">
        <v>88.659802999999997</v>
      </c>
      <c r="E1123" s="1">
        <v>2</v>
      </c>
      <c r="P1123">
        <v>1</v>
      </c>
      <c r="Q1123" t="str">
        <f>CONCATENATE(C1123,E1123,G1123,I1123)</f>
        <v>2</v>
      </c>
    </row>
    <row r="1124" spans="1:17" x14ac:dyDescent="0.25">
      <c r="A1124">
        <v>18067</v>
      </c>
      <c r="D1124">
        <v>88.659802999999997</v>
      </c>
      <c r="E1124" s="1">
        <v>2</v>
      </c>
      <c r="P1124">
        <v>1</v>
      </c>
      <c r="Q1124" t="str">
        <f>CONCATENATE(C1124,E1124,G1124,I1124)</f>
        <v>2</v>
      </c>
    </row>
    <row r="1125" spans="1:17" x14ac:dyDescent="0.25">
      <c r="A1125">
        <v>18068</v>
      </c>
      <c r="H1125">
        <v>89.357129999999998</v>
      </c>
      <c r="I1125" s="3">
        <v>4</v>
      </c>
      <c r="P1125">
        <v>1</v>
      </c>
      <c r="Q1125" t="str">
        <f>CONCATENATE(C1125,E1125,G1125,I1125)</f>
        <v>4</v>
      </c>
    </row>
    <row r="1126" spans="1:17" x14ac:dyDescent="0.25">
      <c r="A1126">
        <v>18069</v>
      </c>
      <c r="F1126">
        <v>90.054460000000006</v>
      </c>
      <c r="G1126" s="4">
        <v>3</v>
      </c>
      <c r="H1126">
        <v>89.357129999999998</v>
      </c>
      <c r="I1126" s="3">
        <v>4</v>
      </c>
      <c r="P1126">
        <v>2</v>
      </c>
      <c r="Q1126" t="str">
        <f>CONCATENATE(C1126,E1126,G1126,I1126)</f>
        <v>34</v>
      </c>
    </row>
    <row r="1127" spans="1:17" x14ac:dyDescent="0.25">
      <c r="A1127">
        <v>18070</v>
      </c>
      <c r="F1127">
        <v>90.054460000000006</v>
      </c>
      <c r="G1127" s="4">
        <v>3</v>
      </c>
      <c r="H1127">
        <v>89.357129999999998</v>
      </c>
      <c r="I1127" s="3">
        <v>4</v>
      </c>
      <c r="P1127">
        <v>2</v>
      </c>
      <c r="Q1127" t="str">
        <f>CONCATENATE(C1127,E1127,G1127,I1127)</f>
        <v>34</v>
      </c>
    </row>
    <row r="1128" spans="1:17" x14ac:dyDescent="0.25">
      <c r="A1128">
        <v>18071</v>
      </c>
      <c r="F1128">
        <v>90.054460000000006</v>
      </c>
      <c r="G1128" s="4">
        <v>3</v>
      </c>
      <c r="H1128">
        <v>89.357129999999998</v>
      </c>
      <c r="I1128" s="3">
        <v>4</v>
      </c>
      <c r="P1128">
        <v>2</v>
      </c>
      <c r="Q1128" t="str">
        <f>CONCATENATE(C1128,E1128,G1128,I1128)</f>
        <v>34</v>
      </c>
    </row>
    <row r="1129" spans="1:17" x14ac:dyDescent="0.25">
      <c r="A1129">
        <v>18072</v>
      </c>
      <c r="F1129">
        <v>90.054460000000006</v>
      </c>
      <c r="G1129" s="4">
        <v>3</v>
      </c>
      <c r="H1129">
        <v>89.357129999999998</v>
      </c>
      <c r="I1129" s="3">
        <v>4</v>
      </c>
      <c r="P1129">
        <v>2</v>
      </c>
      <c r="Q1129" t="str">
        <f>CONCATENATE(C1129,E1129,G1129,I1129)</f>
        <v>34</v>
      </c>
    </row>
    <row r="1130" spans="1:17" x14ac:dyDescent="0.25">
      <c r="A1130">
        <v>18073</v>
      </c>
      <c r="F1130">
        <v>90.054460000000006</v>
      </c>
      <c r="G1130" s="4">
        <v>3</v>
      </c>
      <c r="H1130">
        <v>89.357129999999998</v>
      </c>
      <c r="I1130" s="3">
        <v>4</v>
      </c>
      <c r="P1130">
        <v>2</v>
      </c>
      <c r="Q1130" t="str">
        <f>CONCATENATE(C1130,E1130,G1130,I1130)</f>
        <v>34</v>
      </c>
    </row>
    <row r="1131" spans="1:17" x14ac:dyDescent="0.25">
      <c r="A1131">
        <v>18074</v>
      </c>
      <c r="F1131">
        <v>90.054460000000006</v>
      </c>
      <c r="G1131" s="4">
        <v>3</v>
      </c>
      <c r="H1131">
        <v>89.357129999999998</v>
      </c>
      <c r="I1131" s="3">
        <v>4</v>
      </c>
      <c r="P1131">
        <v>2</v>
      </c>
      <c r="Q1131" t="str">
        <f>CONCATENATE(C1131,E1131,G1131,I1131)</f>
        <v>34</v>
      </c>
    </row>
    <row r="1132" spans="1:17" x14ac:dyDescent="0.25">
      <c r="A1132">
        <v>18075</v>
      </c>
      <c r="F1132">
        <v>90.054460000000006</v>
      </c>
      <c r="G1132" s="4">
        <v>3</v>
      </c>
      <c r="H1132">
        <v>89.357129999999998</v>
      </c>
      <c r="I1132" s="3">
        <v>4</v>
      </c>
      <c r="P1132">
        <v>2</v>
      </c>
      <c r="Q1132" t="str">
        <f>CONCATENATE(C1132,E1132,G1132,I1132)</f>
        <v>34</v>
      </c>
    </row>
    <row r="1133" spans="1:17" x14ac:dyDescent="0.25">
      <c r="A1133">
        <v>18076</v>
      </c>
      <c r="F1133">
        <v>90.054460000000006</v>
      </c>
      <c r="G1133" s="4">
        <v>3</v>
      </c>
      <c r="H1133">
        <v>89.357129999999998</v>
      </c>
      <c r="I1133" s="3">
        <v>4</v>
      </c>
      <c r="P1133">
        <v>2</v>
      </c>
      <c r="Q1133" t="str">
        <f>CONCATENATE(C1133,E1133,G1133,I1133)</f>
        <v>34</v>
      </c>
    </row>
    <row r="1134" spans="1:17" x14ac:dyDescent="0.25">
      <c r="A1134">
        <v>18077</v>
      </c>
      <c r="F1134">
        <v>90.054460000000006</v>
      </c>
      <c r="G1134" s="4">
        <v>3</v>
      </c>
      <c r="P1134">
        <v>1</v>
      </c>
      <c r="Q1134" t="str">
        <f>CONCATENATE(C1134,E1134,G1134,I1134)</f>
        <v>3</v>
      </c>
    </row>
    <row r="1135" spans="1:17" x14ac:dyDescent="0.25">
      <c r="A1135">
        <v>18078</v>
      </c>
      <c r="P1135">
        <v>0</v>
      </c>
      <c r="Q1135" t="str">
        <f>CONCATENATE(C1135,E1135,G1135,I1135)</f>
        <v/>
      </c>
    </row>
    <row r="1136" spans="1:17" x14ac:dyDescent="0.25">
      <c r="A1136">
        <v>18079</v>
      </c>
      <c r="P1136">
        <v>0</v>
      </c>
      <c r="Q1136" t="str">
        <f>CONCATENATE(C1136,E1136,G1136,I1136)</f>
        <v/>
      </c>
    </row>
    <row r="1137" spans="1:17" x14ac:dyDescent="0.25">
      <c r="A1137">
        <v>18080</v>
      </c>
      <c r="P1137">
        <v>0</v>
      </c>
      <c r="Q1137" t="str">
        <f>CONCATENATE(C1137,E1137,G1137,I1137)</f>
        <v/>
      </c>
    </row>
    <row r="1138" spans="1:17" x14ac:dyDescent="0.25">
      <c r="A1138">
        <v>18081</v>
      </c>
      <c r="P1138">
        <v>0</v>
      </c>
      <c r="Q1138" t="str">
        <f>CONCATENATE(C1138,E1138,G1138,I1138)</f>
        <v/>
      </c>
    </row>
    <row r="1139" spans="1:17" x14ac:dyDescent="0.25">
      <c r="A1139">
        <v>18082</v>
      </c>
      <c r="P1139">
        <v>0</v>
      </c>
      <c r="Q1139" t="str">
        <f>CONCATENATE(C1139,E1139,G1139,I1139)</f>
        <v/>
      </c>
    </row>
    <row r="1140" spans="1:17" x14ac:dyDescent="0.25">
      <c r="A1140">
        <v>18083</v>
      </c>
      <c r="P1140">
        <v>0</v>
      </c>
      <c r="Q1140" t="str">
        <f>CONCATENATE(C1140,E1140,G1140,I1140)</f>
        <v/>
      </c>
    </row>
    <row r="1141" spans="1:17" x14ac:dyDescent="0.25">
      <c r="A1141">
        <v>18084</v>
      </c>
      <c r="P1141">
        <v>0</v>
      </c>
      <c r="Q1141" t="str">
        <f>CONCATENATE(C1141,E1141,G1141,I1141)</f>
        <v/>
      </c>
    </row>
    <row r="1142" spans="1:17" x14ac:dyDescent="0.25">
      <c r="A1142">
        <v>18085</v>
      </c>
      <c r="P1142">
        <v>0</v>
      </c>
      <c r="Q1142" t="str">
        <f>CONCATENATE(C1142,E1142,G1142,I1142)</f>
        <v/>
      </c>
    </row>
    <row r="1143" spans="1:17" x14ac:dyDescent="0.25">
      <c r="A1143">
        <v>18086</v>
      </c>
      <c r="P1143">
        <v>0</v>
      </c>
      <c r="Q1143" t="str">
        <f>CONCATENATE(C1143,E1143,G1143,I1143)</f>
        <v/>
      </c>
    </row>
    <row r="1144" spans="1:17" x14ac:dyDescent="0.25">
      <c r="A1144">
        <v>18087</v>
      </c>
      <c r="P1144">
        <v>0</v>
      </c>
      <c r="Q1144" t="str">
        <f>CONCATENATE(C1144,E1144,G1144,I1144)</f>
        <v/>
      </c>
    </row>
    <row r="1145" spans="1:17" x14ac:dyDescent="0.25">
      <c r="A1145">
        <v>18088</v>
      </c>
      <c r="P1145">
        <v>0</v>
      </c>
      <c r="Q1145" t="str">
        <f>CONCATENATE(C1145,E1145,G1145,I1145)</f>
        <v/>
      </c>
    </row>
    <row r="1146" spans="1:17" x14ac:dyDescent="0.25">
      <c r="A1146">
        <v>18089</v>
      </c>
      <c r="P1146">
        <v>0</v>
      </c>
      <c r="Q1146" t="str">
        <f>CONCATENATE(C1146,E1146,G1146,I1146)</f>
        <v/>
      </c>
    </row>
    <row r="1147" spans="1:17" x14ac:dyDescent="0.25">
      <c r="A1147">
        <v>18090</v>
      </c>
      <c r="P1147">
        <v>0</v>
      </c>
      <c r="Q1147" t="str">
        <f>CONCATENATE(C1147,E1147,G1147,I1147)</f>
        <v/>
      </c>
    </row>
    <row r="1148" spans="1:17" x14ac:dyDescent="0.25">
      <c r="A1148">
        <v>18091</v>
      </c>
      <c r="B1148">
        <v>119.235489</v>
      </c>
      <c r="C1148" s="2">
        <v>1</v>
      </c>
      <c r="P1148">
        <v>1</v>
      </c>
      <c r="Q1148" t="str">
        <f>CONCATENATE(C1148,E1148,G1148,I1148)</f>
        <v>1</v>
      </c>
    </row>
    <row r="1149" spans="1:17" x14ac:dyDescent="0.25">
      <c r="A1149">
        <v>18092</v>
      </c>
      <c r="B1149">
        <v>119.235489</v>
      </c>
      <c r="C1149" s="2">
        <v>1</v>
      </c>
      <c r="P1149">
        <v>1</v>
      </c>
      <c r="Q1149" t="str">
        <f>CONCATENATE(C1149,E1149,G1149,I1149)</f>
        <v>1</v>
      </c>
    </row>
    <row r="1150" spans="1:17" x14ac:dyDescent="0.25">
      <c r="A1150">
        <v>18093</v>
      </c>
      <c r="B1150">
        <v>119.235489</v>
      </c>
      <c r="C1150" s="2">
        <v>1</v>
      </c>
      <c r="P1150">
        <v>1</v>
      </c>
      <c r="Q1150" t="str">
        <f>CONCATENATE(C1150,E1150,G1150,I1150)</f>
        <v>1</v>
      </c>
    </row>
    <row r="1151" spans="1:17" x14ac:dyDescent="0.25">
      <c r="A1151">
        <v>18094</v>
      </c>
      <c r="B1151">
        <v>119.235489</v>
      </c>
      <c r="C1151" s="2">
        <v>1</v>
      </c>
      <c r="D1151">
        <v>121.702969</v>
      </c>
      <c r="E1151" s="1">
        <v>2</v>
      </c>
      <c r="P1151">
        <v>2</v>
      </c>
      <c r="Q1151" t="str">
        <f>CONCATENATE(C1151,E1151,G1151,I1151)</f>
        <v>12</v>
      </c>
    </row>
    <row r="1152" spans="1:17" x14ac:dyDescent="0.25">
      <c r="A1152">
        <v>18095</v>
      </c>
      <c r="B1152">
        <v>119.235489</v>
      </c>
      <c r="C1152" s="2">
        <v>1</v>
      </c>
      <c r="D1152">
        <v>121.702969</v>
      </c>
      <c r="E1152" s="1">
        <v>2</v>
      </c>
      <c r="P1152">
        <v>2</v>
      </c>
      <c r="Q1152" t="str">
        <f>CONCATENATE(C1152,E1152,G1152,I1152)</f>
        <v>12</v>
      </c>
    </row>
    <row r="1153" spans="1:17" x14ac:dyDescent="0.25">
      <c r="A1153">
        <v>18096</v>
      </c>
      <c r="B1153">
        <v>119.235489</v>
      </c>
      <c r="C1153" s="2">
        <v>1</v>
      </c>
      <c r="D1153">
        <v>121.702969</v>
      </c>
      <c r="E1153" s="1">
        <v>2</v>
      </c>
      <c r="P1153">
        <v>2</v>
      </c>
      <c r="Q1153" t="str">
        <f>CONCATENATE(C1153,E1153,G1153,I1153)</f>
        <v>12</v>
      </c>
    </row>
    <row r="1154" spans="1:17" x14ac:dyDescent="0.25">
      <c r="A1154">
        <v>18097</v>
      </c>
      <c r="B1154">
        <v>119.235489</v>
      </c>
      <c r="C1154" s="2">
        <v>1</v>
      </c>
      <c r="D1154">
        <v>121.702969</v>
      </c>
      <c r="E1154" s="1">
        <v>2</v>
      </c>
      <c r="P1154">
        <v>2</v>
      </c>
      <c r="Q1154" t="str">
        <f>CONCATENATE(C1154,E1154,G1154,I1154)</f>
        <v>12</v>
      </c>
    </row>
    <row r="1155" spans="1:17" x14ac:dyDescent="0.25">
      <c r="A1155">
        <v>18098</v>
      </c>
      <c r="B1155">
        <v>119.235489</v>
      </c>
      <c r="C1155" s="2">
        <v>1</v>
      </c>
      <c r="D1155">
        <v>121.702969</v>
      </c>
      <c r="E1155" s="1">
        <v>2</v>
      </c>
      <c r="P1155">
        <v>2</v>
      </c>
      <c r="Q1155" t="str">
        <f>CONCATENATE(C1155,E1155,G1155,I1155)</f>
        <v>12</v>
      </c>
    </row>
    <row r="1156" spans="1:17" x14ac:dyDescent="0.25">
      <c r="A1156">
        <v>18099</v>
      </c>
      <c r="B1156">
        <v>119.235489</v>
      </c>
      <c r="C1156" s="2">
        <v>1</v>
      </c>
      <c r="D1156">
        <v>121.702969</v>
      </c>
      <c r="E1156" s="1">
        <v>2</v>
      </c>
      <c r="P1156">
        <v>2</v>
      </c>
      <c r="Q1156" t="str">
        <f>CONCATENATE(C1156,E1156,G1156,I1156)</f>
        <v>12</v>
      </c>
    </row>
    <row r="1157" spans="1:17" x14ac:dyDescent="0.25">
      <c r="A1157">
        <v>18100</v>
      </c>
      <c r="B1157">
        <v>119.235489</v>
      </c>
      <c r="C1157" s="2">
        <v>1</v>
      </c>
      <c r="D1157">
        <v>121.702969</v>
      </c>
      <c r="E1157" s="1">
        <v>2</v>
      </c>
      <c r="P1157">
        <v>2</v>
      </c>
      <c r="Q1157" t="str">
        <f>CONCATENATE(C1157,E1157,G1157,I1157)</f>
        <v>12</v>
      </c>
    </row>
    <row r="1158" spans="1:17" x14ac:dyDescent="0.25">
      <c r="A1158">
        <v>18101</v>
      </c>
      <c r="D1158">
        <v>121.702969</v>
      </c>
      <c r="E1158" s="1">
        <v>2</v>
      </c>
      <c r="P1158">
        <v>1</v>
      </c>
      <c r="Q1158" t="str">
        <f>CONCATENATE(C1158,E1158,G1158,I1158)</f>
        <v>2</v>
      </c>
    </row>
    <row r="1159" spans="1:17" x14ac:dyDescent="0.25">
      <c r="A1159">
        <v>18102</v>
      </c>
      <c r="D1159">
        <v>121.702969</v>
      </c>
      <c r="E1159" s="1">
        <v>2</v>
      </c>
      <c r="P1159">
        <v>1</v>
      </c>
      <c r="Q1159" t="str">
        <f>CONCATENATE(C1159,E1159,G1159,I1159)</f>
        <v>2</v>
      </c>
    </row>
    <row r="1160" spans="1:17" x14ac:dyDescent="0.25">
      <c r="A1160">
        <v>18103</v>
      </c>
      <c r="D1160">
        <v>121.702969</v>
      </c>
      <c r="E1160" s="1">
        <v>2</v>
      </c>
      <c r="P1160">
        <v>1</v>
      </c>
      <c r="Q1160" t="str">
        <f>CONCATENATE(C1160,E1160,G1160,I1160)</f>
        <v>2</v>
      </c>
    </row>
    <row r="1161" spans="1:17" x14ac:dyDescent="0.25">
      <c r="A1161">
        <v>18104</v>
      </c>
      <c r="P1161">
        <v>0</v>
      </c>
      <c r="Q1161" t="str">
        <f>CONCATENATE(C1161,E1161,G1161,I1161)</f>
        <v/>
      </c>
    </row>
    <row r="1162" spans="1:17" x14ac:dyDescent="0.25">
      <c r="A1162">
        <v>18105</v>
      </c>
      <c r="F1162">
        <v>123.90226999999999</v>
      </c>
      <c r="G1162" s="4">
        <v>3</v>
      </c>
      <c r="H1162">
        <v>123.36580699999999</v>
      </c>
      <c r="I1162" s="3">
        <v>4</v>
      </c>
      <c r="P1162">
        <v>2</v>
      </c>
      <c r="Q1162" t="str">
        <f>CONCATENATE(C1162,E1162,G1162,I1162)</f>
        <v>34</v>
      </c>
    </row>
    <row r="1163" spans="1:17" x14ac:dyDescent="0.25">
      <c r="A1163">
        <v>18106</v>
      </c>
      <c r="F1163">
        <v>123.90226999999999</v>
      </c>
      <c r="G1163" s="4">
        <v>3</v>
      </c>
      <c r="H1163">
        <v>123.36580699999999</v>
      </c>
      <c r="I1163" s="3">
        <v>4</v>
      </c>
      <c r="P1163">
        <v>2</v>
      </c>
      <c r="Q1163" t="str">
        <f>CONCATENATE(C1163,E1163,G1163,I1163)</f>
        <v>34</v>
      </c>
    </row>
    <row r="1164" spans="1:17" x14ac:dyDescent="0.25">
      <c r="A1164">
        <v>18107</v>
      </c>
      <c r="F1164">
        <v>123.90226999999999</v>
      </c>
      <c r="G1164" s="4">
        <v>3</v>
      </c>
      <c r="H1164">
        <v>123.36580699999999</v>
      </c>
      <c r="I1164" s="3">
        <v>4</v>
      </c>
      <c r="P1164">
        <v>2</v>
      </c>
      <c r="Q1164" t="str">
        <f>CONCATENATE(C1164,E1164,G1164,I1164)</f>
        <v>34</v>
      </c>
    </row>
    <row r="1165" spans="1:17" x14ac:dyDescent="0.25">
      <c r="A1165">
        <v>18108</v>
      </c>
      <c r="F1165">
        <v>123.90226999999999</v>
      </c>
      <c r="G1165" s="4">
        <v>3</v>
      </c>
      <c r="H1165">
        <v>123.36580699999999</v>
      </c>
      <c r="I1165" s="3">
        <v>4</v>
      </c>
      <c r="P1165">
        <v>2</v>
      </c>
      <c r="Q1165" t="str">
        <f>CONCATENATE(C1165,E1165,G1165,I1165)</f>
        <v>34</v>
      </c>
    </row>
    <row r="1166" spans="1:17" x14ac:dyDescent="0.25">
      <c r="A1166">
        <v>18109</v>
      </c>
      <c r="F1166">
        <v>123.90226999999999</v>
      </c>
      <c r="G1166" s="4">
        <v>3</v>
      </c>
      <c r="H1166">
        <v>123.36580699999999</v>
      </c>
      <c r="I1166" s="3">
        <v>4</v>
      </c>
      <c r="P1166">
        <v>2</v>
      </c>
      <c r="Q1166" t="str">
        <f>CONCATENATE(C1166,E1166,G1166,I1166)</f>
        <v>34</v>
      </c>
    </row>
    <row r="1167" spans="1:17" x14ac:dyDescent="0.25">
      <c r="A1167">
        <v>18110</v>
      </c>
      <c r="F1167">
        <v>123.90226999999999</v>
      </c>
      <c r="G1167" s="4">
        <v>3</v>
      </c>
      <c r="H1167">
        <v>123.36580699999999</v>
      </c>
      <c r="I1167" s="3">
        <v>4</v>
      </c>
      <c r="P1167">
        <v>2</v>
      </c>
      <c r="Q1167" t="str">
        <f>CONCATENATE(C1167,E1167,G1167,I1167)</f>
        <v>34</v>
      </c>
    </row>
    <row r="1168" spans="1:17" x14ac:dyDescent="0.25">
      <c r="A1168">
        <v>18111</v>
      </c>
      <c r="F1168">
        <v>123.90226999999999</v>
      </c>
      <c r="G1168" s="4">
        <v>3</v>
      </c>
      <c r="H1168">
        <v>123.36580699999999</v>
      </c>
      <c r="I1168" s="3">
        <v>4</v>
      </c>
      <c r="P1168">
        <v>2</v>
      </c>
      <c r="Q1168" t="str">
        <f>CONCATENATE(C1168,E1168,G1168,I1168)</f>
        <v>34</v>
      </c>
    </row>
    <row r="1169" spans="1:17" x14ac:dyDescent="0.25">
      <c r="A1169">
        <v>18112</v>
      </c>
      <c r="F1169">
        <v>123.90226999999999</v>
      </c>
      <c r="G1169" s="4">
        <v>3</v>
      </c>
      <c r="H1169">
        <v>123.36580699999999</v>
      </c>
      <c r="I1169" s="3">
        <v>4</v>
      </c>
      <c r="P1169">
        <v>2</v>
      </c>
      <c r="Q1169" t="str">
        <f>CONCATENATE(C1169,E1169,G1169,I1169)</f>
        <v>34</v>
      </c>
    </row>
    <row r="1170" spans="1:17" x14ac:dyDescent="0.25">
      <c r="A1170">
        <v>18113</v>
      </c>
      <c r="F1170">
        <v>123.90226999999999</v>
      </c>
      <c r="G1170" s="4">
        <v>3</v>
      </c>
      <c r="H1170">
        <v>123.36580699999999</v>
      </c>
      <c r="I1170" s="3">
        <v>4</v>
      </c>
      <c r="P1170">
        <v>2</v>
      </c>
      <c r="Q1170" t="str">
        <f>CONCATENATE(C1170,E1170,G1170,I1170)</f>
        <v>34</v>
      </c>
    </row>
    <row r="1171" spans="1:17" x14ac:dyDescent="0.25">
      <c r="A1171">
        <v>18114</v>
      </c>
      <c r="F1171">
        <v>123.90226999999999</v>
      </c>
      <c r="G1171" s="4">
        <v>3</v>
      </c>
      <c r="P1171">
        <v>1</v>
      </c>
      <c r="Q1171" t="str">
        <f>CONCATENATE(C1171,E1171,G1171,I1171)</f>
        <v>3</v>
      </c>
    </row>
    <row r="1172" spans="1:17" x14ac:dyDescent="0.25">
      <c r="A1172">
        <v>18115</v>
      </c>
      <c r="F1172">
        <v>123.90226999999999</v>
      </c>
      <c r="G1172" s="4">
        <v>3</v>
      </c>
      <c r="P1172">
        <v>1</v>
      </c>
      <c r="Q1172" t="str">
        <f>CONCATENATE(C1172,E1172,G1172,I1172)</f>
        <v>3</v>
      </c>
    </row>
    <row r="1173" spans="1:17" x14ac:dyDescent="0.25">
      <c r="A1173">
        <v>18116</v>
      </c>
      <c r="P1173">
        <v>0</v>
      </c>
      <c r="Q1173" t="str">
        <f>CONCATENATE(C1173,E1173,G1173,I1173)</f>
        <v/>
      </c>
    </row>
    <row r="1174" spans="1:17" x14ac:dyDescent="0.25">
      <c r="A1174">
        <v>18117</v>
      </c>
      <c r="P1174">
        <v>0</v>
      </c>
      <c r="Q1174" t="str">
        <f>CONCATENATE(C1174,E1174,G1174,I1174)</f>
        <v/>
      </c>
    </row>
    <row r="1175" spans="1:17" x14ac:dyDescent="0.25">
      <c r="A1175">
        <v>18118</v>
      </c>
      <c r="P1175">
        <v>0</v>
      </c>
      <c r="Q1175" t="str">
        <f>CONCATENATE(C1175,E1175,G1175,I1175)</f>
        <v/>
      </c>
    </row>
    <row r="1176" spans="1:17" x14ac:dyDescent="0.25">
      <c r="A1176">
        <v>18119</v>
      </c>
      <c r="P1176">
        <v>0</v>
      </c>
      <c r="Q1176" t="str">
        <f>CONCATENATE(C1176,E1176,G1176,I1176)</f>
        <v/>
      </c>
    </row>
    <row r="1177" spans="1:17" x14ac:dyDescent="0.25">
      <c r="A1177">
        <v>18120</v>
      </c>
      <c r="P1177">
        <v>0</v>
      </c>
      <c r="Q1177" t="str">
        <f>CONCATENATE(C1177,E1177,G1177,I1177)</f>
        <v/>
      </c>
    </row>
    <row r="1178" spans="1:17" x14ac:dyDescent="0.25">
      <c r="A1178">
        <v>18121</v>
      </c>
      <c r="P1178">
        <v>0</v>
      </c>
      <c r="Q1178" t="str">
        <f>CONCATENATE(C1178,E1178,G1178,I1178)</f>
        <v/>
      </c>
    </row>
    <row r="1179" spans="1:17" x14ac:dyDescent="0.25">
      <c r="A1179">
        <v>18122</v>
      </c>
      <c r="B1179">
        <v>155.50179900000001</v>
      </c>
      <c r="C1179" s="2">
        <v>1</v>
      </c>
      <c r="P1179">
        <v>1</v>
      </c>
      <c r="Q1179" t="str">
        <f>CONCATENATE(C1179,E1179,G1179,I1179)</f>
        <v>1</v>
      </c>
    </row>
    <row r="1180" spans="1:17" x14ac:dyDescent="0.25">
      <c r="A1180">
        <v>18123</v>
      </c>
      <c r="B1180">
        <v>155.50179900000001</v>
      </c>
      <c r="C1180" s="2">
        <v>1</v>
      </c>
      <c r="P1180">
        <v>1</v>
      </c>
      <c r="Q1180" t="str">
        <f>CONCATENATE(C1180,E1180,G1180,I1180)</f>
        <v>1</v>
      </c>
    </row>
    <row r="1181" spans="1:17" x14ac:dyDescent="0.25">
      <c r="A1181">
        <v>18124</v>
      </c>
      <c r="B1181">
        <v>155.50179900000001</v>
      </c>
      <c r="C1181" s="2">
        <v>1</v>
      </c>
      <c r="P1181">
        <v>1</v>
      </c>
      <c r="Q1181" t="str">
        <f>CONCATENATE(C1181,E1181,G1181,I1181)</f>
        <v>1</v>
      </c>
    </row>
    <row r="1182" spans="1:17" x14ac:dyDescent="0.25">
      <c r="A1182">
        <v>18125</v>
      </c>
      <c r="B1182">
        <v>155.50179900000001</v>
      </c>
      <c r="C1182" s="2">
        <v>1</v>
      </c>
      <c r="P1182">
        <v>1</v>
      </c>
      <c r="Q1182" t="str">
        <f>CONCATENATE(C1182,E1182,G1182,I1182)</f>
        <v>1</v>
      </c>
    </row>
    <row r="1183" spans="1:17" x14ac:dyDescent="0.25">
      <c r="A1183">
        <v>18126</v>
      </c>
      <c r="B1183">
        <v>155.50179900000001</v>
      </c>
      <c r="C1183" s="2">
        <v>1</v>
      </c>
      <c r="D1183">
        <v>158.07515899999999</v>
      </c>
      <c r="E1183" s="1">
        <v>2</v>
      </c>
      <c r="P1183">
        <v>2</v>
      </c>
      <c r="Q1183" t="str">
        <f>CONCATENATE(C1183,E1183,G1183,I1183)</f>
        <v>12</v>
      </c>
    </row>
    <row r="1184" spans="1:17" x14ac:dyDescent="0.25">
      <c r="A1184">
        <v>18127</v>
      </c>
      <c r="B1184">
        <v>155.50179900000001</v>
      </c>
      <c r="C1184" s="2">
        <v>1</v>
      </c>
      <c r="D1184">
        <v>158.07515899999999</v>
      </c>
      <c r="E1184" s="1">
        <v>2</v>
      </c>
      <c r="P1184">
        <v>2</v>
      </c>
      <c r="Q1184" t="str">
        <f>CONCATENATE(C1184,E1184,G1184,I1184)</f>
        <v>12</v>
      </c>
    </row>
    <row r="1185" spans="1:17" x14ac:dyDescent="0.25">
      <c r="A1185">
        <v>18128</v>
      </c>
      <c r="B1185">
        <v>155.50179900000001</v>
      </c>
      <c r="C1185" s="2">
        <v>1</v>
      </c>
      <c r="D1185">
        <v>158.07515899999999</v>
      </c>
      <c r="E1185" s="1">
        <v>2</v>
      </c>
      <c r="P1185">
        <v>2</v>
      </c>
      <c r="Q1185" t="str">
        <f>CONCATENATE(C1185,E1185,G1185,I1185)</f>
        <v>12</v>
      </c>
    </row>
    <row r="1186" spans="1:17" x14ac:dyDescent="0.25">
      <c r="A1186">
        <v>18129</v>
      </c>
      <c r="B1186">
        <v>155.50179900000001</v>
      </c>
      <c r="C1186" s="2">
        <v>1</v>
      </c>
      <c r="D1186">
        <v>158.07515899999999</v>
      </c>
      <c r="E1186" s="1">
        <v>2</v>
      </c>
      <c r="P1186">
        <v>2</v>
      </c>
      <c r="Q1186" t="str">
        <f>CONCATENATE(C1186,E1186,G1186,I1186)</f>
        <v>12</v>
      </c>
    </row>
    <row r="1187" spans="1:17" x14ac:dyDescent="0.25">
      <c r="A1187">
        <v>18130</v>
      </c>
      <c r="B1187">
        <v>155.50179900000001</v>
      </c>
      <c r="C1187" s="2">
        <v>1</v>
      </c>
      <c r="D1187">
        <v>158.07515899999999</v>
      </c>
      <c r="E1187" s="1">
        <v>2</v>
      </c>
      <c r="P1187">
        <v>2</v>
      </c>
      <c r="Q1187" t="str">
        <f>CONCATENATE(C1187,E1187,G1187,I1187)</f>
        <v>12</v>
      </c>
    </row>
    <row r="1188" spans="1:17" x14ac:dyDescent="0.25">
      <c r="A1188">
        <v>18131</v>
      </c>
      <c r="B1188">
        <v>155.50179900000001</v>
      </c>
      <c r="C1188" s="2">
        <v>1</v>
      </c>
      <c r="D1188">
        <v>158.07515899999999</v>
      </c>
      <c r="E1188" s="1">
        <v>2</v>
      </c>
      <c r="P1188">
        <v>2</v>
      </c>
      <c r="Q1188" t="str">
        <f>CONCATENATE(C1188,E1188,G1188,I1188)</f>
        <v>12</v>
      </c>
    </row>
    <row r="1189" spans="1:17" x14ac:dyDescent="0.25">
      <c r="A1189">
        <v>18132</v>
      </c>
      <c r="B1189">
        <v>155.50179900000001</v>
      </c>
      <c r="C1189" s="2">
        <v>1</v>
      </c>
      <c r="D1189">
        <v>158.07515899999999</v>
      </c>
      <c r="E1189" s="1">
        <v>2</v>
      </c>
      <c r="P1189">
        <v>2</v>
      </c>
      <c r="Q1189" t="str">
        <f>CONCATENATE(C1189,E1189,G1189,I1189)</f>
        <v>12</v>
      </c>
    </row>
    <row r="1190" spans="1:17" x14ac:dyDescent="0.25">
      <c r="A1190">
        <v>18133</v>
      </c>
      <c r="D1190">
        <v>158.07515899999999</v>
      </c>
      <c r="E1190" s="1">
        <v>2</v>
      </c>
      <c r="P1190">
        <v>1</v>
      </c>
      <c r="Q1190" t="str">
        <f>CONCATENATE(C1190,E1190,G1190,I1190)</f>
        <v>2</v>
      </c>
    </row>
    <row r="1191" spans="1:17" x14ac:dyDescent="0.25">
      <c r="A1191">
        <v>18134</v>
      </c>
      <c r="D1191">
        <v>158.07515899999999</v>
      </c>
      <c r="E1191" s="1">
        <v>2</v>
      </c>
      <c r="P1191">
        <v>1</v>
      </c>
      <c r="Q1191" t="str">
        <f>CONCATENATE(C1191,E1191,G1191,I1191)</f>
        <v>2</v>
      </c>
    </row>
    <row r="1192" spans="1:17" x14ac:dyDescent="0.25">
      <c r="A1192">
        <v>18135</v>
      </c>
      <c r="D1192">
        <v>158.07515899999999</v>
      </c>
      <c r="E1192" s="1">
        <v>2</v>
      </c>
      <c r="P1192">
        <v>1</v>
      </c>
      <c r="Q1192" t="str">
        <f>CONCATENATE(C1192,E1192,G1192,I1192)</f>
        <v>2</v>
      </c>
    </row>
    <row r="1193" spans="1:17" x14ac:dyDescent="0.25">
      <c r="A1193">
        <v>18136</v>
      </c>
      <c r="P1193">
        <v>0</v>
      </c>
      <c r="Q1193" t="str">
        <f>CONCATENATE(C1193,E1193,G1193,I1193)</f>
        <v/>
      </c>
    </row>
    <row r="1194" spans="1:17" x14ac:dyDescent="0.25">
      <c r="A1194">
        <v>18137</v>
      </c>
      <c r="P1194">
        <v>0</v>
      </c>
      <c r="Q1194" t="str">
        <f>CONCATENATE(C1194,E1194,G1194,I1194)</f>
        <v/>
      </c>
    </row>
    <row r="1195" spans="1:17" x14ac:dyDescent="0.25">
      <c r="A1195">
        <v>18138</v>
      </c>
      <c r="P1195">
        <v>0</v>
      </c>
      <c r="Q1195" t="str">
        <f>CONCATENATE(C1195,E1195,G1195,I1195)</f>
        <v/>
      </c>
    </row>
    <row r="1196" spans="1:17" x14ac:dyDescent="0.25">
      <c r="A1196">
        <v>18139</v>
      </c>
      <c r="F1196">
        <v>160.91119599999999</v>
      </c>
      <c r="G1196" s="4">
        <v>3</v>
      </c>
      <c r="P1196">
        <v>1</v>
      </c>
      <c r="Q1196" t="str">
        <f>CONCATENATE(C1196,E1196,G1196,I1196)</f>
        <v>3</v>
      </c>
    </row>
    <row r="1197" spans="1:17" x14ac:dyDescent="0.25">
      <c r="A1197">
        <v>18140</v>
      </c>
      <c r="F1197">
        <v>160.91119599999999</v>
      </c>
      <c r="G1197" s="4">
        <v>3</v>
      </c>
      <c r="P1197">
        <v>1</v>
      </c>
      <c r="Q1197" t="str">
        <f>CONCATENATE(C1197,E1197,G1197,I1197)</f>
        <v>3</v>
      </c>
    </row>
    <row r="1198" spans="1:17" x14ac:dyDescent="0.25">
      <c r="A1198">
        <v>18141</v>
      </c>
      <c r="F1198">
        <v>160.91119599999999</v>
      </c>
      <c r="G1198" s="4">
        <v>3</v>
      </c>
      <c r="H1198">
        <v>161.38390200000001</v>
      </c>
      <c r="I1198" s="3">
        <v>4</v>
      </c>
      <c r="P1198">
        <v>2</v>
      </c>
      <c r="Q1198" t="str">
        <f>CONCATENATE(C1198,E1198,G1198,I1198)</f>
        <v>34</v>
      </c>
    </row>
    <row r="1199" spans="1:17" x14ac:dyDescent="0.25">
      <c r="A1199">
        <v>18142</v>
      </c>
      <c r="F1199">
        <v>160.91119599999999</v>
      </c>
      <c r="G1199" s="4">
        <v>3</v>
      </c>
      <c r="H1199">
        <v>161.38390200000001</v>
      </c>
      <c r="I1199" s="3">
        <v>4</v>
      </c>
      <c r="P1199">
        <v>2</v>
      </c>
      <c r="Q1199" t="str">
        <f>CONCATENATE(C1199,E1199,G1199,I1199)</f>
        <v>34</v>
      </c>
    </row>
    <row r="1200" spans="1:17" x14ac:dyDescent="0.25">
      <c r="A1200">
        <v>18143</v>
      </c>
      <c r="F1200">
        <v>160.91119599999999</v>
      </c>
      <c r="G1200" s="4">
        <v>3</v>
      </c>
      <c r="H1200">
        <v>161.38390200000001</v>
      </c>
      <c r="I1200" s="3">
        <v>4</v>
      </c>
      <c r="P1200">
        <v>2</v>
      </c>
      <c r="Q1200" t="str">
        <f>CONCATENATE(C1200,E1200,G1200,I1200)</f>
        <v>34</v>
      </c>
    </row>
    <row r="1201" spans="1:17" x14ac:dyDescent="0.25">
      <c r="A1201">
        <v>18144</v>
      </c>
      <c r="F1201">
        <v>160.91119599999999</v>
      </c>
      <c r="G1201" s="4">
        <v>3</v>
      </c>
      <c r="H1201">
        <v>161.38390200000001</v>
      </c>
      <c r="I1201" s="3">
        <v>4</v>
      </c>
      <c r="P1201">
        <v>2</v>
      </c>
      <c r="Q1201" t="str">
        <f>CONCATENATE(C1201,E1201,G1201,I1201)</f>
        <v>34</v>
      </c>
    </row>
    <row r="1202" spans="1:17" x14ac:dyDescent="0.25">
      <c r="A1202">
        <v>18145</v>
      </c>
      <c r="F1202">
        <v>160.91119599999999</v>
      </c>
      <c r="G1202" s="4">
        <v>3</v>
      </c>
      <c r="H1202">
        <v>161.38390200000001</v>
      </c>
      <c r="I1202" s="3">
        <v>4</v>
      </c>
      <c r="P1202">
        <v>2</v>
      </c>
      <c r="Q1202" t="str">
        <f>CONCATENATE(C1202,E1202,G1202,I1202)</f>
        <v>34</v>
      </c>
    </row>
    <row r="1203" spans="1:17" x14ac:dyDescent="0.25">
      <c r="A1203">
        <v>18146</v>
      </c>
      <c r="F1203">
        <v>160.91119599999999</v>
      </c>
      <c r="G1203" s="4">
        <v>3</v>
      </c>
      <c r="H1203">
        <v>161.38390200000001</v>
      </c>
      <c r="I1203" s="3">
        <v>4</v>
      </c>
      <c r="P1203">
        <v>2</v>
      </c>
      <c r="Q1203" t="str">
        <f>CONCATENATE(C1203,E1203,G1203,I1203)</f>
        <v>34</v>
      </c>
    </row>
    <row r="1204" spans="1:17" x14ac:dyDescent="0.25">
      <c r="A1204">
        <v>18147</v>
      </c>
      <c r="F1204">
        <v>160.91119599999999</v>
      </c>
      <c r="G1204" s="4">
        <v>3</v>
      </c>
      <c r="H1204">
        <v>161.38390200000001</v>
      </c>
      <c r="I1204" s="3">
        <v>4</v>
      </c>
      <c r="P1204">
        <v>2</v>
      </c>
      <c r="Q1204" t="str">
        <f>CONCATENATE(C1204,E1204,G1204,I1204)</f>
        <v>34</v>
      </c>
    </row>
    <row r="1205" spans="1:17" x14ac:dyDescent="0.25">
      <c r="A1205">
        <v>18148</v>
      </c>
      <c r="F1205">
        <v>160.91119599999999</v>
      </c>
      <c r="G1205" s="4">
        <v>3</v>
      </c>
      <c r="H1205">
        <v>161.38390200000001</v>
      </c>
      <c r="I1205" s="3">
        <v>4</v>
      </c>
      <c r="P1205">
        <v>2</v>
      </c>
      <c r="Q1205" t="str">
        <f>CONCATENATE(C1205,E1205,G1205,I1205)</f>
        <v>34</v>
      </c>
    </row>
    <row r="1206" spans="1:17" x14ac:dyDescent="0.25">
      <c r="A1206">
        <v>18149</v>
      </c>
      <c r="F1206">
        <v>160.91119599999999</v>
      </c>
      <c r="G1206" s="4">
        <v>3</v>
      </c>
      <c r="H1206">
        <v>161.38390200000001</v>
      </c>
      <c r="I1206" s="3">
        <v>4</v>
      </c>
      <c r="P1206">
        <v>2</v>
      </c>
      <c r="Q1206" t="str">
        <f>CONCATENATE(C1206,E1206,G1206,I1206)</f>
        <v>34</v>
      </c>
    </row>
    <row r="1207" spans="1:17" x14ac:dyDescent="0.25">
      <c r="A1207">
        <v>18150</v>
      </c>
      <c r="F1207">
        <v>160.91119599999999</v>
      </c>
      <c r="G1207" s="4">
        <v>3</v>
      </c>
      <c r="H1207">
        <v>161.38390200000001</v>
      </c>
      <c r="I1207" s="3">
        <v>4</v>
      </c>
      <c r="P1207">
        <v>2</v>
      </c>
      <c r="Q1207" t="str">
        <f>CONCATENATE(C1207,E1207,G1207,I1207)</f>
        <v>34</v>
      </c>
    </row>
    <row r="1208" spans="1:17" x14ac:dyDescent="0.25">
      <c r="A1208">
        <v>18151</v>
      </c>
      <c r="F1208">
        <v>160.91119599999999</v>
      </c>
      <c r="G1208" s="4">
        <v>3</v>
      </c>
      <c r="H1208">
        <v>161.38390200000001</v>
      </c>
      <c r="I1208" s="3">
        <v>4</v>
      </c>
      <c r="P1208">
        <v>2</v>
      </c>
      <c r="Q1208" t="str">
        <f>CONCATENATE(C1208,E1208,G1208,I1208)</f>
        <v>34</v>
      </c>
    </row>
    <row r="1209" spans="1:17" x14ac:dyDescent="0.25">
      <c r="A1209">
        <v>18152</v>
      </c>
      <c r="F1209">
        <v>160.91119599999999</v>
      </c>
      <c r="G1209" s="4">
        <v>3</v>
      </c>
      <c r="H1209">
        <v>161.38390200000001</v>
      </c>
      <c r="I1209" s="3">
        <v>4</v>
      </c>
      <c r="P1209">
        <v>2</v>
      </c>
      <c r="Q1209" t="str">
        <f>CONCATENATE(C1209,E1209,G1209,I1209)</f>
        <v>34</v>
      </c>
    </row>
    <row r="1210" spans="1:17" x14ac:dyDescent="0.25">
      <c r="A1210">
        <v>18153</v>
      </c>
      <c r="F1210">
        <v>160.91119599999999</v>
      </c>
      <c r="G1210" s="4">
        <v>3</v>
      </c>
      <c r="H1210">
        <v>161.38390200000001</v>
      </c>
      <c r="I1210" s="3">
        <v>4</v>
      </c>
      <c r="P1210">
        <v>2</v>
      </c>
      <c r="Q1210" t="str">
        <f>CONCATENATE(C1210,E1210,G1210,I1210)</f>
        <v>34</v>
      </c>
    </row>
    <row r="1211" spans="1:17" x14ac:dyDescent="0.25">
      <c r="A1211">
        <v>18154</v>
      </c>
      <c r="P1211">
        <v>0</v>
      </c>
      <c r="Q1211" t="str">
        <f>CONCATENATE(C1211,E1211,G1211,I1211)</f>
        <v/>
      </c>
    </row>
    <row r="1212" spans="1:17" x14ac:dyDescent="0.25">
      <c r="A1212">
        <v>18155</v>
      </c>
      <c r="P1212">
        <v>0</v>
      </c>
      <c r="Q1212" t="str">
        <f>CONCATENATE(C1212,E1212,G1212,I1212)</f>
        <v/>
      </c>
    </row>
    <row r="1213" spans="1:17" x14ac:dyDescent="0.25">
      <c r="A1213">
        <v>18156</v>
      </c>
      <c r="P1213">
        <v>0</v>
      </c>
      <c r="Q1213" t="str">
        <f>CONCATENATE(C1213,E1213,G1213,I1213)</f>
        <v/>
      </c>
    </row>
    <row r="1214" spans="1:17" x14ac:dyDescent="0.25">
      <c r="A1214">
        <v>18157</v>
      </c>
      <c r="P1214">
        <v>0</v>
      </c>
      <c r="Q1214" t="str">
        <f>CONCATENATE(C1214,E1214,G1214,I1214)</f>
        <v/>
      </c>
    </row>
    <row r="1215" spans="1:17" x14ac:dyDescent="0.25">
      <c r="A1215">
        <v>18158</v>
      </c>
      <c r="P1215">
        <v>0</v>
      </c>
      <c r="Q1215" t="str">
        <f>CONCATENATE(C1215,E1215,G1215,I1215)</f>
        <v/>
      </c>
    </row>
    <row r="1216" spans="1:17" x14ac:dyDescent="0.25">
      <c r="A1216">
        <v>18159</v>
      </c>
      <c r="P1216">
        <v>0</v>
      </c>
      <c r="Q1216" t="str">
        <f>CONCATENATE(C1216,E1216,G1216,I1216)</f>
        <v/>
      </c>
    </row>
    <row r="1217" spans="1:17" x14ac:dyDescent="0.25">
      <c r="A1217">
        <v>18160</v>
      </c>
      <c r="P1217">
        <v>0</v>
      </c>
      <c r="Q1217" t="str">
        <f>CONCATENATE(C1217,E1217,G1217,I1217)</f>
        <v/>
      </c>
    </row>
    <row r="1218" spans="1:17" x14ac:dyDescent="0.25">
      <c r="A1218">
        <v>18161</v>
      </c>
      <c r="P1218">
        <v>0</v>
      </c>
      <c r="Q1218" t="str">
        <f>CONCATENATE(C1218,E1218,G1218,I1218)</f>
        <v/>
      </c>
    </row>
    <row r="1219" spans="1:17" x14ac:dyDescent="0.25">
      <c r="A1219">
        <v>18162</v>
      </c>
      <c r="B1219">
        <v>183.494619</v>
      </c>
      <c r="C1219" s="2">
        <v>1</v>
      </c>
      <c r="P1219">
        <v>1</v>
      </c>
      <c r="Q1219" t="str">
        <f>CONCATENATE(C1219,E1219,G1219,I1219)</f>
        <v>1</v>
      </c>
    </row>
    <row r="1220" spans="1:17" x14ac:dyDescent="0.25">
      <c r="A1220">
        <v>18163</v>
      </c>
      <c r="B1220">
        <v>183.494619</v>
      </c>
      <c r="C1220" s="2">
        <v>1</v>
      </c>
      <c r="P1220">
        <v>1</v>
      </c>
      <c r="Q1220" t="str">
        <f>CONCATENATE(C1220,E1220,G1220,I1220)</f>
        <v>1</v>
      </c>
    </row>
    <row r="1221" spans="1:17" x14ac:dyDescent="0.25">
      <c r="A1221">
        <v>18164</v>
      </c>
      <c r="B1221">
        <v>183.494619</v>
      </c>
      <c r="C1221" s="2">
        <v>1</v>
      </c>
      <c r="P1221">
        <v>1</v>
      </c>
      <c r="Q1221" t="str">
        <f>CONCATENATE(C1221,E1221,G1221,I1221)</f>
        <v>1</v>
      </c>
    </row>
    <row r="1222" spans="1:17" x14ac:dyDescent="0.25">
      <c r="A1222">
        <v>18165</v>
      </c>
      <c r="B1222">
        <v>183.494619</v>
      </c>
      <c r="C1222" s="2">
        <v>1</v>
      </c>
      <c r="P1222">
        <v>1</v>
      </c>
      <c r="Q1222" t="str">
        <f>CONCATENATE(C1222,E1222,G1222,I1222)</f>
        <v>1</v>
      </c>
    </row>
    <row r="1223" spans="1:17" x14ac:dyDescent="0.25">
      <c r="A1223">
        <v>18166</v>
      </c>
      <c r="B1223">
        <v>183.494619</v>
      </c>
      <c r="C1223" s="2">
        <v>1</v>
      </c>
      <c r="D1223">
        <v>185.75288</v>
      </c>
      <c r="E1223" s="1">
        <v>2</v>
      </c>
      <c r="P1223">
        <v>2</v>
      </c>
      <c r="Q1223" t="str">
        <f>CONCATENATE(C1223,E1223,G1223,I1223)</f>
        <v>12</v>
      </c>
    </row>
    <row r="1224" spans="1:17" x14ac:dyDescent="0.25">
      <c r="A1224">
        <v>18167</v>
      </c>
      <c r="B1224">
        <v>183.494619</v>
      </c>
      <c r="C1224" s="2">
        <v>1</v>
      </c>
      <c r="D1224">
        <v>185.75288</v>
      </c>
      <c r="E1224" s="1">
        <v>2</v>
      </c>
      <c r="P1224">
        <v>2</v>
      </c>
      <c r="Q1224" t="str">
        <f>CONCATENATE(C1224,E1224,G1224,I1224)</f>
        <v>12</v>
      </c>
    </row>
    <row r="1225" spans="1:17" x14ac:dyDescent="0.25">
      <c r="A1225">
        <v>18168</v>
      </c>
      <c r="B1225">
        <v>183.494619</v>
      </c>
      <c r="C1225" s="2">
        <v>1</v>
      </c>
      <c r="D1225">
        <v>185.75288</v>
      </c>
      <c r="E1225" s="1">
        <v>2</v>
      </c>
      <c r="P1225">
        <v>2</v>
      </c>
      <c r="Q1225" t="str">
        <f>CONCATENATE(C1225,E1225,G1225,I1225)</f>
        <v>12</v>
      </c>
    </row>
    <row r="1226" spans="1:17" x14ac:dyDescent="0.25">
      <c r="A1226">
        <v>18169</v>
      </c>
      <c r="B1226">
        <v>183.494619</v>
      </c>
      <c r="C1226" s="2">
        <v>1</v>
      </c>
      <c r="D1226">
        <v>185.75288</v>
      </c>
      <c r="E1226" s="1">
        <v>2</v>
      </c>
      <c r="P1226">
        <v>2</v>
      </c>
      <c r="Q1226" t="str">
        <f>CONCATENATE(C1226,E1226,G1226,I1226)</f>
        <v>12</v>
      </c>
    </row>
    <row r="1227" spans="1:17" x14ac:dyDescent="0.25">
      <c r="A1227">
        <v>18170</v>
      </c>
      <c r="B1227">
        <v>183.494619</v>
      </c>
      <c r="C1227" s="2">
        <v>1</v>
      </c>
      <c r="D1227">
        <v>185.75288</v>
      </c>
      <c r="E1227" s="1">
        <v>2</v>
      </c>
      <c r="P1227">
        <v>2</v>
      </c>
      <c r="Q1227" t="str">
        <f>CONCATENATE(C1227,E1227,G1227,I1227)</f>
        <v>12</v>
      </c>
    </row>
    <row r="1228" spans="1:17" x14ac:dyDescent="0.25">
      <c r="A1228">
        <v>18171</v>
      </c>
      <c r="B1228">
        <v>183.494619</v>
      </c>
      <c r="C1228" s="2">
        <v>1</v>
      </c>
      <c r="D1228">
        <v>185.75288</v>
      </c>
      <c r="E1228" s="1">
        <v>2</v>
      </c>
      <c r="P1228">
        <v>2</v>
      </c>
      <c r="Q1228" t="str">
        <f>CONCATENATE(C1228,E1228,G1228,I1228)</f>
        <v>12</v>
      </c>
    </row>
    <row r="1229" spans="1:17" x14ac:dyDescent="0.25">
      <c r="A1229">
        <v>18172</v>
      </c>
      <c r="B1229">
        <v>183.494619</v>
      </c>
      <c r="C1229" s="2">
        <v>1</v>
      </c>
      <c r="D1229">
        <v>185.75288</v>
      </c>
      <c r="E1229" s="1">
        <v>2</v>
      </c>
      <c r="P1229">
        <v>2</v>
      </c>
      <c r="Q1229" t="str">
        <f>CONCATENATE(C1229,E1229,G1229,I1229)</f>
        <v>12</v>
      </c>
    </row>
    <row r="1230" spans="1:17" x14ac:dyDescent="0.25">
      <c r="A1230">
        <v>18173</v>
      </c>
      <c r="B1230">
        <v>183.494619</v>
      </c>
      <c r="C1230" s="2">
        <v>1</v>
      </c>
      <c r="D1230">
        <v>185.75288</v>
      </c>
      <c r="E1230" s="1">
        <v>2</v>
      </c>
      <c r="P1230">
        <v>2</v>
      </c>
      <c r="Q1230" t="str">
        <f>CONCATENATE(C1230,E1230,G1230,I1230)</f>
        <v>12</v>
      </c>
    </row>
    <row r="1231" spans="1:17" x14ac:dyDescent="0.25">
      <c r="A1231">
        <v>18174</v>
      </c>
      <c r="B1231">
        <v>183.494619</v>
      </c>
      <c r="C1231" s="2">
        <v>1</v>
      </c>
      <c r="D1231">
        <v>185.75288</v>
      </c>
      <c r="E1231" s="1">
        <v>2</v>
      </c>
      <c r="P1231">
        <v>2</v>
      </c>
      <c r="Q1231" t="str">
        <f>CONCATENATE(C1231,E1231,G1231,I1231)</f>
        <v>12</v>
      </c>
    </row>
    <row r="1232" spans="1:17" x14ac:dyDescent="0.25">
      <c r="A1232">
        <v>18175</v>
      </c>
      <c r="D1232">
        <v>185.75288</v>
      </c>
      <c r="E1232" s="1">
        <v>2</v>
      </c>
      <c r="P1232">
        <v>1</v>
      </c>
      <c r="Q1232" t="str">
        <f>CONCATENATE(C1232,E1232,G1232,I1232)</f>
        <v>2</v>
      </c>
    </row>
    <row r="1233" spans="1:17" x14ac:dyDescent="0.25">
      <c r="A1233">
        <v>18176</v>
      </c>
      <c r="D1233">
        <v>185.75288</v>
      </c>
      <c r="E1233" s="1">
        <v>2</v>
      </c>
      <c r="P1233">
        <v>1</v>
      </c>
      <c r="Q1233" t="str">
        <f>CONCATENATE(C1233,E1233,G1233,I1233)</f>
        <v>2</v>
      </c>
    </row>
    <row r="1234" spans="1:17" x14ac:dyDescent="0.25">
      <c r="A1234">
        <v>18177</v>
      </c>
      <c r="D1234">
        <v>185.75288</v>
      </c>
      <c r="E1234" s="1">
        <v>2</v>
      </c>
      <c r="F1234">
        <v>185.542845</v>
      </c>
      <c r="G1234" s="4">
        <v>3</v>
      </c>
      <c r="H1234">
        <v>185.017605</v>
      </c>
      <c r="I1234" s="3">
        <v>4</v>
      </c>
      <c r="P1234">
        <v>3</v>
      </c>
      <c r="Q1234" t="str">
        <f>CONCATENATE(C1234,E1234,G1234,I1234)</f>
        <v>234</v>
      </c>
    </row>
    <row r="1235" spans="1:17" x14ac:dyDescent="0.25">
      <c r="A1235">
        <v>18178</v>
      </c>
      <c r="F1235">
        <v>185.542845</v>
      </c>
      <c r="G1235" s="4">
        <v>3</v>
      </c>
      <c r="H1235">
        <v>185.017605</v>
      </c>
      <c r="I1235" s="3">
        <v>4</v>
      </c>
      <c r="P1235">
        <v>2</v>
      </c>
      <c r="Q1235" t="str">
        <f>CONCATENATE(C1235,E1235,G1235,I1235)</f>
        <v>34</v>
      </c>
    </row>
    <row r="1236" spans="1:17" x14ac:dyDescent="0.25">
      <c r="A1236">
        <v>18179</v>
      </c>
      <c r="F1236">
        <v>185.542845</v>
      </c>
      <c r="G1236" s="4">
        <v>3</v>
      </c>
      <c r="H1236">
        <v>185.017605</v>
      </c>
      <c r="I1236" s="3">
        <v>4</v>
      </c>
      <c r="P1236">
        <v>2</v>
      </c>
      <c r="Q1236" t="str">
        <f>CONCATENATE(C1236,E1236,G1236,I1236)</f>
        <v>34</v>
      </c>
    </row>
    <row r="1237" spans="1:17" x14ac:dyDescent="0.25">
      <c r="A1237">
        <v>18180</v>
      </c>
      <c r="F1237">
        <v>185.43777699999998</v>
      </c>
      <c r="G1237" s="4">
        <v>3</v>
      </c>
      <c r="H1237">
        <v>185.017605</v>
      </c>
      <c r="I1237" s="3">
        <v>4</v>
      </c>
      <c r="P1237">
        <v>2</v>
      </c>
      <c r="Q1237" t="str">
        <f>CONCATENATE(C1237,E1237,G1237,I1237)</f>
        <v>34</v>
      </c>
    </row>
    <row r="1238" spans="1:17" x14ac:dyDescent="0.25">
      <c r="A1238">
        <v>18181</v>
      </c>
      <c r="F1238">
        <v>185.542845</v>
      </c>
      <c r="G1238" s="4">
        <v>3</v>
      </c>
      <c r="H1238">
        <v>185.017605</v>
      </c>
      <c r="I1238" s="3">
        <v>4</v>
      </c>
      <c r="P1238">
        <v>2</v>
      </c>
      <c r="Q1238" t="str">
        <f>CONCATENATE(C1238,E1238,G1238,I1238)</f>
        <v>34</v>
      </c>
    </row>
    <row r="1239" spans="1:17" x14ac:dyDescent="0.25">
      <c r="A1239">
        <v>18182</v>
      </c>
      <c r="F1239">
        <v>185.542845</v>
      </c>
      <c r="G1239" s="4">
        <v>3</v>
      </c>
      <c r="H1239">
        <v>185.017605</v>
      </c>
      <c r="I1239" s="3">
        <v>4</v>
      </c>
      <c r="P1239">
        <v>2</v>
      </c>
      <c r="Q1239" t="str">
        <f>CONCATENATE(C1239,E1239,G1239,I1239)</f>
        <v>34</v>
      </c>
    </row>
    <row r="1240" spans="1:17" x14ac:dyDescent="0.25">
      <c r="A1240">
        <v>18183</v>
      </c>
      <c r="F1240">
        <v>185.542845</v>
      </c>
      <c r="G1240" s="4">
        <v>3</v>
      </c>
      <c r="H1240">
        <v>185.017605</v>
      </c>
      <c r="I1240" s="3">
        <v>4</v>
      </c>
      <c r="P1240">
        <v>2</v>
      </c>
      <c r="Q1240" t="str">
        <f>CONCATENATE(C1240,E1240,G1240,I1240)</f>
        <v>34</v>
      </c>
    </row>
    <row r="1241" spans="1:17" x14ac:dyDescent="0.25">
      <c r="A1241">
        <v>18184</v>
      </c>
      <c r="F1241">
        <v>185.542845</v>
      </c>
      <c r="G1241" s="4">
        <v>3</v>
      </c>
      <c r="H1241">
        <v>185.017605</v>
      </c>
      <c r="I1241" s="3">
        <v>4</v>
      </c>
      <c r="P1241">
        <v>2</v>
      </c>
      <c r="Q1241" t="str">
        <f>CONCATENATE(C1241,E1241,G1241,I1241)</f>
        <v>34</v>
      </c>
    </row>
    <row r="1242" spans="1:17" x14ac:dyDescent="0.25">
      <c r="A1242">
        <v>18185</v>
      </c>
      <c r="F1242">
        <v>185.542845</v>
      </c>
      <c r="G1242" s="4">
        <v>3</v>
      </c>
      <c r="H1242">
        <v>185.017605</v>
      </c>
      <c r="I1242" s="3">
        <v>4</v>
      </c>
      <c r="P1242">
        <v>2</v>
      </c>
      <c r="Q1242" t="str">
        <f>CONCATENATE(C1242,E1242,G1242,I1242)</f>
        <v>34</v>
      </c>
    </row>
    <row r="1243" spans="1:17" x14ac:dyDescent="0.25">
      <c r="A1243">
        <v>18186</v>
      </c>
      <c r="F1243">
        <v>185.542845</v>
      </c>
      <c r="G1243" s="4">
        <v>3</v>
      </c>
      <c r="H1243">
        <v>185.017605</v>
      </c>
      <c r="I1243" s="3">
        <v>4</v>
      </c>
      <c r="P1243">
        <v>2</v>
      </c>
      <c r="Q1243" t="str">
        <f>CONCATENATE(C1243,E1243,G1243,I1243)</f>
        <v>34</v>
      </c>
    </row>
    <row r="1244" spans="1:17" x14ac:dyDescent="0.25">
      <c r="A1244">
        <v>18187</v>
      </c>
      <c r="F1244">
        <v>185.542845</v>
      </c>
      <c r="G1244" s="4">
        <v>3</v>
      </c>
      <c r="P1244">
        <v>1</v>
      </c>
      <c r="Q1244" t="str">
        <f>CONCATENATE(C1244,E1244,G1244,I1244)</f>
        <v>3</v>
      </c>
    </row>
    <row r="1245" spans="1:17" x14ac:dyDescent="0.25">
      <c r="A1245">
        <v>18188</v>
      </c>
      <c r="P1245">
        <v>0</v>
      </c>
      <c r="Q1245" t="str">
        <f>CONCATENATE(C1245,E1245,G1245,I1245)</f>
        <v/>
      </c>
    </row>
    <row r="1246" spans="1:17" x14ac:dyDescent="0.25">
      <c r="A1246">
        <v>18189</v>
      </c>
      <c r="P1246">
        <v>0</v>
      </c>
      <c r="Q1246" t="str">
        <f>CONCATENATE(C1246,E1246,G1246,I1246)</f>
        <v/>
      </c>
    </row>
    <row r="1247" spans="1:17" x14ac:dyDescent="0.25">
      <c r="A1247">
        <v>18190</v>
      </c>
      <c r="P1247">
        <v>0</v>
      </c>
      <c r="Q1247" t="str">
        <f>CONCATENATE(C1247,E1247,G1247,I1247)</f>
        <v/>
      </c>
    </row>
    <row r="1248" spans="1:17" x14ac:dyDescent="0.25">
      <c r="A1248">
        <v>18191</v>
      </c>
      <c r="P1248">
        <v>0</v>
      </c>
      <c r="Q1248" t="str">
        <f>CONCATENATE(C1248,E1248,G1248,I1248)</f>
        <v/>
      </c>
    </row>
    <row r="1249" spans="1:17" x14ac:dyDescent="0.25">
      <c r="A1249">
        <v>18192</v>
      </c>
      <c r="P1249">
        <v>0</v>
      </c>
      <c r="Q1249" t="str">
        <f>CONCATENATE(C1249,E1249,G1249,I1249)</f>
        <v/>
      </c>
    </row>
    <row r="1250" spans="1:17" x14ac:dyDescent="0.25">
      <c r="A1250">
        <v>18193</v>
      </c>
      <c r="P1250">
        <v>0</v>
      </c>
      <c r="Q1250" t="str">
        <f>CONCATENATE(C1250,E1250,G1250,I1250)</f>
        <v/>
      </c>
    </row>
    <row r="1251" spans="1:17" x14ac:dyDescent="0.25">
      <c r="A1251">
        <v>18194</v>
      </c>
      <c r="P1251">
        <v>0</v>
      </c>
      <c r="Q1251" t="str">
        <f>CONCATENATE(C1251,E1251,G1251,I1251)</f>
        <v/>
      </c>
    </row>
    <row r="1252" spans="1:17" x14ac:dyDescent="0.25">
      <c r="A1252">
        <v>18195</v>
      </c>
      <c r="P1252">
        <v>0</v>
      </c>
      <c r="Q1252" t="str">
        <f>CONCATENATE(C1252,E1252,G1252,I1252)</f>
        <v/>
      </c>
    </row>
    <row r="1253" spans="1:17" x14ac:dyDescent="0.25">
      <c r="A1253">
        <v>18196</v>
      </c>
      <c r="P1253">
        <v>0</v>
      </c>
      <c r="Q1253" t="str">
        <f>CONCATENATE(C1253,E1253,G1253,I1253)</f>
        <v/>
      </c>
    </row>
    <row r="1254" spans="1:17" x14ac:dyDescent="0.25">
      <c r="A1254">
        <v>18197</v>
      </c>
      <c r="P1254">
        <v>0</v>
      </c>
      <c r="Q1254" t="str">
        <f>CONCATENATE(C1254,E1254,G1254,I1254)</f>
        <v/>
      </c>
    </row>
    <row r="1255" spans="1:17" x14ac:dyDescent="0.25">
      <c r="A1255">
        <v>18198</v>
      </c>
      <c r="P1255">
        <v>0</v>
      </c>
      <c r="Q1255" t="str">
        <f>CONCATENATE(C1255,E1255,G1255,I1255)</f>
        <v/>
      </c>
    </row>
    <row r="1256" spans="1:17" x14ac:dyDescent="0.25">
      <c r="A1256">
        <v>18199</v>
      </c>
      <c r="B1256">
        <v>208.98076599999999</v>
      </c>
      <c r="C1256" s="2">
        <v>1</v>
      </c>
      <c r="P1256">
        <v>1</v>
      </c>
      <c r="Q1256" t="str">
        <f>CONCATENATE(C1256,E1256,G1256,I1256)</f>
        <v>1</v>
      </c>
    </row>
    <row r="1257" spans="1:17" x14ac:dyDescent="0.25">
      <c r="A1257">
        <v>18200</v>
      </c>
      <c r="B1257">
        <v>208.98076599999999</v>
      </c>
      <c r="C1257" s="2">
        <v>1</v>
      </c>
      <c r="P1257">
        <v>1</v>
      </c>
      <c r="Q1257" t="str">
        <f>CONCATENATE(C1257,E1257,G1257,I1257)</f>
        <v>1</v>
      </c>
    </row>
    <row r="1258" spans="1:17" x14ac:dyDescent="0.25">
      <c r="A1258">
        <v>18201</v>
      </c>
      <c r="B1258">
        <v>208.98076599999999</v>
      </c>
      <c r="C1258" s="2">
        <v>1</v>
      </c>
      <c r="P1258">
        <v>1</v>
      </c>
      <c r="Q1258" t="str">
        <f>CONCATENATE(C1258,E1258,G1258,I1258)</f>
        <v>1</v>
      </c>
    </row>
    <row r="1259" spans="1:17" x14ac:dyDescent="0.25">
      <c r="A1259">
        <v>18202</v>
      </c>
      <c r="B1259">
        <v>208.98076599999999</v>
      </c>
      <c r="C1259" s="2">
        <v>1</v>
      </c>
      <c r="D1259">
        <v>210.72085099999998</v>
      </c>
      <c r="E1259" s="1">
        <v>2</v>
      </c>
      <c r="P1259">
        <v>2</v>
      </c>
      <c r="Q1259" t="str">
        <f>CONCATENATE(C1259,E1259,G1259,I1259)</f>
        <v>12</v>
      </c>
    </row>
    <row r="1260" spans="1:17" x14ac:dyDescent="0.25">
      <c r="A1260">
        <v>18203</v>
      </c>
      <c r="B1260">
        <v>208.98076599999999</v>
      </c>
      <c r="C1260" s="2">
        <v>1</v>
      </c>
      <c r="D1260">
        <v>210.72085099999998</v>
      </c>
      <c r="E1260" s="1">
        <v>2</v>
      </c>
      <c r="P1260">
        <v>2</v>
      </c>
      <c r="Q1260" t="str">
        <f>CONCATENATE(C1260,E1260,G1260,I1260)</f>
        <v>12</v>
      </c>
    </row>
    <row r="1261" spans="1:17" x14ac:dyDescent="0.25">
      <c r="A1261">
        <v>18204</v>
      </c>
      <c r="B1261">
        <v>208.98076599999999</v>
      </c>
      <c r="C1261" s="2">
        <v>1</v>
      </c>
      <c r="D1261">
        <v>210.72085099999998</v>
      </c>
      <c r="E1261" s="1">
        <v>2</v>
      </c>
      <c r="P1261">
        <v>2</v>
      </c>
      <c r="Q1261" t="str">
        <f>CONCATENATE(C1261,E1261,G1261,I1261)</f>
        <v>12</v>
      </c>
    </row>
    <row r="1262" spans="1:17" x14ac:dyDescent="0.25">
      <c r="A1262">
        <v>18205</v>
      </c>
      <c r="B1262">
        <v>208.98076599999999</v>
      </c>
      <c r="C1262" s="2">
        <v>1</v>
      </c>
      <c r="D1262">
        <v>210.72085099999998</v>
      </c>
      <c r="E1262" s="1">
        <v>2</v>
      </c>
      <c r="P1262">
        <v>2</v>
      </c>
      <c r="Q1262" t="str">
        <f>CONCATENATE(C1262,E1262,G1262,I1262)</f>
        <v>12</v>
      </c>
    </row>
    <row r="1263" spans="1:17" x14ac:dyDescent="0.25">
      <c r="A1263">
        <v>18206</v>
      </c>
      <c r="B1263">
        <v>208.98076599999999</v>
      </c>
      <c r="C1263" s="2">
        <v>1</v>
      </c>
      <c r="D1263">
        <v>210.72085099999998</v>
      </c>
      <c r="E1263" s="1">
        <v>2</v>
      </c>
      <c r="P1263">
        <v>2</v>
      </c>
      <c r="Q1263" t="str">
        <f>CONCATENATE(C1263,E1263,G1263,I1263)</f>
        <v>12</v>
      </c>
    </row>
    <row r="1264" spans="1:17" x14ac:dyDescent="0.25">
      <c r="A1264">
        <v>18207</v>
      </c>
      <c r="B1264">
        <v>208.98076599999999</v>
      </c>
      <c r="C1264" s="2">
        <v>1</v>
      </c>
      <c r="D1264">
        <v>210.72085099999998</v>
      </c>
      <c r="E1264" s="1">
        <v>2</v>
      </c>
      <c r="P1264">
        <v>2</v>
      </c>
      <c r="Q1264" t="str">
        <f>CONCATENATE(C1264,E1264,G1264,I1264)</f>
        <v>12</v>
      </c>
    </row>
    <row r="1265" spans="1:17" x14ac:dyDescent="0.25">
      <c r="A1265">
        <v>18208</v>
      </c>
      <c r="B1265">
        <v>208.98076599999999</v>
      </c>
      <c r="C1265" s="2">
        <v>1</v>
      </c>
      <c r="D1265">
        <v>210.72085099999998</v>
      </c>
      <c r="E1265" s="1">
        <v>2</v>
      </c>
      <c r="P1265">
        <v>2</v>
      </c>
      <c r="Q1265" t="str">
        <f>CONCATENATE(C1265,E1265,G1265,I1265)</f>
        <v>12</v>
      </c>
    </row>
    <row r="1266" spans="1:17" x14ac:dyDescent="0.25">
      <c r="A1266">
        <v>18209</v>
      </c>
      <c r="D1266">
        <v>210.72085099999998</v>
      </c>
      <c r="E1266" s="1">
        <v>2</v>
      </c>
      <c r="P1266">
        <v>1</v>
      </c>
      <c r="Q1266" t="str">
        <f>CONCATENATE(C1266,E1266,G1266,I1266)</f>
        <v>2</v>
      </c>
    </row>
    <row r="1267" spans="1:17" x14ac:dyDescent="0.25">
      <c r="A1267">
        <v>18210</v>
      </c>
      <c r="P1267">
        <v>0</v>
      </c>
      <c r="Q1267" t="str">
        <f>CONCATENATE(C1267,E1267,G1267,I1267)</f>
        <v/>
      </c>
    </row>
    <row r="1268" spans="1:17" x14ac:dyDescent="0.25">
      <c r="A1268">
        <v>18211</v>
      </c>
      <c r="F1268">
        <v>212.05148600000001</v>
      </c>
      <c r="G1268" s="4">
        <v>3</v>
      </c>
      <c r="H1268">
        <v>211.744426</v>
      </c>
      <c r="I1268" s="3">
        <v>4</v>
      </c>
      <c r="P1268">
        <v>2</v>
      </c>
      <c r="Q1268" t="str">
        <f>CONCATENATE(C1268,E1268,G1268,I1268)</f>
        <v>34</v>
      </c>
    </row>
    <row r="1269" spans="1:17" x14ac:dyDescent="0.25">
      <c r="A1269">
        <v>18212</v>
      </c>
      <c r="F1269">
        <v>212.05148600000001</v>
      </c>
      <c r="G1269" s="4">
        <v>3</v>
      </c>
      <c r="H1269">
        <v>211.744426</v>
      </c>
      <c r="I1269" s="3">
        <v>4</v>
      </c>
      <c r="P1269">
        <v>2</v>
      </c>
      <c r="Q1269" t="str">
        <f>CONCATENATE(C1269,E1269,G1269,I1269)</f>
        <v>34</v>
      </c>
    </row>
    <row r="1270" spans="1:17" x14ac:dyDescent="0.25">
      <c r="A1270">
        <v>18213</v>
      </c>
      <c r="F1270">
        <v>212.05148600000001</v>
      </c>
      <c r="G1270" s="4">
        <v>3</v>
      </c>
      <c r="H1270">
        <v>211.744426</v>
      </c>
      <c r="I1270" s="3">
        <v>4</v>
      </c>
      <c r="P1270">
        <v>2</v>
      </c>
      <c r="Q1270" t="str">
        <f>CONCATENATE(C1270,E1270,G1270,I1270)</f>
        <v>34</v>
      </c>
    </row>
    <row r="1271" spans="1:17" x14ac:dyDescent="0.25">
      <c r="A1271">
        <v>18214</v>
      </c>
      <c r="F1271">
        <v>212.05148600000001</v>
      </c>
      <c r="G1271" s="4">
        <v>3</v>
      </c>
      <c r="H1271">
        <v>211.744426</v>
      </c>
      <c r="I1271" s="3">
        <v>4</v>
      </c>
      <c r="P1271">
        <v>2</v>
      </c>
      <c r="Q1271" t="str">
        <f>CONCATENATE(C1271,E1271,G1271,I1271)</f>
        <v>34</v>
      </c>
    </row>
    <row r="1272" spans="1:17" x14ac:dyDescent="0.25">
      <c r="A1272">
        <v>18215</v>
      </c>
      <c r="F1272">
        <v>212.05148600000001</v>
      </c>
      <c r="G1272" s="4">
        <v>3</v>
      </c>
      <c r="H1272">
        <v>211.744426</v>
      </c>
      <c r="I1272" s="3">
        <v>4</v>
      </c>
      <c r="P1272">
        <v>2</v>
      </c>
      <c r="Q1272" t="str">
        <f>CONCATENATE(C1272,E1272,G1272,I1272)</f>
        <v>34</v>
      </c>
    </row>
    <row r="1273" spans="1:17" x14ac:dyDescent="0.25">
      <c r="A1273">
        <v>18216</v>
      </c>
      <c r="F1273">
        <v>212.05148600000001</v>
      </c>
      <c r="G1273" s="4">
        <v>3</v>
      </c>
      <c r="H1273">
        <v>211.744426</v>
      </c>
      <c r="I1273" s="3">
        <v>4</v>
      </c>
      <c r="P1273">
        <v>2</v>
      </c>
      <c r="Q1273" t="str">
        <f>CONCATENATE(C1273,E1273,G1273,I1273)</f>
        <v>34</v>
      </c>
    </row>
    <row r="1274" spans="1:17" x14ac:dyDescent="0.25">
      <c r="A1274">
        <v>18217</v>
      </c>
      <c r="F1274">
        <v>212.05148600000001</v>
      </c>
      <c r="G1274" s="4">
        <v>3</v>
      </c>
      <c r="H1274">
        <v>211.744426</v>
      </c>
      <c r="I1274" s="3">
        <v>4</v>
      </c>
      <c r="P1274">
        <v>2</v>
      </c>
      <c r="Q1274" t="str">
        <f>CONCATENATE(C1274,E1274,G1274,I1274)</f>
        <v>34</v>
      </c>
    </row>
    <row r="1275" spans="1:17" x14ac:dyDescent="0.25">
      <c r="A1275">
        <v>18218</v>
      </c>
      <c r="F1275">
        <v>212.05148600000001</v>
      </c>
      <c r="G1275" s="4">
        <v>3</v>
      </c>
      <c r="H1275">
        <v>211.744426</v>
      </c>
      <c r="I1275" s="3">
        <v>4</v>
      </c>
      <c r="P1275">
        <v>2</v>
      </c>
      <c r="Q1275" t="str">
        <f>CONCATENATE(C1275,E1275,G1275,I1275)</f>
        <v>34</v>
      </c>
    </row>
    <row r="1276" spans="1:17" x14ac:dyDescent="0.25">
      <c r="A1276">
        <v>18219</v>
      </c>
      <c r="F1276">
        <v>212.05148600000001</v>
      </c>
      <c r="G1276" s="4">
        <v>3</v>
      </c>
      <c r="H1276">
        <v>211.744426</v>
      </c>
      <c r="I1276" s="3">
        <v>4</v>
      </c>
      <c r="P1276">
        <v>2</v>
      </c>
      <c r="Q1276" t="str">
        <f>CONCATENATE(C1276,E1276,G1276,I1276)</f>
        <v>34</v>
      </c>
    </row>
    <row r="1277" spans="1:17" x14ac:dyDescent="0.25">
      <c r="A1277">
        <v>18220</v>
      </c>
      <c r="F1277">
        <v>212.05148600000001</v>
      </c>
      <c r="G1277" s="4">
        <v>3</v>
      </c>
      <c r="P1277">
        <v>1</v>
      </c>
      <c r="Q1277" t="str">
        <f>CONCATENATE(C1277,E1277,G1277,I1277)</f>
        <v>3</v>
      </c>
    </row>
    <row r="1278" spans="1:17" x14ac:dyDescent="0.25">
      <c r="A1278">
        <v>18221</v>
      </c>
      <c r="P1278">
        <v>0</v>
      </c>
      <c r="Q1278" t="str">
        <f>CONCATENATE(C1278,E1278,G1278,I1278)</f>
        <v/>
      </c>
    </row>
    <row r="1279" spans="1:17" x14ac:dyDescent="0.25">
      <c r="A1279">
        <v>18222</v>
      </c>
      <c r="P1279">
        <v>0</v>
      </c>
      <c r="Q1279" t="str">
        <f>CONCATENATE(C1279,E1279,G1279,I1279)</f>
        <v/>
      </c>
    </row>
    <row r="1280" spans="1:17" x14ac:dyDescent="0.25">
      <c r="A1280">
        <v>18223</v>
      </c>
      <c r="P1280">
        <v>0</v>
      </c>
      <c r="Q1280" t="str">
        <f>CONCATENATE(C1280,E1280,G1280,I1280)</f>
        <v/>
      </c>
    </row>
    <row r="1281" spans="1:17" x14ac:dyDescent="0.25">
      <c r="A1281">
        <v>18224</v>
      </c>
      <c r="P1281">
        <v>0</v>
      </c>
      <c r="Q1281" t="str">
        <f>CONCATENATE(C1281,E1281,G1281,I1281)</f>
        <v/>
      </c>
    </row>
    <row r="1282" spans="1:17" x14ac:dyDescent="0.25">
      <c r="A1282">
        <v>18225</v>
      </c>
      <c r="P1282">
        <v>0</v>
      </c>
      <c r="Q1282" t="str">
        <f>CONCATENATE(C1282,E1282,G1282,I1282)</f>
        <v/>
      </c>
    </row>
    <row r="1283" spans="1:17" x14ac:dyDescent="0.25">
      <c r="A1283">
        <v>18226</v>
      </c>
      <c r="P1283">
        <v>0</v>
      </c>
      <c r="Q1283" t="str">
        <f>CONCATENATE(C1283,E1283,G1283,I1283)</f>
        <v/>
      </c>
    </row>
    <row r="1284" spans="1:17" x14ac:dyDescent="0.25">
      <c r="A1284">
        <v>18227</v>
      </c>
      <c r="P1284">
        <v>0</v>
      </c>
      <c r="Q1284" t="str">
        <f>CONCATENATE(C1284,E1284,G1284,I1284)</f>
        <v/>
      </c>
    </row>
    <row r="1285" spans="1:17" x14ac:dyDescent="0.25">
      <c r="A1285">
        <v>18228</v>
      </c>
      <c r="P1285">
        <v>0</v>
      </c>
      <c r="Q1285" t="str">
        <f>CONCATENATE(C1285,E1285,G1285,I1285)</f>
        <v/>
      </c>
    </row>
    <row r="1286" spans="1:17" x14ac:dyDescent="0.25">
      <c r="A1286">
        <v>18229</v>
      </c>
      <c r="D1286">
        <v>236.71984399999999</v>
      </c>
      <c r="E1286" s="1">
        <v>2</v>
      </c>
      <c r="P1286">
        <v>1</v>
      </c>
      <c r="Q1286" t="str">
        <f>CONCATENATE(C1286,E1286,G1286,I1286)</f>
        <v>2</v>
      </c>
    </row>
    <row r="1287" spans="1:17" x14ac:dyDescent="0.25">
      <c r="A1287">
        <v>18230</v>
      </c>
      <c r="D1287">
        <v>236.71984399999999</v>
      </c>
      <c r="E1287" s="1">
        <v>2</v>
      </c>
      <c r="P1287">
        <v>1</v>
      </c>
      <c r="Q1287" t="str">
        <f>CONCATENATE(C1287,E1287,G1287,I1287)</f>
        <v>2</v>
      </c>
    </row>
    <row r="1288" spans="1:17" x14ac:dyDescent="0.25">
      <c r="A1288">
        <v>18231</v>
      </c>
      <c r="D1288">
        <v>236.71984399999999</v>
      </c>
      <c r="E1288" s="1">
        <v>2</v>
      </c>
      <c r="P1288">
        <v>1</v>
      </c>
      <c r="Q1288" t="str">
        <f>CONCATENATE(C1288,E1288,G1288,I1288)</f>
        <v>2</v>
      </c>
    </row>
    <row r="1289" spans="1:17" x14ac:dyDescent="0.25">
      <c r="A1289">
        <v>18232</v>
      </c>
      <c r="D1289">
        <v>236.71984399999999</v>
      </c>
      <c r="E1289" s="1">
        <v>2</v>
      </c>
      <c r="P1289">
        <v>1</v>
      </c>
      <c r="Q1289" t="str">
        <f>CONCATENATE(C1289,E1289,G1289,I1289)</f>
        <v>2</v>
      </c>
    </row>
    <row r="1290" spans="1:17" x14ac:dyDescent="0.25">
      <c r="A1290">
        <v>18233</v>
      </c>
      <c r="B1290">
        <v>240.353498</v>
      </c>
      <c r="C1290" s="2">
        <v>1</v>
      </c>
      <c r="D1290">
        <v>236.71984399999999</v>
      </c>
      <c r="E1290" s="1">
        <v>2</v>
      </c>
      <c r="P1290">
        <v>2</v>
      </c>
      <c r="Q1290" t="str">
        <f>CONCATENATE(C1290,E1290,G1290,I1290)</f>
        <v>12</v>
      </c>
    </row>
    <row r="1291" spans="1:17" x14ac:dyDescent="0.25">
      <c r="A1291">
        <v>18234</v>
      </c>
      <c r="B1291">
        <v>240.353498</v>
      </c>
      <c r="C1291" s="2">
        <v>1</v>
      </c>
      <c r="D1291">
        <v>236.71984399999999</v>
      </c>
      <c r="E1291" s="1">
        <v>2</v>
      </c>
      <c r="P1291">
        <v>2</v>
      </c>
      <c r="Q1291" t="str">
        <f>CONCATENATE(C1291,E1291,G1291,I1291)</f>
        <v>12</v>
      </c>
    </row>
    <row r="1292" spans="1:17" x14ac:dyDescent="0.25">
      <c r="A1292">
        <v>18235</v>
      </c>
      <c r="B1292">
        <v>240.353498</v>
      </c>
      <c r="C1292" s="2">
        <v>1</v>
      </c>
      <c r="D1292">
        <v>236.71984399999999</v>
      </c>
      <c r="E1292" s="1">
        <v>2</v>
      </c>
      <c r="P1292">
        <v>2</v>
      </c>
      <c r="Q1292" t="str">
        <f>CONCATENATE(C1292,E1292,G1292,I1292)</f>
        <v>12</v>
      </c>
    </row>
    <row r="1293" spans="1:17" x14ac:dyDescent="0.25">
      <c r="A1293">
        <v>18236</v>
      </c>
      <c r="B1293">
        <v>240.353498</v>
      </c>
      <c r="C1293" s="2">
        <v>1</v>
      </c>
      <c r="D1293">
        <v>236.71984399999999</v>
      </c>
      <c r="E1293" s="1">
        <v>2</v>
      </c>
      <c r="P1293">
        <v>2</v>
      </c>
      <c r="Q1293" t="str">
        <f>CONCATENATE(C1293,E1293,G1293,I1293)</f>
        <v>12</v>
      </c>
    </row>
    <row r="1294" spans="1:17" x14ac:dyDescent="0.25">
      <c r="A1294">
        <v>18237</v>
      </c>
      <c r="B1294">
        <v>240.353498</v>
      </c>
      <c r="C1294" s="2">
        <v>1</v>
      </c>
      <c r="D1294">
        <v>236.71984399999999</v>
      </c>
      <c r="E1294" s="1">
        <v>2</v>
      </c>
      <c r="P1294">
        <v>2</v>
      </c>
      <c r="Q1294" t="str">
        <f>CONCATENATE(C1294,E1294,G1294,I1294)</f>
        <v>12</v>
      </c>
    </row>
    <row r="1295" spans="1:17" x14ac:dyDescent="0.25">
      <c r="A1295">
        <v>18238</v>
      </c>
      <c r="B1295">
        <v>240.353498</v>
      </c>
      <c r="C1295" s="2">
        <v>1</v>
      </c>
      <c r="D1295">
        <v>236.71984399999999</v>
      </c>
      <c r="E1295" s="1">
        <v>2</v>
      </c>
      <c r="P1295">
        <v>2</v>
      </c>
      <c r="Q1295" t="str">
        <f>CONCATENATE(C1295,E1295,G1295,I1295)</f>
        <v>12</v>
      </c>
    </row>
    <row r="1296" spans="1:17" x14ac:dyDescent="0.25">
      <c r="A1296">
        <v>18239</v>
      </c>
      <c r="B1296">
        <v>240.353498</v>
      </c>
      <c r="C1296" s="2">
        <v>1</v>
      </c>
      <c r="D1296">
        <v>236.71984399999999</v>
      </c>
      <c r="E1296" s="1">
        <v>2</v>
      </c>
      <c r="P1296">
        <v>2</v>
      </c>
      <c r="Q1296" t="str">
        <f>CONCATENATE(C1296,E1296,G1296,I1296)</f>
        <v>12</v>
      </c>
    </row>
    <row r="1297" spans="1:17" x14ac:dyDescent="0.25">
      <c r="A1297">
        <v>18240</v>
      </c>
      <c r="B1297">
        <v>240.353498</v>
      </c>
      <c r="C1297" s="2">
        <v>1</v>
      </c>
      <c r="P1297">
        <v>1</v>
      </c>
      <c r="Q1297" t="str">
        <f>CONCATENATE(C1297,E1297,G1297,I1297)</f>
        <v>1</v>
      </c>
    </row>
    <row r="1298" spans="1:17" x14ac:dyDescent="0.25">
      <c r="A1298">
        <v>18241</v>
      </c>
      <c r="B1298">
        <v>240.353498</v>
      </c>
      <c r="C1298" s="2">
        <v>1</v>
      </c>
      <c r="P1298">
        <v>1</v>
      </c>
      <c r="Q1298" t="str">
        <f>CONCATENATE(C1298,E1298,G1298,I1298)</f>
        <v>1</v>
      </c>
    </row>
    <row r="1299" spans="1:17" x14ac:dyDescent="0.25">
      <c r="A1299">
        <v>18242</v>
      </c>
      <c r="B1299">
        <v>240.353498</v>
      </c>
      <c r="C1299" s="2">
        <v>1</v>
      </c>
      <c r="P1299">
        <v>1</v>
      </c>
      <c r="Q1299" t="str">
        <f>CONCATENATE(C1299,E1299,G1299,I1299)</f>
        <v>1</v>
      </c>
    </row>
    <row r="1300" spans="1:17" x14ac:dyDescent="0.25">
      <c r="A1300">
        <v>18243</v>
      </c>
      <c r="P1300">
        <v>0</v>
      </c>
      <c r="Q1300" t="str">
        <f>CONCATENATE(C1300,E1300,G1300,I1300)</f>
        <v/>
      </c>
    </row>
    <row r="1301" spans="1:17" x14ac:dyDescent="0.25">
      <c r="A1301">
        <v>18244</v>
      </c>
      <c r="H1301">
        <v>241.633039</v>
      </c>
      <c r="I1301" s="3">
        <v>4</v>
      </c>
      <c r="P1301">
        <v>1</v>
      </c>
      <c r="Q1301" t="str">
        <f>CONCATENATE(C1301,E1301,G1301,I1301)</f>
        <v>4</v>
      </c>
    </row>
    <row r="1302" spans="1:17" x14ac:dyDescent="0.25">
      <c r="A1302">
        <v>18245</v>
      </c>
      <c r="H1302">
        <v>241.633039</v>
      </c>
      <c r="I1302" s="3">
        <v>4</v>
      </c>
      <c r="P1302">
        <v>1</v>
      </c>
      <c r="Q1302" t="str">
        <f>CONCATENATE(C1302,E1302,G1302,I1302)</f>
        <v>4</v>
      </c>
    </row>
    <row r="1303" spans="1:17" x14ac:dyDescent="0.25">
      <c r="A1303">
        <v>18246</v>
      </c>
      <c r="H1303">
        <v>241.633039</v>
      </c>
      <c r="I1303" s="3">
        <v>4</v>
      </c>
      <c r="P1303">
        <v>1</v>
      </c>
      <c r="Q1303" t="str">
        <f>CONCATENATE(C1303,E1303,G1303,I1303)</f>
        <v>4</v>
      </c>
    </row>
    <row r="1304" spans="1:17" x14ac:dyDescent="0.25">
      <c r="A1304">
        <v>18247</v>
      </c>
      <c r="F1304">
        <v>243.52660499999999</v>
      </c>
      <c r="G1304" s="4">
        <v>3</v>
      </c>
      <c r="H1304">
        <v>241.633039</v>
      </c>
      <c r="I1304" s="3">
        <v>4</v>
      </c>
      <c r="P1304">
        <v>2</v>
      </c>
      <c r="Q1304" t="str">
        <f>CONCATENATE(C1304,E1304,G1304,I1304)</f>
        <v>34</v>
      </c>
    </row>
    <row r="1305" spans="1:17" x14ac:dyDescent="0.25">
      <c r="A1305">
        <v>18248</v>
      </c>
      <c r="F1305">
        <v>243.52660499999999</v>
      </c>
      <c r="G1305" s="4">
        <v>3</v>
      </c>
      <c r="H1305">
        <v>241.633039</v>
      </c>
      <c r="I1305" s="3">
        <v>4</v>
      </c>
      <c r="P1305">
        <v>2</v>
      </c>
      <c r="Q1305" t="str">
        <f>CONCATENATE(C1305,E1305,G1305,I1305)</f>
        <v>34</v>
      </c>
    </row>
    <row r="1306" spans="1:17" x14ac:dyDescent="0.25">
      <c r="A1306">
        <v>18249</v>
      </c>
      <c r="F1306">
        <v>243.52660499999999</v>
      </c>
      <c r="G1306" s="4">
        <v>3</v>
      </c>
      <c r="H1306">
        <v>241.633039</v>
      </c>
      <c r="I1306" s="3">
        <v>4</v>
      </c>
      <c r="P1306">
        <v>2</v>
      </c>
      <c r="Q1306" t="str">
        <f>CONCATENATE(C1306,E1306,G1306,I1306)</f>
        <v>34</v>
      </c>
    </row>
    <row r="1307" spans="1:17" x14ac:dyDescent="0.25">
      <c r="A1307">
        <v>18250</v>
      </c>
      <c r="F1307">
        <v>243.52660499999999</v>
      </c>
      <c r="G1307" s="4">
        <v>3</v>
      </c>
      <c r="H1307">
        <v>241.633039</v>
      </c>
      <c r="I1307" s="3">
        <v>4</v>
      </c>
      <c r="P1307">
        <v>2</v>
      </c>
      <c r="Q1307" t="str">
        <f>CONCATENATE(C1307,E1307,G1307,I1307)</f>
        <v>34</v>
      </c>
    </row>
    <row r="1308" spans="1:17" x14ac:dyDescent="0.25">
      <c r="A1308">
        <v>18251</v>
      </c>
      <c r="F1308">
        <v>243.52660499999999</v>
      </c>
      <c r="G1308" s="4">
        <v>3</v>
      </c>
      <c r="H1308">
        <v>241.633039</v>
      </c>
      <c r="I1308" s="3">
        <v>4</v>
      </c>
      <c r="P1308">
        <v>2</v>
      </c>
      <c r="Q1308" t="str">
        <f>CONCATENATE(C1308,E1308,G1308,I1308)</f>
        <v>34</v>
      </c>
    </row>
    <row r="1309" spans="1:17" x14ac:dyDescent="0.25">
      <c r="A1309">
        <v>18252</v>
      </c>
      <c r="F1309">
        <v>243.52660499999999</v>
      </c>
      <c r="G1309" s="4">
        <v>3</v>
      </c>
      <c r="H1309">
        <v>241.633039</v>
      </c>
      <c r="I1309" s="3">
        <v>4</v>
      </c>
      <c r="P1309">
        <v>2</v>
      </c>
      <c r="Q1309" t="str">
        <f>CONCATENATE(C1309,E1309,G1309,I1309)</f>
        <v>34</v>
      </c>
    </row>
    <row r="1310" spans="1:17" x14ac:dyDescent="0.25">
      <c r="A1310">
        <v>18253</v>
      </c>
      <c r="F1310">
        <v>243.52660499999999</v>
      </c>
      <c r="G1310" s="4">
        <v>3</v>
      </c>
      <c r="P1310">
        <v>1</v>
      </c>
      <c r="Q1310" t="str">
        <f>CONCATENATE(C1310,E1310,G1310,I1310)</f>
        <v>3</v>
      </c>
    </row>
    <row r="1311" spans="1:17" x14ac:dyDescent="0.25">
      <c r="A1311">
        <v>18254</v>
      </c>
      <c r="F1311">
        <v>243.52660499999999</v>
      </c>
      <c r="G1311" s="4">
        <v>3</v>
      </c>
      <c r="P1311">
        <v>1</v>
      </c>
      <c r="Q1311" t="str">
        <f>CONCATENATE(C1311,E1311,G1311,I1311)</f>
        <v>3</v>
      </c>
    </row>
    <row r="1312" spans="1:17" x14ac:dyDescent="0.25">
      <c r="A1312">
        <v>18255</v>
      </c>
      <c r="F1312">
        <v>243.52660499999999</v>
      </c>
      <c r="G1312" s="4">
        <v>3</v>
      </c>
      <c r="P1312">
        <v>1</v>
      </c>
      <c r="Q1312" t="str">
        <f>CONCATENATE(C1312,E1312,G1312,I1312)</f>
        <v>3</v>
      </c>
    </row>
    <row r="1313" spans="1:17" x14ac:dyDescent="0.25">
      <c r="A1313">
        <v>18256</v>
      </c>
      <c r="F1313">
        <v>243.52660499999999</v>
      </c>
      <c r="G1313" s="4">
        <v>3</v>
      </c>
      <c r="P1313">
        <v>1</v>
      </c>
      <c r="Q1313" t="str">
        <f>CONCATENATE(C1313,E1313,G1313,I1313)</f>
        <v>3</v>
      </c>
    </row>
    <row r="1314" spans="1:17" x14ac:dyDescent="0.25">
      <c r="A1314">
        <v>18257</v>
      </c>
      <c r="J1314">
        <v>267.73432000000003</v>
      </c>
      <c r="K1314" t="s">
        <v>22</v>
      </c>
      <c r="Q1314" t="str">
        <f>CONCATENATE(C1314,E1314,G1314,I1314)</f>
        <v/>
      </c>
    </row>
    <row r="1315" spans="1:17" x14ac:dyDescent="0.25">
      <c r="A1315">
        <v>18366</v>
      </c>
      <c r="Q1315" t="str">
        <f>CONCATENATE(C1315,E1315,G1315,I1315)</f>
        <v/>
      </c>
    </row>
    <row r="1316" spans="1:17" x14ac:dyDescent="0.25">
      <c r="A1316">
        <v>18367</v>
      </c>
      <c r="Q1316" t="str">
        <f>CONCATENATE(C1316,E1316,G1316,I1316)</f>
        <v/>
      </c>
    </row>
    <row r="1317" spans="1:17" x14ac:dyDescent="0.25">
      <c r="A1317">
        <v>18368</v>
      </c>
      <c r="Q1317" t="str">
        <f>CONCATENATE(C1317,E1317,G1317,I1317)</f>
        <v/>
      </c>
    </row>
    <row r="1318" spans="1:17" x14ac:dyDescent="0.25">
      <c r="A1318">
        <v>18369</v>
      </c>
      <c r="Q1318" t="str">
        <f>CONCATENATE(C1318,E1318,G1318,I1318)</f>
        <v/>
      </c>
    </row>
    <row r="1319" spans="1:17" x14ac:dyDescent="0.25">
      <c r="A1319">
        <v>18370</v>
      </c>
      <c r="Q1319" t="str">
        <f>CONCATENATE(C1319,E1319,G1319,I1319)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9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1128</v>
      </c>
    </row>
    <row r="4" spans="1:6" x14ac:dyDescent="0.25">
      <c r="A4">
        <v>1129</v>
      </c>
    </row>
    <row r="5" spans="1:6" x14ac:dyDescent="0.25">
      <c r="A5">
        <v>1130</v>
      </c>
      <c r="F5" t="s">
        <v>22</v>
      </c>
    </row>
    <row r="6" spans="1:6" x14ac:dyDescent="0.25">
      <c r="A6">
        <v>1131</v>
      </c>
      <c r="C6" s="1">
        <v>2</v>
      </c>
    </row>
    <row r="7" spans="1:6" x14ac:dyDescent="0.25">
      <c r="A7">
        <v>1132</v>
      </c>
      <c r="C7" s="1">
        <v>2</v>
      </c>
    </row>
    <row r="8" spans="1:6" x14ac:dyDescent="0.25">
      <c r="A8">
        <v>1133</v>
      </c>
      <c r="C8" s="1">
        <v>2</v>
      </c>
    </row>
    <row r="9" spans="1:6" x14ac:dyDescent="0.25">
      <c r="A9">
        <v>1134</v>
      </c>
      <c r="C9" s="1">
        <v>2</v>
      </c>
    </row>
    <row r="10" spans="1:6" x14ac:dyDescent="0.25">
      <c r="A10">
        <v>1135</v>
      </c>
      <c r="C10" s="1">
        <v>2</v>
      </c>
    </row>
    <row r="11" spans="1:6" x14ac:dyDescent="0.25">
      <c r="A11">
        <v>1136</v>
      </c>
      <c r="C11" s="1">
        <v>2</v>
      </c>
    </row>
    <row r="12" spans="1:6" x14ac:dyDescent="0.25">
      <c r="A12">
        <v>1137</v>
      </c>
      <c r="C12" s="1">
        <v>2</v>
      </c>
    </row>
    <row r="13" spans="1:6" x14ac:dyDescent="0.25">
      <c r="A13">
        <v>1138</v>
      </c>
      <c r="C13" s="1">
        <v>2</v>
      </c>
    </row>
    <row r="14" spans="1:6" x14ac:dyDescent="0.25">
      <c r="A14">
        <v>1139</v>
      </c>
      <c r="C14" s="1">
        <v>2</v>
      </c>
    </row>
    <row r="15" spans="1:6" x14ac:dyDescent="0.25">
      <c r="A15">
        <v>1140</v>
      </c>
      <c r="C15" s="1">
        <v>2</v>
      </c>
    </row>
    <row r="16" spans="1:6" x14ac:dyDescent="0.25">
      <c r="A16">
        <v>1141</v>
      </c>
      <c r="C16" s="1">
        <v>2</v>
      </c>
    </row>
    <row r="17" spans="1:5" x14ac:dyDescent="0.25">
      <c r="A17">
        <v>1142</v>
      </c>
      <c r="C17" s="1">
        <v>2</v>
      </c>
    </row>
    <row r="18" spans="1:5" x14ac:dyDescent="0.25">
      <c r="A18">
        <v>1143</v>
      </c>
      <c r="B18" s="2">
        <v>1</v>
      </c>
      <c r="C18" s="1">
        <v>2</v>
      </c>
    </row>
    <row r="19" spans="1:5" x14ac:dyDescent="0.25">
      <c r="A19">
        <v>1144</v>
      </c>
      <c r="B19" s="2">
        <v>1</v>
      </c>
      <c r="C19" s="1">
        <v>2</v>
      </c>
    </row>
    <row r="20" spans="1:5" x14ac:dyDescent="0.25">
      <c r="A20">
        <v>1145</v>
      </c>
      <c r="B20" s="2">
        <v>1</v>
      </c>
      <c r="C20" s="1">
        <v>2</v>
      </c>
    </row>
    <row r="21" spans="1:5" x14ac:dyDescent="0.25">
      <c r="A21">
        <v>1146</v>
      </c>
      <c r="B21" s="2">
        <v>1</v>
      </c>
      <c r="C21" s="1">
        <v>2</v>
      </c>
    </row>
    <row r="22" spans="1:5" x14ac:dyDescent="0.25">
      <c r="A22">
        <v>1147</v>
      </c>
      <c r="B22" s="2">
        <v>1</v>
      </c>
    </row>
    <row r="23" spans="1:5" x14ac:dyDescent="0.25">
      <c r="A23">
        <v>1148</v>
      </c>
      <c r="B23" s="2">
        <v>1</v>
      </c>
    </row>
    <row r="24" spans="1:5" x14ac:dyDescent="0.25">
      <c r="A24">
        <v>1149</v>
      </c>
      <c r="B24" s="2">
        <v>1</v>
      </c>
    </row>
    <row r="25" spans="1:5" x14ac:dyDescent="0.25">
      <c r="A25">
        <v>1150</v>
      </c>
      <c r="B25" s="2">
        <v>1</v>
      </c>
    </row>
    <row r="26" spans="1:5" x14ac:dyDescent="0.25">
      <c r="A26">
        <v>1151</v>
      </c>
      <c r="B26" s="2">
        <v>1</v>
      </c>
    </row>
    <row r="27" spans="1:5" x14ac:dyDescent="0.25">
      <c r="A27">
        <v>1152</v>
      </c>
      <c r="B27" s="2">
        <v>1</v>
      </c>
    </row>
    <row r="28" spans="1:5" x14ac:dyDescent="0.25">
      <c r="A28">
        <v>1153</v>
      </c>
      <c r="B28" s="2">
        <v>1</v>
      </c>
    </row>
    <row r="29" spans="1:5" x14ac:dyDescent="0.25">
      <c r="A29">
        <v>1154</v>
      </c>
      <c r="B29" s="2">
        <v>1</v>
      </c>
      <c r="E29" s="3">
        <v>4</v>
      </c>
    </row>
    <row r="30" spans="1:5" x14ac:dyDescent="0.25">
      <c r="A30">
        <v>1155</v>
      </c>
      <c r="B30" s="2">
        <v>1</v>
      </c>
      <c r="E30" s="3">
        <v>4</v>
      </c>
    </row>
    <row r="31" spans="1:5" x14ac:dyDescent="0.25">
      <c r="A31">
        <v>1156</v>
      </c>
      <c r="B31" s="2">
        <v>1</v>
      </c>
      <c r="E31" s="3">
        <v>4</v>
      </c>
    </row>
    <row r="32" spans="1:5" x14ac:dyDescent="0.25">
      <c r="A32">
        <v>1157</v>
      </c>
      <c r="B32" s="2">
        <v>1</v>
      </c>
      <c r="E32" s="3">
        <v>4</v>
      </c>
    </row>
    <row r="33" spans="1:5" x14ac:dyDescent="0.25">
      <c r="A33">
        <v>1158</v>
      </c>
      <c r="E33" s="3">
        <v>4</v>
      </c>
    </row>
    <row r="34" spans="1:5" x14ac:dyDescent="0.25">
      <c r="A34">
        <v>1159</v>
      </c>
      <c r="E34" s="3">
        <v>4</v>
      </c>
    </row>
    <row r="35" spans="1:5" x14ac:dyDescent="0.25">
      <c r="A35">
        <v>1160</v>
      </c>
      <c r="D35" s="4">
        <v>3</v>
      </c>
      <c r="E35" s="3">
        <v>4</v>
      </c>
    </row>
    <row r="36" spans="1:5" x14ac:dyDescent="0.25">
      <c r="A36">
        <v>1161</v>
      </c>
      <c r="D36" s="4">
        <v>3</v>
      </c>
      <c r="E36" s="3">
        <v>4</v>
      </c>
    </row>
    <row r="37" spans="1:5" x14ac:dyDescent="0.25">
      <c r="A37">
        <v>1162</v>
      </c>
      <c r="D37" s="4">
        <v>3</v>
      </c>
      <c r="E37" s="3">
        <v>4</v>
      </c>
    </row>
    <row r="38" spans="1:5" x14ac:dyDescent="0.25">
      <c r="A38">
        <v>1163</v>
      </c>
      <c r="D38" s="4">
        <v>3</v>
      </c>
      <c r="E38" s="3">
        <v>4</v>
      </c>
    </row>
    <row r="39" spans="1:5" x14ac:dyDescent="0.25">
      <c r="A39">
        <v>1164</v>
      </c>
      <c r="D39" s="4">
        <v>3</v>
      </c>
      <c r="E39" s="3">
        <v>4</v>
      </c>
    </row>
    <row r="40" spans="1:5" x14ac:dyDescent="0.25">
      <c r="A40">
        <v>1165</v>
      </c>
      <c r="D40" s="4">
        <v>3</v>
      </c>
    </row>
    <row r="41" spans="1:5" x14ac:dyDescent="0.25">
      <c r="A41">
        <v>1166</v>
      </c>
      <c r="D41" s="4">
        <v>3</v>
      </c>
    </row>
    <row r="42" spans="1:5" x14ac:dyDescent="0.25">
      <c r="A42">
        <v>1167</v>
      </c>
      <c r="D42" s="4">
        <v>3</v>
      </c>
    </row>
    <row r="43" spans="1:5" x14ac:dyDescent="0.25">
      <c r="A43">
        <v>1168</v>
      </c>
      <c r="D43" s="4">
        <v>3</v>
      </c>
    </row>
    <row r="44" spans="1:5" x14ac:dyDescent="0.25">
      <c r="A44">
        <v>1169</v>
      </c>
      <c r="D44" s="4">
        <v>3</v>
      </c>
    </row>
    <row r="45" spans="1:5" x14ac:dyDescent="0.25">
      <c r="A45">
        <v>1170</v>
      </c>
      <c r="C45" s="1">
        <v>2</v>
      </c>
      <c r="D45" s="4">
        <v>3</v>
      </c>
    </row>
    <row r="46" spans="1:5" x14ac:dyDescent="0.25">
      <c r="A46">
        <v>1171</v>
      </c>
      <c r="C46" s="1">
        <v>2</v>
      </c>
    </row>
    <row r="47" spans="1:5" x14ac:dyDescent="0.25">
      <c r="A47">
        <v>1172</v>
      </c>
      <c r="C47" s="1">
        <v>2</v>
      </c>
    </row>
    <row r="48" spans="1:5" x14ac:dyDescent="0.25">
      <c r="A48">
        <v>1173</v>
      </c>
      <c r="C48" s="1">
        <v>2</v>
      </c>
    </row>
    <row r="49" spans="1:3" x14ac:dyDescent="0.25">
      <c r="A49">
        <v>1174</v>
      </c>
      <c r="C49" s="1">
        <v>2</v>
      </c>
    </row>
    <row r="50" spans="1:3" x14ac:dyDescent="0.25">
      <c r="A50">
        <v>1175</v>
      </c>
      <c r="C50" s="1">
        <v>2</v>
      </c>
    </row>
    <row r="51" spans="1:3" x14ac:dyDescent="0.25">
      <c r="A51">
        <v>1176</v>
      </c>
      <c r="C51" s="1">
        <v>2</v>
      </c>
    </row>
    <row r="52" spans="1:3" x14ac:dyDescent="0.25">
      <c r="A52">
        <v>1177</v>
      </c>
      <c r="C52" s="1">
        <v>2</v>
      </c>
    </row>
    <row r="53" spans="1:3" x14ac:dyDescent="0.25">
      <c r="A53">
        <v>1178</v>
      </c>
      <c r="C53" s="1">
        <v>2</v>
      </c>
    </row>
    <row r="54" spans="1:3" x14ac:dyDescent="0.25">
      <c r="A54">
        <v>1179</v>
      </c>
      <c r="C54" s="1">
        <v>2</v>
      </c>
    </row>
    <row r="55" spans="1:3" x14ac:dyDescent="0.25">
      <c r="A55">
        <v>1180</v>
      </c>
      <c r="C55" s="1">
        <v>2</v>
      </c>
    </row>
    <row r="56" spans="1:3" x14ac:dyDescent="0.25">
      <c r="A56">
        <v>1181</v>
      </c>
      <c r="B56" s="2">
        <v>1</v>
      </c>
      <c r="C56" s="1">
        <v>2</v>
      </c>
    </row>
    <row r="57" spans="1:3" x14ac:dyDescent="0.25">
      <c r="A57">
        <v>1182</v>
      </c>
      <c r="B57" s="2">
        <v>1</v>
      </c>
      <c r="C57" s="1">
        <v>2</v>
      </c>
    </row>
    <row r="58" spans="1:3" x14ac:dyDescent="0.25">
      <c r="A58">
        <v>1183</v>
      </c>
      <c r="B58" s="2">
        <v>1</v>
      </c>
    </row>
    <row r="59" spans="1:3" x14ac:dyDescent="0.25">
      <c r="A59">
        <v>1184</v>
      </c>
      <c r="B59" s="2">
        <v>1</v>
      </c>
    </row>
    <row r="60" spans="1:3" x14ac:dyDescent="0.25">
      <c r="A60">
        <v>1185</v>
      </c>
      <c r="B60" s="2">
        <v>1</v>
      </c>
    </row>
    <row r="61" spans="1:3" x14ac:dyDescent="0.25">
      <c r="A61">
        <v>1186</v>
      </c>
      <c r="B61" s="2">
        <v>1</v>
      </c>
    </row>
    <row r="62" spans="1:3" x14ac:dyDescent="0.25">
      <c r="A62">
        <v>1187</v>
      </c>
      <c r="B62" s="2">
        <v>1</v>
      </c>
    </row>
    <row r="63" spans="1:3" x14ac:dyDescent="0.25">
      <c r="A63">
        <v>1188</v>
      </c>
      <c r="B63" s="2">
        <v>1</v>
      </c>
    </row>
    <row r="64" spans="1:3" x14ac:dyDescent="0.25">
      <c r="A64">
        <v>1189</v>
      </c>
      <c r="B64" s="2">
        <v>1</v>
      </c>
    </row>
    <row r="65" spans="1:5" x14ac:dyDescent="0.25">
      <c r="A65">
        <v>1190</v>
      </c>
      <c r="B65" s="2">
        <v>1</v>
      </c>
    </row>
    <row r="66" spans="1:5" x14ac:dyDescent="0.25">
      <c r="A66">
        <v>1191</v>
      </c>
      <c r="B66" s="2">
        <v>1</v>
      </c>
    </row>
    <row r="67" spans="1:5" x14ac:dyDescent="0.25">
      <c r="A67">
        <v>1192</v>
      </c>
      <c r="B67" s="2">
        <v>1</v>
      </c>
      <c r="E67" s="3">
        <v>4</v>
      </c>
    </row>
    <row r="68" spans="1:5" x14ac:dyDescent="0.25">
      <c r="A68">
        <v>1193</v>
      </c>
      <c r="B68" s="2">
        <v>1</v>
      </c>
      <c r="E68" s="3">
        <v>4</v>
      </c>
    </row>
    <row r="69" spans="1:5" x14ac:dyDescent="0.25">
      <c r="A69">
        <v>1194</v>
      </c>
      <c r="B69" s="2">
        <v>1</v>
      </c>
      <c r="E69" s="3">
        <v>4</v>
      </c>
    </row>
    <row r="70" spans="1:5" x14ac:dyDescent="0.25">
      <c r="A70">
        <v>1195</v>
      </c>
      <c r="E70" s="3">
        <v>4</v>
      </c>
    </row>
    <row r="71" spans="1:5" x14ac:dyDescent="0.25">
      <c r="A71">
        <v>1196</v>
      </c>
      <c r="E71" s="3">
        <v>4</v>
      </c>
    </row>
    <row r="72" spans="1:5" x14ac:dyDescent="0.25">
      <c r="A72">
        <v>1197</v>
      </c>
      <c r="D72" s="4">
        <v>3</v>
      </c>
      <c r="E72" s="3">
        <v>4</v>
      </c>
    </row>
    <row r="73" spans="1:5" x14ac:dyDescent="0.25">
      <c r="A73">
        <v>1198</v>
      </c>
      <c r="D73" s="4">
        <v>3</v>
      </c>
      <c r="E73" s="3">
        <v>4</v>
      </c>
    </row>
    <row r="74" spans="1:5" x14ac:dyDescent="0.25">
      <c r="A74">
        <v>1199</v>
      </c>
      <c r="D74" s="4">
        <v>3</v>
      </c>
      <c r="E74" s="3">
        <v>4</v>
      </c>
    </row>
    <row r="75" spans="1:5" x14ac:dyDescent="0.25">
      <c r="A75">
        <v>1200</v>
      </c>
      <c r="D75" s="4">
        <v>3</v>
      </c>
      <c r="E75" s="3">
        <v>4</v>
      </c>
    </row>
    <row r="76" spans="1:5" x14ac:dyDescent="0.25">
      <c r="A76">
        <v>1201</v>
      </c>
      <c r="D76" s="4">
        <v>3</v>
      </c>
      <c r="E76" s="3">
        <v>4</v>
      </c>
    </row>
    <row r="77" spans="1:5" x14ac:dyDescent="0.25">
      <c r="A77">
        <v>1202</v>
      </c>
      <c r="D77" s="4">
        <v>3</v>
      </c>
      <c r="E77" s="3">
        <v>4</v>
      </c>
    </row>
    <row r="78" spans="1:5" x14ac:dyDescent="0.25">
      <c r="A78">
        <v>1203</v>
      </c>
      <c r="D78" s="4">
        <v>3</v>
      </c>
      <c r="E78" s="3">
        <v>4</v>
      </c>
    </row>
    <row r="79" spans="1:5" x14ac:dyDescent="0.25">
      <c r="A79">
        <v>1204</v>
      </c>
      <c r="C79" s="1">
        <v>2</v>
      </c>
      <c r="D79" s="4">
        <v>3</v>
      </c>
    </row>
    <row r="80" spans="1:5" x14ac:dyDescent="0.25">
      <c r="A80">
        <v>1205</v>
      </c>
      <c r="C80" s="1">
        <v>2</v>
      </c>
      <c r="D80" s="4">
        <v>3</v>
      </c>
    </row>
    <row r="81" spans="1:4" x14ac:dyDescent="0.25">
      <c r="A81">
        <v>1206</v>
      </c>
      <c r="C81" s="1">
        <v>2</v>
      </c>
      <c r="D81" s="4">
        <v>3</v>
      </c>
    </row>
    <row r="82" spans="1:4" x14ac:dyDescent="0.25">
      <c r="A82">
        <v>1207</v>
      </c>
      <c r="C82" s="1">
        <v>2</v>
      </c>
      <c r="D82" s="4">
        <v>3</v>
      </c>
    </row>
    <row r="83" spans="1:4" x14ac:dyDescent="0.25">
      <c r="A83">
        <v>1208</v>
      </c>
      <c r="C83" s="1">
        <v>2</v>
      </c>
      <c r="D83" s="4">
        <v>3</v>
      </c>
    </row>
    <row r="84" spans="1:4" x14ac:dyDescent="0.25">
      <c r="A84">
        <v>1209</v>
      </c>
      <c r="C84" s="1">
        <v>2</v>
      </c>
    </row>
    <row r="85" spans="1:4" x14ac:dyDescent="0.25">
      <c r="A85">
        <v>1210</v>
      </c>
      <c r="C85" s="1">
        <v>2</v>
      </c>
    </row>
    <row r="86" spans="1:4" x14ac:dyDescent="0.25">
      <c r="A86">
        <v>1211</v>
      </c>
      <c r="C86" s="1">
        <v>2</v>
      </c>
    </row>
    <row r="87" spans="1:4" x14ac:dyDescent="0.25">
      <c r="A87">
        <v>1212</v>
      </c>
      <c r="C87" s="1">
        <v>2</v>
      </c>
    </row>
    <row r="88" spans="1:4" x14ac:dyDescent="0.25">
      <c r="A88">
        <v>1213</v>
      </c>
      <c r="C88" s="1">
        <v>2</v>
      </c>
    </row>
    <row r="89" spans="1:4" x14ac:dyDescent="0.25">
      <c r="A89">
        <v>1214</v>
      </c>
      <c r="C89" s="1">
        <v>2</v>
      </c>
    </row>
    <row r="90" spans="1:4" x14ac:dyDescent="0.25">
      <c r="A90">
        <v>1215</v>
      </c>
      <c r="C90" s="1">
        <v>2</v>
      </c>
    </row>
    <row r="91" spans="1:4" x14ac:dyDescent="0.25">
      <c r="A91">
        <v>1216</v>
      </c>
      <c r="B91" s="2">
        <v>1</v>
      </c>
      <c r="C91" s="1">
        <v>2</v>
      </c>
    </row>
    <row r="92" spans="1:4" x14ac:dyDescent="0.25">
      <c r="A92">
        <v>1217</v>
      </c>
      <c r="B92" s="2">
        <v>1</v>
      </c>
      <c r="C92" s="1">
        <v>2</v>
      </c>
    </row>
    <row r="93" spans="1:4" x14ac:dyDescent="0.25">
      <c r="A93">
        <v>1218</v>
      </c>
      <c r="B93" s="2">
        <v>1</v>
      </c>
      <c r="C93" s="1">
        <v>2</v>
      </c>
    </row>
    <row r="94" spans="1:4" x14ac:dyDescent="0.25">
      <c r="A94">
        <v>1219</v>
      </c>
      <c r="B94" s="2">
        <v>1</v>
      </c>
    </row>
    <row r="95" spans="1:4" x14ac:dyDescent="0.25">
      <c r="A95">
        <v>1220</v>
      </c>
      <c r="B95" s="2">
        <v>1</v>
      </c>
    </row>
    <row r="96" spans="1:4" x14ac:dyDescent="0.25">
      <c r="A96">
        <v>1221</v>
      </c>
      <c r="B96" s="2">
        <v>1</v>
      </c>
    </row>
    <row r="97" spans="1:5" x14ac:dyDescent="0.25">
      <c r="A97">
        <v>1222</v>
      </c>
      <c r="B97" s="2">
        <v>1</v>
      </c>
    </row>
    <row r="98" spans="1:5" x14ac:dyDescent="0.25">
      <c r="A98">
        <v>1223</v>
      </c>
      <c r="B98" s="2">
        <v>1</v>
      </c>
    </row>
    <row r="99" spans="1:5" x14ac:dyDescent="0.25">
      <c r="A99">
        <v>1224</v>
      </c>
      <c r="B99" s="2">
        <v>1</v>
      </c>
    </row>
    <row r="100" spans="1:5" x14ac:dyDescent="0.25">
      <c r="A100">
        <v>1225</v>
      </c>
      <c r="B100" s="2">
        <v>1</v>
      </c>
    </row>
    <row r="101" spans="1:5" x14ac:dyDescent="0.25">
      <c r="A101">
        <v>1226</v>
      </c>
      <c r="B101" s="2">
        <v>1</v>
      </c>
    </row>
    <row r="102" spans="1:5" x14ac:dyDescent="0.25">
      <c r="A102">
        <v>1227</v>
      </c>
      <c r="B102" s="2">
        <v>1</v>
      </c>
    </row>
    <row r="103" spans="1:5" x14ac:dyDescent="0.25">
      <c r="A103">
        <v>1228</v>
      </c>
      <c r="B103" s="2">
        <v>1</v>
      </c>
      <c r="E103" s="3">
        <v>4</v>
      </c>
    </row>
    <row r="104" spans="1:5" x14ac:dyDescent="0.25">
      <c r="A104">
        <v>1229</v>
      </c>
      <c r="B104" s="2">
        <v>1</v>
      </c>
      <c r="E104" s="3">
        <v>4</v>
      </c>
    </row>
    <row r="105" spans="1:5" x14ac:dyDescent="0.25">
      <c r="A105">
        <v>1230</v>
      </c>
      <c r="E105" s="3">
        <v>4</v>
      </c>
    </row>
    <row r="106" spans="1:5" x14ac:dyDescent="0.25">
      <c r="A106">
        <v>1231</v>
      </c>
      <c r="E106" s="3">
        <v>4</v>
      </c>
    </row>
    <row r="107" spans="1:5" x14ac:dyDescent="0.25">
      <c r="A107">
        <v>1232</v>
      </c>
      <c r="D107" s="4">
        <v>3</v>
      </c>
      <c r="E107" s="3">
        <v>4</v>
      </c>
    </row>
    <row r="108" spans="1:5" x14ac:dyDescent="0.25">
      <c r="A108">
        <v>1233</v>
      </c>
      <c r="D108" s="4">
        <v>3</v>
      </c>
      <c r="E108" s="3">
        <v>4</v>
      </c>
    </row>
    <row r="109" spans="1:5" x14ac:dyDescent="0.25">
      <c r="A109">
        <v>1234</v>
      </c>
      <c r="D109" s="4">
        <v>3</v>
      </c>
      <c r="E109" s="3">
        <v>4</v>
      </c>
    </row>
    <row r="110" spans="1:5" x14ac:dyDescent="0.25">
      <c r="A110">
        <v>1235</v>
      </c>
      <c r="D110" s="4">
        <v>3</v>
      </c>
      <c r="E110" s="3">
        <v>4</v>
      </c>
    </row>
    <row r="111" spans="1:5" x14ac:dyDescent="0.25">
      <c r="A111">
        <v>1236</v>
      </c>
      <c r="D111" s="4">
        <v>3</v>
      </c>
      <c r="E111" s="3">
        <v>4</v>
      </c>
    </row>
    <row r="112" spans="1:5" x14ac:dyDescent="0.25">
      <c r="A112">
        <v>1237</v>
      </c>
      <c r="D112" s="4">
        <v>3</v>
      </c>
      <c r="E112" s="3">
        <v>4</v>
      </c>
    </row>
    <row r="113" spans="1:5" x14ac:dyDescent="0.25">
      <c r="A113">
        <v>1238</v>
      </c>
      <c r="D113" s="4">
        <v>3</v>
      </c>
      <c r="E113" s="3">
        <v>4</v>
      </c>
    </row>
    <row r="114" spans="1:5" x14ac:dyDescent="0.25">
      <c r="A114">
        <v>1239</v>
      </c>
      <c r="D114" s="4">
        <v>3</v>
      </c>
      <c r="E114" s="3">
        <v>4</v>
      </c>
    </row>
    <row r="115" spans="1:5" x14ac:dyDescent="0.25">
      <c r="A115">
        <v>1240</v>
      </c>
      <c r="D115" s="4">
        <v>3</v>
      </c>
    </row>
    <row r="116" spans="1:5" x14ac:dyDescent="0.25">
      <c r="A116">
        <v>1241</v>
      </c>
      <c r="D116" s="4">
        <v>3</v>
      </c>
    </row>
    <row r="117" spans="1:5" x14ac:dyDescent="0.25">
      <c r="A117">
        <v>1242</v>
      </c>
      <c r="C117" s="1">
        <v>2</v>
      </c>
      <c r="D117" s="4">
        <v>3</v>
      </c>
    </row>
    <row r="118" spans="1:5" x14ac:dyDescent="0.25">
      <c r="A118">
        <v>1243</v>
      </c>
      <c r="C118" s="1">
        <v>2</v>
      </c>
      <c r="D118" s="4">
        <v>3</v>
      </c>
    </row>
    <row r="119" spans="1:5" x14ac:dyDescent="0.25">
      <c r="A119">
        <v>1244</v>
      </c>
      <c r="C119" s="1">
        <v>2</v>
      </c>
      <c r="D119" s="4">
        <v>3</v>
      </c>
    </row>
    <row r="120" spans="1:5" x14ac:dyDescent="0.25">
      <c r="A120">
        <v>1245</v>
      </c>
      <c r="C120" s="1">
        <v>2</v>
      </c>
    </row>
    <row r="121" spans="1:5" x14ac:dyDescent="0.25">
      <c r="A121">
        <v>1246</v>
      </c>
      <c r="C121" s="1">
        <v>2</v>
      </c>
    </row>
    <row r="122" spans="1:5" x14ac:dyDescent="0.25">
      <c r="A122">
        <v>1247</v>
      </c>
      <c r="C122" s="1">
        <v>2</v>
      </c>
    </row>
    <row r="123" spans="1:5" x14ac:dyDescent="0.25">
      <c r="A123">
        <v>1248</v>
      </c>
      <c r="C123" s="1">
        <v>2</v>
      </c>
    </row>
    <row r="124" spans="1:5" x14ac:dyDescent="0.25">
      <c r="A124">
        <v>1249</v>
      </c>
      <c r="C124" s="1">
        <v>2</v>
      </c>
    </row>
    <row r="125" spans="1:5" x14ac:dyDescent="0.25">
      <c r="A125">
        <v>1250</v>
      </c>
      <c r="C125" s="1">
        <v>2</v>
      </c>
    </row>
    <row r="126" spans="1:5" x14ac:dyDescent="0.25">
      <c r="A126">
        <v>1251</v>
      </c>
      <c r="C126" s="1">
        <v>2</v>
      </c>
    </row>
    <row r="127" spans="1:5" x14ac:dyDescent="0.25">
      <c r="A127">
        <v>1252</v>
      </c>
      <c r="B127" s="2">
        <v>1</v>
      </c>
      <c r="C127" s="1">
        <v>2</v>
      </c>
    </row>
    <row r="128" spans="1:5" x14ac:dyDescent="0.25">
      <c r="A128">
        <v>1253</v>
      </c>
      <c r="B128" s="2">
        <v>1</v>
      </c>
      <c r="C128" s="1">
        <v>2</v>
      </c>
    </row>
    <row r="129" spans="1:5" x14ac:dyDescent="0.25">
      <c r="A129">
        <v>1254</v>
      </c>
      <c r="B129" s="2">
        <v>1</v>
      </c>
      <c r="C129" s="1">
        <v>2</v>
      </c>
    </row>
    <row r="130" spans="1:5" x14ac:dyDescent="0.25">
      <c r="A130">
        <v>1255</v>
      </c>
      <c r="B130" s="2">
        <v>1</v>
      </c>
      <c r="C130" s="1">
        <v>2</v>
      </c>
    </row>
    <row r="131" spans="1:5" x14ac:dyDescent="0.25">
      <c r="A131">
        <v>1256</v>
      </c>
      <c r="B131" s="2">
        <v>1</v>
      </c>
    </row>
    <row r="132" spans="1:5" x14ac:dyDescent="0.25">
      <c r="A132">
        <v>1257</v>
      </c>
      <c r="B132" s="2">
        <v>1</v>
      </c>
    </row>
    <row r="133" spans="1:5" x14ac:dyDescent="0.25">
      <c r="A133">
        <v>1258</v>
      </c>
      <c r="B133" s="2">
        <v>1</v>
      </c>
    </row>
    <row r="134" spans="1:5" x14ac:dyDescent="0.25">
      <c r="A134">
        <v>1259</v>
      </c>
      <c r="B134" s="2">
        <v>1</v>
      </c>
    </row>
    <row r="135" spans="1:5" x14ac:dyDescent="0.25">
      <c r="A135">
        <v>1260</v>
      </c>
      <c r="B135" s="2">
        <v>1</v>
      </c>
    </row>
    <row r="136" spans="1:5" x14ac:dyDescent="0.25">
      <c r="A136">
        <v>1261</v>
      </c>
      <c r="B136" s="2">
        <v>1</v>
      </c>
    </row>
    <row r="137" spans="1:5" x14ac:dyDescent="0.25">
      <c r="A137">
        <v>1262</v>
      </c>
      <c r="B137" s="2">
        <v>1</v>
      </c>
    </row>
    <row r="138" spans="1:5" x14ac:dyDescent="0.25">
      <c r="A138">
        <v>1263</v>
      </c>
      <c r="B138" s="2">
        <v>1</v>
      </c>
    </row>
    <row r="139" spans="1:5" x14ac:dyDescent="0.25">
      <c r="A139">
        <v>1264</v>
      </c>
      <c r="B139" s="2">
        <v>1</v>
      </c>
    </row>
    <row r="140" spans="1:5" x14ac:dyDescent="0.25">
      <c r="A140">
        <v>1265</v>
      </c>
      <c r="B140" s="2">
        <v>1</v>
      </c>
    </row>
    <row r="141" spans="1:5" x14ac:dyDescent="0.25">
      <c r="A141">
        <v>1266</v>
      </c>
      <c r="B141" s="2">
        <v>1</v>
      </c>
      <c r="E141" s="3">
        <v>4</v>
      </c>
    </row>
    <row r="142" spans="1:5" x14ac:dyDescent="0.25">
      <c r="A142">
        <v>1267</v>
      </c>
      <c r="E142" s="3">
        <v>4</v>
      </c>
    </row>
    <row r="143" spans="1:5" x14ac:dyDescent="0.25">
      <c r="A143">
        <v>1268</v>
      </c>
      <c r="E143" s="3">
        <v>4</v>
      </c>
    </row>
    <row r="144" spans="1:5" x14ac:dyDescent="0.25">
      <c r="A144">
        <v>1269</v>
      </c>
      <c r="D144" s="4">
        <v>3</v>
      </c>
      <c r="E144" s="3">
        <v>4</v>
      </c>
    </row>
    <row r="145" spans="1:5" x14ac:dyDescent="0.25">
      <c r="A145">
        <v>1270</v>
      </c>
      <c r="D145" s="4">
        <v>3</v>
      </c>
      <c r="E145" s="3">
        <v>4</v>
      </c>
    </row>
    <row r="146" spans="1:5" x14ac:dyDescent="0.25">
      <c r="A146">
        <v>1271</v>
      </c>
      <c r="D146" s="4">
        <v>3</v>
      </c>
      <c r="E146" s="3">
        <v>4</v>
      </c>
    </row>
    <row r="147" spans="1:5" x14ac:dyDescent="0.25">
      <c r="A147">
        <v>1272</v>
      </c>
      <c r="D147" s="4">
        <v>3</v>
      </c>
      <c r="E147" s="3">
        <v>4</v>
      </c>
    </row>
    <row r="148" spans="1:5" x14ac:dyDescent="0.25">
      <c r="A148">
        <v>1273</v>
      </c>
      <c r="D148" s="4">
        <v>3</v>
      </c>
      <c r="E148" s="3">
        <v>4</v>
      </c>
    </row>
    <row r="149" spans="1:5" x14ac:dyDescent="0.25">
      <c r="A149">
        <v>1274</v>
      </c>
      <c r="D149" s="4">
        <v>3</v>
      </c>
      <c r="E149" s="3">
        <v>4</v>
      </c>
    </row>
    <row r="150" spans="1:5" x14ac:dyDescent="0.25">
      <c r="A150">
        <v>1275</v>
      </c>
      <c r="D150" s="4">
        <v>3</v>
      </c>
      <c r="E150" s="3">
        <v>4</v>
      </c>
    </row>
    <row r="151" spans="1:5" x14ac:dyDescent="0.25">
      <c r="A151">
        <v>1276</v>
      </c>
      <c r="C151" s="1">
        <v>2</v>
      </c>
      <c r="D151" s="4">
        <v>3</v>
      </c>
      <c r="E151" s="3">
        <v>4</v>
      </c>
    </row>
    <row r="152" spans="1:5" x14ac:dyDescent="0.25">
      <c r="A152">
        <v>1277</v>
      </c>
      <c r="C152" s="1">
        <v>2</v>
      </c>
      <c r="D152" s="4">
        <v>3</v>
      </c>
    </row>
    <row r="153" spans="1:5" x14ac:dyDescent="0.25">
      <c r="A153">
        <v>1278</v>
      </c>
      <c r="C153" s="1">
        <v>2</v>
      </c>
      <c r="D153" s="4">
        <v>3</v>
      </c>
    </row>
    <row r="154" spans="1:5" x14ac:dyDescent="0.25">
      <c r="A154">
        <v>1279</v>
      </c>
      <c r="C154" s="1">
        <v>2</v>
      </c>
      <c r="D154" s="4">
        <v>3</v>
      </c>
    </row>
    <row r="155" spans="1:5" x14ac:dyDescent="0.25">
      <c r="A155">
        <v>1280</v>
      </c>
      <c r="C155" s="1">
        <v>2</v>
      </c>
      <c r="D155" s="4">
        <v>3</v>
      </c>
    </row>
    <row r="156" spans="1:5" x14ac:dyDescent="0.25">
      <c r="A156">
        <v>1281</v>
      </c>
      <c r="C156" s="1">
        <v>2</v>
      </c>
      <c r="D156" s="4">
        <v>3</v>
      </c>
    </row>
    <row r="157" spans="1:5" x14ac:dyDescent="0.25">
      <c r="A157">
        <v>1282</v>
      </c>
      <c r="C157" s="1">
        <v>2</v>
      </c>
    </row>
    <row r="158" spans="1:5" x14ac:dyDescent="0.25">
      <c r="A158">
        <v>1283</v>
      </c>
      <c r="C158" s="1">
        <v>2</v>
      </c>
    </row>
    <row r="159" spans="1:5" x14ac:dyDescent="0.25">
      <c r="A159">
        <v>1284</v>
      </c>
      <c r="C159" s="1">
        <v>2</v>
      </c>
    </row>
    <row r="160" spans="1:5" x14ac:dyDescent="0.25">
      <c r="A160">
        <v>1285</v>
      </c>
      <c r="C160" s="1">
        <v>2</v>
      </c>
    </row>
    <row r="161" spans="1:5" x14ac:dyDescent="0.25">
      <c r="A161">
        <v>1286</v>
      </c>
      <c r="C161" s="1">
        <v>2</v>
      </c>
    </row>
    <row r="162" spans="1:5" x14ac:dyDescent="0.25">
      <c r="A162">
        <v>1287</v>
      </c>
      <c r="C162" s="1">
        <v>2</v>
      </c>
    </row>
    <row r="163" spans="1:5" x14ac:dyDescent="0.25">
      <c r="A163">
        <v>1288</v>
      </c>
      <c r="C163" s="1">
        <v>2</v>
      </c>
    </row>
    <row r="164" spans="1:5" x14ac:dyDescent="0.25">
      <c r="A164">
        <v>1289</v>
      </c>
      <c r="B164" s="2">
        <v>1</v>
      </c>
      <c r="C164" s="1">
        <v>2</v>
      </c>
    </row>
    <row r="165" spans="1:5" x14ac:dyDescent="0.25">
      <c r="A165">
        <v>1290</v>
      </c>
      <c r="B165" s="2">
        <v>1</v>
      </c>
      <c r="C165" s="1">
        <v>2</v>
      </c>
    </row>
    <row r="166" spans="1:5" x14ac:dyDescent="0.25">
      <c r="A166">
        <v>1291</v>
      </c>
      <c r="B166" s="2">
        <v>1</v>
      </c>
    </row>
    <row r="167" spans="1:5" x14ac:dyDescent="0.25">
      <c r="A167">
        <v>1292</v>
      </c>
      <c r="B167" s="2">
        <v>1</v>
      </c>
    </row>
    <row r="168" spans="1:5" x14ac:dyDescent="0.25">
      <c r="A168">
        <v>1293</v>
      </c>
      <c r="B168" s="2">
        <v>1</v>
      </c>
    </row>
    <row r="169" spans="1:5" x14ac:dyDescent="0.25">
      <c r="A169">
        <v>1294</v>
      </c>
      <c r="B169" s="2">
        <v>1</v>
      </c>
    </row>
    <row r="170" spans="1:5" x14ac:dyDescent="0.25">
      <c r="A170">
        <v>1295</v>
      </c>
      <c r="B170" s="2">
        <v>1</v>
      </c>
    </row>
    <row r="171" spans="1:5" x14ac:dyDescent="0.25">
      <c r="A171">
        <v>1296</v>
      </c>
      <c r="B171" s="2">
        <v>1</v>
      </c>
    </row>
    <row r="172" spans="1:5" x14ac:dyDescent="0.25">
      <c r="A172">
        <v>1297</v>
      </c>
      <c r="B172" s="2">
        <v>1</v>
      </c>
    </row>
    <row r="173" spans="1:5" x14ac:dyDescent="0.25">
      <c r="A173">
        <v>1298</v>
      </c>
      <c r="B173" s="2">
        <v>1</v>
      </c>
    </row>
    <row r="174" spans="1:5" x14ac:dyDescent="0.25">
      <c r="A174">
        <v>1299</v>
      </c>
      <c r="B174" s="2">
        <v>1</v>
      </c>
    </row>
    <row r="175" spans="1:5" x14ac:dyDescent="0.25">
      <c r="A175">
        <v>1300</v>
      </c>
      <c r="B175" s="2">
        <v>1</v>
      </c>
    </row>
    <row r="176" spans="1:5" x14ac:dyDescent="0.25">
      <c r="A176">
        <v>1301</v>
      </c>
      <c r="B176" s="2">
        <v>1</v>
      </c>
      <c r="E176" s="3">
        <v>4</v>
      </c>
    </row>
    <row r="177" spans="1:5" x14ac:dyDescent="0.25">
      <c r="A177">
        <v>1302</v>
      </c>
      <c r="B177" s="2">
        <v>1</v>
      </c>
      <c r="E177" s="3">
        <v>4</v>
      </c>
    </row>
    <row r="178" spans="1:5" x14ac:dyDescent="0.25">
      <c r="A178">
        <v>1303</v>
      </c>
      <c r="B178" s="2">
        <v>1</v>
      </c>
      <c r="E178" s="3">
        <v>4</v>
      </c>
    </row>
    <row r="179" spans="1:5" x14ac:dyDescent="0.25">
      <c r="A179">
        <v>1304</v>
      </c>
      <c r="E179" s="3">
        <v>4</v>
      </c>
    </row>
    <row r="180" spans="1:5" x14ac:dyDescent="0.25">
      <c r="A180">
        <v>1305</v>
      </c>
      <c r="D180" s="4">
        <v>3</v>
      </c>
      <c r="E180" s="3">
        <v>4</v>
      </c>
    </row>
    <row r="181" spans="1:5" x14ac:dyDescent="0.25">
      <c r="A181">
        <v>1306</v>
      </c>
      <c r="D181" s="4">
        <v>3</v>
      </c>
      <c r="E181" s="3">
        <v>4</v>
      </c>
    </row>
    <row r="182" spans="1:5" x14ac:dyDescent="0.25">
      <c r="A182">
        <v>1307</v>
      </c>
      <c r="D182" s="4">
        <v>3</v>
      </c>
      <c r="E182" s="3">
        <v>4</v>
      </c>
    </row>
    <row r="183" spans="1:5" x14ac:dyDescent="0.25">
      <c r="A183">
        <v>1308</v>
      </c>
      <c r="D183" s="4">
        <v>3</v>
      </c>
      <c r="E183" s="3">
        <v>4</v>
      </c>
    </row>
    <row r="184" spans="1:5" x14ac:dyDescent="0.25">
      <c r="A184">
        <v>1309</v>
      </c>
      <c r="D184" s="4">
        <v>3</v>
      </c>
      <c r="E184" s="3">
        <v>4</v>
      </c>
    </row>
    <row r="185" spans="1:5" x14ac:dyDescent="0.25">
      <c r="A185">
        <v>1310</v>
      </c>
      <c r="D185" s="4">
        <v>3</v>
      </c>
      <c r="E185" s="3">
        <v>4</v>
      </c>
    </row>
    <row r="186" spans="1:5" x14ac:dyDescent="0.25">
      <c r="A186">
        <v>1311</v>
      </c>
      <c r="D186" s="4">
        <v>3</v>
      </c>
      <c r="E186" s="3">
        <v>4</v>
      </c>
    </row>
    <row r="187" spans="1:5" x14ac:dyDescent="0.25">
      <c r="A187">
        <v>1312</v>
      </c>
      <c r="D187" s="4">
        <v>3</v>
      </c>
      <c r="E187" s="3">
        <v>4</v>
      </c>
    </row>
    <row r="188" spans="1:5" x14ac:dyDescent="0.25">
      <c r="A188">
        <v>1313</v>
      </c>
      <c r="D188" s="4">
        <v>3</v>
      </c>
    </row>
    <row r="189" spans="1:5" x14ac:dyDescent="0.25">
      <c r="A189">
        <v>1314</v>
      </c>
      <c r="D189" s="4">
        <v>3</v>
      </c>
    </row>
    <row r="190" spans="1:5" x14ac:dyDescent="0.25">
      <c r="A190">
        <v>1315</v>
      </c>
      <c r="C190" s="1">
        <v>2</v>
      </c>
      <c r="D190" s="4">
        <v>3</v>
      </c>
    </row>
    <row r="191" spans="1:5" x14ac:dyDescent="0.25">
      <c r="A191">
        <v>1316</v>
      </c>
      <c r="C191" s="1">
        <v>2</v>
      </c>
      <c r="D191" s="4">
        <v>3</v>
      </c>
    </row>
    <row r="192" spans="1:5" x14ac:dyDescent="0.25">
      <c r="A192">
        <v>1317</v>
      </c>
      <c r="C192" s="1">
        <v>2</v>
      </c>
      <c r="D192" s="4">
        <v>3</v>
      </c>
    </row>
    <row r="193" spans="1:3" x14ac:dyDescent="0.25">
      <c r="A193">
        <v>1318</v>
      </c>
      <c r="C193" s="1">
        <v>2</v>
      </c>
    </row>
    <row r="194" spans="1:3" x14ac:dyDescent="0.25">
      <c r="A194">
        <v>1319</v>
      </c>
      <c r="C194" s="1">
        <v>2</v>
      </c>
    </row>
    <row r="195" spans="1:3" x14ac:dyDescent="0.25">
      <c r="A195">
        <v>1320</v>
      </c>
      <c r="C195" s="1">
        <v>2</v>
      </c>
    </row>
    <row r="196" spans="1:3" x14ac:dyDescent="0.25">
      <c r="A196">
        <v>1321</v>
      </c>
      <c r="C196" s="1">
        <v>2</v>
      </c>
    </row>
    <row r="197" spans="1:3" x14ac:dyDescent="0.25">
      <c r="A197">
        <v>1322</v>
      </c>
      <c r="C197" s="1">
        <v>2</v>
      </c>
    </row>
    <row r="198" spans="1:3" x14ac:dyDescent="0.25">
      <c r="A198">
        <v>1323</v>
      </c>
      <c r="C198" s="1">
        <v>2</v>
      </c>
    </row>
    <row r="199" spans="1:3" x14ac:dyDescent="0.25">
      <c r="A199">
        <v>1324</v>
      </c>
      <c r="C199" s="1">
        <v>2</v>
      </c>
    </row>
    <row r="200" spans="1:3" x14ac:dyDescent="0.25">
      <c r="A200">
        <v>1325</v>
      </c>
      <c r="C200" s="1">
        <v>2</v>
      </c>
    </row>
    <row r="201" spans="1:3" x14ac:dyDescent="0.25">
      <c r="A201">
        <v>1326</v>
      </c>
      <c r="B201" s="2">
        <v>1</v>
      </c>
      <c r="C201" s="1">
        <v>2</v>
      </c>
    </row>
    <row r="202" spans="1:3" x14ac:dyDescent="0.25">
      <c r="A202">
        <v>1327</v>
      </c>
      <c r="B202" s="2">
        <v>1</v>
      </c>
      <c r="C202" s="1">
        <v>2</v>
      </c>
    </row>
    <row r="203" spans="1:3" x14ac:dyDescent="0.25">
      <c r="A203">
        <v>1328</v>
      </c>
      <c r="B203" s="2">
        <v>1</v>
      </c>
      <c r="C203" s="1">
        <v>2</v>
      </c>
    </row>
    <row r="204" spans="1:3" x14ac:dyDescent="0.25">
      <c r="A204">
        <v>1329</v>
      </c>
      <c r="B204" s="2">
        <v>1</v>
      </c>
      <c r="C204" s="1">
        <v>2</v>
      </c>
    </row>
    <row r="205" spans="1:3" x14ac:dyDescent="0.25">
      <c r="A205">
        <v>1330</v>
      </c>
      <c r="B205" s="2">
        <v>1</v>
      </c>
    </row>
    <row r="206" spans="1:3" x14ac:dyDescent="0.25">
      <c r="A206">
        <v>1331</v>
      </c>
      <c r="B206" s="2">
        <v>1</v>
      </c>
    </row>
    <row r="207" spans="1:3" x14ac:dyDescent="0.25">
      <c r="A207">
        <v>1332</v>
      </c>
      <c r="B207" s="2">
        <v>1</v>
      </c>
    </row>
    <row r="208" spans="1:3" x14ac:dyDescent="0.25">
      <c r="A208">
        <v>1333</v>
      </c>
      <c r="B208" s="2">
        <v>1</v>
      </c>
    </row>
    <row r="209" spans="1:5" x14ac:dyDescent="0.25">
      <c r="A209">
        <v>1334</v>
      </c>
      <c r="B209" s="2">
        <v>1</v>
      </c>
    </row>
    <row r="210" spans="1:5" x14ac:dyDescent="0.25">
      <c r="A210">
        <v>1335</v>
      </c>
      <c r="B210" s="2">
        <v>1</v>
      </c>
    </row>
    <row r="211" spans="1:5" x14ac:dyDescent="0.25">
      <c r="A211">
        <v>1336</v>
      </c>
      <c r="B211" s="2">
        <v>1</v>
      </c>
    </row>
    <row r="212" spans="1:5" x14ac:dyDescent="0.25">
      <c r="A212">
        <v>1337</v>
      </c>
      <c r="B212" s="2">
        <v>1</v>
      </c>
    </row>
    <row r="213" spans="1:5" x14ac:dyDescent="0.25">
      <c r="A213">
        <v>1338</v>
      </c>
      <c r="B213" s="2">
        <v>1</v>
      </c>
    </row>
    <row r="214" spans="1:5" x14ac:dyDescent="0.25">
      <c r="A214">
        <v>1339</v>
      </c>
      <c r="E214" s="3">
        <v>4</v>
      </c>
    </row>
    <row r="215" spans="1:5" x14ac:dyDescent="0.25">
      <c r="A215">
        <v>1340</v>
      </c>
      <c r="E215" s="3">
        <v>4</v>
      </c>
    </row>
    <row r="216" spans="1:5" x14ac:dyDescent="0.25">
      <c r="A216">
        <v>1341</v>
      </c>
      <c r="E216" s="3">
        <v>4</v>
      </c>
    </row>
    <row r="217" spans="1:5" x14ac:dyDescent="0.25">
      <c r="A217">
        <v>1342</v>
      </c>
      <c r="D217" s="4">
        <v>3</v>
      </c>
      <c r="E217" s="3">
        <v>4</v>
      </c>
    </row>
    <row r="218" spans="1:5" x14ac:dyDescent="0.25">
      <c r="A218">
        <v>1343</v>
      </c>
      <c r="D218" s="4">
        <v>3</v>
      </c>
      <c r="E218" s="3">
        <v>4</v>
      </c>
    </row>
    <row r="219" spans="1:5" x14ac:dyDescent="0.25">
      <c r="A219">
        <v>1344</v>
      </c>
      <c r="D219" s="4">
        <v>3</v>
      </c>
      <c r="E219" s="3">
        <v>4</v>
      </c>
    </row>
    <row r="220" spans="1:5" x14ac:dyDescent="0.25">
      <c r="A220">
        <v>1345</v>
      </c>
      <c r="D220" s="4">
        <v>3</v>
      </c>
      <c r="E220" s="3">
        <v>4</v>
      </c>
    </row>
    <row r="221" spans="1:5" x14ac:dyDescent="0.25">
      <c r="A221">
        <v>1346</v>
      </c>
      <c r="D221" s="4">
        <v>3</v>
      </c>
      <c r="E221" s="3">
        <v>4</v>
      </c>
    </row>
    <row r="222" spans="1:5" x14ac:dyDescent="0.25">
      <c r="A222">
        <v>1347</v>
      </c>
      <c r="D222" s="4">
        <v>3</v>
      </c>
      <c r="E222" s="3">
        <v>4</v>
      </c>
    </row>
    <row r="223" spans="1:5" x14ac:dyDescent="0.25">
      <c r="A223">
        <v>1348</v>
      </c>
      <c r="D223" s="4">
        <v>3</v>
      </c>
      <c r="E223" s="3">
        <v>4</v>
      </c>
    </row>
    <row r="224" spans="1:5" x14ac:dyDescent="0.25">
      <c r="A224">
        <v>1349</v>
      </c>
      <c r="D224" s="4">
        <v>3</v>
      </c>
      <c r="E224" s="3">
        <v>4</v>
      </c>
    </row>
    <row r="225" spans="1:4" x14ac:dyDescent="0.25">
      <c r="A225">
        <v>1350</v>
      </c>
      <c r="D225" s="4">
        <v>3</v>
      </c>
    </row>
    <row r="226" spans="1:4" x14ac:dyDescent="0.25">
      <c r="A226">
        <v>1351</v>
      </c>
      <c r="C226" s="1">
        <v>2</v>
      </c>
      <c r="D226" s="4">
        <v>3</v>
      </c>
    </row>
    <row r="227" spans="1:4" x14ac:dyDescent="0.25">
      <c r="A227">
        <v>1352</v>
      </c>
      <c r="C227" s="1">
        <v>2</v>
      </c>
      <c r="D227" s="4">
        <v>3</v>
      </c>
    </row>
    <row r="228" spans="1:4" x14ac:dyDescent="0.25">
      <c r="A228">
        <v>1353</v>
      </c>
      <c r="C228" s="1">
        <v>2</v>
      </c>
      <c r="D228" s="4">
        <v>3</v>
      </c>
    </row>
    <row r="229" spans="1:4" x14ac:dyDescent="0.25">
      <c r="A229">
        <v>1354</v>
      </c>
      <c r="C229" s="1">
        <v>2</v>
      </c>
    </row>
    <row r="230" spans="1:4" x14ac:dyDescent="0.25">
      <c r="A230">
        <v>1355</v>
      </c>
      <c r="C230" s="1">
        <v>2</v>
      </c>
    </row>
    <row r="231" spans="1:4" x14ac:dyDescent="0.25">
      <c r="A231">
        <v>1356</v>
      </c>
      <c r="C231" s="1">
        <v>2</v>
      </c>
    </row>
    <row r="232" spans="1:4" x14ac:dyDescent="0.25">
      <c r="A232">
        <v>1357</v>
      </c>
      <c r="C232" s="1">
        <v>2</v>
      </c>
    </row>
    <row r="233" spans="1:4" x14ac:dyDescent="0.25">
      <c r="A233">
        <v>1358</v>
      </c>
      <c r="C233" s="1">
        <v>2</v>
      </c>
    </row>
    <row r="234" spans="1:4" x14ac:dyDescent="0.25">
      <c r="A234">
        <v>1359</v>
      </c>
      <c r="C234" s="1">
        <v>2</v>
      </c>
    </row>
    <row r="235" spans="1:4" x14ac:dyDescent="0.25">
      <c r="A235">
        <v>1360</v>
      </c>
      <c r="B235" s="2">
        <v>1</v>
      </c>
      <c r="C235" s="1">
        <v>2</v>
      </c>
    </row>
    <row r="236" spans="1:4" x14ac:dyDescent="0.25">
      <c r="A236">
        <v>1361</v>
      </c>
      <c r="B236" s="2">
        <v>1</v>
      </c>
      <c r="C236" s="1">
        <v>2</v>
      </c>
    </row>
    <row r="237" spans="1:4" x14ac:dyDescent="0.25">
      <c r="A237">
        <v>1362</v>
      </c>
      <c r="B237" s="2">
        <v>1</v>
      </c>
      <c r="C237" s="1">
        <v>2</v>
      </c>
    </row>
    <row r="238" spans="1:4" x14ac:dyDescent="0.25">
      <c r="A238">
        <v>1363</v>
      </c>
      <c r="B238" s="2">
        <v>1</v>
      </c>
      <c r="C238" s="1">
        <v>2</v>
      </c>
    </row>
    <row r="239" spans="1:4" x14ac:dyDescent="0.25">
      <c r="A239">
        <v>1364</v>
      </c>
      <c r="B239" s="2">
        <v>1</v>
      </c>
    </row>
    <row r="240" spans="1:4" x14ac:dyDescent="0.25">
      <c r="A240">
        <v>1365</v>
      </c>
      <c r="B240" s="2">
        <v>1</v>
      </c>
    </row>
    <row r="241" spans="1:5" x14ac:dyDescent="0.25">
      <c r="A241">
        <v>1366</v>
      </c>
      <c r="B241" s="2">
        <v>1</v>
      </c>
    </row>
    <row r="242" spans="1:5" x14ac:dyDescent="0.25">
      <c r="A242">
        <v>1367</v>
      </c>
      <c r="B242" s="2">
        <v>1</v>
      </c>
    </row>
    <row r="243" spans="1:5" x14ac:dyDescent="0.25">
      <c r="A243">
        <v>1368</v>
      </c>
      <c r="B243" s="2">
        <v>1</v>
      </c>
    </row>
    <row r="244" spans="1:5" x14ac:dyDescent="0.25">
      <c r="A244">
        <v>1369</v>
      </c>
      <c r="B244" s="2">
        <v>1</v>
      </c>
    </row>
    <row r="245" spans="1:5" x14ac:dyDescent="0.25">
      <c r="A245">
        <v>1370</v>
      </c>
      <c r="B245" s="2">
        <v>1</v>
      </c>
    </row>
    <row r="246" spans="1:5" x14ac:dyDescent="0.25">
      <c r="A246">
        <v>1371</v>
      </c>
      <c r="B246" s="2">
        <v>1</v>
      </c>
    </row>
    <row r="247" spans="1:5" x14ac:dyDescent="0.25">
      <c r="A247">
        <v>1372</v>
      </c>
      <c r="B247" s="2">
        <v>1</v>
      </c>
    </row>
    <row r="248" spans="1:5" x14ac:dyDescent="0.25">
      <c r="A248">
        <v>1373</v>
      </c>
      <c r="B248" s="2">
        <v>1</v>
      </c>
    </row>
    <row r="249" spans="1:5" x14ac:dyDescent="0.25">
      <c r="A249">
        <v>1374</v>
      </c>
      <c r="B249" s="2">
        <v>1</v>
      </c>
    </row>
    <row r="250" spans="1:5" x14ac:dyDescent="0.25">
      <c r="A250">
        <v>1375</v>
      </c>
    </row>
    <row r="251" spans="1:5" x14ac:dyDescent="0.25">
      <c r="A251">
        <v>1376</v>
      </c>
      <c r="E251" s="3">
        <v>4</v>
      </c>
    </row>
    <row r="252" spans="1:5" x14ac:dyDescent="0.25">
      <c r="A252">
        <v>1377</v>
      </c>
      <c r="E252" s="3">
        <v>4</v>
      </c>
    </row>
    <row r="253" spans="1:5" x14ac:dyDescent="0.25">
      <c r="A253">
        <v>1378</v>
      </c>
      <c r="E253" s="3">
        <v>4</v>
      </c>
    </row>
    <row r="254" spans="1:5" x14ac:dyDescent="0.25">
      <c r="A254">
        <v>1379</v>
      </c>
      <c r="D254" s="4">
        <v>3</v>
      </c>
      <c r="E254" s="3">
        <v>4</v>
      </c>
    </row>
    <row r="255" spans="1:5" x14ac:dyDescent="0.25">
      <c r="A255">
        <v>1380</v>
      </c>
      <c r="D255" s="4">
        <v>3</v>
      </c>
      <c r="E255" s="3">
        <v>4</v>
      </c>
    </row>
    <row r="256" spans="1:5" x14ac:dyDescent="0.25">
      <c r="A256">
        <v>1381</v>
      </c>
      <c r="D256" s="4">
        <v>3</v>
      </c>
      <c r="E256" s="3">
        <v>4</v>
      </c>
    </row>
    <row r="257" spans="1:5" x14ac:dyDescent="0.25">
      <c r="A257">
        <v>1382</v>
      </c>
      <c r="D257" s="4">
        <v>3</v>
      </c>
      <c r="E257" s="3">
        <v>4</v>
      </c>
    </row>
    <row r="258" spans="1:5" x14ac:dyDescent="0.25">
      <c r="A258">
        <v>1383</v>
      </c>
      <c r="D258" s="4">
        <v>3</v>
      </c>
      <c r="E258" s="3">
        <v>4</v>
      </c>
    </row>
    <row r="259" spans="1:5" x14ac:dyDescent="0.25">
      <c r="A259">
        <v>1384</v>
      </c>
      <c r="D259" s="4">
        <v>3</v>
      </c>
      <c r="E259" s="3">
        <v>4</v>
      </c>
    </row>
    <row r="260" spans="1:5" x14ac:dyDescent="0.25">
      <c r="A260">
        <v>1385</v>
      </c>
      <c r="C260" s="1">
        <v>2</v>
      </c>
      <c r="D260" s="4">
        <v>3</v>
      </c>
      <c r="E260" s="3">
        <v>4</v>
      </c>
    </row>
    <row r="261" spans="1:5" x14ac:dyDescent="0.25">
      <c r="A261">
        <v>1386</v>
      </c>
      <c r="C261" s="1">
        <v>2</v>
      </c>
      <c r="D261" s="4">
        <v>3</v>
      </c>
      <c r="E261" s="3">
        <v>4</v>
      </c>
    </row>
    <row r="262" spans="1:5" x14ac:dyDescent="0.25">
      <c r="A262">
        <v>1387</v>
      </c>
      <c r="C262" s="1">
        <v>2</v>
      </c>
      <c r="D262" s="4">
        <v>3</v>
      </c>
    </row>
    <row r="263" spans="1:5" x14ac:dyDescent="0.25">
      <c r="A263">
        <v>1388</v>
      </c>
      <c r="C263" s="1">
        <v>2</v>
      </c>
      <c r="D263" s="4">
        <v>3</v>
      </c>
    </row>
    <row r="264" spans="1:5" x14ac:dyDescent="0.25">
      <c r="A264">
        <v>1389</v>
      </c>
      <c r="C264" s="1">
        <v>2</v>
      </c>
      <c r="D264" s="4">
        <v>3</v>
      </c>
    </row>
    <row r="265" spans="1:5" x14ac:dyDescent="0.25">
      <c r="A265">
        <v>1390</v>
      </c>
      <c r="C265" s="1">
        <v>2</v>
      </c>
      <c r="D265" s="4">
        <v>3</v>
      </c>
    </row>
    <row r="266" spans="1:5" x14ac:dyDescent="0.25">
      <c r="A266">
        <v>1391</v>
      </c>
      <c r="C266" s="1">
        <v>2</v>
      </c>
    </row>
    <row r="267" spans="1:5" x14ac:dyDescent="0.25">
      <c r="A267">
        <v>1392</v>
      </c>
      <c r="C267" s="1">
        <v>2</v>
      </c>
    </row>
    <row r="268" spans="1:5" x14ac:dyDescent="0.25">
      <c r="A268">
        <v>1393</v>
      </c>
      <c r="C268" s="1">
        <v>2</v>
      </c>
    </row>
    <row r="269" spans="1:5" x14ac:dyDescent="0.25">
      <c r="A269">
        <v>1394</v>
      </c>
      <c r="C269" s="1">
        <v>2</v>
      </c>
    </row>
    <row r="270" spans="1:5" x14ac:dyDescent="0.25">
      <c r="A270">
        <v>1395</v>
      </c>
      <c r="C270" s="1">
        <v>2</v>
      </c>
    </row>
    <row r="271" spans="1:5" x14ac:dyDescent="0.25">
      <c r="A271">
        <v>1396</v>
      </c>
      <c r="B271" s="2">
        <v>1</v>
      </c>
      <c r="C271" s="1">
        <v>2</v>
      </c>
    </row>
    <row r="272" spans="1:5" x14ac:dyDescent="0.25">
      <c r="A272">
        <v>1397</v>
      </c>
      <c r="B272" s="2">
        <v>1</v>
      </c>
      <c r="C272" s="1">
        <v>2</v>
      </c>
    </row>
    <row r="273" spans="1:5" x14ac:dyDescent="0.25">
      <c r="A273">
        <v>1398</v>
      </c>
      <c r="B273" s="2">
        <v>1</v>
      </c>
      <c r="C273" s="1">
        <v>2</v>
      </c>
    </row>
    <row r="274" spans="1:5" x14ac:dyDescent="0.25">
      <c r="A274">
        <v>1399</v>
      </c>
      <c r="B274" s="2">
        <v>1</v>
      </c>
      <c r="C274" s="1">
        <v>2</v>
      </c>
    </row>
    <row r="275" spans="1:5" x14ac:dyDescent="0.25">
      <c r="A275">
        <v>1400</v>
      </c>
      <c r="B275" s="2">
        <v>1</v>
      </c>
    </row>
    <row r="276" spans="1:5" x14ac:dyDescent="0.25">
      <c r="A276">
        <v>1401</v>
      </c>
      <c r="B276" s="2">
        <v>1</v>
      </c>
    </row>
    <row r="277" spans="1:5" x14ac:dyDescent="0.25">
      <c r="A277">
        <v>1402</v>
      </c>
      <c r="B277" s="2">
        <v>1</v>
      </c>
    </row>
    <row r="278" spans="1:5" x14ac:dyDescent="0.25">
      <c r="A278">
        <v>1403</v>
      </c>
      <c r="B278" s="2">
        <v>1</v>
      </c>
    </row>
    <row r="279" spans="1:5" x14ac:dyDescent="0.25">
      <c r="A279">
        <v>1404</v>
      </c>
      <c r="B279" s="2">
        <v>1</v>
      </c>
    </row>
    <row r="280" spans="1:5" x14ac:dyDescent="0.25">
      <c r="A280">
        <v>1405</v>
      </c>
      <c r="B280" s="2">
        <v>1</v>
      </c>
    </row>
    <row r="281" spans="1:5" x14ac:dyDescent="0.25">
      <c r="A281">
        <v>1406</v>
      </c>
      <c r="B281" s="2">
        <v>1</v>
      </c>
    </row>
    <row r="282" spans="1:5" x14ac:dyDescent="0.25">
      <c r="A282">
        <v>1407</v>
      </c>
      <c r="B282" s="2">
        <v>1</v>
      </c>
    </row>
    <row r="283" spans="1:5" x14ac:dyDescent="0.25">
      <c r="A283">
        <v>1408</v>
      </c>
      <c r="B283" s="2">
        <v>1</v>
      </c>
    </row>
    <row r="284" spans="1:5" x14ac:dyDescent="0.25">
      <c r="A284">
        <v>1409</v>
      </c>
      <c r="B284" s="2">
        <v>1</v>
      </c>
    </row>
    <row r="285" spans="1:5" x14ac:dyDescent="0.25">
      <c r="A285">
        <v>1410</v>
      </c>
      <c r="B285" s="2">
        <v>1</v>
      </c>
    </row>
    <row r="286" spans="1:5" x14ac:dyDescent="0.25">
      <c r="A286">
        <v>1411</v>
      </c>
      <c r="E286" s="3">
        <v>4</v>
      </c>
    </row>
    <row r="287" spans="1:5" x14ac:dyDescent="0.25">
      <c r="A287">
        <v>1412</v>
      </c>
      <c r="E287" s="3">
        <v>4</v>
      </c>
    </row>
    <row r="288" spans="1:5" x14ac:dyDescent="0.25">
      <c r="A288">
        <v>1413</v>
      </c>
      <c r="E288" s="3">
        <v>4</v>
      </c>
    </row>
    <row r="289" spans="1:5" x14ac:dyDescent="0.25">
      <c r="A289">
        <v>1414</v>
      </c>
      <c r="E289" s="3">
        <v>4</v>
      </c>
    </row>
    <row r="290" spans="1:5" x14ac:dyDescent="0.25">
      <c r="A290">
        <v>1415</v>
      </c>
      <c r="D290" s="4">
        <v>3</v>
      </c>
      <c r="E290" s="3">
        <v>4</v>
      </c>
    </row>
    <row r="291" spans="1:5" x14ac:dyDescent="0.25">
      <c r="A291">
        <v>1416</v>
      </c>
      <c r="D291" s="4">
        <v>3</v>
      </c>
      <c r="E291" s="3">
        <v>4</v>
      </c>
    </row>
    <row r="292" spans="1:5" x14ac:dyDescent="0.25">
      <c r="A292">
        <v>1417</v>
      </c>
      <c r="D292" s="4">
        <v>3</v>
      </c>
      <c r="E292" s="3">
        <v>4</v>
      </c>
    </row>
    <row r="293" spans="1:5" x14ac:dyDescent="0.25">
      <c r="A293">
        <v>1418</v>
      </c>
      <c r="D293" s="4">
        <v>3</v>
      </c>
      <c r="E293" s="3">
        <v>4</v>
      </c>
    </row>
    <row r="294" spans="1:5" x14ac:dyDescent="0.25">
      <c r="A294">
        <v>1419</v>
      </c>
      <c r="C294" s="1">
        <v>2</v>
      </c>
      <c r="D294" s="4">
        <v>3</v>
      </c>
      <c r="E294" s="3">
        <v>4</v>
      </c>
    </row>
    <row r="295" spans="1:5" x14ac:dyDescent="0.25">
      <c r="A295">
        <v>1420</v>
      </c>
      <c r="C295" s="1">
        <v>2</v>
      </c>
      <c r="D295" s="4">
        <v>3</v>
      </c>
      <c r="E295" s="3">
        <v>4</v>
      </c>
    </row>
    <row r="296" spans="1:5" x14ac:dyDescent="0.25">
      <c r="A296">
        <v>1421</v>
      </c>
      <c r="C296" s="1">
        <v>2</v>
      </c>
      <c r="D296" s="4">
        <v>3</v>
      </c>
      <c r="E296" s="3">
        <v>4</v>
      </c>
    </row>
    <row r="297" spans="1:5" x14ac:dyDescent="0.25">
      <c r="A297">
        <v>1422</v>
      </c>
      <c r="C297" s="1">
        <v>2</v>
      </c>
      <c r="D297" s="4">
        <v>3</v>
      </c>
      <c r="E297" s="3">
        <v>4</v>
      </c>
    </row>
    <row r="298" spans="1:5" x14ac:dyDescent="0.25">
      <c r="A298">
        <v>1423</v>
      </c>
      <c r="C298" s="1">
        <v>2</v>
      </c>
      <c r="D298" s="4">
        <v>3</v>
      </c>
    </row>
    <row r="299" spans="1:5" x14ac:dyDescent="0.25">
      <c r="A299">
        <v>1424</v>
      </c>
      <c r="C299" s="1">
        <v>2</v>
      </c>
      <c r="D299" s="4">
        <v>3</v>
      </c>
    </row>
    <row r="300" spans="1:5" x14ac:dyDescent="0.25">
      <c r="A300">
        <v>1425</v>
      </c>
      <c r="C300" s="1">
        <v>2</v>
      </c>
      <c r="D300" s="4">
        <v>3</v>
      </c>
    </row>
    <row r="301" spans="1:5" x14ac:dyDescent="0.25">
      <c r="A301">
        <v>1426</v>
      </c>
      <c r="C301" s="1">
        <v>2</v>
      </c>
      <c r="D301" s="4">
        <v>3</v>
      </c>
    </row>
    <row r="302" spans="1:5" x14ac:dyDescent="0.25">
      <c r="A302">
        <v>1427</v>
      </c>
      <c r="C302" s="1">
        <v>2</v>
      </c>
      <c r="D302" s="4">
        <v>3</v>
      </c>
    </row>
    <row r="303" spans="1:5" x14ac:dyDescent="0.25">
      <c r="A303">
        <v>1428</v>
      </c>
      <c r="C303" s="1">
        <v>2</v>
      </c>
      <c r="D303" s="4">
        <v>3</v>
      </c>
    </row>
    <row r="304" spans="1:5" x14ac:dyDescent="0.25">
      <c r="A304">
        <v>1429</v>
      </c>
      <c r="C304" s="1">
        <v>2</v>
      </c>
      <c r="D304" s="4">
        <v>3</v>
      </c>
    </row>
    <row r="305" spans="1:6" x14ac:dyDescent="0.25">
      <c r="A305">
        <v>1430</v>
      </c>
      <c r="F305" t="s">
        <v>22</v>
      </c>
    </row>
    <row r="306" spans="1:6" x14ac:dyDescent="0.25">
      <c r="A306">
        <v>4535</v>
      </c>
    </row>
    <row r="307" spans="1:6" x14ac:dyDescent="0.25">
      <c r="A307">
        <v>4536</v>
      </c>
    </row>
    <row r="308" spans="1:6" x14ac:dyDescent="0.25">
      <c r="A308">
        <v>4537</v>
      </c>
      <c r="F308" t="s">
        <v>22</v>
      </c>
    </row>
    <row r="309" spans="1:6" x14ac:dyDescent="0.25">
      <c r="A309">
        <v>4538</v>
      </c>
      <c r="B309" s="2">
        <v>1</v>
      </c>
    </row>
    <row r="310" spans="1:6" x14ac:dyDescent="0.25">
      <c r="A310">
        <v>4539</v>
      </c>
      <c r="B310" s="2">
        <v>1</v>
      </c>
    </row>
    <row r="311" spans="1:6" x14ac:dyDescent="0.25">
      <c r="A311">
        <v>4540</v>
      </c>
      <c r="B311" s="2">
        <v>1</v>
      </c>
    </row>
    <row r="312" spans="1:6" x14ac:dyDescent="0.25">
      <c r="A312">
        <v>4541</v>
      </c>
      <c r="B312" s="2">
        <v>1</v>
      </c>
    </row>
    <row r="313" spans="1:6" x14ac:dyDescent="0.25">
      <c r="A313">
        <v>4542</v>
      </c>
      <c r="B313" s="2">
        <v>1</v>
      </c>
    </row>
    <row r="314" spans="1:6" x14ac:dyDescent="0.25">
      <c r="A314">
        <v>4543</v>
      </c>
      <c r="B314" s="2">
        <v>1</v>
      </c>
      <c r="C314" s="1">
        <v>2</v>
      </c>
    </row>
    <row r="315" spans="1:6" x14ac:dyDescent="0.25">
      <c r="A315">
        <v>4544</v>
      </c>
      <c r="B315" s="2">
        <v>1</v>
      </c>
      <c r="C315" s="1">
        <v>2</v>
      </c>
    </row>
    <row r="316" spans="1:6" x14ac:dyDescent="0.25">
      <c r="A316">
        <v>4545</v>
      </c>
      <c r="B316" s="2">
        <v>1</v>
      </c>
      <c r="C316" s="1">
        <v>2</v>
      </c>
    </row>
    <row r="317" spans="1:6" x14ac:dyDescent="0.25">
      <c r="A317">
        <v>4546</v>
      </c>
      <c r="B317" s="2">
        <v>1</v>
      </c>
      <c r="C317" s="1">
        <v>2</v>
      </c>
    </row>
    <row r="318" spans="1:6" x14ac:dyDescent="0.25">
      <c r="A318">
        <v>4547</v>
      </c>
      <c r="B318" s="2">
        <v>1</v>
      </c>
      <c r="C318" s="1">
        <v>2</v>
      </c>
    </row>
    <row r="319" spans="1:6" x14ac:dyDescent="0.25">
      <c r="A319">
        <v>4548</v>
      </c>
      <c r="B319" s="2">
        <v>1</v>
      </c>
      <c r="C319" s="1">
        <v>2</v>
      </c>
    </row>
    <row r="320" spans="1:6" x14ac:dyDescent="0.25">
      <c r="A320">
        <v>4549</v>
      </c>
      <c r="B320" s="2">
        <v>1</v>
      </c>
      <c r="C320" s="1">
        <v>2</v>
      </c>
    </row>
    <row r="321" spans="1:5" x14ac:dyDescent="0.25">
      <c r="A321">
        <v>4550</v>
      </c>
      <c r="B321" s="2">
        <v>1</v>
      </c>
      <c r="C321" s="1">
        <v>2</v>
      </c>
    </row>
    <row r="322" spans="1:5" x14ac:dyDescent="0.25">
      <c r="A322">
        <v>4551</v>
      </c>
      <c r="C322" s="1">
        <v>2</v>
      </c>
      <c r="E322" s="3">
        <v>4</v>
      </c>
    </row>
    <row r="323" spans="1:5" x14ac:dyDescent="0.25">
      <c r="A323">
        <v>4552</v>
      </c>
      <c r="C323" s="1">
        <v>2</v>
      </c>
      <c r="D323" s="4">
        <v>3</v>
      </c>
      <c r="E323" s="3">
        <v>4</v>
      </c>
    </row>
    <row r="324" spans="1:5" x14ac:dyDescent="0.25">
      <c r="A324">
        <v>4553</v>
      </c>
      <c r="D324" s="4">
        <v>3</v>
      </c>
      <c r="E324" s="3">
        <v>4</v>
      </c>
    </row>
    <row r="325" spans="1:5" x14ac:dyDescent="0.25">
      <c r="A325">
        <v>4554</v>
      </c>
      <c r="D325" s="4">
        <v>3</v>
      </c>
      <c r="E325" s="3">
        <v>4</v>
      </c>
    </row>
    <row r="326" spans="1:5" x14ac:dyDescent="0.25">
      <c r="A326">
        <v>4555</v>
      </c>
      <c r="D326" s="4">
        <v>3</v>
      </c>
      <c r="E326" s="3">
        <v>4</v>
      </c>
    </row>
    <row r="327" spans="1:5" x14ac:dyDescent="0.25">
      <c r="A327">
        <v>4556</v>
      </c>
      <c r="D327" s="4">
        <v>3</v>
      </c>
      <c r="E327" s="3">
        <v>4</v>
      </c>
    </row>
    <row r="328" spans="1:5" x14ac:dyDescent="0.25">
      <c r="A328">
        <v>4557</v>
      </c>
      <c r="D328" s="4">
        <v>3</v>
      </c>
      <c r="E328" s="3">
        <v>4</v>
      </c>
    </row>
    <row r="329" spans="1:5" x14ac:dyDescent="0.25">
      <c r="A329">
        <v>4558</v>
      </c>
      <c r="D329" s="4">
        <v>3</v>
      </c>
      <c r="E329" s="3">
        <v>4</v>
      </c>
    </row>
    <row r="330" spans="1:5" x14ac:dyDescent="0.25">
      <c r="A330">
        <v>4559</v>
      </c>
      <c r="D330" s="4">
        <v>3</v>
      </c>
      <c r="E330" s="3">
        <v>4</v>
      </c>
    </row>
    <row r="331" spans="1:5" x14ac:dyDescent="0.25">
      <c r="A331">
        <v>4560</v>
      </c>
      <c r="D331" s="4">
        <v>3</v>
      </c>
      <c r="E331" s="3">
        <v>4</v>
      </c>
    </row>
    <row r="332" spans="1:5" x14ac:dyDescent="0.25">
      <c r="A332">
        <v>4561</v>
      </c>
      <c r="D332" s="4">
        <v>3</v>
      </c>
      <c r="E332" s="3">
        <v>4</v>
      </c>
    </row>
    <row r="333" spans="1:5" x14ac:dyDescent="0.25">
      <c r="A333">
        <v>4562</v>
      </c>
      <c r="D333" s="4">
        <v>3</v>
      </c>
      <c r="E333" s="3">
        <v>4</v>
      </c>
    </row>
    <row r="334" spans="1:5" x14ac:dyDescent="0.25">
      <c r="A334">
        <v>4563</v>
      </c>
    </row>
    <row r="335" spans="1:5" x14ac:dyDescent="0.25">
      <c r="A335">
        <v>4564</v>
      </c>
    </row>
    <row r="336" spans="1:5" x14ac:dyDescent="0.25">
      <c r="A336">
        <v>4565</v>
      </c>
    </row>
    <row r="337" spans="1:3" x14ac:dyDescent="0.25">
      <c r="A337">
        <v>4566</v>
      </c>
    </row>
    <row r="338" spans="1:3" x14ac:dyDescent="0.25">
      <c r="A338">
        <v>4567</v>
      </c>
    </row>
    <row r="339" spans="1:3" x14ac:dyDescent="0.25">
      <c r="A339">
        <v>4568</v>
      </c>
    </row>
    <row r="340" spans="1:3" x14ac:dyDescent="0.25">
      <c r="A340">
        <v>4569</v>
      </c>
    </row>
    <row r="341" spans="1:3" x14ac:dyDescent="0.25">
      <c r="A341">
        <v>4570</v>
      </c>
    </row>
    <row r="342" spans="1:3" x14ac:dyDescent="0.25">
      <c r="A342">
        <v>4571</v>
      </c>
    </row>
    <row r="343" spans="1:3" x14ac:dyDescent="0.25">
      <c r="A343">
        <v>4572</v>
      </c>
    </row>
    <row r="344" spans="1:3" x14ac:dyDescent="0.25">
      <c r="A344">
        <v>4573</v>
      </c>
    </row>
    <row r="345" spans="1:3" x14ac:dyDescent="0.25">
      <c r="A345">
        <v>4574</v>
      </c>
    </row>
    <row r="346" spans="1:3" x14ac:dyDescent="0.25">
      <c r="A346">
        <v>4575</v>
      </c>
    </row>
    <row r="347" spans="1:3" x14ac:dyDescent="0.25">
      <c r="A347">
        <v>4576</v>
      </c>
      <c r="B347" s="2">
        <v>1</v>
      </c>
    </row>
    <row r="348" spans="1:3" x14ac:dyDescent="0.25">
      <c r="A348">
        <v>4577</v>
      </c>
      <c r="B348" s="2">
        <v>1</v>
      </c>
    </row>
    <row r="349" spans="1:3" x14ac:dyDescent="0.25">
      <c r="A349">
        <v>4578</v>
      </c>
      <c r="B349" s="2">
        <v>1</v>
      </c>
      <c r="C349" s="1">
        <v>2</v>
      </c>
    </row>
    <row r="350" spans="1:3" x14ac:dyDescent="0.25">
      <c r="A350">
        <v>4579</v>
      </c>
      <c r="B350" s="2">
        <v>1</v>
      </c>
      <c r="C350" s="1">
        <v>2</v>
      </c>
    </row>
    <row r="351" spans="1:3" x14ac:dyDescent="0.25">
      <c r="A351">
        <v>4580</v>
      </c>
      <c r="B351" s="2">
        <v>1</v>
      </c>
      <c r="C351" s="1">
        <v>2</v>
      </c>
    </row>
    <row r="352" spans="1:3" x14ac:dyDescent="0.25">
      <c r="A352">
        <v>4581</v>
      </c>
      <c r="B352" s="2">
        <v>1</v>
      </c>
      <c r="C352" s="1">
        <v>2</v>
      </c>
    </row>
    <row r="353" spans="1:5" x14ac:dyDescent="0.25">
      <c r="A353">
        <v>4582</v>
      </c>
      <c r="B353" s="2">
        <v>1</v>
      </c>
      <c r="C353" s="1">
        <v>2</v>
      </c>
    </row>
    <row r="354" spans="1:5" x14ac:dyDescent="0.25">
      <c r="A354">
        <v>4583</v>
      </c>
      <c r="B354" s="2">
        <v>1</v>
      </c>
      <c r="C354" s="1">
        <v>2</v>
      </c>
    </row>
    <row r="355" spans="1:5" x14ac:dyDescent="0.25">
      <c r="A355">
        <v>4584</v>
      </c>
      <c r="B355" s="2">
        <v>1</v>
      </c>
      <c r="C355" s="1">
        <v>2</v>
      </c>
    </row>
    <row r="356" spans="1:5" x14ac:dyDescent="0.25">
      <c r="A356">
        <v>4585</v>
      </c>
      <c r="B356" s="2">
        <v>1</v>
      </c>
      <c r="C356" s="1">
        <v>2</v>
      </c>
    </row>
    <row r="357" spans="1:5" x14ac:dyDescent="0.25">
      <c r="A357">
        <v>4586</v>
      </c>
      <c r="B357" s="2">
        <v>1</v>
      </c>
      <c r="C357" s="1">
        <v>2</v>
      </c>
    </row>
    <row r="358" spans="1:5" x14ac:dyDescent="0.25">
      <c r="A358">
        <v>4587</v>
      </c>
      <c r="C358" s="1">
        <v>2</v>
      </c>
    </row>
    <row r="359" spans="1:5" x14ac:dyDescent="0.25">
      <c r="A359">
        <v>4588</v>
      </c>
      <c r="C359" s="1">
        <v>2</v>
      </c>
      <c r="D359" s="4">
        <v>3</v>
      </c>
    </row>
    <row r="360" spans="1:5" x14ac:dyDescent="0.25">
      <c r="A360">
        <v>4589</v>
      </c>
      <c r="D360" s="4">
        <v>3</v>
      </c>
      <c r="E360" s="3">
        <v>4</v>
      </c>
    </row>
    <row r="361" spans="1:5" x14ac:dyDescent="0.25">
      <c r="A361">
        <v>4590</v>
      </c>
      <c r="D361" s="4">
        <v>3</v>
      </c>
      <c r="E361" s="3">
        <v>4</v>
      </c>
    </row>
    <row r="362" spans="1:5" x14ac:dyDescent="0.25">
      <c r="A362">
        <v>4591</v>
      </c>
      <c r="D362" s="4">
        <v>3</v>
      </c>
      <c r="E362" s="3">
        <v>4</v>
      </c>
    </row>
    <row r="363" spans="1:5" x14ac:dyDescent="0.25">
      <c r="A363">
        <v>4592</v>
      </c>
      <c r="D363" s="4">
        <v>3</v>
      </c>
      <c r="E363" s="3">
        <v>4</v>
      </c>
    </row>
    <row r="364" spans="1:5" x14ac:dyDescent="0.25">
      <c r="A364">
        <v>4593</v>
      </c>
      <c r="D364" s="4">
        <v>3</v>
      </c>
      <c r="E364" s="3">
        <v>4</v>
      </c>
    </row>
    <row r="365" spans="1:5" x14ac:dyDescent="0.25">
      <c r="A365">
        <v>4594</v>
      </c>
      <c r="D365" s="4">
        <v>3</v>
      </c>
      <c r="E365" s="3">
        <v>4</v>
      </c>
    </row>
    <row r="366" spans="1:5" x14ac:dyDescent="0.25">
      <c r="A366">
        <v>4595</v>
      </c>
      <c r="D366" s="4">
        <v>3</v>
      </c>
      <c r="E366" s="3">
        <v>4</v>
      </c>
    </row>
    <row r="367" spans="1:5" x14ac:dyDescent="0.25">
      <c r="A367">
        <v>4596</v>
      </c>
      <c r="D367" s="4">
        <v>3</v>
      </c>
      <c r="E367" s="3">
        <v>4</v>
      </c>
    </row>
    <row r="368" spans="1:5" x14ac:dyDescent="0.25">
      <c r="A368">
        <v>4597</v>
      </c>
      <c r="D368" s="4">
        <v>3</v>
      </c>
      <c r="E368" s="3">
        <v>4</v>
      </c>
    </row>
    <row r="369" spans="1:3" x14ac:dyDescent="0.25">
      <c r="A369">
        <v>4598</v>
      </c>
    </row>
    <row r="370" spans="1:3" x14ac:dyDescent="0.25">
      <c r="A370">
        <v>4599</v>
      </c>
    </row>
    <row r="371" spans="1:3" x14ac:dyDescent="0.25">
      <c r="A371">
        <v>4600</v>
      </c>
    </row>
    <row r="372" spans="1:3" x14ac:dyDescent="0.25">
      <c r="A372">
        <v>4601</v>
      </c>
    </row>
    <row r="373" spans="1:3" x14ac:dyDescent="0.25">
      <c r="A373">
        <v>4602</v>
      </c>
    </row>
    <row r="374" spans="1:3" x14ac:dyDescent="0.25">
      <c r="A374">
        <v>4603</v>
      </c>
    </row>
    <row r="375" spans="1:3" x14ac:dyDescent="0.25">
      <c r="A375">
        <v>4604</v>
      </c>
    </row>
    <row r="376" spans="1:3" x14ac:dyDescent="0.25">
      <c r="A376">
        <v>4605</v>
      </c>
    </row>
    <row r="377" spans="1:3" x14ac:dyDescent="0.25">
      <c r="A377">
        <v>4606</v>
      </c>
    </row>
    <row r="378" spans="1:3" x14ac:dyDescent="0.25">
      <c r="A378">
        <v>4607</v>
      </c>
    </row>
    <row r="379" spans="1:3" x14ac:dyDescent="0.25">
      <c r="A379">
        <v>4608</v>
      </c>
    </row>
    <row r="380" spans="1:3" x14ac:dyDescent="0.25">
      <c r="A380">
        <v>4609</v>
      </c>
    </row>
    <row r="381" spans="1:3" x14ac:dyDescent="0.25">
      <c r="A381">
        <v>4610</v>
      </c>
      <c r="B381" s="2">
        <v>1</v>
      </c>
    </row>
    <row r="382" spans="1:3" x14ac:dyDescent="0.25">
      <c r="A382">
        <v>4611</v>
      </c>
      <c r="B382" s="2">
        <v>1</v>
      </c>
    </row>
    <row r="383" spans="1:3" x14ac:dyDescent="0.25">
      <c r="A383">
        <v>4612</v>
      </c>
      <c r="B383" s="2">
        <v>1</v>
      </c>
    </row>
    <row r="384" spans="1:3" x14ac:dyDescent="0.25">
      <c r="A384">
        <v>4613</v>
      </c>
      <c r="B384" s="2">
        <v>1</v>
      </c>
      <c r="C384" s="1">
        <v>2</v>
      </c>
    </row>
    <row r="385" spans="1:5" x14ac:dyDescent="0.25">
      <c r="A385">
        <v>4614</v>
      </c>
      <c r="B385" s="2">
        <v>1</v>
      </c>
      <c r="C385" s="1">
        <v>2</v>
      </c>
    </row>
    <row r="386" spans="1:5" x14ac:dyDescent="0.25">
      <c r="A386">
        <v>4615</v>
      </c>
      <c r="B386" s="2">
        <v>1</v>
      </c>
      <c r="C386" s="1">
        <v>2</v>
      </c>
    </row>
    <row r="387" spans="1:5" x14ac:dyDescent="0.25">
      <c r="A387">
        <v>4616</v>
      </c>
      <c r="B387" s="2">
        <v>1</v>
      </c>
      <c r="C387" s="1">
        <v>2</v>
      </c>
    </row>
    <row r="388" spans="1:5" x14ac:dyDescent="0.25">
      <c r="A388">
        <v>4617</v>
      </c>
      <c r="B388" s="2">
        <v>1</v>
      </c>
      <c r="C388" s="1">
        <v>2</v>
      </c>
    </row>
    <row r="389" spans="1:5" x14ac:dyDescent="0.25">
      <c r="A389">
        <v>4618</v>
      </c>
      <c r="B389" s="2">
        <v>1</v>
      </c>
      <c r="C389" s="1">
        <v>2</v>
      </c>
    </row>
    <row r="390" spans="1:5" x14ac:dyDescent="0.25">
      <c r="A390">
        <v>4619</v>
      </c>
      <c r="B390" s="2">
        <v>1</v>
      </c>
      <c r="C390" s="1">
        <v>2</v>
      </c>
    </row>
    <row r="391" spans="1:5" x14ac:dyDescent="0.25">
      <c r="A391">
        <v>4620</v>
      </c>
      <c r="C391" s="1">
        <v>2</v>
      </c>
    </row>
    <row r="392" spans="1:5" x14ac:dyDescent="0.25">
      <c r="A392">
        <v>4621</v>
      </c>
      <c r="C392" s="1">
        <v>2</v>
      </c>
    </row>
    <row r="393" spans="1:5" x14ac:dyDescent="0.25">
      <c r="A393">
        <v>4622</v>
      </c>
      <c r="C393" s="1">
        <v>2</v>
      </c>
      <c r="D393" s="4">
        <v>3</v>
      </c>
      <c r="E393" s="3">
        <v>4</v>
      </c>
    </row>
    <row r="394" spans="1:5" x14ac:dyDescent="0.25">
      <c r="A394">
        <v>4623</v>
      </c>
      <c r="D394" s="4">
        <v>3</v>
      </c>
      <c r="E394" s="3">
        <v>4</v>
      </c>
    </row>
    <row r="395" spans="1:5" x14ac:dyDescent="0.25">
      <c r="A395">
        <v>4624</v>
      </c>
      <c r="D395" s="4">
        <v>3</v>
      </c>
      <c r="E395" s="3">
        <v>4</v>
      </c>
    </row>
    <row r="396" spans="1:5" x14ac:dyDescent="0.25">
      <c r="A396">
        <v>4625</v>
      </c>
      <c r="D396" s="4">
        <v>3</v>
      </c>
      <c r="E396" s="3">
        <v>4</v>
      </c>
    </row>
    <row r="397" spans="1:5" x14ac:dyDescent="0.25">
      <c r="A397">
        <v>4626</v>
      </c>
      <c r="D397" s="4">
        <v>3</v>
      </c>
      <c r="E397" s="3">
        <v>4</v>
      </c>
    </row>
    <row r="398" spans="1:5" x14ac:dyDescent="0.25">
      <c r="A398">
        <v>4627</v>
      </c>
      <c r="D398" s="4">
        <v>3</v>
      </c>
      <c r="E398" s="3">
        <v>4</v>
      </c>
    </row>
    <row r="399" spans="1:5" x14ac:dyDescent="0.25">
      <c r="A399">
        <v>4628</v>
      </c>
      <c r="D399" s="4">
        <v>3</v>
      </c>
      <c r="E399" s="3">
        <v>4</v>
      </c>
    </row>
    <row r="400" spans="1:5" x14ac:dyDescent="0.25">
      <c r="A400">
        <v>4629</v>
      </c>
      <c r="D400" s="4">
        <v>3</v>
      </c>
      <c r="E400" s="3">
        <v>4</v>
      </c>
    </row>
    <row r="401" spans="1:5" x14ac:dyDescent="0.25">
      <c r="A401">
        <v>4630</v>
      </c>
      <c r="D401" s="4">
        <v>3</v>
      </c>
      <c r="E401" s="3">
        <v>4</v>
      </c>
    </row>
    <row r="402" spans="1:5" x14ac:dyDescent="0.25">
      <c r="A402">
        <v>4631</v>
      </c>
      <c r="D402" s="4">
        <v>3</v>
      </c>
    </row>
    <row r="403" spans="1:5" x14ac:dyDescent="0.25">
      <c r="A403">
        <v>4632</v>
      </c>
    </row>
    <row r="404" spans="1:5" x14ac:dyDescent="0.25">
      <c r="A404">
        <v>4633</v>
      </c>
    </row>
    <row r="405" spans="1:5" x14ac:dyDescent="0.25">
      <c r="A405">
        <v>4634</v>
      </c>
    </row>
    <row r="406" spans="1:5" x14ac:dyDescent="0.25">
      <c r="A406">
        <v>4635</v>
      </c>
    </row>
    <row r="407" spans="1:5" x14ac:dyDescent="0.25">
      <c r="A407">
        <v>4636</v>
      </c>
    </row>
    <row r="408" spans="1:5" x14ac:dyDescent="0.25">
      <c r="A408">
        <v>4637</v>
      </c>
    </row>
    <row r="409" spans="1:5" x14ac:dyDescent="0.25">
      <c r="A409">
        <v>4638</v>
      </c>
    </row>
    <row r="410" spans="1:5" x14ac:dyDescent="0.25">
      <c r="A410">
        <v>4639</v>
      </c>
    </row>
    <row r="411" spans="1:5" x14ac:dyDescent="0.25">
      <c r="A411">
        <v>4640</v>
      </c>
    </row>
    <row r="412" spans="1:5" x14ac:dyDescent="0.25">
      <c r="A412">
        <v>4641</v>
      </c>
    </row>
    <row r="413" spans="1:5" x14ac:dyDescent="0.25">
      <c r="A413">
        <v>4642</v>
      </c>
      <c r="B413" s="2">
        <v>1</v>
      </c>
    </row>
    <row r="414" spans="1:5" x14ac:dyDescent="0.25">
      <c r="A414">
        <v>4643</v>
      </c>
      <c r="B414" s="2">
        <v>1</v>
      </c>
    </row>
    <row r="415" spans="1:5" x14ac:dyDescent="0.25">
      <c r="A415">
        <v>4644</v>
      </c>
      <c r="B415" s="2">
        <v>1</v>
      </c>
    </row>
    <row r="416" spans="1:5" x14ac:dyDescent="0.25">
      <c r="A416">
        <v>4645</v>
      </c>
      <c r="B416" s="2">
        <v>1</v>
      </c>
    </row>
    <row r="417" spans="1:5" x14ac:dyDescent="0.25">
      <c r="A417">
        <v>4646</v>
      </c>
      <c r="B417" s="2">
        <v>1</v>
      </c>
      <c r="C417" s="1">
        <v>2</v>
      </c>
    </row>
    <row r="418" spans="1:5" x14ac:dyDescent="0.25">
      <c r="A418">
        <v>4647</v>
      </c>
      <c r="B418" s="2">
        <v>1</v>
      </c>
      <c r="C418" s="1">
        <v>2</v>
      </c>
    </row>
    <row r="419" spans="1:5" x14ac:dyDescent="0.25">
      <c r="A419">
        <v>4648</v>
      </c>
      <c r="B419" s="2">
        <v>1</v>
      </c>
      <c r="C419" s="1">
        <v>2</v>
      </c>
    </row>
    <row r="420" spans="1:5" x14ac:dyDescent="0.25">
      <c r="A420">
        <v>4649</v>
      </c>
      <c r="B420" s="2">
        <v>1</v>
      </c>
      <c r="C420" s="1">
        <v>2</v>
      </c>
    </row>
    <row r="421" spans="1:5" x14ac:dyDescent="0.25">
      <c r="A421">
        <v>4650</v>
      </c>
      <c r="B421" s="2">
        <v>1</v>
      </c>
      <c r="C421" s="1">
        <v>2</v>
      </c>
    </row>
    <row r="422" spans="1:5" x14ac:dyDescent="0.25">
      <c r="A422">
        <v>4651</v>
      </c>
      <c r="B422" s="2">
        <v>1</v>
      </c>
      <c r="C422" s="1">
        <v>2</v>
      </c>
    </row>
    <row r="423" spans="1:5" x14ac:dyDescent="0.25">
      <c r="A423">
        <v>4652</v>
      </c>
      <c r="C423" s="1">
        <v>2</v>
      </c>
    </row>
    <row r="424" spans="1:5" x14ac:dyDescent="0.25">
      <c r="A424">
        <v>4653</v>
      </c>
      <c r="C424" s="1">
        <v>2</v>
      </c>
    </row>
    <row r="425" spans="1:5" x14ac:dyDescent="0.25">
      <c r="A425">
        <v>4654</v>
      </c>
      <c r="C425" s="1">
        <v>2</v>
      </c>
    </row>
    <row r="426" spans="1:5" x14ac:dyDescent="0.25">
      <c r="A426">
        <v>4655</v>
      </c>
    </row>
    <row r="427" spans="1:5" x14ac:dyDescent="0.25">
      <c r="A427">
        <v>4656</v>
      </c>
    </row>
    <row r="428" spans="1:5" x14ac:dyDescent="0.25">
      <c r="A428">
        <v>4657</v>
      </c>
      <c r="D428" s="4">
        <v>3</v>
      </c>
      <c r="E428" s="3">
        <v>4</v>
      </c>
    </row>
    <row r="429" spans="1:5" x14ac:dyDescent="0.25">
      <c r="A429">
        <v>4658</v>
      </c>
      <c r="D429" s="4">
        <v>3</v>
      </c>
      <c r="E429" s="3">
        <v>4</v>
      </c>
    </row>
    <row r="430" spans="1:5" x14ac:dyDescent="0.25">
      <c r="A430">
        <v>4659</v>
      </c>
      <c r="D430" s="4">
        <v>3</v>
      </c>
      <c r="E430" s="3">
        <v>4</v>
      </c>
    </row>
    <row r="431" spans="1:5" x14ac:dyDescent="0.25">
      <c r="A431">
        <v>4660</v>
      </c>
      <c r="D431" s="4">
        <v>3</v>
      </c>
      <c r="E431" s="3">
        <v>4</v>
      </c>
    </row>
    <row r="432" spans="1:5" x14ac:dyDescent="0.25">
      <c r="A432">
        <v>4661</v>
      </c>
      <c r="D432" s="4">
        <v>3</v>
      </c>
      <c r="E432" s="3">
        <v>4</v>
      </c>
    </row>
    <row r="433" spans="1:5" x14ac:dyDescent="0.25">
      <c r="A433">
        <v>4662</v>
      </c>
      <c r="D433" s="4">
        <v>3</v>
      </c>
      <c r="E433" s="3">
        <v>4</v>
      </c>
    </row>
    <row r="434" spans="1:5" x14ac:dyDescent="0.25">
      <c r="A434">
        <v>4663</v>
      </c>
      <c r="D434" s="4">
        <v>3</v>
      </c>
      <c r="E434" s="3">
        <v>4</v>
      </c>
    </row>
    <row r="435" spans="1:5" x14ac:dyDescent="0.25">
      <c r="A435">
        <v>4664</v>
      </c>
      <c r="D435" s="4">
        <v>3</v>
      </c>
      <c r="E435" s="3">
        <v>4</v>
      </c>
    </row>
    <row r="436" spans="1:5" x14ac:dyDescent="0.25">
      <c r="A436">
        <v>4665</v>
      </c>
    </row>
    <row r="437" spans="1:5" x14ac:dyDescent="0.25">
      <c r="A437">
        <v>4666</v>
      </c>
    </row>
    <row r="438" spans="1:5" x14ac:dyDescent="0.25">
      <c r="A438">
        <v>4667</v>
      </c>
    </row>
    <row r="439" spans="1:5" x14ac:dyDescent="0.25">
      <c r="A439">
        <v>4668</v>
      </c>
    </row>
    <row r="440" spans="1:5" x14ac:dyDescent="0.25">
      <c r="A440">
        <v>4669</v>
      </c>
    </row>
    <row r="441" spans="1:5" x14ac:dyDescent="0.25">
      <c r="A441">
        <v>4670</v>
      </c>
    </row>
    <row r="442" spans="1:5" x14ac:dyDescent="0.25">
      <c r="A442">
        <v>4671</v>
      </c>
    </row>
    <row r="443" spans="1:5" x14ac:dyDescent="0.25">
      <c r="A443">
        <v>4672</v>
      </c>
    </row>
    <row r="444" spans="1:5" x14ac:dyDescent="0.25">
      <c r="A444">
        <v>4673</v>
      </c>
    </row>
    <row r="445" spans="1:5" x14ac:dyDescent="0.25">
      <c r="A445">
        <v>4674</v>
      </c>
      <c r="C445" s="1">
        <v>2</v>
      </c>
    </row>
    <row r="446" spans="1:5" x14ac:dyDescent="0.25">
      <c r="A446">
        <v>4675</v>
      </c>
      <c r="C446" s="1">
        <v>2</v>
      </c>
    </row>
    <row r="447" spans="1:5" x14ac:dyDescent="0.25">
      <c r="A447">
        <v>4676</v>
      </c>
      <c r="C447" s="1">
        <v>2</v>
      </c>
    </row>
    <row r="448" spans="1:5" x14ac:dyDescent="0.25">
      <c r="A448">
        <v>4677</v>
      </c>
      <c r="B448" s="2">
        <v>1</v>
      </c>
      <c r="C448" s="1">
        <v>2</v>
      </c>
    </row>
    <row r="449" spans="1:5" x14ac:dyDescent="0.25">
      <c r="A449">
        <v>4678</v>
      </c>
      <c r="B449" s="2">
        <v>1</v>
      </c>
      <c r="C449" s="1">
        <v>2</v>
      </c>
    </row>
    <row r="450" spans="1:5" x14ac:dyDescent="0.25">
      <c r="A450">
        <v>4679</v>
      </c>
      <c r="B450" s="2">
        <v>1</v>
      </c>
      <c r="C450" s="1">
        <v>2</v>
      </c>
    </row>
    <row r="451" spans="1:5" x14ac:dyDescent="0.25">
      <c r="A451">
        <v>4680</v>
      </c>
      <c r="B451" s="2">
        <v>1</v>
      </c>
      <c r="C451" s="1">
        <v>2</v>
      </c>
    </row>
    <row r="452" spans="1:5" x14ac:dyDescent="0.25">
      <c r="A452">
        <v>4681</v>
      </c>
      <c r="B452" s="2">
        <v>1</v>
      </c>
      <c r="C452" s="1">
        <v>2</v>
      </c>
    </row>
    <row r="453" spans="1:5" x14ac:dyDescent="0.25">
      <c r="A453">
        <v>4682</v>
      </c>
      <c r="B453" s="2">
        <v>1</v>
      </c>
      <c r="C453" s="1">
        <v>2</v>
      </c>
    </row>
    <row r="454" spans="1:5" x14ac:dyDescent="0.25">
      <c r="A454">
        <v>4683</v>
      </c>
      <c r="B454" s="2">
        <v>1</v>
      </c>
    </row>
    <row r="455" spans="1:5" x14ac:dyDescent="0.25">
      <c r="A455">
        <v>4684</v>
      </c>
      <c r="B455" s="2">
        <v>1</v>
      </c>
    </row>
    <row r="456" spans="1:5" x14ac:dyDescent="0.25">
      <c r="A456">
        <v>4685</v>
      </c>
      <c r="B456" s="2">
        <v>1</v>
      </c>
    </row>
    <row r="457" spans="1:5" x14ac:dyDescent="0.25">
      <c r="A457">
        <v>4686</v>
      </c>
      <c r="B457" s="2">
        <v>1</v>
      </c>
    </row>
    <row r="458" spans="1:5" x14ac:dyDescent="0.25">
      <c r="A458">
        <v>4687</v>
      </c>
    </row>
    <row r="459" spans="1:5" x14ac:dyDescent="0.25">
      <c r="A459">
        <v>4688</v>
      </c>
    </row>
    <row r="460" spans="1:5" x14ac:dyDescent="0.25">
      <c r="A460">
        <v>4689</v>
      </c>
      <c r="E460" s="3">
        <v>4</v>
      </c>
    </row>
    <row r="461" spans="1:5" x14ac:dyDescent="0.25">
      <c r="A461">
        <v>4690</v>
      </c>
      <c r="D461" s="4">
        <v>3</v>
      </c>
      <c r="E461" s="3">
        <v>4</v>
      </c>
    </row>
    <row r="462" spans="1:5" x14ac:dyDescent="0.25">
      <c r="A462">
        <v>4691</v>
      </c>
      <c r="D462" s="4">
        <v>3</v>
      </c>
      <c r="E462" s="3">
        <v>4</v>
      </c>
    </row>
    <row r="463" spans="1:5" x14ac:dyDescent="0.25">
      <c r="A463">
        <v>4692</v>
      </c>
      <c r="D463" s="4">
        <v>3</v>
      </c>
      <c r="E463" s="3">
        <v>4</v>
      </c>
    </row>
    <row r="464" spans="1:5" x14ac:dyDescent="0.25">
      <c r="A464">
        <v>4693</v>
      </c>
      <c r="D464" s="4">
        <v>3</v>
      </c>
      <c r="E464" s="3">
        <v>4</v>
      </c>
    </row>
    <row r="465" spans="1:5" x14ac:dyDescent="0.25">
      <c r="A465">
        <v>4694</v>
      </c>
      <c r="D465" s="4">
        <v>3</v>
      </c>
      <c r="E465" s="3">
        <v>4</v>
      </c>
    </row>
    <row r="466" spans="1:5" x14ac:dyDescent="0.25">
      <c r="A466">
        <v>4695</v>
      </c>
      <c r="D466" s="4">
        <v>3</v>
      </c>
      <c r="E466" s="3">
        <v>4</v>
      </c>
    </row>
    <row r="467" spans="1:5" x14ac:dyDescent="0.25">
      <c r="A467">
        <v>4696</v>
      </c>
      <c r="D467" s="4">
        <v>3</v>
      </c>
      <c r="E467" s="3">
        <v>4</v>
      </c>
    </row>
    <row r="468" spans="1:5" x14ac:dyDescent="0.25">
      <c r="A468">
        <v>4697</v>
      </c>
      <c r="D468" s="4">
        <v>3</v>
      </c>
    </row>
    <row r="469" spans="1:5" x14ac:dyDescent="0.25">
      <c r="A469">
        <v>4698</v>
      </c>
    </row>
    <row r="470" spans="1:5" x14ac:dyDescent="0.25">
      <c r="A470">
        <v>4699</v>
      </c>
    </row>
    <row r="471" spans="1:5" x14ac:dyDescent="0.25">
      <c r="A471">
        <v>4700</v>
      </c>
    </row>
    <row r="472" spans="1:5" x14ac:dyDescent="0.25">
      <c r="A472">
        <v>4701</v>
      </c>
    </row>
    <row r="473" spans="1:5" x14ac:dyDescent="0.25">
      <c r="A473">
        <v>4702</v>
      </c>
      <c r="C473" s="1">
        <v>2</v>
      </c>
    </row>
    <row r="474" spans="1:5" x14ac:dyDescent="0.25">
      <c r="A474">
        <v>4703</v>
      </c>
      <c r="C474" s="1">
        <v>2</v>
      </c>
    </row>
    <row r="475" spans="1:5" x14ac:dyDescent="0.25">
      <c r="A475">
        <v>4704</v>
      </c>
      <c r="C475" s="1">
        <v>2</v>
      </c>
    </row>
    <row r="476" spans="1:5" x14ac:dyDescent="0.25">
      <c r="A476">
        <v>4705</v>
      </c>
      <c r="C476" s="1">
        <v>2</v>
      </c>
    </row>
    <row r="477" spans="1:5" x14ac:dyDescent="0.25">
      <c r="A477">
        <v>4706</v>
      </c>
      <c r="C477" s="1">
        <v>2</v>
      </c>
    </row>
    <row r="478" spans="1:5" x14ac:dyDescent="0.25">
      <c r="A478">
        <v>4707</v>
      </c>
      <c r="B478" s="2">
        <v>1</v>
      </c>
      <c r="C478" s="1">
        <v>2</v>
      </c>
    </row>
    <row r="479" spans="1:5" x14ac:dyDescent="0.25">
      <c r="A479">
        <v>4708</v>
      </c>
      <c r="B479" s="2">
        <v>1</v>
      </c>
      <c r="C479" s="1">
        <v>2</v>
      </c>
    </row>
    <row r="480" spans="1:5" x14ac:dyDescent="0.25">
      <c r="A480">
        <v>4709</v>
      </c>
      <c r="B480" s="2">
        <v>1</v>
      </c>
      <c r="C480" s="1">
        <v>2</v>
      </c>
    </row>
    <row r="481" spans="1:5" x14ac:dyDescent="0.25">
      <c r="A481">
        <v>4710</v>
      </c>
      <c r="B481" s="2">
        <v>1</v>
      </c>
      <c r="C481" s="1">
        <v>2</v>
      </c>
    </row>
    <row r="482" spans="1:5" x14ac:dyDescent="0.25">
      <c r="A482">
        <v>4711</v>
      </c>
      <c r="B482" s="2">
        <v>1</v>
      </c>
      <c r="C482" s="1">
        <v>2</v>
      </c>
    </row>
    <row r="483" spans="1:5" x14ac:dyDescent="0.25">
      <c r="A483">
        <v>4712</v>
      </c>
      <c r="B483" s="2">
        <v>1</v>
      </c>
      <c r="C483" s="1">
        <v>2</v>
      </c>
    </row>
    <row r="484" spans="1:5" x14ac:dyDescent="0.25">
      <c r="A484">
        <v>4713</v>
      </c>
      <c r="B484" s="2">
        <v>1</v>
      </c>
      <c r="C484" s="1">
        <v>2</v>
      </c>
    </row>
    <row r="485" spans="1:5" x14ac:dyDescent="0.25">
      <c r="A485">
        <v>4714</v>
      </c>
      <c r="B485" s="2">
        <v>1</v>
      </c>
    </row>
    <row r="486" spans="1:5" x14ac:dyDescent="0.25">
      <c r="A486">
        <v>4715</v>
      </c>
      <c r="B486" s="2">
        <v>1</v>
      </c>
    </row>
    <row r="487" spans="1:5" x14ac:dyDescent="0.25">
      <c r="A487">
        <v>4716</v>
      </c>
      <c r="B487" s="2">
        <v>1</v>
      </c>
    </row>
    <row r="488" spans="1:5" x14ac:dyDescent="0.25">
      <c r="A488">
        <v>4717</v>
      </c>
      <c r="B488" s="2">
        <v>1</v>
      </c>
    </row>
    <row r="489" spans="1:5" x14ac:dyDescent="0.25">
      <c r="A489">
        <v>4718</v>
      </c>
    </row>
    <row r="490" spans="1:5" x14ac:dyDescent="0.25">
      <c r="A490">
        <v>4719</v>
      </c>
    </row>
    <row r="491" spans="1:5" x14ac:dyDescent="0.25">
      <c r="A491">
        <v>4720</v>
      </c>
    </row>
    <row r="492" spans="1:5" x14ac:dyDescent="0.25">
      <c r="A492">
        <v>4721</v>
      </c>
      <c r="E492" s="3">
        <v>4</v>
      </c>
    </row>
    <row r="493" spans="1:5" x14ac:dyDescent="0.25">
      <c r="A493">
        <v>4722</v>
      </c>
      <c r="E493" s="3">
        <v>4</v>
      </c>
    </row>
    <row r="494" spans="1:5" x14ac:dyDescent="0.25">
      <c r="A494">
        <v>4723</v>
      </c>
      <c r="D494" s="4">
        <v>3</v>
      </c>
      <c r="E494" s="3">
        <v>4</v>
      </c>
    </row>
    <row r="495" spans="1:5" x14ac:dyDescent="0.25">
      <c r="A495">
        <v>4724</v>
      </c>
      <c r="D495" s="4">
        <v>3</v>
      </c>
      <c r="E495" s="3">
        <v>4</v>
      </c>
    </row>
    <row r="496" spans="1:5" x14ac:dyDescent="0.25">
      <c r="A496">
        <v>4725</v>
      </c>
      <c r="D496" s="4">
        <v>3</v>
      </c>
      <c r="E496" s="3">
        <v>4</v>
      </c>
    </row>
    <row r="497" spans="1:5" x14ac:dyDescent="0.25">
      <c r="A497">
        <v>4726</v>
      </c>
      <c r="D497" s="4">
        <v>3</v>
      </c>
      <c r="E497" s="3">
        <v>4</v>
      </c>
    </row>
    <row r="498" spans="1:5" x14ac:dyDescent="0.25">
      <c r="A498">
        <v>4727</v>
      </c>
      <c r="D498" s="4">
        <v>3</v>
      </c>
      <c r="E498" s="3">
        <v>4</v>
      </c>
    </row>
    <row r="499" spans="1:5" x14ac:dyDescent="0.25">
      <c r="A499">
        <v>4728</v>
      </c>
      <c r="D499" s="4">
        <v>3</v>
      </c>
      <c r="E499" s="3">
        <v>4</v>
      </c>
    </row>
    <row r="500" spans="1:5" x14ac:dyDescent="0.25">
      <c r="A500">
        <v>4729</v>
      </c>
      <c r="D500" s="4">
        <v>3</v>
      </c>
      <c r="E500" s="3">
        <v>4</v>
      </c>
    </row>
    <row r="501" spans="1:5" x14ac:dyDescent="0.25">
      <c r="A501">
        <v>4730</v>
      </c>
      <c r="D501" s="4">
        <v>3</v>
      </c>
    </row>
    <row r="502" spans="1:5" x14ac:dyDescent="0.25">
      <c r="A502">
        <v>4731</v>
      </c>
      <c r="D502" s="4">
        <v>3</v>
      </c>
    </row>
    <row r="503" spans="1:5" x14ac:dyDescent="0.25">
      <c r="A503">
        <v>4732</v>
      </c>
    </row>
    <row r="504" spans="1:5" x14ac:dyDescent="0.25">
      <c r="A504">
        <v>4733</v>
      </c>
      <c r="C504" s="1">
        <v>2</v>
      </c>
    </row>
    <row r="505" spans="1:5" x14ac:dyDescent="0.25">
      <c r="A505">
        <v>4734</v>
      </c>
      <c r="C505" s="1">
        <v>2</v>
      </c>
    </row>
    <row r="506" spans="1:5" x14ac:dyDescent="0.25">
      <c r="A506">
        <v>4735</v>
      </c>
      <c r="C506" s="1">
        <v>2</v>
      </c>
    </row>
    <row r="507" spans="1:5" x14ac:dyDescent="0.25">
      <c r="A507">
        <v>4736</v>
      </c>
      <c r="C507" s="1">
        <v>2</v>
      </c>
    </row>
    <row r="508" spans="1:5" x14ac:dyDescent="0.25">
      <c r="A508">
        <v>4737</v>
      </c>
      <c r="C508" s="1">
        <v>2</v>
      </c>
    </row>
    <row r="509" spans="1:5" x14ac:dyDescent="0.25">
      <c r="A509">
        <v>4738</v>
      </c>
      <c r="C509" s="1">
        <v>2</v>
      </c>
    </row>
    <row r="510" spans="1:5" x14ac:dyDescent="0.25">
      <c r="A510">
        <v>4739</v>
      </c>
      <c r="B510" s="2">
        <v>1</v>
      </c>
      <c r="C510" s="1">
        <v>2</v>
      </c>
    </row>
    <row r="511" spans="1:5" x14ac:dyDescent="0.25">
      <c r="A511">
        <v>4740</v>
      </c>
      <c r="B511" s="2">
        <v>1</v>
      </c>
      <c r="C511" s="1">
        <v>2</v>
      </c>
    </row>
    <row r="512" spans="1:5" x14ac:dyDescent="0.25">
      <c r="A512">
        <v>4741</v>
      </c>
      <c r="B512" s="2">
        <v>1</v>
      </c>
      <c r="C512" s="1">
        <v>2</v>
      </c>
    </row>
    <row r="513" spans="1:5" x14ac:dyDescent="0.25">
      <c r="A513">
        <v>4742</v>
      </c>
      <c r="B513" s="2">
        <v>1</v>
      </c>
      <c r="C513" s="1">
        <v>2</v>
      </c>
    </row>
    <row r="514" spans="1:5" x14ac:dyDescent="0.25">
      <c r="A514">
        <v>4743</v>
      </c>
      <c r="B514" s="2">
        <v>1</v>
      </c>
      <c r="C514" s="1">
        <v>2</v>
      </c>
    </row>
    <row r="515" spans="1:5" x14ac:dyDescent="0.25">
      <c r="A515">
        <v>4744</v>
      </c>
      <c r="B515" s="2">
        <v>1</v>
      </c>
      <c r="C515" s="1">
        <v>2</v>
      </c>
    </row>
    <row r="516" spans="1:5" x14ac:dyDescent="0.25">
      <c r="A516">
        <v>4745</v>
      </c>
      <c r="B516" s="2">
        <v>1</v>
      </c>
    </row>
    <row r="517" spans="1:5" x14ac:dyDescent="0.25">
      <c r="A517">
        <v>4746</v>
      </c>
      <c r="B517" s="2">
        <v>1</v>
      </c>
    </row>
    <row r="518" spans="1:5" x14ac:dyDescent="0.25">
      <c r="A518">
        <v>4747</v>
      </c>
      <c r="B518" s="2">
        <v>1</v>
      </c>
    </row>
    <row r="519" spans="1:5" x14ac:dyDescent="0.25">
      <c r="A519">
        <v>4748</v>
      </c>
      <c r="B519" s="2">
        <v>1</v>
      </c>
    </row>
    <row r="520" spans="1:5" x14ac:dyDescent="0.25">
      <c r="A520">
        <v>4749</v>
      </c>
      <c r="B520" s="2">
        <v>1</v>
      </c>
    </row>
    <row r="521" spans="1:5" x14ac:dyDescent="0.25">
      <c r="A521">
        <v>4750</v>
      </c>
      <c r="B521" s="2">
        <v>1</v>
      </c>
    </row>
    <row r="522" spans="1:5" x14ac:dyDescent="0.25">
      <c r="A522">
        <v>4751</v>
      </c>
    </row>
    <row r="523" spans="1:5" x14ac:dyDescent="0.25">
      <c r="A523">
        <v>4752</v>
      </c>
    </row>
    <row r="524" spans="1:5" x14ac:dyDescent="0.25">
      <c r="A524">
        <v>4753</v>
      </c>
    </row>
    <row r="525" spans="1:5" x14ac:dyDescent="0.25">
      <c r="A525">
        <v>4754</v>
      </c>
    </row>
    <row r="526" spans="1:5" x14ac:dyDescent="0.25">
      <c r="A526">
        <v>4755</v>
      </c>
    </row>
    <row r="527" spans="1:5" x14ac:dyDescent="0.25">
      <c r="A527">
        <v>4756</v>
      </c>
      <c r="E527" s="3">
        <v>4</v>
      </c>
    </row>
    <row r="528" spans="1:5" x14ac:dyDescent="0.25">
      <c r="A528">
        <v>4757</v>
      </c>
      <c r="D528" s="4">
        <v>3</v>
      </c>
      <c r="E528" s="3">
        <v>4</v>
      </c>
    </row>
    <row r="529" spans="1:6" x14ac:dyDescent="0.25">
      <c r="A529">
        <v>4758</v>
      </c>
      <c r="D529" s="4">
        <v>3</v>
      </c>
      <c r="E529" s="3">
        <v>4</v>
      </c>
    </row>
    <row r="530" spans="1:6" x14ac:dyDescent="0.25">
      <c r="A530">
        <v>4759</v>
      </c>
      <c r="D530" s="4">
        <v>3</v>
      </c>
      <c r="E530" s="3">
        <v>4</v>
      </c>
    </row>
    <row r="531" spans="1:6" x14ac:dyDescent="0.25">
      <c r="A531">
        <v>4760</v>
      </c>
      <c r="D531" s="4">
        <v>3</v>
      </c>
      <c r="E531" s="3">
        <v>4</v>
      </c>
    </row>
    <row r="532" spans="1:6" x14ac:dyDescent="0.25">
      <c r="A532">
        <v>4761</v>
      </c>
      <c r="D532" s="4">
        <v>3</v>
      </c>
      <c r="E532" s="3">
        <v>4</v>
      </c>
    </row>
    <row r="533" spans="1:6" x14ac:dyDescent="0.25">
      <c r="A533">
        <v>4762</v>
      </c>
      <c r="D533" s="4">
        <v>3</v>
      </c>
      <c r="E533" s="3">
        <v>4</v>
      </c>
    </row>
    <row r="534" spans="1:6" x14ac:dyDescent="0.25">
      <c r="A534">
        <v>4763</v>
      </c>
      <c r="D534" s="4">
        <v>3</v>
      </c>
      <c r="E534" s="3">
        <v>4</v>
      </c>
    </row>
    <row r="535" spans="1:6" x14ac:dyDescent="0.25">
      <c r="A535">
        <v>4764</v>
      </c>
      <c r="F535" t="s">
        <v>22</v>
      </c>
    </row>
    <row r="536" spans="1:6" x14ac:dyDescent="0.25">
      <c r="A536">
        <v>4882</v>
      </c>
    </row>
    <row r="537" spans="1:6" x14ac:dyDescent="0.25">
      <c r="A537">
        <v>4883</v>
      </c>
    </row>
    <row r="538" spans="1:6" x14ac:dyDescent="0.25">
      <c r="A538">
        <v>4884</v>
      </c>
      <c r="F538" t="s">
        <v>22</v>
      </c>
    </row>
    <row r="539" spans="1:6" x14ac:dyDescent="0.25">
      <c r="A539">
        <v>4885</v>
      </c>
      <c r="D539" s="4">
        <v>3</v>
      </c>
    </row>
    <row r="540" spans="1:6" x14ac:dyDescent="0.25">
      <c r="A540">
        <v>4886</v>
      </c>
      <c r="D540" s="4">
        <v>3</v>
      </c>
    </row>
    <row r="541" spans="1:6" x14ac:dyDescent="0.25">
      <c r="A541">
        <v>4887</v>
      </c>
      <c r="D541" s="4">
        <v>3</v>
      </c>
    </row>
    <row r="542" spans="1:6" x14ac:dyDescent="0.25">
      <c r="A542">
        <v>4888</v>
      </c>
      <c r="D542" s="4">
        <v>3</v>
      </c>
    </row>
    <row r="543" spans="1:6" x14ac:dyDescent="0.25">
      <c r="A543">
        <v>4889</v>
      </c>
      <c r="D543" s="4">
        <v>3</v>
      </c>
      <c r="E543" s="3">
        <v>4</v>
      </c>
    </row>
    <row r="544" spans="1:6" x14ac:dyDescent="0.25">
      <c r="A544">
        <v>4890</v>
      </c>
      <c r="D544" s="4">
        <v>3</v>
      </c>
      <c r="E544" s="3">
        <v>4</v>
      </c>
    </row>
    <row r="545" spans="1:5" x14ac:dyDescent="0.25">
      <c r="A545">
        <v>4891</v>
      </c>
      <c r="D545" s="4">
        <v>3</v>
      </c>
      <c r="E545" s="3">
        <v>4</v>
      </c>
    </row>
    <row r="546" spans="1:5" x14ac:dyDescent="0.25">
      <c r="A546">
        <v>4892</v>
      </c>
      <c r="D546" s="4">
        <v>3</v>
      </c>
      <c r="E546" s="3">
        <v>4</v>
      </c>
    </row>
    <row r="547" spans="1:5" x14ac:dyDescent="0.25">
      <c r="A547">
        <v>4893</v>
      </c>
      <c r="D547" s="4">
        <v>3</v>
      </c>
      <c r="E547" s="3">
        <v>4</v>
      </c>
    </row>
    <row r="548" spans="1:5" x14ac:dyDescent="0.25">
      <c r="A548">
        <v>4894</v>
      </c>
      <c r="D548" s="4">
        <v>3</v>
      </c>
      <c r="E548" s="3">
        <v>4</v>
      </c>
    </row>
    <row r="549" spans="1:5" x14ac:dyDescent="0.25">
      <c r="A549">
        <v>4895</v>
      </c>
      <c r="D549" s="4">
        <v>3</v>
      </c>
      <c r="E549" s="3">
        <v>4</v>
      </c>
    </row>
    <row r="550" spans="1:5" x14ac:dyDescent="0.25">
      <c r="A550">
        <v>4896</v>
      </c>
      <c r="D550" s="4">
        <v>3</v>
      </c>
      <c r="E550" s="3">
        <v>4</v>
      </c>
    </row>
    <row r="551" spans="1:5" x14ac:dyDescent="0.25">
      <c r="A551">
        <v>4897</v>
      </c>
      <c r="D551" s="4">
        <v>3</v>
      </c>
      <c r="E551" s="3">
        <v>4</v>
      </c>
    </row>
    <row r="552" spans="1:5" x14ac:dyDescent="0.25">
      <c r="A552">
        <v>4898</v>
      </c>
      <c r="D552" s="4">
        <v>3</v>
      </c>
      <c r="E552" s="3">
        <v>4</v>
      </c>
    </row>
    <row r="553" spans="1:5" x14ac:dyDescent="0.25">
      <c r="A553">
        <v>4899</v>
      </c>
      <c r="D553" s="4">
        <v>3</v>
      </c>
      <c r="E553" s="3">
        <v>4</v>
      </c>
    </row>
    <row r="554" spans="1:5" x14ac:dyDescent="0.25">
      <c r="A554">
        <v>4900</v>
      </c>
      <c r="D554" s="4">
        <v>3</v>
      </c>
      <c r="E554" s="3">
        <v>4</v>
      </c>
    </row>
    <row r="555" spans="1:5" x14ac:dyDescent="0.25">
      <c r="A555">
        <v>4901</v>
      </c>
      <c r="E555" s="3">
        <v>4</v>
      </c>
    </row>
    <row r="556" spans="1:5" x14ac:dyDescent="0.25">
      <c r="A556">
        <v>4902</v>
      </c>
      <c r="E556" s="3">
        <v>4</v>
      </c>
    </row>
    <row r="557" spans="1:5" x14ac:dyDescent="0.25">
      <c r="A557">
        <v>4903</v>
      </c>
    </row>
    <row r="558" spans="1:5" x14ac:dyDescent="0.25">
      <c r="A558">
        <v>4904</v>
      </c>
    </row>
    <row r="559" spans="1:5" x14ac:dyDescent="0.25">
      <c r="A559">
        <v>4905</v>
      </c>
    </row>
    <row r="560" spans="1:5" x14ac:dyDescent="0.25">
      <c r="A560">
        <v>4906</v>
      </c>
    </row>
    <row r="561" spans="1:1" x14ac:dyDescent="0.25">
      <c r="A561">
        <v>4907</v>
      </c>
    </row>
    <row r="562" spans="1:1" x14ac:dyDescent="0.25">
      <c r="A562">
        <v>4908</v>
      </c>
    </row>
    <row r="563" spans="1:1" x14ac:dyDescent="0.25">
      <c r="A563">
        <v>4909</v>
      </c>
    </row>
    <row r="564" spans="1:1" x14ac:dyDescent="0.25">
      <c r="A564">
        <v>4910</v>
      </c>
    </row>
    <row r="565" spans="1:1" x14ac:dyDescent="0.25">
      <c r="A565">
        <v>4911</v>
      </c>
    </row>
    <row r="566" spans="1:1" x14ac:dyDescent="0.25">
      <c r="A566">
        <v>4912</v>
      </c>
    </row>
    <row r="567" spans="1:1" x14ac:dyDescent="0.25">
      <c r="A567">
        <v>4913</v>
      </c>
    </row>
    <row r="568" spans="1:1" x14ac:dyDescent="0.25">
      <c r="A568">
        <v>4914</v>
      </c>
    </row>
    <row r="569" spans="1:1" x14ac:dyDescent="0.25">
      <c r="A569">
        <v>4915</v>
      </c>
    </row>
    <row r="570" spans="1:1" x14ac:dyDescent="0.25">
      <c r="A570">
        <v>4916</v>
      </c>
    </row>
    <row r="571" spans="1:1" x14ac:dyDescent="0.25">
      <c r="A571">
        <v>4917</v>
      </c>
    </row>
    <row r="572" spans="1:1" x14ac:dyDescent="0.25">
      <c r="A572">
        <v>4918</v>
      </c>
    </row>
    <row r="573" spans="1:1" x14ac:dyDescent="0.25">
      <c r="A573">
        <v>4919</v>
      </c>
    </row>
    <row r="574" spans="1:1" x14ac:dyDescent="0.25">
      <c r="A574">
        <v>4920</v>
      </c>
    </row>
    <row r="575" spans="1:1" x14ac:dyDescent="0.25">
      <c r="A575">
        <v>4921</v>
      </c>
    </row>
    <row r="576" spans="1:1" x14ac:dyDescent="0.25">
      <c r="A576">
        <v>4922</v>
      </c>
    </row>
    <row r="577" spans="1:5" x14ac:dyDescent="0.25">
      <c r="A577">
        <v>4923</v>
      </c>
      <c r="C577" s="1">
        <v>2</v>
      </c>
    </row>
    <row r="578" spans="1:5" x14ac:dyDescent="0.25">
      <c r="A578">
        <v>4924</v>
      </c>
      <c r="C578" s="1">
        <v>2</v>
      </c>
    </row>
    <row r="579" spans="1:5" x14ac:dyDescent="0.25">
      <c r="A579">
        <v>4925</v>
      </c>
      <c r="B579" s="2">
        <v>1</v>
      </c>
      <c r="C579" s="1">
        <v>2</v>
      </c>
    </row>
    <row r="580" spans="1:5" x14ac:dyDescent="0.25">
      <c r="A580">
        <v>4926</v>
      </c>
      <c r="B580" s="2">
        <v>1</v>
      </c>
      <c r="C580" s="1">
        <v>2</v>
      </c>
    </row>
    <row r="581" spans="1:5" x14ac:dyDescent="0.25">
      <c r="A581">
        <v>4927</v>
      </c>
      <c r="B581" s="2">
        <v>1</v>
      </c>
      <c r="C581" s="1">
        <v>2</v>
      </c>
    </row>
    <row r="582" spans="1:5" x14ac:dyDescent="0.25">
      <c r="A582">
        <v>4928</v>
      </c>
      <c r="B582" s="2">
        <v>1</v>
      </c>
      <c r="C582" s="1">
        <v>2</v>
      </c>
    </row>
    <row r="583" spans="1:5" x14ac:dyDescent="0.25">
      <c r="A583">
        <v>4929</v>
      </c>
      <c r="B583" s="2">
        <v>1</v>
      </c>
      <c r="C583" s="1">
        <v>2</v>
      </c>
    </row>
    <row r="584" spans="1:5" x14ac:dyDescent="0.25">
      <c r="A584">
        <v>4930</v>
      </c>
      <c r="B584" s="2">
        <v>1</v>
      </c>
      <c r="C584" s="1">
        <v>2</v>
      </c>
    </row>
    <row r="585" spans="1:5" x14ac:dyDescent="0.25">
      <c r="A585">
        <v>4931</v>
      </c>
      <c r="B585" s="2">
        <v>1</v>
      </c>
      <c r="C585" s="1">
        <v>2</v>
      </c>
    </row>
    <row r="586" spans="1:5" x14ac:dyDescent="0.25">
      <c r="A586">
        <v>4932</v>
      </c>
      <c r="B586" s="2">
        <v>1</v>
      </c>
      <c r="C586" s="1">
        <v>2</v>
      </c>
      <c r="E586" s="3">
        <v>4</v>
      </c>
    </row>
    <row r="587" spans="1:5" x14ac:dyDescent="0.25">
      <c r="A587">
        <v>4933</v>
      </c>
      <c r="B587" s="2">
        <v>1</v>
      </c>
      <c r="E587" s="3">
        <v>4</v>
      </c>
    </row>
    <row r="588" spans="1:5" x14ac:dyDescent="0.25">
      <c r="A588">
        <v>4934</v>
      </c>
      <c r="B588" s="2">
        <v>1</v>
      </c>
      <c r="D588" s="4">
        <v>3</v>
      </c>
      <c r="E588" s="3">
        <v>4</v>
      </c>
    </row>
    <row r="589" spans="1:5" x14ac:dyDescent="0.25">
      <c r="A589">
        <v>4935</v>
      </c>
      <c r="B589" s="2">
        <v>1</v>
      </c>
      <c r="D589" s="4">
        <v>3</v>
      </c>
      <c r="E589" s="3">
        <v>4</v>
      </c>
    </row>
    <row r="590" spans="1:5" x14ac:dyDescent="0.25">
      <c r="A590">
        <v>4936</v>
      </c>
      <c r="D590" s="4">
        <v>3</v>
      </c>
      <c r="E590" s="3">
        <v>4</v>
      </c>
    </row>
    <row r="591" spans="1:5" x14ac:dyDescent="0.25">
      <c r="A591">
        <v>4937</v>
      </c>
      <c r="D591" s="4">
        <v>3</v>
      </c>
      <c r="E591" s="3">
        <v>4</v>
      </c>
    </row>
    <row r="592" spans="1:5" x14ac:dyDescent="0.25">
      <c r="A592">
        <v>4938</v>
      </c>
      <c r="D592" s="4">
        <v>3</v>
      </c>
      <c r="E592" s="3">
        <v>4</v>
      </c>
    </row>
    <row r="593" spans="1:5" x14ac:dyDescent="0.25">
      <c r="A593">
        <v>4939</v>
      </c>
      <c r="D593" s="4">
        <v>3</v>
      </c>
      <c r="E593" s="3">
        <v>4</v>
      </c>
    </row>
    <row r="594" spans="1:5" x14ac:dyDescent="0.25">
      <c r="A594">
        <v>4940</v>
      </c>
      <c r="D594" s="4">
        <v>3</v>
      </c>
      <c r="E594" s="3">
        <v>4</v>
      </c>
    </row>
    <row r="595" spans="1:5" x14ac:dyDescent="0.25">
      <c r="A595">
        <v>4941</v>
      </c>
      <c r="D595" s="4">
        <v>3</v>
      </c>
      <c r="E595" s="3">
        <v>4</v>
      </c>
    </row>
    <row r="596" spans="1:5" x14ac:dyDescent="0.25">
      <c r="A596">
        <v>4942</v>
      </c>
      <c r="D596" s="4">
        <v>3</v>
      </c>
    </row>
    <row r="597" spans="1:5" x14ac:dyDescent="0.25">
      <c r="A597">
        <v>4943</v>
      </c>
      <c r="D597" s="4">
        <v>3</v>
      </c>
    </row>
    <row r="598" spans="1:5" x14ac:dyDescent="0.25">
      <c r="A598">
        <v>4944</v>
      </c>
    </row>
    <row r="599" spans="1:5" x14ac:dyDescent="0.25">
      <c r="A599">
        <v>4945</v>
      </c>
    </row>
    <row r="600" spans="1:5" x14ac:dyDescent="0.25">
      <c r="A600">
        <v>4946</v>
      </c>
    </row>
    <row r="601" spans="1:5" x14ac:dyDescent="0.25">
      <c r="A601">
        <v>4947</v>
      </c>
    </row>
    <row r="602" spans="1:5" x14ac:dyDescent="0.25">
      <c r="A602">
        <v>4948</v>
      </c>
    </row>
    <row r="603" spans="1:5" x14ac:dyDescent="0.25">
      <c r="A603">
        <v>4949</v>
      </c>
    </row>
    <row r="604" spans="1:5" x14ac:dyDescent="0.25">
      <c r="A604">
        <v>4950</v>
      </c>
    </row>
    <row r="605" spans="1:5" x14ac:dyDescent="0.25">
      <c r="A605">
        <v>4951</v>
      </c>
    </row>
    <row r="606" spans="1:5" x14ac:dyDescent="0.25">
      <c r="A606">
        <v>4952</v>
      </c>
    </row>
    <row r="607" spans="1:5" x14ac:dyDescent="0.25">
      <c r="A607">
        <v>4953</v>
      </c>
    </row>
    <row r="608" spans="1:5" x14ac:dyDescent="0.25">
      <c r="A608">
        <v>4954</v>
      </c>
    </row>
    <row r="609" spans="1:5" x14ac:dyDescent="0.25">
      <c r="A609">
        <v>4955</v>
      </c>
    </row>
    <row r="610" spans="1:5" x14ac:dyDescent="0.25">
      <c r="A610">
        <v>4956</v>
      </c>
    </row>
    <row r="611" spans="1:5" x14ac:dyDescent="0.25">
      <c r="A611">
        <v>4957</v>
      </c>
      <c r="C611" s="1">
        <v>2</v>
      </c>
    </row>
    <row r="612" spans="1:5" x14ac:dyDescent="0.25">
      <c r="A612">
        <v>4958</v>
      </c>
      <c r="B612" s="2">
        <v>1</v>
      </c>
      <c r="C612" s="1">
        <v>2</v>
      </c>
    </row>
    <row r="613" spans="1:5" x14ac:dyDescent="0.25">
      <c r="A613">
        <v>4959</v>
      </c>
      <c r="B613" s="2">
        <v>1</v>
      </c>
      <c r="C613" s="1">
        <v>2</v>
      </c>
    </row>
    <row r="614" spans="1:5" x14ac:dyDescent="0.25">
      <c r="A614">
        <v>4960</v>
      </c>
      <c r="B614" s="2">
        <v>1</v>
      </c>
      <c r="C614" s="1">
        <v>2</v>
      </c>
    </row>
    <row r="615" spans="1:5" x14ac:dyDescent="0.25">
      <c r="A615">
        <v>4961</v>
      </c>
      <c r="B615" s="2">
        <v>1</v>
      </c>
      <c r="C615" s="1">
        <v>2</v>
      </c>
    </row>
    <row r="616" spans="1:5" x14ac:dyDescent="0.25">
      <c r="A616">
        <v>4962</v>
      </c>
      <c r="B616" s="2">
        <v>1</v>
      </c>
      <c r="C616" s="1">
        <v>2</v>
      </c>
    </row>
    <row r="617" spans="1:5" x14ac:dyDescent="0.25">
      <c r="A617">
        <v>4963</v>
      </c>
      <c r="B617" s="2">
        <v>1</v>
      </c>
      <c r="C617" s="1">
        <v>2</v>
      </c>
    </row>
    <row r="618" spans="1:5" x14ac:dyDescent="0.25">
      <c r="A618">
        <v>4964</v>
      </c>
      <c r="B618" s="2">
        <v>1</v>
      </c>
      <c r="C618" s="1">
        <v>2</v>
      </c>
    </row>
    <row r="619" spans="1:5" x14ac:dyDescent="0.25">
      <c r="A619">
        <v>4965</v>
      </c>
      <c r="B619" s="2">
        <v>1</v>
      </c>
      <c r="C619" s="1">
        <v>2</v>
      </c>
    </row>
    <row r="620" spans="1:5" x14ac:dyDescent="0.25">
      <c r="A620">
        <v>4966</v>
      </c>
      <c r="B620" s="2">
        <v>1</v>
      </c>
      <c r="C620" s="1">
        <v>2</v>
      </c>
    </row>
    <row r="621" spans="1:5" x14ac:dyDescent="0.25">
      <c r="A621">
        <v>4967</v>
      </c>
      <c r="B621" s="2">
        <v>1</v>
      </c>
    </row>
    <row r="622" spans="1:5" x14ac:dyDescent="0.25">
      <c r="A622">
        <v>4968</v>
      </c>
      <c r="E622" s="3">
        <v>4</v>
      </c>
    </row>
    <row r="623" spans="1:5" x14ac:dyDescent="0.25">
      <c r="A623">
        <v>4969</v>
      </c>
      <c r="E623" s="3">
        <v>4</v>
      </c>
    </row>
    <row r="624" spans="1:5" x14ac:dyDescent="0.25">
      <c r="A624">
        <v>4970</v>
      </c>
      <c r="E624" s="3">
        <v>4</v>
      </c>
    </row>
    <row r="625" spans="1:5" x14ac:dyDescent="0.25">
      <c r="A625">
        <v>4971</v>
      </c>
      <c r="D625" s="4">
        <v>3</v>
      </c>
      <c r="E625" s="3">
        <v>4</v>
      </c>
    </row>
    <row r="626" spans="1:5" x14ac:dyDescent="0.25">
      <c r="A626">
        <v>4972</v>
      </c>
      <c r="D626" s="4">
        <v>3</v>
      </c>
      <c r="E626" s="3">
        <v>4</v>
      </c>
    </row>
    <row r="627" spans="1:5" x14ac:dyDescent="0.25">
      <c r="A627">
        <v>4973</v>
      </c>
      <c r="D627" s="4">
        <v>3</v>
      </c>
      <c r="E627" s="3">
        <v>4</v>
      </c>
    </row>
    <row r="628" spans="1:5" x14ac:dyDescent="0.25">
      <c r="A628">
        <v>4974</v>
      </c>
      <c r="D628" s="4">
        <v>3</v>
      </c>
      <c r="E628" s="3">
        <v>4</v>
      </c>
    </row>
    <row r="629" spans="1:5" x14ac:dyDescent="0.25">
      <c r="A629">
        <v>4975</v>
      </c>
      <c r="D629" s="4">
        <v>3</v>
      </c>
      <c r="E629" s="3">
        <v>4</v>
      </c>
    </row>
    <row r="630" spans="1:5" x14ac:dyDescent="0.25">
      <c r="A630">
        <v>4976</v>
      </c>
      <c r="D630" s="4">
        <v>3</v>
      </c>
      <c r="E630" s="3">
        <v>4</v>
      </c>
    </row>
    <row r="631" spans="1:5" x14ac:dyDescent="0.25">
      <c r="A631">
        <v>4977</v>
      </c>
      <c r="D631" s="4">
        <v>3</v>
      </c>
      <c r="E631" s="3">
        <v>4</v>
      </c>
    </row>
    <row r="632" spans="1:5" x14ac:dyDescent="0.25">
      <c r="A632">
        <v>4978</v>
      </c>
      <c r="D632" s="4">
        <v>3</v>
      </c>
      <c r="E632" s="3">
        <v>4</v>
      </c>
    </row>
    <row r="633" spans="1:5" x14ac:dyDescent="0.25">
      <c r="A633">
        <v>4979</v>
      </c>
      <c r="D633" s="4">
        <v>3</v>
      </c>
      <c r="E633" s="3">
        <v>4</v>
      </c>
    </row>
    <row r="634" spans="1:5" x14ac:dyDescent="0.25">
      <c r="A634">
        <v>4980</v>
      </c>
      <c r="D634" s="4">
        <v>3</v>
      </c>
    </row>
    <row r="635" spans="1:5" x14ac:dyDescent="0.25">
      <c r="A635">
        <v>4981</v>
      </c>
      <c r="D635" s="4">
        <v>3</v>
      </c>
    </row>
    <row r="636" spans="1:5" x14ac:dyDescent="0.25">
      <c r="A636">
        <v>4982</v>
      </c>
    </row>
    <row r="637" spans="1:5" x14ac:dyDescent="0.25">
      <c r="A637">
        <v>4983</v>
      </c>
    </row>
    <row r="638" spans="1:5" x14ac:dyDescent="0.25">
      <c r="A638">
        <v>4984</v>
      </c>
    </row>
    <row r="639" spans="1:5" x14ac:dyDescent="0.25">
      <c r="A639">
        <v>4985</v>
      </c>
      <c r="C639" s="1">
        <v>2</v>
      </c>
    </row>
    <row r="640" spans="1:5" x14ac:dyDescent="0.25">
      <c r="A640">
        <v>4986</v>
      </c>
      <c r="C640" s="1">
        <v>2</v>
      </c>
    </row>
    <row r="641" spans="1:5" x14ac:dyDescent="0.25">
      <c r="A641">
        <v>4987</v>
      </c>
      <c r="C641" s="1">
        <v>2</v>
      </c>
    </row>
    <row r="642" spans="1:5" x14ac:dyDescent="0.25">
      <c r="A642">
        <v>4988</v>
      </c>
      <c r="C642" s="1">
        <v>2</v>
      </c>
    </row>
    <row r="643" spans="1:5" x14ac:dyDescent="0.25">
      <c r="A643">
        <v>4989</v>
      </c>
      <c r="B643" s="2">
        <v>1</v>
      </c>
      <c r="C643" s="1">
        <v>2</v>
      </c>
    </row>
    <row r="644" spans="1:5" x14ac:dyDescent="0.25">
      <c r="A644">
        <v>4990</v>
      </c>
      <c r="B644" s="2">
        <v>1</v>
      </c>
      <c r="C644" s="1">
        <v>2</v>
      </c>
    </row>
    <row r="645" spans="1:5" x14ac:dyDescent="0.25">
      <c r="A645">
        <v>4991</v>
      </c>
      <c r="B645" s="2">
        <v>1</v>
      </c>
      <c r="C645" s="1">
        <v>2</v>
      </c>
    </row>
    <row r="646" spans="1:5" x14ac:dyDescent="0.25">
      <c r="A646">
        <v>4992</v>
      </c>
      <c r="B646" s="2">
        <v>1</v>
      </c>
      <c r="C646" s="1">
        <v>2</v>
      </c>
    </row>
    <row r="647" spans="1:5" x14ac:dyDescent="0.25">
      <c r="A647">
        <v>4993</v>
      </c>
      <c r="B647" s="2">
        <v>1</v>
      </c>
      <c r="C647" s="1">
        <v>2</v>
      </c>
    </row>
    <row r="648" spans="1:5" x14ac:dyDescent="0.25">
      <c r="A648">
        <v>4994</v>
      </c>
      <c r="B648" s="2">
        <v>1</v>
      </c>
      <c r="C648" s="1">
        <v>2</v>
      </c>
    </row>
    <row r="649" spans="1:5" x14ac:dyDescent="0.25">
      <c r="A649">
        <v>4995</v>
      </c>
      <c r="B649" s="2">
        <v>1</v>
      </c>
      <c r="C649" s="1">
        <v>2</v>
      </c>
    </row>
    <row r="650" spans="1:5" x14ac:dyDescent="0.25">
      <c r="A650">
        <v>4996</v>
      </c>
      <c r="B650" s="2">
        <v>1</v>
      </c>
      <c r="C650" s="1">
        <v>2</v>
      </c>
    </row>
    <row r="651" spans="1:5" x14ac:dyDescent="0.25">
      <c r="A651">
        <v>4997</v>
      </c>
      <c r="B651" s="2">
        <v>1</v>
      </c>
    </row>
    <row r="652" spans="1:5" x14ac:dyDescent="0.25">
      <c r="A652">
        <v>4998</v>
      </c>
      <c r="B652" s="2">
        <v>1</v>
      </c>
    </row>
    <row r="653" spans="1:5" x14ac:dyDescent="0.25">
      <c r="A653">
        <v>4999</v>
      </c>
      <c r="B653" s="2">
        <v>1</v>
      </c>
    </row>
    <row r="654" spans="1:5" x14ac:dyDescent="0.25">
      <c r="A654">
        <v>5000</v>
      </c>
      <c r="E654" s="3">
        <v>4</v>
      </c>
    </row>
    <row r="655" spans="1:5" x14ac:dyDescent="0.25">
      <c r="A655">
        <v>5001</v>
      </c>
      <c r="D655" s="4">
        <v>3</v>
      </c>
      <c r="E655" s="3">
        <v>4</v>
      </c>
    </row>
    <row r="656" spans="1:5" x14ac:dyDescent="0.25">
      <c r="A656">
        <v>5002</v>
      </c>
      <c r="D656" s="4">
        <v>3</v>
      </c>
      <c r="E656" s="3">
        <v>4</v>
      </c>
    </row>
    <row r="657" spans="1:5" x14ac:dyDescent="0.25">
      <c r="A657">
        <v>5003</v>
      </c>
      <c r="D657" s="4">
        <v>3</v>
      </c>
      <c r="E657" s="3">
        <v>4</v>
      </c>
    </row>
    <row r="658" spans="1:5" x14ac:dyDescent="0.25">
      <c r="A658">
        <v>5004</v>
      </c>
      <c r="D658" s="4">
        <v>3</v>
      </c>
      <c r="E658" s="3">
        <v>4</v>
      </c>
    </row>
    <row r="659" spans="1:5" x14ac:dyDescent="0.25">
      <c r="A659">
        <v>5005</v>
      </c>
      <c r="D659" s="4">
        <v>3</v>
      </c>
      <c r="E659" s="3">
        <v>4</v>
      </c>
    </row>
    <row r="660" spans="1:5" x14ac:dyDescent="0.25">
      <c r="A660">
        <v>5006</v>
      </c>
      <c r="D660" s="4">
        <v>3</v>
      </c>
      <c r="E660" s="3">
        <v>4</v>
      </c>
    </row>
    <row r="661" spans="1:5" x14ac:dyDescent="0.25">
      <c r="A661">
        <v>5007</v>
      </c>
      <c r="D661" s="4">
        <v>3</v>
      </c>
      <c r="E661" s="3">
        <v>4</v>
      </c>
    </row>
    <row r="662" spans="1:5" x14ac:dyDescent="0.25">
      <c r="A662">
        <v>5008</v>
      </c>
      <c r="D662" s="4">
        <v>3</v>
      </c>
      <c r="E662" s="3">
        <v>4</v>
      </c>
    </row>
    <row r="663" spans="1:5" x14ac:dyDescent="0.25">
      <c r="A663">
        <v>5009</v>
      </c>
      <c r="D663" s="4">
        <v>3</v>
      </c>
    </row>
    <row r="664" spans="1:5" x14ac:dyDescent="0.25">
      <c r="A664">
        <v>5010</v>
      </c>
    </row>
    <row r="665" spans="1:5" x14ac:dyDescent="0.25">
      <c r="A665">
        <v>5011</v>
      </c>
    </row>
    <row r="666" spans="1:5" x14ac:dyDescent="0.25">
      <c r="A666">
        <v>5012</v>
      </c>
    </row>
    <row r="667" spans="1:5" x14ac:dyDescent="0.25">
      <c r="A667">
        <v>5013</v>
      </c>
    </row>
    <row r="668" spans="1:5" x14ac:dyDescent="0.25">
      <c r="A668">
        <v>5014</v>
      </c>
    </row>
    <row r="669" spans="1:5" x14ac:dyDescent="0.25">
      <c r="A669">
        <v>5015</v>
      </c>
    </row>
    <row r="670" spans="1:5" x14ac:dyDescent="0.25">
      <c r="A670">
        <v>5016</v>
      </c>
    </row>
    <row r="671" spans="1:5" x14ac:dyDescent="0.25">
      <c r="A671">
        <v>5017</v>
      </c>
    </row>
    <row r="672" spans="1:5" x14ac:dyDescent="0.25">
      <c r="A672">
        <v>5018</v>
      </c>
    </row>
    <row r="673" spans="1:3" x14ac:dyDescent="0.25">
      <c r="A673">
        <v>5019</v>
      </c>
    </row>
    <row r="674" spans="1:3" x14ac:dyDescent="0.25">
      <c r="A674">
        <v>5020</v>
      </c>
    </row>
    <row r="675" spans="1:3" x14ac:dyDescent="0.25">
      <c r="A675">
        <v>5021</v>
      </c>
    </row>
    <row r="676" spans="1:3" x14ac:dyDescent="0.25">
      <c r="A676">
        <v>5022</v>
      </c>
    </row>
    <row r="677" spans="1:3" x14ac:dyDescent="0.25">
      <c r="A677">
        <v>5023</v>
      </c>
    </row>
    <row r="678" spans="1:3" x14ac:dyDescent="0.25">
      <c r="A678">
        <v>5024</v>
      </c>
    </row>
    <row r="679" spans="1:3" x14ac:dyDescent="0.25">
      <c r="A679">
        <v>5025</v>
      </c>
    </row>
    <row r="680" spans="1:3" x14ac:dyDescent="0.25">
      <c r="A680">
        <v>5026</v>
      </c>
    </row>
    <row r="681" spans="1:3" x14ac:dyDescent="0.25">
      <c r="A681">
        <v>5027</v>
      </c>
    </row>
    <row r="682" spans="1:3" x14ac:dyDescent="0.25">
      <c r="A682">
        <v>5028</v>
      </c>
    </row>
    <row r="683" spans="1:3" x14ac:dyDescent="0.25">
      <c r="A683">
        <v>5029</v>
      </c>
      <c r="B683" s="2">
        <v>1</v>
      </c>
    </row>
    <row r="684" spans="1:3" x14ac:dyDescent="0.25">
      <c r="A684">
        <v>5030</v>
      </c>
      <c r="B684" s="2">
        <v>1</v>
      </c>
    </row>
    <row r="685" spans="1:3" x14ac:dyDescent="0.25">
      <c r="A685">
        <v>5031</v>
      </c>
      <c r="B685" s="2">
        <v>1</v>
      </c>
      <c r="C685" s="1">
        <v>2</v>
      </c>
    </row>
    <row r="686" spans="1:3" x14ac:dyDescent="0.25">
      <c r="A686">
        <v>5032</v>
      </c>
      <c r="B686" s="2">
        <v>1</v>
      </c>
      <c r="C686" s="1">
        <v>2</v>
      </c>
    </row>
    <row r="687" spans="1:3" x14ac:dyDescent="0.25">
      <c r="A687">
        <v>5033</v>
      </c>
      <c r="B687" s="2">
        <v>1</v>
      </c>
      <c r="C687" s="1">
        <v>2</v>
      </c>
    </row>
    <row r="688" spans="1:3" x14ac:dyDescent="0.25">
      <c r="A688">
        <v>5034</v>
      </c>
      <c r="B688" s="2">
        <v>1</v>
      </c>
      <c r="C688" s="1">
        <v>2</v>
      </c>
    </row>
    <row r="689" spans="1:5" x14ac:dyDescent="0.25">
      <c r="A689">
        <v>5035</v>
      </c>
      <c r="B689" s="2">
        <v>1</v>
      </c>
      <c r="C689" s="1">
        <v>2</v>
      </c>
    </row>
    <row r="690" spans="1:5" x14ac:dyDescent="0.25">
      <c r="A690">
        <v>5036</v>
      </c>
      <c r="B690" s="2">
        <v>1</v>
      </c>
      <c r="C690" s="1">
        <v>2</v>
      </c>
    </row>
    <row r="691" spans="1:5" x14ac:dyDescent="0.25">
      <c r="A691">
        <v>5037</v>
      </c>
      <c r="C691" s="1">
        <v>2</v>
      </c>
    </row>
    <row r="692" spans="1:5" x14ac:dyDescent="0.25">
      <c r="A692">
        <v>5038</v>
      </c>
      <c r="C692" s="1">
        <v>2</v>
      </c>
      <c r="E692" s="3">
        <v>4</v>
      </c>
    </row>
    <row r="693" spans="1:5" x14ac:dyDescent="0.25">
      <c r="A693">
        <v>5039</v>
      </c>
      <c r="D693" s="4">
        <v>3</v>
      </c>
      <c r="E693" s="3">
        <v>4</v>
      </c>
    </row>
    <row r="694" spans="1:5" x14ac:dyDescent="0.25">
      <c r="A694">
        <v>5040</v>
      </c>
      <c r="D694" s="4">
        <v>3</v>
      </c>
      <c r="E694" s="3">
        <v>4</v>
      </c>
    </row>
    <row r="695" spans="1:5" x14ac:dyDescent="0.25">
      <c r="A695">
        <v>5041</v>
      </c>
      <c r="D695" s="4">
        <v>3</v>
      </c>
      <c r="E695" s="3">
        <v>4</v>
      </c>
    </row>
    <row r="696" spans="1:5" x14ac:dyDescent="0.25">
      <c r="A696">
        <v>5042</v>
      </c>
      <c r="D696" s="4">
        <v>3</v>
      </c>
      <c r="E696" s="3">
        <v>4</v>
      </c>
    </row>
    <row r="697" spans="1:5" x14ac:dyDescent="0.25">
      <c r="A697">
        <v>5043</v>
      </c>
      <c r="D697" s="4">
        <v>3</v>
      </c>
      <c r="E697" s="3">
        <v>4</v>
      </c>
    </row>
    <row r="698" spans="1:5" x14ac:dyDescent="0.25">
      <c r="A698">
        <v>5044</v>
      </c>
      <c r="D698" s="4">
        <v>3</v>
      </c>
      <c r="E698" s="3">
        <v>4</v>
      </c>
    </row>
    <row r="699" spans="1:5" x14ac:dyDescent="0.25">
      <c r="A699">
        <v>5045</v>
      </c>
      <c r="D699" s="4">
        <v>3</v>
      </c>
      <c r="E699" s="3">
        <v>4</v>
      </c>
    </row>
    <row r="700" spans="1:5" x14ac:dyDescent="0.25">
      <c r="A700">
        <v>5046</v>
      </c>
      <c r="D700" s="4">
        <v>3</v>
      </c>
      <c r="E700" s="3">
        <v>4</v>
      </c>
    </row>
    <row r="701" spans="1:5" x14ac:dyDescent="0.25">
      <c r="A701">
        <v>5047</v>
      </c>
      <c r="D701" s="4">
        <v>3</v>
      </c>
      <c r="E701" s="3">
        <v>4</v>
      </c>
    </row>
    <row r="702" spans="1:5" x14ac:dyDescent="0.25">
      <c r="A702">
        <v>5048</v>
      </c>
    </row>
    <row r="703" spans="1:5" x14ac:dyDescent="0.25">
      <c r="A703">
        <v>5049</v>
      </c>
    </row>
    <row r="704" spans="1:5" x14ac:dyDescent="0.25">
      <c r="A704">
        <v>5050</v>
      </c>
    </row>
    <row r="705" spans="1:3" x14ac:dyDescent="0.25">
      <c r="A705">
        <v>5051</v>
      </c>
    </row>
    <row r="706" spans="1:3" x14ac:dyDescent="0.25">
      <c r="A706">
        <v>5052</v>
      </c>
    </row>
    <row r="707" spans="1:3" x14ac:dyDescent="0.25">
      <c r="A707">
        <v>5053</v>
      </c>
    </row>
    <row r="708" spans="1:3" x14ac:dyDescent="0.25">
      <c r="A708">
        <v>5054</v>
      </c>
    </row>
    <row r="709" spans="1:3" x14ac:dyDescent="0.25">
      <c r="A709">
        <v>5055</v>
      </c>
    </row>
    <row r="710" spans="1:3" x14ac:dyDescent="0.25">
      <c r="A710">
        <v>5056</v>
      </c>
      <c r="C710" s="1">
        <v>2</v>
      </c>
    </row>
    <row r="711" spans="1:3" x14ac:dyDescent="0.25">
      <c r="A711">
        <v>5057</v>
      </c>
      <c r="C711" s="1">
        <v>2</v>
      </c>
    </row>
    <row r="712" spans="1:3" x14ac:dyDescent="0.25">
      <c r="A712">
        <v>5058</v>
      </c>
      <c r="C712" s="1">
        <v>2</v>
      </c>
    </row>
    <row r="713" spans="1:3" x14ac:dyDescent="0.25">
      <c r="A713">
        <v>5059</v>
      </c>
      <c r="B713" s="2">
        <v>1</v>
      </c>
      <c r="C713" s="1">
        <v>2</v>
      </c>
    </row>
    <row r="714" spans="1:3" x14ac:dyDescent="0.25">
      <c r="A714">
        <v>5060</v>
      </c>
      <c r="B714" s="2">
        <v>1</v>
      </c>
      <c r="C714" s="1">
        <v>2</v>
      </c>
    </row>
    <row r="715" spans="1:3" x14ac:dyDescent="0.25">
      <c r="A715">
        <v>5061</v>
      </c>
      <c r="B715" s="2">
        <v>1</v>
      </c>
      <c r="C715" s="1">
        <v>2</v>
      </c>
    </row>
    <row r="716" spans="1:3" x14ac:dyDescent="0.25">
      <c r="A716">
        <v>5062</v>
      </c>
      <c r="B716" s="2">
        <v>1</v>
      </c>
      <c r="C716" s="1">
        <v>2</v>
      </c>
    </row>
    <row r="717" spans="1:3" x14ac:dyDescent="0.25">
      <c r="A717">
        <v>5063</v>
      </c>
      <c r="B717" s="2">
        <v>1</v>
      </c>
      <c r="C717" s="1">
        <v>2</v>
      </c>
    </row>
    <row r="718" spans="1:3" x14ac:dyDescent="0.25">
      <c r="A718">
        <v>5064</v>
      </c>
      <c r="B718" s="2">
        <v>1</v>
      </c>
      <c r="C718" s="1">
        <v>2</v>
      </c>
    </row>
    <row r="719" spans="1:3" x14ac:dyDescent="0.25">
      <c r="A719">
        <v>5065</v>
      </c>
      <c r="B719" s="2">
        <v>1</v>
      </c>
    </row>
    <row r="720" spans="1:3" x14ac:dyDescent="0.25">
      <c r="A720">
        <v>5066</v>
      </c>
      <c r="B720" s="2">
        <v>1</v>
      </c>
    </row>
    <row r="721" spans="1:5" x14ac:dyDescent="0.25">
      <c r="A721">
        <v>5067</v>
      </c>
      <c r="B721" s="2">
        <v>1</v>
      </c>
    </row>
    <row r="722" spans="1:5" x14ac:dyDescent="0.25">
      <c r="A722">
        <v>5068</v>
      </c>
    </row>
    <row r="723" spans="1:5" x14ac:dyDescent="0.25">
      <c r="A723">
        <v>5069</v>
      </c>
    </row>
    <row r="724" spans="1:5" x14ac:dyDescent="0.25">
      <c r="A724">
        <v>5070</v>
      </c>
      <c r="D724" s="4">
        <v>3</v>
      </c>
      <c r="E724" s="3">
        <v>4</v>
      </c>
    </row>
    <row r="725" spans="1:5" x14ac:dyDescent="0.25">
      <c r="A725">
        <v>5071</v>
      </c>
      <c r="D725" s="4">
        <v>3</v>
      </c>
      <c r="E725" s="3">
        <v>4</v>
      </c>
    </row>
    <row r="726" spans="1:5" x14ac:dyDescent="0.25">
      <c r="A726">
        <v>5072</v>
      </c>
      <c r="D726" s="4">
        <v>3</v>
      </c>
      <c r="E726" s="3">
        <v>4</v>
      </c>
    </row>
    <row r="727" spans="1:5" x14ac:dyDescent="0.25">
      <c r="A727">
        <v>5073</v>
      </c>
      <c r="D727" s="4">
        <v>3</v>
      </c>
      <c r="E727" s="3">
        <v>4</v>
      </c>
    </row>
    <row r="728" spans="1:5" x14ac:dyDescent="0.25">
      <c r="A728">
        <v>5074</v>
      </c>
      <c r="D728" s="4">
        <v>3</v>
      </c>
      <c r="E728" s="3">
        <v>4</v>
      </c>
    </row>
    <row r="729" spans="1:5" x14ac:dyDescent="0.25">
      <c r="A729">
        <v>5075</v>
      </c>
      <c r="D729" s="4">
        <v>3</v>
      </c>
      <c r="E729" s="3">
        <v>4</v>
      </c>
    </row>
    <row r="730" spans="1:5" x14ac:dyDescent="0.25">
      <c r="A730">
        <v>5076</v>
      </c>
      <c r="D730" s="4">
        <v>3</v>
      </c>
      <c r="E730" s="3">
        <v>4</v>
      </c>
    </row>
    <row r="731" spans="1:5" x14ac:dyDescent="0.25">
      <c r="A731">
        <v>5077</v>
      </c>
      <c r="D731" s="4">
        <v>3</v>
      </c>
      <c r="E731" s="3">
        <v>4</v>
      </c>
    </row>
    <row r="732" spans="1:5" x14ac:dyDescent="0.25">
      <c r="A732">
        <v>5078</v>
      </c>
      <c r="D732" s="4">
        <v>3</v>
      </c>
      <c r="E732" s="3">
        <v>4</v>
      </c>
    </row>
    <row r="733" spans="1:5" x14ac:dyDescent="0.25">
      <c r="A733">
        <v>5079</v>
      </c>
    </row>
    <row r="734" spans="1:5" x14ac:dyDescent="0.25">
      <c r="A734">
        <v>5080</v>
      </c>
    </row>
    <row r="735" spans="1:5" x14ac:dyDescent="0.25">
      <c r="A735">
        <v>5081</v>
      </c>
    </row>
    <row r="736" spans="1:5" x14ac:dyDescent="0.25">
      <c r="A736">
        <v>5082</v>
      </c>
    </row>
    <row r="737" spans="1:3" x14ac:dyDescent="0.25">
      <c r="A737">
        <v>5083</v>
      </c>
    </row>
    <row r="738" spans="1:3" x14ac:dyDescent="0.25">
      <c r="A738">
        <v>5084</v>
      </c>
    </row>
    <row r="739" spans="1:3" x14ac:dyDescent="0.25">
      <c r="A739">
        <v>5085</v>
      </c>
    </row>
    <row r="740" spans="1:3" x14ac:dyDescent="0.25">
      <c r="A740">
        <v>5086</v>
      </c>
    </row>
    <row r="741" spans="1:3" x14ac:dyDescent="0.25">
      <c r="A741">
        <v>5087</v>
      </c>
    </row>
    <row r="742" spans="1:3" x14ac:dyDescent="0.25">
      <c r="A742">
        <v>5088</v>
      </c>
    </row>
    <row r="743" spans="1:3" x14ac:dyDescent="0.25">
      <c r="A743">
        <v>5089</v>
      </c>
    </row>
    <row r="744" spans="1:3" x14ac:dyDescent="0.25">
      <c r="A744">
        <v>5090</v>
      </c>
      <c r="B744" s="2">
        <v>1</v>
      </c>
    </row>
    <row r="745" spans="1:3" x14ac:dyDescent="0.25">
      <c r="A745">
        <v>5091</v>
      </c>
      <c r="B745" s="2">
        <v>1</v>
      </c>
    </row>
    <row r="746" spans="1:3" x14ac:dyDescent="0.25">
      <c r="A746">
        <v>5092</v>
      </c>
      <c r="B746" s="2">
        <v>1</v>
      </c>
      <c r="C746" s="1">
        <v>2</v>
      </c>
    </row>
    <row r="747" spans="1:3" x14ac:dyDescent="0.25">
      <c r="A747">
        <v>5093</v>
      </c>
      <c r="B747" s="2">
        <v>1</v>
      </c>
      <c r="C747" s="1">
        <v>2</v>
      </c>
    </row>
    <row r="748" spans="1:3" x14ac:dyDescent="0.25">
      <c r="A748">
        <v>5094</v>
      </c>
      <c r="B748" s="2">
        <v>1</v>
      </c>
      <c r="C748" s="1">
        <v>2</v>
      </c>
    </row>
    <row r="749" spans="1:3" x14ac:dyDescent="0.25">
      <c r="A749">
        <v>5095</v>
      </c>
      <c r="B749" s="2">
        <v>1</v>
      </c>
      <c r="C749" s="1">
        <v>2</v>
      </c>
    </row>
    <row r="750" spans="1:3" x14ac:dyDescent="0.25">
      <c r="A750">
        <v>5096</v>
      </c>
      <c r="B750" s="2">
        <v>1</v>
      </c>
      <c r="C750" s="1">
        <v>2</v>
      </c>
    </row>
    <row r="751" spans="1:3" x14ac:dyDescent="0.25">
      <c r="A751">
        <v>5097</v>
      </c>
      <c r="B751" s="2">
        <v>1</v>
      </c>
      <c r="C751" s="1">
        <v>2</v>
      </c>
    </row>
    <row r="752" spans="1:3" x14ac:dyDescent="0.25">
      <c r="A752">
        <v>5098</v>
      </c>
      <c r="B752" s="2">
        <v>1</v>
      </c>
      <c r="C752" s="1">
        <v>2</v>
      </c>
    </row>
    <row r="753" spans="1:5" x14ac:dyDescent="0.25">
      <c r="A753">
        <v>5099</v>
      </c>
      <c r="C753" s="1">
        <v>2</v>
      </c>
    </row>
    <row r="754" spans="1:5" x14ac:dyDescent="0.25">
      <c r="A754">
        <v>5100</v>
      </c>
      <c r="C754" s="1">
        <v>2</v>
      </c>
    </row>
    <row r="755" spans="1:5" x14ac:dyDescent="0.25">
      <c r="A755">
        <v>5101</v>
      </c>
      <c r="C755" s="1">
        <v>2</v>
      </c>
    </row>
    <row r="756" spans="1:5" x14ac:dyDescent="0.25">
      <c r="A756">
        <v>5102</v>
      </c>
    </row>
    <row r="757" spans="1:5" x14ac:dyDescent="0.25">
      <c r="A757">
        <v>5103</v>
      </c>
    </row>
    <row r="758" spans="1:5" x14ac:dyDescent="0.25">
      <c r="A758">
        <v>5104</v>
      </c>
    </row>
    <row r="759" spans="1:5" x14ac:dyDescent="0.25">
      <c r="A759">
        <v>5105</v>
      </c>
    </row>
    <row r="760" spans="1:5" x14ac:dyDescent="0.25">
      <c r="A760">
        <v>5106</v>
      </c>
      <c r="D760" s="4">
        <v>3</v>
      </c>
      <c r="E760" s="3">
        <v>4</v>
      </c>
    </row>
    <row r="761" spans="1:5" x14ac:dyDescent="0.25">
      <c r="A761">
        <v>5107</v>
      </c>
      <c r="D761" s="4">
        <v>3</v>
      </c>
      <c r="E761" s="3">
        <v>4</v>
      </c>
    </row>
    <row r="762" spans="1:5" x14ac:dyDescent="0.25">
      <c r="A762">
        <v>5108</v>
      </c>
      <c r="D762" s="4">
        <v>3</v>
      </c>
      <c r="E762" s="3">
        <v>4</v>
      </c>
    </row>
    <row r="763" spans="1:5" x14ac:dyDescent="0.25">
      <c r="A763">
        <v>5109</v>
      </c>
      <c r="D763" s="4">
        <v>3</v>
      </c>
      <c r="E763" s="3">
        <v>4</v>
      </c>
    </row>
    <row r="764" spans="1:5" x14ac:dyDescent="0.25">
      <c r="A764">
        <v>5110</v>
      </c>
      <c r="D764" s="4">
        <v>3</v>
      </c>
      <c r="E764" s="3">
        <v>4</v>
      </c>
    </row>
    <row r="765" spans="1:5" x14ac:dyDescent="0.25">
      <c r="A765">
        <v>5111</v>
      </c>
      <c r="D765" s="4">
        <v>3</v>
      </c>
      <c r="E765" s="3">
        <v>4</v>
      </c>
    </row>
    <row r="766" spans="1:5" x14ac:dyDescent="0.25">
      <c r="A766">
        <v>5112</v>
      </c>
      <c r="D766" s="4">
        <v>3</v>
      </c>
      <c r="E766" s="3">
        <v>4</v>
      </c>
    </row>
    <row r="767" spans="1:5" x14ac:dyDescent="0.25">
      <c r="A767">
        <v>5113</v>
      </c>
      <c r="D767" s="4">
        <v>3</v>
      </c>
      <c r="E767" s="3">
        <v>4</v>
      </c>
    </row>
    <row r="768" spans="1:5" x14ac:dyDescent="0.25">
      <c r="A768">
        <v>5114</v>
      </c>
      <c r="D768" s="4">
        <v>3</v>
      </c>
      <c r="E768" s="3">
        <v>4</v>
      </c>
    </row>
    <row r="769" spans="1:3" x14ac:dyDescent="0.25">
      <c r="A769">
        <v>5115</v>
      </c>
    </row>
    <row r="770" spans="1:3" x14ac:dyDescent="0.25">
      <c r="A770">
        <v>5116</v>
      </c>
      <c r="B770" s="2">
        <v>1</v>
      </c>
    </row>
    <row r="771" spans="1:3" x14ac:dyDescent="0.25">
      <c r="A771">
        <v>5117</v>
      </c>
      <c r="B771" s="2">
        <v>1</v>
      </c>
    </row>
    <row r="772" spans="1:3" x14ac:dyDescent="0.25">
      <c r="A772">
        <v>5118</v>
      </c>
      <c r="B772" s="2">
        <v>1</v>
      </c>
    </row>
    <row r="773" spans="1:3" x14ac:dyDescent="0.25">
      <c r="A773">
        <v>5119</v>
      </c>
      <c r="B773" s="2">
        <v>1</v>
      </c>
    </row>
    <row r="774" spans="1:3" x14ac:dyDescent="0.25">
      <c r="A774">
        <v>5120</v>
      </c>
      <c r="B774" s="2">
        <v>1</v>
      </c>
    </row>
    <row r="775" spans="1:3" x14ac:dyDescent="0.25">
      <c r="A775">
        <v>5121</v>
      </c>
      <c r="B775" s="2">
        <v>1</v>
      </c>
    </row>
    <row r="776" spans="1:3" x14ac:dyDescent="0.25">
      <c r="A776">
        <v>5122</v>
      </c>
      <c r="B776" s="2">
        <v>1</v>
      </c>
    </row>
    <row r="777" spans="1:3" x14ac:dyDescent="0.25">
      <c r="A777">
        <v>5123</v>
      </c>
      <c r="B777" s="2">
        <v>1</v>
      </c>
      <c r="C777" s="1">
        <v>2</v>
      </c>
    </row>
    <row r="778" spans="1:3" x14ac:dyDescent="0.25">
      <c r="A778">
        <v>5124</v>
      </c>
      <c r="B778" s="2">
        <v>1</v>
      </c>
      <c r="C778" s="1">
        <v>2</v>
      </c>
    </row>
    <row r="779" spans="1:3" x14ac:dyDescent="0.25">
      <c r="A779">
        <v>5125</v>
      </c>
      <c r="B779" s="2">
        <v>1</v>
      </c>
      <c r="C779" s="1">
        <v>2</v>
      </c>
    </row>
    <row r="780" spans="1:3" x14ac:dyDescent="0.25">
      <c r="A780">
        <v>5126</v>
      </c>
      <c r="B780" s="2">
        <v>1</v>
      </c>
      <c r="C780" s="1">
        <v>2</v>
      </c>
    </row>
    <row r="781" spans="1:3" x14ac:dyDescent="0.25">
      <c r="A781">
        <v>5127</v>
      </c>
      <c r="C781" s="1">
        <v>2</v>
      </c>
    </row>
    <row r="782" spans="1:3" x14ac:dyDescent="0.25">
      <c r="A782">
        <v>5128</v>
      </c>
      <c r="C782" s="1">
        <v>2</v>
      </c>
    </row>
    <row r="783" spans="1:3" x14ac:dyDescent="0.25">
      <c r="A783">
        <v>5129</v>
      </c>
      <c r="C783" s="1">
        <v>2</v>
      </c>
    </row>
    <row r="784" spans="1:3" x14ac:dyDescent="0.25">
      <c r="A784">
        <v>5130</v>
      </c>
      <c r="C784" s="1">
        <v>2</v>
      </c>
    </row>
    <row r="785" spans="1:5" x14ac:dyDescent="0.25">
      <c r="A785">
        <v>5131</v>
      </c>
      <c r="C785" s="1">
        <v>2</v>
      </c>
    </row>
    <row r="786" spans="1:5" x14ac:dyDescent="0.25">
      <c r="A786">
        <v>5132</v>
      </c>
      <c r="C786" s="1">
        <v>2</v>
      </c>
    </row>
    <row r="787" spans="1:5" x14ac:dyDescent="0.25">
      <c r="A787">
        <v>5133</v>
      </c>
      <c r="C787" s="1">
        <v>2</v>
      </c>
    </row>
    <row r="788" spans="1:5" x14ac:dyDescent="0.25">
      <c r="A788">
        <v>5134</v>
      </c>
    </row>
    <row r="789" spans="1:5" x14ac:dyDescent="0.25">
      <c r="A789">
        <v>5135</v>
      </c>
    </row>
    <row r="790" spans="1:5" x14ac:dyDescent="0.25">
      <c r="A790">
        <v>5136</v>
      </c>
    </row>
    <row r="791" spans="1:5" x14ac:dyDescent="0.25">
      <c r="A791">
        <v>5137</v>
      </c>
      <c r="D791" s="4">
        <v>3</v>
      </c>
    </row>
    <row r="792" spans="1:5" x14ac:dyDescent="0.25">
      <c r="A792">
        <v>5138</v>
      </c>
      <c r="D792" s="4">
        <v>3</v>
      </c>
      <c r="E792" s="3">
        <v>4</v>
      </c>
    </row>
    <row r="793" spans="1:5" x14ac:dyDescent="0.25">
      <c r="A793">
        <v>5139</v>
      </c>
      <c r="D793" s="4">
        <v>3</v>
      </c>
      <c r="E793" s="3">
        <v>4</v>
      </c>
    </row>
    <row r="794" spans="1:5" x14ac:dyDescent="0.25">
      <c r="A794">
        <v>5140</v>
      </c>
      <c r="D794" s="4">
        <v>3</v>
      </c>
      <c r="E794" s="3">
        <v>4</v>
      </c>
    </row>
    <row r="795" spans="1:5" x14ac:dyDescent="0.25">
      <c r="A795">
        <v>5141</v>
      </c>
      <c r="D795" s="4">
        <v>3</v>
      </c>
      <c r="E795" s="3">
        <v>4</v>
      </c>
    </row>
    <row r="796" spans="1:5" x14ac:dyDescent="0.25">
      <c r="A796">
        <v>5142</v>
      </c>
      <c r="D796" s="4">
        <v>3</v>
      </c>
      <c r="E796" s="3">
        <v>4</v>
      </c>
    </row>
    <row r="797" spans="1:5" x14ac:dyDescent="0.25">
      <c r="A797">
        <v>5143</v>
      </c>
      <c r="D797" s="4">
        <v>3</v>
      </c>
      <c r="E797" s="3">
        <v>4</v>
      </c>
    </row>
    <row r="798" spans="1:5" x14ac:dyDescent="0.25">
      <c r="A798">
        <v>5144</v>
      </c>
      <c r="D798" s="4">
        <v>3</v>
      </c>
      <c r="E798" s="3">
        <v>4</v>
      </c>
    </row>
    <row r="799" spans="1:5" x14ac:dyDescent="0.25">
      <c r="A799">
        <v>5145</v>
      </c>
      <c r="D799" s="4">
        <v>3</v>
      </c>
      <c r="E799" s="3">
        <v>4</v>
      </c>
    </row>
    <row r="800" spans="1:5" x14ac:dyDescent="0.25">
      <c r="A800">
        <v>5146</v>
      </c>
      <c r="D800" s="4">
        <v>3</v>
      </c>
      <c r="E800" s="3">
        <v>4</v>
      </c>
    </row>
    <row r="801" spans="1:6" x14ac:dyDescent="0.25">
      <c r="A801">
        <v>5147</v>
      </c>
      <c r="D801" s="4">
        <v>3</v>
      </c>
      <c r="E801" s="3">
        <v>4</v>
      </c>
    </row>
    <row r="802" spans="1:6" x14ac:dyDescent="0.25">
      <c r="A802">
        <v>5148</v>
      </c>
      <c r="B802" s="2">
        <v>1</v>
      </c>
      <c r="D802" s="4">
        <v>3</v>
      </c>
      <c r="E802" s="3">
        <v>4</v>
      </c>
    </row>
    <row r="803" spans="1:6" x14ac:dyDescent="0.25">
      <c r="A803">
        <v>5149</v>
      </c>
      <c r="B803" s="2">
        <v>1</v>
      </c>
      <c r="D803" s="4">
        <v>3</v>
      </c>
    </row>
    <row r="804" spans="1:6" x14ac:dyDescent="0.25">
      <c r="A804">
        <v>5150</v>
      </c>
      <c r="B804" s="2">
        <v>1</v>
      </c>
    </row>
    <row r="805" spans="1:6" x14ac:dyDescent="0.25">
      <c r="A805">
        <v>5151</v>
      </c>
      <c r="B805" s="2">
        <v>1</v>
      </c>
    </row>
    <row r="806" spans="1:6" x14ac:dyDescent="0.25">
      <c r="A806">
        <v>5152</v>
      </c>
      <c r="F806" t="s">
        <v>22</v>
      </c>
    </row>
    <row r="807" spans="1:6" x14ac:dyDescent="0.25">
      <c r="A807">
        <v>17530</v>
      </c>
    </row>
    <row r="808" spans="1:6" x14ac:dyDescent="0.25">
      <c r="A808">
        <v>17531</v>
      </c>
    </row>
    <row r="809" spans="1:6" x14ac:dyDescent="0.25">
      <c r="A809">
        <v>17532</v>
      </c>
      <c r="F809" t="s">
        <v>22</v>
      </c>
    </row>
    <row r="810" spans="1:6" x14ac:dyDescent="0.25">
      <c r="A810">
        <v>17533</v>
      </c>
    </row>
    <row r="811" spans="1:6" x14ac:dyDescent="0.25">
      <c r="A811">
        <v>17534</v>
      </c>
      <c r="B811" s="2">
        <v>1</v>
      </c>
    </row>
    <row r="812" spans="1:6" x14ac:dyDescent="0.25">
      <c r="A812">
        <v>17535</v>
      </c>
      <c r="B812" s="2">
        <v>1</v>
      </c>
    </row>
    <row r="813" spans="1:6" x14ac:dyDescent="0.25">
      <c r="A813">
        <v>17536</v>
      </c>
      <c r="B813" s="2">
        <v>1</v>
      </c>
    </row>
    <row r="814" spans="1:6" x14ac:dyDescent="0.25">
      <c r="A814">
        <v>17537</v>
      </c>
      <c r="B814" s="2">
        <v>1</v>
      </c>
    </row>
    <row r="815" spans="1:6" x14ac:dyDescent="0.25">
      <c r="A815">
        <v>17538</v>
      </c>
      <c r="B815" s="2">
        <v>1</v>
      </c>
    </row>
    <row r="816" spans="1:6" x14ac:dyDescent="0.25">
      <c r="A816">
        <v>17539</v>
      </c>
      <c r="B816" s="2">
        <v>1</v>
      </c>
    </row>
    <row r="817" spans="1:5" x14ac:dyDescent="0.25">
      <c r="A817">
        <v>17540</v>
      </c>
      <c r="B817" s="2">
        <v>1</v>
      </c>
    </row>
    <row r="818" spans="1:5" x14ac:dyDescent="0.25">
      <c r="A818">
        <v>17541</v>
      </c>
      <c r="B818" s="2">
        <v>1</v>
      </c>
    </row>
    <row r="819" spans="1:5" x14ac:dyDescent="0.25">
      <c r="A819">
        <v>17542</v>
      </c>
      <c r="B819" s="2">
        <v>1</v>
      </c>
      <c r="D819" s="4">
        <v>3</v>
      </c>
    </row>
    <row r="820" spans="1:5" x14ac:dyDescent="0.25">
      <c r="A820">
        <v>17543</v>
      </c>
      <c r="B820" s="2">
        <v>1</v>
      </c>
      <c r="D820" s="4">
        <v>3</v>
      </c>
      <c r="E820" s="3">
        <v>4</v>
      </c>
    </row>
    <row r="821" spans="1:5" x14ac:dyDescent="0.25">
      <c r="A821">
        <v>17544</v>
      </c>
      <c r="D821" s="4">
        <v>3</v>
      </c>
      <c r="E821" s="3">
        <v>4</v>
      </c>
    </row>
    <row r="822" spans="1:5" x14ac:dyDescent="0.25">
      <c r="A822">
        <v>17545</v>
      </c>
      <c r="D822" s="4">
        <v>3</v>
      </c>
      <c r="E822" s="3">
        <v>4</v>
      </c>
    </row>
    <row r="823" spans="1:5" x14ac:dyDescent="0.25">
      <c r="A823">
        <v>17546</v>
      </c>
      <c r="D823" s="4">
        <v>3</v>
      </c>
      <c r="E823" s="3">
        <v>4</v>
      </c>
    </row>
    <row r="824" spans="1:5" x14ac:dyDescent="0.25">
      <c r="A824">
        <v>17547</v>
      </c>
      <c r="D824" s="4">
        <v>3</v>
      </c>
      <c r="E824" s="3">
        <v>4</v>
      </c>
    </row>
    <row r="825" spans="1:5" x14ac:dyDescent="0.25">
      <c r="A825">
        <v>17548</v>
      </c>
      <c r="D825" s="4">
        <v>3</v>
      </c>
      <c r="E825" s="3">
        <v>4</v>
      </c>
    </row>
    <row r="826" spans="1:5" x14ac:dyDescent="0.25">
      <c r="A826">
        <v>17549</v>
      </c>
      <c r="D826" s="4">
        <v>3</v>
      </c>
      <c r="E826" s="3">
        <v>4</v>
      </c>
    </row>
    <row r="827" spans="1:5" x14ac:dyDescent="0.25">
      <c r="A827">
        <v>17550</v>
      </c>
      <c r="D827" s="4">
        <v>3</v>
      </c>
      <c r="E827" s="3">
        <v>4</v>
      </c>
    </row>
    <row r="828" spans="1:5" x14ac:dyDescent="0.25">
      <c r="A828">
        <v>17551</v>
      </c>
      <c r="D828" s="4">
        <v>3</v>
      </c>
      <c r="E828" s="3">
        <v>4</v>
      </c>
    </row>
    <row r="829" spans="1:5" x14ac:dyDescent="0.25">
      <c r="A829">
        <v>17552</v>
      </c>
    </row>
    <row r="830" spans="1:5" x14ac:dyDescent="0.25">
      <c r="A830">
        <v>17553</v>
      </c>
    </row>
    <row r="831" spans="1:5" x14ac:dyDescent="0.25">
      <c r="A831">
        <v>17554</v>
      </c>
    </row>
    <row r="832" spans="1:5" x14ac:dyDescent="0.25">
      <c r="A832">
        <v>17555</v>
      </c>
    </row>
    <row r="833" spans="1:2" x14ac:dyDescent="0.25">
      <c r="A833">
        <v>17556</v>
      </c>
    </row>
    <row r="834" spans="1:2" x14ac:dyDescent="0.25">
      <c r="A834">
        <v>17557</v>
      </c>
    </row>
    <row r="835" spans="1:2" x14ac:dyDescent="0.25">
      <c r="A835">
        <v>17558</v>
      </c>
    </row>
    <row r="836" spans="1:2" x14ac:dyDescent="0.25">
      <c r="A836">
        <v>17559</v>
      </c>
    </row>
    <row r="837" spans="1:2" x14ac:dyDescent="0.25">
      <c r="A837">
        <v>17560</v>
      </c>
    </row>
    <row r="838" spans="1:2" x14ac:dyDescent="0.25">
      <c r="A838">
        <v>17561</v>
      </c>
    </row>
    <row r="839" spans="1:2" x14ac:dyDescent="0.25">
      <c r="A839">
        <v>17562</v>
      </c>
    </row>
    <row r="840" spans="1:2" x14ac:dyDescent="0.25">
      <c r="A840">
        <v>17563</v>
      </c>
    </row>
    <row r="841" spans="1:2" x14ac:dyDescent="0.25">
      <c r="A841">
        <v>17564</v>
      </c>
    </row>
    <row r="842" spans="1:2" x14ac:dyDescent="0.25">
      <c r="A842">
        <v>17565</v>
      </c>
    </row>
    <row r="843" spans="1:2" x14ac:dyDescent="0.25">
      <c r="A843">
        <v>17566</v>
      </c>
    </row>
    <row r="844" spans="1:2" x14ac:dyDescent="0.25">
      <c r="A844">
        <v>17567</v>
      </c>
    </row>
    <row r="845" spans="1:2" x14ac:dyDescent="0.25">
      <c r="A845">
        <v>17568</v>
      </c>
    </row>
    <row r="846" spans="1:2" x14ac:dyDescent="0.25">
      <c r="A846">
        <v>17569</v>
      </c>
    </row>
    <row r="847" spans="1:2" x14ac:dyDescent="0.25">
      <c r="A847">
        <v>17570</v>
      </c>
    </row>
    <row r="848" spans="1:2" x14ac:dyDescent="0.25">
      <c r="A848">
        <v>17571</v>
      </c>
      <c r="B848" s="2">
        <v>1</v>
      </c>
    </row>
    <row r="849" spans="1:5" x14ac:dyDescent="0.25">
      <c r="A849">
        <v>17572</v>
      </c>
      <c r="B849" s="2">
        <v>1</v>
      </c>
    </row>
    <row r="850" spans="1:5" x14ac:dyDescent="0.25">
      <c r="A850">
        <v>17573</v>
      </c>
      <c r="B850" s="2">
        <v>1</v>
      </c>
    </row>
    <row r="851" spans="1:5" x14ac:dyDescent="0.25">
      <c r="A851">
        <v>17574</v>
      </c>
      <c r="B851" s="2">
        <v>1</v>
      </c>
      <c r="C851" s="1">
        <v>2</v>
      </c>
    </row>
    <row r="852" spans="1:5" x14ac:dyDescent="0.25">
      <c r="A852">
        <v>17575</v>
      </c>
      <c r="B852" s="2">
        <v>1</v>
      </c>
      <c r="C852" s="1">
        <v>2</v>
      </c>
    </row>
    <row r="853" spans="1:5" x14ac:dyDescent="0.25">
      <c r="A853">
        <v>17576</v>
      </c>
      <c r="B853" s="2">
        <v>1</v>
      </c>
      <c r="C853" s="1">
        <v>2</v>
      </c>
    </row>
    <row r="854" spans="1:5" x14ac:dyDescent="0.25">
      <c r="A854">
        <v>17577</v>
      </c>
      <c r="B854" s="2">
        <v>1</v>
      </c>
      <c r="C854" s="1">
        <v>2</v>
      </c>
    </row>
    <row r="855" spans="1:5" x14ac:dyDescent="0.25">
      <c r="A855">
        <v>17578</v>
      </c>
      <c r="B855" s="2">
        <v>1</v>
      </c>
      <c r="C855" s="1">
        <v>2</v>
      </c>
    </row>
    <row r="856" spans="1:5" x14ac:dyDescent="0.25">
      <c r="A856">
        <v>17579</v>
      </c>
      <c r="C856" s="1">
        <v>2</v>
      </c>
    </row>
    <row r="857" spans="1:5" x14ac:dyDescent="0.25">
      <c r="A857">
        <v>17580</v>
      </c>
      <c r="C857" s="1">
        <v>2</v>
      </c>
      <c r="D857" s="4">
        <v>3</v>
      </c>
    </row>
    <row r="858" spans="1:5" x14ac:dyDescent="0.25">
      <c r="A858">
        <v>17581</v>
      </c>
      <c r="C858" s="1">
        <v>2</v>
      </c>
      <c r="D858" s="4">
        <v>3</v>
      </c>
      <c r="E858" s="3">
        <v>4</v>
      </c>
    </row>
    <row r="859" spans="1:5" x14ac:dyDescent="0.25">
      <c r="A859">
        <v>17582</v>
      </c>
      <c r="D859" s="4">
        <v>3</v>
      </c>
      <c r="E859" s="3">
        <v>4</v>
      </c>
    </row>
    <row r="860" spans="1:5" x14ac:dyDescent="0.25">
      <c r="A860">
        <v>17583</v>
      </c>
      <c r="D860" s="4">
        <v>3</v>
      </c>
      <c r="E860" s="3">
        <v>4</v>
      </c>
    </row>
    <row r="861" spans="1:5" x14ac:dyDescent="0.25">
      <c r="A861">
        <v>17584</v>
      </c>
      <c r="D861" s="4">
        <v>3</v>
      </c>
      <c r="E861" s="3">
        <v>4</v>
      </c>
    </row>
    <row r="862" spans="1:5" x14ac:dyDescent="0.25">
      <c r="A862">
        <v>17585</v>
      </c>
      <c r="D862" s="4">
        <v>3</v>
      </c>
      <c r="E862" s="3">
        <v>4</v>
      </c>
    </row>
    <row r="863" spans="1:5" x14ac:dyDescent="0.25">
      <c r="A863">
        <v>17586</v>
      </c>
      <c r="D863" s="4">
        <v>3</v>
      </c>
      <c r="E863" s="3">
        <v>4</v>
      </c>
    </row>
    <row r="864" spans="1:5" x14ac:dyDescent="0.25">
      <c r="A864">
        <v>17587</v>
      </c>
      <c r="D864" s="4">
        <v>3</v>
      </c>
      <c r="E864" s="3">
        <v>4</v>
      </c>
    </row>
    <row r="865" spans="1:5" x14ac:dyDescent="0.25">
      <c r="A865">
        <v>17588</v>
      </c>
      <c r="D865" s="4">
        <v>3</v>
      </c>
      <c r="E865" s="3">
        <v>4</v>
      </c>
    </row>
    <row r="866" spans="1:5" x14ac:dyDescent="0.25">
      <c r="A866">
        <v>17589</v>
      </c>
    </row>
    <row r="867" spans="1:5" x14ac:dyDescent="0.25">
      <c r="A867">
        <v>17590</v>
      </c>
    </row>
    <row r="868" spans="1:5" x14ac:dyDescent="0.25">
      <c r="A868">
        <v>17591</v>
      </c>
    </row>
    <row r="869" spans="1:5" x14ac:dyDescent="0.25">
      <c r="A869">
        <v>17592</v>
      </c>
    </row>
    <row r="870" spans="1:5" x14ac:dyDescent="0.25">
      <c r="A870">
        <v>17593</v>
      </c>
    </row>
    <row r="871" spans="1:5" x14ac:dyDescent="0.25">
      <c r="A871">
        <v>17594</v>
      </c>
    </row>
    <row r="872" spans="1:5" x14ac:dyDescent="0.25">
      <c r="A872">
        <v>17595</v>
      </c>
    </row>
    <row r="873" spans="1:5" x14ac:dyDescent="0.25">
      <c r="A873">
        <v>17596</v>
      </c>
    </row>
    <row r="874" spans="1:5" x14ac:dyDescent="0.25">
      <c r="A874">
        <v>17597</v>
      </c>
    </row>
    <row r="875" spans="1:5" x14ac:dyDescent="0.25">
      <c r="A875">
        <v>17598</v>
      </c>
    </row>
    <row r="876" spans="1:5" x14ac:dyDescent="0.25">
      <c r="A876">
        <v>17599</v>
      </c>
      <c r="B876" s="2">
        <v>1</v>
      </c>
    </row>
    <row r="877" spans="1:5" x14ac:dyDescent="0.25">
      <c r="A877">
        <v>17600</v>
      </c>
      <c r="B877" s="2">
        <v>1</v>
      </c>
    </row>
    <row r="878" spans="1:5" x14ac:dyDescent="0.25">
      <c r="A878">
        <v>17601</v>
      </c>
      <c r="B878" s="2">
        <v>1</v>
      </c>
    </row>
    <row r="879" spans="1:5" x14ac:dyDescent="0.25">
      <c r="A879">
        <v>17602</v>
      </c>
      <c r="B879" s="2">
        <v>1</v>
      </c>
      <c r="C879" s="1">
        <v>2</v>
      </c>
    </row>
    <row r="880" spans="1:5" x14ac:dyDescent="0.25">
      <c r="A880">
        <v>17603</v>
      </c>
      <c r="B880" s="2">
        <v>1</v>
      </c>
      <c r="C880" s="1">
        <v>2</v>
      </c>
    </row>
    <row r="881" spans="1:5" x14ac:dyDescent="0.25">
      <c r="A881">
        <v>17604</v>
      </c>
      <c r="B881" s="2">
        <v>1</v>
      </c>
      <c r="C881" s="1">
        <v>2</v>
      </c>
    </row>
    <row r="882" spans="1:5" x14ac:dyDescent="0.25">
      <c r="A882">
        <v>17605</v>
      </c>
      <c r="B882" s="2">
        <v>1</v>
      </c>
      <c r="C882" s="1">
        <v>2</v>
      </c>
    </row>
    <row r="883" spans="1:5" x14ac:dyDescent="0.25">
      <c r="A883">
        <v>17606</v>
      </c>
      <c r="B883" s="2">
        <v>1</v>
      </c>
      <c r="C883" s="1">
        <v>2</v>
      </c>
    </row>
    <row r="884" spans="1:5" x14ac:dyDescent="0.25">
      <c r="A884">
        <v>17607</v>
      </c>
      <c r="B884" s="2">
        <v>1</v>
      </c>
      <c r="C884" s="1">
        <v>2</v>
      </c>
    </row>
    <row r="885" spans="1:5" x14ac:dyDescent="0.25">
      <c r="A885">
        <v>17608</v>
      </c>
      <c r="B885" s="2">
        <v>1</v>
      </c>
      <c r="C885" s="1">
        <v>2</v>
      </c>
    </row>
    <row r="886" spans="1:5" x14ac:dyDescent="0.25">
      <c r="A886">
        <v>17609</v>
      </c>
      <c r="C886" s="1">
        <v>2</v>
      </c>
    </row>
    <row r="887" spans="1:5" x14ac:dyDescent="0.25">
      <c r="A887">
        <v>17610</v>
      </c>
      <c r="C887" s="1">
        <v>2</v>
      </c>
    </row>
    <row r="888" spans="1:5" x14ac:dyDescent="0.25">
      <c r="A888">
        <v>17611</v>
      </c>
      <c r="C888" s="1">
        <v>2</v>
      </c>
    </row>
    <row r="889" spans="1:5" x14ac:dyDescent="0.25">
      <c r="A889">
        <v>17612</v>
      </c>
      <c r="E889" s="3">
        <v>4</v>
      </c>
    </row>
    <row r="890" spans="1:5" x14ac:dyDescent="0.25">
      <c r="A890">
        <v>17613</v>
      </c>
      <c r="D890" s="4">
        <v>3</v>
      </c>
      <c r="E890" s="3">
        <v>4</v>
      </c>
    </row>
    <row r="891" spans="1:5" x14ac:dyDescent="0.25">
      <c r="A891">
        <v>17614</v>
      </c>
      <c r="D891" s="4">
        <v>3</v>
      </c>
      <c r="E891" s="3">
        <v>4</v>
      </c>
    </row>
    <row r="892" spans="1:5" x14ac:dyDescent="0.25">
      <c r="A892">
        <v>17615</v>
      </c>
      <c r="D892" s="4">
        <v>3</v>
      </c>
      <c r="E892" s="3">
        <v>4</v>
      </c>
    </row>
    <row r="893" spans="1:5" x14ac:dyDescent="0.25">
      <c r="A893">
        <v>17616</v>
      </c>
      <c r="D893" s="4">
        <v>3</v>
      </c>
      <c r="E893" s="3">
        <v>4</v>
      </c>
    </row>
    <row r="894" spans="1:5" x14ac:dyDescent="0.25">
      <c r="A894">
        <v>17617</v>
      </c>
      <c r="D894" s="4">
        <v>3</v>
      </c>
      <c r="E894" s="3">
        <v>4</v>
      </c>
    </row>
    <row r="895" spans="1:5" x14ac:dyDescent="0.25">
      <c r="A895">
        <v>17618</v>
      </c>
      <c r="D895" s="4">
        <v>3</v>
      </c>
      <c r="E895" s="3">
        <v>4</v>
      </c>
    </row>
    <row r="896" spans="1:5" x14ac:dyDescent="0.25">
      <c r="A896">
        <v>17619</v>
      </c>
      <c r="D896" s="4">
        <v>3</v>
      </c>
      <c r="E896" s="3">
        <v>4</v>
      </c>
    </row>
    <row r="897" spans="1:5" x14ac:dyDescent="0.25">
      <c r="A897">
        <v>17620</v>
      </c>
      <c r="D897" s="4">
        <v>3</v>
      </c>
      <c r="E897" s="3">
        <v>4</v>
      </c>
    </row>
    <row r="898" spans="1:5" x14ac:dyDescent="0.25">
      <c r="A898">
        <v>17621</v>
      </c>
    </row>
    <row r="899" spans="1:5" x14ac:dyDescent="0.25">
      <c r="A899">
        <v>17622</v>
      </c>
    </row>
    <row r="900" spans="1:5" x14ac:dyDescent="0.25">
      <c r="A900">
        <v>17623</v>
      </c>
    </row>
    <row r="901" spans="1:5" x14ac:dyDescent="0.25">
      <c r="A901">
        <v>17624</v>
      </c>
    </row>
    <row r="902" spans="1:5" x14ac:dyDescent="0.25">
      <c r="A902">
        <v>17625</v>
      </c>
    </row>
    <row r="903" spans="1:5" x14ac:dyDescent="0.25">
      <c r="A903">
        <v>17626</v>
      </c>
    </row>
    <row r="904" spans="1:5" x14ac:dyDescent="0.25">
      <c r="A904">
        <v>17627</v>
      </c>
    </row>
    <row r="905" spans="1:5" x14ac:dyDescent="0.25">
      <c r="A905">
        <v>17628</v>
      </c>
    </row>
    <row r="906" spans="1:5" x14ac:dyDescent="0.25">
      <c r="A906">
        <v>17629</v>
      </c>
    </row>
    <row r="907" spans="1:5" x14ac:dyDescent="0.25">
      <c r="A907">
        <v>17630</v>
      </c>
    </row>
    <row r="908" spans="1:5" x14ac:dyDescent="0.25">
      <c r="A908">
        <v>17631</v>
      </c>
    </row>
    <row r="909" spans="1:5" x14ac:dyDescent="0.25">
      <c r="A909">
        <v>17632</v>
      </c>
    </row>
    <row r="910" spans="1:5" x14ac:dyDescent="0.25">
      <c r="A910">
        <v>17633</v>
      </c>
    </row>
    <row r="911" spans="1:5" x14ac:dyDescent="0.25">
      <c r="A911">
        <v>17634</v>
      </c>
      <c r="B911" s="2">
        <v>1</v>
      </c>
    </row>
    <row r="912" spans="1:5" x14ac:dyDescent="0.25">
      <c r="A912">
        <v>17635</v>
      </c>
      <c r="B912" s="2">
        <v>1</v>
      </c>
      <c r="C912" s="1">
        <v>2</v>
      </c>
    </row>
    <row r="913" spans="1:5" x14ac:dyDescent="0.25">
      <c r="A913">
        <v>17636</v>
      </c>
      <c r="B913" s="2">
        <v>1</v>
      </c>
      <c r="C913" s="1">
        <v>2</v>
      </c>
    </row>
    <row r="914" spans="1:5" x14ac:dyDescent="0.25">
      <c r="A914">
        <v>17637</v>
      </c>
      <c r="B914" s="2">
        <v>1</v>
      </c>
      <c r="C914" s="1">
        <v>2</v>
      </c>
    </row>
    <row r="915" spans="1:5" x14ac:dyDescent="0.25">
      <c r="A915">
        <v>17638</v>
      </c>
      <c r="B915" s="2">
        <v>1</v>
      </c>
      <c r="C915" s="1">
        <v>2</v>
      </c>
    </row>
    <row r="916" spans="1:5" x14ac:dyDescent="0.25">
      <c r="A916">
        <v>17639</v>
      </c>
      <c r="B916" s="2">
        <v>1</v>
      </c>
      <c r="C916" s="1">
        <v>2</v>
      </c>
    </row>
    <row r="917" spans="1:5" x14ac:dyDescent="0.25">
      <c r="A917">
        <v>17640</v>
      </c>
      <c r="B917" s="2">
        <v>1</v>
      </c>
      <c r="C917" s="1">
        <v>2</v>
      </c>
    </row>
    <row r="918" spans="1:5" x14ac:dyDescent="0.25">
      <c r="A918">
        <v>17641</v>
      </c>
      <c r="B918" s="2">
        <v>1</v>
      </c>
      <c r="C918" s="1">
        <v>2</v>
      </c>
    </row>
    <row r="919" spans="1:5" x14ac:dyDescent="0.25">
      <c r="A919">
        <v>17642</v>
      </c>
      <c r="B919" s="2">
        <v>1</v>
      </c>
      <c r="C919" s="1">
        <v>2</v>
      </c>
    </row>
    <row r="920" spans="1:5" x14ac:dyDescent="0.25">
      <c r="A920">
        <v>17643</v>
      </c>
      <c r="B920" s="2">
        <v>1</v>
      </c>
      <c r="C920" s="1">
        <v>2</v>
      </c>
    </row>
    <row r="921" spans="1:5" x14ac:dyDescent="0.25">
      <c r="A921">
        <v>17644</v>
      </c>
      <c r="C921" s="1">
        <v>2</v>
      </c>
    </row>
    <row r="922" spans="1:5" x14ac:dyDescent="0.25">
      <c r="A922">
        <v>17645</v>
      </c>
      <c r="C922" s="1">
        <v>2</v>
      </c>
    </row>
    <row r="923" spans="1:5" x14ac:dyDescent="0.25">
      <c r="A923">
        <v>17646</v>
      </c>
      <c r="E923" s="3">
        <v>4</v>
      </c>
    </row>
    <row r="924" spans="1:5" x14ac:dyDescent="0.25">
      <c r="A924">
        <v>17647</v>
      </c>
      <c r="E924" s="3">
        <v>4</v>
      </c>
    </row>
    <row r="925" spans="1:5" x14ac:dyDescent="0.25">
      <c r="A925">
        <v>17648</v>
      </c>
      <c r="D925" s="4">
        <v>3</v>
      </c>
      <c r="E925" s="3">
        <v>4</v>
      </c>
    </row>
    <row r="926" spans="1:5" x14ac:dyDescent="0.25">
      <c r="A926">
        <v>17649</v>
      </c>
      <c r="D926" s="4">
        <v>3</v>
      </c>
      <c r="E926" s="3">
        <v>4</v>
      </c>
    </row>
    <row r="927" spans="1:5" x14ac:dyDescent="0.25">
      <c r="A927">
        <v>17650</v>
      </c>
      <c r="D927" s="4">
        <v>3</v>
      </c>
      <c r="E927" s="3">
        <v>4</v>
      </c>
    </row>
    <row r="928" spans="1:5" x14ac:dyDescent="0.25">
      <c r="A928">
        <v>17651</v>
      </c>
      <c r="D928" s="4">
        <v>3</v>
      </c>
      <c r="E928" s="3">
        <v>4</v>
      </c>
    </row>
    <row r="929" spans="1:5" x14ac:dyDescent="0.25">
      <c r="A929">
        <v>17652</v>
      </c>
      <c r="D929" s="4">
        <v>3</v>
      </c>
      <c r="E929" s="3">
        <v>4</v>
      </c>
    </row>
    <row r="930" spans="1:5" x14ac:dyDescent="0.25">
      <c r="A930">
        <v>17653</v>
      </c>
      <c r="D930" s="4">
        <v>3</v>
      </c>
      <c r="E930" s="3">
        <v>4</v>
      </c>
    </row>
    <row r="931" spans="1:5" x14ac:dyDescent="0.25">
      <c r="A931">
        <v>17654</v>
      </c>
      <c r="D931" s="4">
        <v>3</v>
      </c>
      <c r="E931" s="3">
        <v>4</v>
      </c>
    </row>
    <row r="932" spans="1:5" x14ac:dyDescent="0.25">
      <c r="A932">
        <v>17655</v>
      </c>
      <c r="D932" s="4">
        <v>3</v>
      </c>
    </row>
    <row r="933" spans="1:5" x14ac:dyDescent="0.25">
      <c r="A933">
        <v>17656</v>
      </c>
    </row>
    <row r="934" spans="1:5" x14ac:dyDescent="0.25">
      <c r="A934">
        <v>17657</v>
      </c>
    </row>
    <row r="935" spans="1:5" x14ac:dyDescent="0.25">
      <c r="A935">
        <v>17658</v>
      </c>
    </row>
    <row r="936" spans="1:5" x14ac:dyDescent="0.25">
      <c r="A936">
        <v>17659</v>
      </c>
    </row>
    <row r="937" spans="1:5" x14ac:dyDescent="0.25">
      <c r="A937">
        <v>17660</v>
      </c>
    </row>
    <row r="938" spans="1:5" x14ac:dyDescent="0.25">
      <c r="A938">
        <v>17661</v>
      </c>
    </row>
    <row r="939" spans="1:5" x14ac:dyDescent="0.25">
      <c r="A939">
        <v>17662</v>
      </c>
    </row>
    <row r="940" spans="1:5" x14ac:dyDescent="0.25">
      <c r="A940">
        <v>17663</v>
      </c>
    </row>
    <row r="941" spans="1:5" x14ac:dyDescent="0.25">
      <c r="A941">
        <v>17664</v>
      </c>
    </row>
    <row r="942" spans="1:5" x14ac:dyDescent="0.25">
      <c r="A942">
        <v>17665</v>
      </c>
    </row>
    <row r="943" spans="1:5" x14ac:dyDescent="0.25">
      <c r="A943">
        <v>17666</v>
      </c>
      <c r="C943" s="1">
        <v>2</v>
      </c>
    </row>
    <row r="944" spans="1:5" x14ac:dyDescent="0.25">
      <c r="A944">
        <v>17667</v>
      </c>
      <c r="C944" s="1">
        <v>2</v>
      </c>
    </row>
    <row r="945" spans="1:5" x14ac:dyDescent="0.25">
      <c r="A945">
        <v>17668</v>
      </c>
      <c r="C945" s="1">
        <v>2</v>
      </c>
    </row>
    <row r="946" spans="1:5" x14ac:dyDescent="0.25">
      <c r="A946">
        <v>17669</v>
      </c>
      <c r="B946" s="2">
        <v>1</v>
      </c>
      <c r="C946" s="1">
        <v>2</v>
      </c>
    </row>
    <row r="947" spans="1:5" x14ac:dyDescent="0.25">
      <c r="A947">
        <v>17670</v>
      </c>
      <c r="B947" s="2">
        <v>1</v>
      </c>
      <c r="C947" s="1">
        <v>2</v>
      </c>
    </row>
    <row r="948" spans="1:5" x14ac:dyDescent="0.25">
      <c r="A948">
        <v>17671</v>
      </c>
      <c r="B948" s="2">
        <v>1</v>
      </c>
      <c r="C948" s="1">
        <v>2</v>
      </c>
    </row>
    <row r="949" spans="1:5" x14ac:dyDescent="0.25">
      <c r="A949">
        <v>17672</v>
      </c>
      <c r="B949" s="2">
        <v>1</v>
      </c>
      <c r="C949" s="1">
        <v>2</v>
      </c>
    </row>
    <row r="950" spans="1:5" x14ac:dyDescent="0.25">
      <c r="A950">
        <v>17673</v>
      </c>
      <c r="B950" s="2">
        <v>1</v>
      </c>
      <c r="C950" s="1">
        <v>2</v>
      </c>
    </row>
    <row r="951" spans="1:5" x14ac:dyDescent="0.25">
      <c r="A951">
        <v>17674</v>
      </c>
      <c r="B951" s="2">
        <v>1</v>
      </c>
      <c r="C951" s="1">
        <v>2</v>
      </c>
    </row>
    <row r="952" spans="1:5" x14ac:dyDescent="0.25">
      <c r="A952">
        <v>17675</v>
      </c>
      <c r="B952" s="2">
        <v>1</v>
      </c>
    </row>
    <row r="953" spans="1:5" x14ac:dyDescent="0.25">
      <c r="A953">
        <v>17676</v>
      </c>
      <c r="B953" s="2">
        <v>1</v>
      </c>
    </row>
    <row r="954" spans="1:5" x14ac:dyDescent="0.25">
      <c r="A954">
        <v>17677</v>
      </c>
      <c r="B954" s="2">
        <v>1</v>
      </c>
    </row>
    <row r="955" spans="1:5" x14ac:dyDescent="0.25">
      <c r="A955">
        <v>17678</v>
      </c>
    </row>
    <row r="956" spans="1:5" x14ac:dyDescent="0.25">
      <c r="A956">
        <v>17679</v>
      </c>
    </row>
    <row r="957" spans="1:5" x14ac:dyDescent="0.25">
      <c r="A957">
        <v>17680</v>
      </c>
      <c r="E957" s="3">
        <v>4</v>
      </c>
    </row>
    <row r="958" spans="1:5" x14ac:dyDescent="0.25">
      <c r="A958">
        <v>17681</v>
      </c>
      <c r="D958" s="4">
        <v>3</v>
      </c>
      <c r="E958" s="3">
        <v>4</v>
      </c>
    </row>
    <row r="959" spans="1:5" x14ac:dyDescent="0.25">
      <c r="A959">
        <v>17682</v>
      </c>
      <c r="D959" s="4">
        <v>3</v>
      </c>
      <c r="E959" s="3">
        <v>4</v>
      </c>
    </row>
    <row r="960" spans="1:5" x14ac:dyDescent="0.25">
      <c r="A960">
        <v>17683</v>
      </c>
      <c r="D960" s="4">
        <v>3</v>
      </c>
      <c r="E960" s="3">
        <v>4</v>
      </c>
    </row>
    <row r="961" spans="1:5" x14ac:dyDescent="0.25">
      <c r="A961">
        <v>17684</v>
      </c>
      <c r="D961" s="4">
        <v>3</v>
      </c>
      <c r="E961" s="3">
        <v>4</v>
      </c>
    </row>
    <row r="962" spans="1:5" x14ac:dyDescent="0.25">
      <c r="A962">
        <v>17685</v>
      </c>
      <c r="D962" s="4">
        <v>3</v>
      </c>
      <c r="E962" s="3">
        <v>4</v>
      </c>
    </row>
    <row r="963" spans="1:5" x14ac:dyDescent="0.25">
      <c r="A963">
        <v>17686</v>
      </c>
      <c r="D963" s="4">
        <v>3</v>
      </c>
      <c r="E963" s="3">
        <v>4</v>
      </c>
    </row>
    <row r="964" spans="1:5" x14ac:dyDescent="0.25">
      <c r="A964">
        <v>17687</v>
      </c>
      <c r="D964" s="4">
        <v>3</v>
      </c>
      <c r="E964" s="3">
        <v>4</v>
      </c>
    </row>
    <row r="965" spans="1:5" x14ac:dyDescent="0.25">
      <c r="A965">
        <v>17688</v>
      </c>
      <c r="D965" s="4">
        <v>3</v>
      </c>
    </row>
    <row r="966" spans="1:5" x14ac:dyDescent="0.25">
      <c r="A966">
        <v>17689</v>
      </c>
    </row>
    <row r="967" spans="1:5" x14ac:dyDescent="0.25">
      <c r="A967">
        <v>17690</v>
      </c>
    </row>
    <row r="968" spans="1:5" x14ac:dyDescent="0.25">
      <c r="A968">
        <v>17691</v>
      </c>
    </row>
    <row r="969" spans="1:5" x14ac:dyDescent="0.25">
      <c r="A969">
        <v>17692</v>
      </c>
    </row>
    <row r="970" spans="1:5" x14ac:dyDescent="0.25">
      <c r="A970">
        <v>17693</v>
      </c>
    </row>
    <row r="971" spans="1:5" x14ac:dyDescent="0.25">
      <c r="A971">
        <v>17694</v>
      </c>
    </row>
    <row r="972" spans="1:5" x14ac:dyDescent="0.25">
      <c r="A972">
        <v>17695</v>
      </c>
      <c r="C972" s="1">
        <v>2</v>
      </c>
    </row>
    <row r="973" spans="1:5" x14ac:dyDescent="0.25">
      <c r="A973">
        <v>17696</v>
      </c>
      <c r="B973" s="2">
        <v>1</v>
      </c>
      <c r="C973" s="1">
        <v>2</v>
      </c>
    </row>
    <row r="974" spans="1:5" x14ac:dyDescent="0.25">
      <c r="A974">
        <v>17697</v>
      </c>
      <c r="B974" s="2">
        <v>1</v>
      </c>
      <c r="C974" s="1">
        <v>2</v>
      </c>
    </row>
    <row r="975" spans="1:5" x14ac:dyDescent="0.25">
      <c r="A975">
        <v>17698</v>
      </c>
      <c r="B975" s="2">
        <v>1</v>
      </c>
      <c r="C975" s="1">
        <v>2</v>
      </c>
    </row>
    <row r="976" spans="1:5" x14ac:dyDescent="0.25">
      <c r="A976">
        <v>17699</v>
      </c>
      <c r="B976" s="2">
        <v>1</v>
      </c>
      <c r="C976" s="1">
        <v>2</v>
      </c>
    </row>
    <row r="977" spans="1:5" x14ac:dyDescent="0.25">
      <c r="A977">
        <v>17700</v>
      </c>
      <c r="B977" s="2">
        <v>1</v>
      </c>
      <c r="C977" s="1">
        <v>2</v>
      </c>
    </row>
    <row r="978" spans="1:5" x14ac:dyDescent="0.25">
      <c r="A978">
        <v>17701</v>
      </c>
      <c r="B978" s="2">
        <v>1</v>
      </c>
      <c r="C978" s="1">
        <v>2</v>
      </c>
    </row>
    <row r="979" spans="1:5" x14ac:dyDescent="0.25">
      <c r="A979">
        <v>17702</v>
      </c>
      <c r="B979" s="2">
        <v>1</v>
      </c>
      <c r="C979" s="1">
        <v>2</v>
      </c>
    </row>
    <row r="980" spans="1:5" x14ac:dyDescent="0.25">
      <c r="A980">
        <v>17703</v>
      </c>
      <c r="B980" s="2">
        <v>1</v>
      </c>
      <c r="C980" s="1">
        <v>2</v>
      </c>
    </row>
    <row r="981" spans="1:5" x14ac:dyDescent="0.25">
      <c r="A981">
        <v>17704</v>
      </c>
      <c r="B981" s="2">
        <v>1</v>
      </c>
      <c r="C981" s="1">
        <v>2</v>
      </c>
    </row>
    <row r="982" spans="1:5" x14ac:dyDescent="0.25">
      <c r="A982">
        <v>17705</v>
      </c>
      <c r="B982" s="2">
        <v>1</v>
      </c>
    </row>
    <row r="983" spans="1:5" x14ac:dyDescent="0.25">
      <c r="A983">
        <v>17706</v>
      </c>
      <c r="B983" s="2">
        <v>1</v>
      </c>
    </row>
    <row r="984" spans="1:5" x14ac:dyDescent="0.25">
      <c r="A984">
        <v>17707</v>
      </c>
      <c r="B984" s="2">
        <v>1</v>
      </c>
    </row>
    <row r="985" spans="1:5" x14ac:dyDescent="0.25">
      <c r="A985">
        <v>17708</v>
      </c>
    </row>
    <row r="986" spans="1:5" x14ac:dyDescent="0.25">
      <c r="A986">
        <v>17709</v>
      </c>
    </row>
    <row r="987" spans="1:5" x14ac:dyDescent="0.25">
      <c r="A987">
        <v>17710</v>
      </c>
    </row>
    <row r="988" spans="1:5" x14ac:dyDescent="0.25">
      <c r="A988">
        <v>17711</v>
      </c>
    </row>
    <row r="989" spans="1:5" x14ac:dyDescent="0.25">
      <c r="A989">
        <v>17712</v>
      </c>
      <c r="D989" s="4">
        <v>3</v>
      </c>
      <c r="E989" s="3">
        <v>4</v>
      </c>
    </row>
    <row r="990" spans="1:5" x14ac:dyDescent="0.25">
      <c r="A990">
        <v>17713</v>
      </c>
      <c r="D990" s="4">
        <v>3</v>
      </c>
      <c r="E990" s="3">
        <v>4</v>
      </c>
    </row>
    <row r="991" spans="1:5" x14ac:dyDescent="0.25">
      <c r="A991">
        <v>17714</v>
      </c>
      <c r="D991" s="4">
        <v>3</v>
      </c>
      <c r="E991" s="3">
        <v>4</v>
      </c>
    </row>
    <row r="992" spans="1:5" x14ac:dyDescent="0.25">
      <c r="A992">
        <v>17715</v>
      </c>
      <c r="D992" s="4">
        <v>3</v>
      </c>
      <c r="E992" s="3">
        <v>4</v>
      </c>
    </row>
    <row r="993" spans="1:5" x14ac:dyDescent="0.25">
      <c r="A993">
        <v>17716</v>
      </c>
      <c r="D993" s="4">
        <v>3</v>
      </c>
      <c r="E993" s="3">
        <v>4</v>
      </c>
    </row>
    <row r="994" spans="1:5" x14ac:dyDescent="0.25">
      <c r="A994">
        <v>17717</v>
      </c>
      <c r="D994" s="4">
        <v>3</v>
      </c>
      <c r="E994" s="3">
        <v>4</v>
      </c>
    </row>
    <row r="995" spans="1:5" x14ac:dyDescent="0.25">
      <c r="A995">
        <v>17718</v>
      </c>
      <c r="D995" s="4">
        <v>3</v>
      </c>
      <c r="E995" s="3">
        <v>4</v>
      </c>
    </row>
    <row r="996" spans="1:5" x14ac:dyDescent="0.25">
      <c r="A996">
        <v>17719</v>
      </c>
      <c r="D996" s="4">
        <v>3</v>
      </c>
      <c r="E996" s="3">
        <v>4</v>
      </c>
    </row>
    <row r="997" spans="1:5" x14ac:dyDescent="0.25">
      <c r="A997">
        <v>17720</v>
      </c>
      <c r="D997" s="4">
        <v>3</v>
      </c>
    </row>
    <row r="998" spans="1:5" x14ac:dyDescent="0.25">
      <c r="A998">
        <v>17721</v>
      </c>
    </row>
    <row r="999" spans="1:5" x14ac:dyDescent="0.25">
      <c r="A999">
        <v>17722</v>
      </c>
    </row>
    <row r="1000" spans="1:5" x14ac:dyDescent="0.25">
      <c r="A1000">
        <v>17723</v>
      </c>
    </row>
    <row r="1001" spans="1:5" x14ac:dyDescent="0.25">
      <c r="A1001">
        <v>17724</v>
      </c>
      <c r="C1001" s="1">
        <v>2</v>
      </c>
    </row>
    <row r="1002" spans="1:5" x14ac:dyDescent="0.25">
      <c r="A1002">
        <v>17725</v>
      </c>
      <c r="C1002" s="1">
        <v>2</v>
      </c>
    </row>
    <row r="1003" spans="1:5" x14ac:dyDescent="0.25">
      <c r="A1003">
        <v>17726</v>
      </c>
      <c r="C1003" s="1">
        <v>2</v>
      </c>
    </row>
    <row r="1004" spans="1:5" x14ac:dyDescent="0.25">
      <c r="A1004">
        <v>17727</v>
      </c>
      <c r="C1004" s="1">
        <v>2</v>
      </c>
    </row>
    <row r="1005" spans="1:5" x14ac:dyDescent="0.25">
      <c r="A1005">
        <v>17728</v>
      </c>
      <c r="B1005" s="2">
        <v>1</v>
      </c>
      <c r="C1005" s="1">
        <v>2</v>
      </c>
    </row>
    <row r="1006" spans="1:5" x14ac:dyDescent="0.25">
      <c r="A1006">
        <v>17729</v>
      </c>
      <c r="B1006" s="2">
        <v>1</v>
      </c>
      <c r="C1006" s="1">
        <v>2</v>
      </c>
    </row>
    <row r="1007" spans="1:5" x14ac:dyDescent="0.25">
      <c r="A1007">
        <v>17730</v>
      </c>
      <c r="B1007" s="2">
        <v>1</v>
      </c>
      <c r="C1007" s="1">
        <v>2</v>
      </c>
    </row>
    <row r="1008" spans="1:5" x14ac:dyDescent="0.25">
      <c r="A1008">
        <v>17731</v>
      </c>
      <c r="B1008" s="2">
        <v>1</v>
      </c>
      <c r="C1008" s="1">
        <v>2</v>
      </c>
    </row>
    <row r="1009" spans="1:5" x14ac:dyDescent="0.25">
      <c r="A1009">
        <v>17732</v>
      </c>
      <c r="B1009" s="2">
        <v>1</v>
      </c>
      <c r="C1009" s="1">
        <v>2</v>
      </c>
    </row>
    <row r="1010" spans="1:5" x14ac:dyDescent="0.25">
      <c r="A1010">
        <v>17733</v>
      </c>
      <c r="B1010" s="2">
        <v>1</v>
      </c>
      <c r="C1010" s="1">
        <v>2</v>
      </c>
    </row>
    <row r="1011" spans="1:5" x14ac:dyDescent="0.25">
      <c r="A1011">
        <v>17734</v>
      </c>
      <c r="B1011" s="2">
        <v>1</v>
      </c>
      <c r="C1011" s="1">
        <v>2</v>
      </c>
    </row>
    <row r="1012" spans="1:5" x14ac:dyDescent="0.25">
      <c r="A1012">
        <v>17735</v>
      </c>
      <c r="B1012" s="2">
        <v>1</v>
      </c>
      <c r="C1012" s="1">
        <v>2</v>
      </c>
    </row>
    <row r="1013" spans="1:5" x14ac:dyDescent="0.25">
      <c r="A1013">
        <v>17736</v>
      </c>
      <c r="B1013" s="2">
        <v>1</v>
      </c>
    </row>
    <row r="1014" spans="1:5" x14ac:dyDescent="0.25">
      <c r="A1014">
        <v>17737</v>
      </c>
      <c r="B1014" s="2">
        <v>1</v>
      </c>
    </row>
    <row r="1015" spans="1:5" x14ac:dyDescent="0.25">
      <c r="A1015">
        <v>17738</v>
      </c>
      <c r="B1015" s="2">
        <v>1</v>
      </c>
    </row>
    <row r="1016" spans="1:5" x14ac:dyDescent="0.25">
      <c r="A1016">
        <v>17739</v>
      </c>
      <c r="B1016" s="2">
        <v>1</v>
      </c>
    </row>
    <row r="1017" spans="1:5" x14ac:dyDescent="0.25">
      <c r="A1017">
        <v>17740</v>
      </c>
    </row>
    <row r="1018" spans="1:5" x14ac:dyDescent="0.25">
      <c r="A1018">
        <v>17741</v>
      </c>
    </row>
    <row r="1019" spans="1:5" x14ac:dyDescent="0.25">
      <c r="A1019">
        <v>17742</v>
      </c>
    </row>
    <row r="1020" spans="1:5" x14ac:dyDescent="0.25">
      <c r="A1020">
        <v>17743</v>
      </c>
    </row>
    <row r="1021" spans="1:5" x14ac:dyDescent="0.25">
      <c r="A1021">
        <v>17744</v>
      </c>
    </row>
    <row r="1022" spans="1:5" x14ac:dyDescent="0.25">
      <c r="A1022">
        <v>17745</v>
      </c>
      <c r="E1022" s="3">
        <v>4</v>
      </c>
    </row>
    <row r="1023" spans="1:5" x14ac:dyDescent="0.25">
      <c r="A1023">
        <v>17746</v>
      </c>
      <c r="E1023" s="3">
        <v>4</v>
      </c>
    </row>
    <row r="1024" spans="1:5" x14ac:dyDescent="0.25">
      <c r="A1024">
        <v>17747</v>
      </c>
      <c r="E1024" s="3">
        <v>4</v>
      </c>
    </row>
    <row r="1025" spans="1:6" x14ac:dyDescent="0.25">
      <c r="A1025">
        <v>17748</v>
      </c>
      <c r="D1025" s="4">
        <v>3</v>
      </c>
      <c r="E1025" s="3">
        <v>4</v>
      </c>
    </row>
    <row r="1026" spans="1:6" x14ac:dyDescent="0.25">
      <c r="A1026">
        <v>17749</v>
      </c>
      <c r="D1026" s="4">
        <v>3</v>
      </c>
      <c r="E1026" s="3">
        <v>4</v>
      </c>
    </row>
    <row r="1027" spans="1:6" x14ac:dyDescent="0.25">
      <c r="A1027">
        <v>17750</v>
      </c>
      <c r="D1027" s="4">
        <v>3</v>
      </c>
      <c r="E1027" s="3">
        <v>4</v>
      </c>
    </row>
    <row r="1028" spans="1:6" x14ac:dyDescent="0.25">
      <c r="A1028">
        <v>17751</v>
      </c>
      <c r="D1028" s="4">
        <v>3</v>
      </c>
      <c r="E1028" s="3">
        <v>4</v>
      </c>
    </row>
    <row r="1029" spans="1:6" x14ac:dyDescent="0.25">
      <c r="A1029">
        <v>17752</v>
      </c>
      <c r="D1029" s="4">
        <v>3</v>
      </c>
      <c r="E1029" s="3">
        <v>4</v>
      </c>
    </row>
    <row r="1030" spans="1:6" x14ac:dyDescent="0.25">
      <c r="A1030">
        <v>17753</v>
      </c>
      <c r="F1030" t="s">
        <v>22</v>
      </c>
    </row>
    <row r="1031" spans="1:6" x14ac:dyDescent="0.25">
      <c r="A1031">
        <v>17974</v>
      </c>
    </row>
    <row r="1032" spans="1:6" x14ac:dyDescent="0.25">
      <c r="A1032">
        <v>17975</v>
      </c>
    </row>
    <row r="1033" spans="1:6" x14ac:dyDescent="0.25">
      <c r="A1033">
        <v>17976</v>
      </c>
      <c r="F1033" t="s">
        <v>22</v>
      </c>
    </row>
    <row r="1034" spans="1:6" x14ac:dyDescent="0.25">
      <c r="A1034">
        <v>17977</v>
      </c>
      <c r="C1034" s="1">
        <v>2</v>
      </c>
    </row>
    <row r="1035" spans="1:6" x14ac:dyDescent="0.25">
      <c r="A1035">
        <v>17978</v>
      </c>
      <c r="C1035" s="1">
        <v>2</v>
      </c>
    </row>
    <row r="1036" spans="1:6" x14ac:dyDescent="0.25">
      <c r="A1036">
        <v>17979</v>
      </c>
      <c r="C1036" s="1">
        <v>2</v>
      </c>
    </row>
    <row r="1037" spans="1:6" x14ac:dyDescent="0.25">
      <c r="A1037">
        <v>17980</v>
      </c>
      <c r="C1037" s="1">
        <v>2</v>
      </c>
    </row>
    <row r="1038" spans="1:6" x14ac:dyDescent="0.25">
      <c r="A1038">
        <v>17981</v>
      </c>
      <c r="C1038" s="1">
        <v>2</v>
      </c>
    </row>
    <row r="1039" spans="1:6" x14ac:dyDescent="0.25">
      <c r="A1039">
        <v>17982</v>
      </c>
      <c r="B1039" s="2">
        <v>1</v>
      </c>
      <c r="C1039" s="1">
        <v>2</v>
      </c>
    </row>
    <row r="1040" spans="1:6" x14ac:dyDescent="0.25">
      <c r="A1040">
        <v>17983</v>
      </c>
      <c r="B1040" s="2">
        <v>1</v>
      </c>
      <c r="C1040" s="1">
        <v>2</v>
      </c>
    </row>
    <row r="1041" spans="1:5" x14ac:dyDescent="0.25">
      <c r="A1041">
        <v>17984</v>
      </c>
      <c r="B1041" s="2">
        <v>1</v>
      </c>
      <c r="C1041" s="1">
        <v>2</v>
      </c>
    </row>
    <row r="1042" spans="1:5" x14ac:dyDescent="0.25">
      <c r="A1042">
        <v>17985</v>
      </c>
      <c r="B1042" s="2">
        <v>1</v>
      </c>
      <c r="C1042" s="1">
        <v>2</v>
      </c>
    </row>
    <row r="1043" spans="1:5" x14ac:dyDescent="0.25">
      <c r="A1043">
        <v>17986</v>
      </c>
      <c r="B1043" s="2">
        <v>1</v>
      </c>
      <c r="C1043" s="1">
        <v>2</v>
      </c>
    </row>
    <row r="1044" spans="1:5" x14ac:dyDescent="0.25">
      <c r="A1044">
        <v>17987</v>
      </c>
      <c r="B1044" s="2">
        <v>1</v>
      </c>
      <c r="C1044" s="1">
        <v>2</v>
      </c>
    </row>
    <row r="1045" spans="1:5" x14ac:dyDescent="0.25">
      <c r="A1045">
        <v>17988</v>
      </c>
      <c r="B1045" s="2">
        <v>1</v>
      </c>
      <c r="C1045" s="1">
        <v>2</v>
      </c>
    </row>
    <row r="1046" spans="1:5" x14ac:dyDescent="0.25">
      <c r="A1046">
        <v>17989</v>
      </c>
      <c r="B1046" s="2">
        <v>1</v>
      </c>
    </row>
    <row r="1047" spans="1:5" x14ac:dyDescent="0.25">
      <c r="A1047">
        <v>17990</v>
      </c>
      <c r="B1047" s="2">
        <v>1</v>
      </c>
    </row>
    <row r="1048" spans="1:5" x14ac:dyDescent="0.25">
      <c r="A1048">
        <v>17991</v>
      </c>
      <c r="B1048" s="2">
        <v>1</v>
      </c>
    </row>
    <row r="1049" spans="1:5" x14ac:dyDescent="0.25">
      <c r="A1049">
        <v>17992</v>
      </c>
      <c r="B1049" s="2">
        <v>1</v>
      </c>
    </row>
    <row r="1050" spans="1:5" x14ac:dyDescent="0.25">
      <c r="A1050">
        <v>17993</v>
      </c>
      <c r="B1050" s="2">
        <v>1</v>
      </c>
    </row>
    <row r="1051" spans="1:5" x14ac:dyDescent="0.25">
      <c r="A1051">
        <v>17994</v>
      </c>
      <c r="E1051" s="3">
        <v>4</v>
      </c>
    </row>
    <row r="1052" spans="1:5" x14ac:dyDescent="0.25">
      <c r="A1052">
        <v>17995</v>
      </c>
      <c r="D1052" s="4">
        <v>3</v>
      </c>
      <c r="E1052" s="3">
        <v>4</v>
      </c>
    </row>
    <row r="1053" spans="1:5" x14ac:dyDescent="0.25">
      <c r="A1053">
        <v>17996</v>
      </c>
      <c r="D1053" s="4">
        <v>3</v>
      </c>
      <c r="E1053" s="3">
        <v>4</v>
      </c>
    </row>
    <row r="1054" spans="1:5" x14ac:dyDescent="0.25">
      <c r="A1054">
        <v>17997</v>
      </c>
      <c r="D1054" s="4">
        <v>3</v>
      </c>
      <c r="E1054" s="3">
        <v>4</v>
      </c>
    </row>
    <row r="1055" spans="1:5" x14ac:dyDescent="0.25">
      <c r="A1055">
        <v>17998</v>
      </c>
      <c r="D1055" s="4">
        <v>3</v>
      </c>
      <c r="E1055" s="3">
        <v>4</v>
      </c>
    </row>
    <row r="1056" spans="1:5" x14ac:dyDescent="0.25">
      <c r="A1056">
        <v>17999</v>
      </c>
      <c r="D1056" s="4">
        <v>3</v>
      </c>
      <c r="E1056" s="3">
        <v>4</v>
      </c>
    </row>
    <row r="1057" spans="1:5" x14ac:dyDescent="0.25">
      <c r="A1057">
        <v>18000</v>
      </c>
      <c r="D1057" s="4">
        <v>3</v>
      </c>
      <c r="E1057" s="3">
        <v>4</v>
      </c>
    </row>
    <row r="1058" spans="1:5" x14ac:dyDescent="0.25">
      <c r="A1058">
        <v>18001</v>
      </c>
      <c r="D1058" s="4">
        <v>3</v>
      </c>
      <c r="E1058" s="3">
        <v>4</v>
      </c>
    </row>
    <row r="1059" spans="1:5" x14ac:dyDescent="0.25">
      <c r="A1059">
        <v>18002</v>
      </c>
      <c r="D1059" s="4">
        <v>3</v>
      </c>
      <c r="E1059" s="3">
        <v>4</v>
      </c>
    </row>
    <row r="1060" spans="1:5" x14ac:dyDescent="0.25">
      <c r="A1060">
        <v>18003</v>
      </c>
      <c r="D1060" s="4">
        <v>3</v>
      </c>
      <c r="E1060" s="3">
        <v>4</v>
      </c>
    </row>
    <row r="1061" spans="1:5" x14ac:dyDescent="0.25">
      <c r="A1061">
        <v>18004</v>
      </c>
      <c r="D1061" s="4">
        <v>3</v>
      </c>
      <c r="E1061" s="3">
        <v>4</v>
      </c>
    </row>
    <row r="1062" spans="1:5" x14ac:dyDescent="0.25">
      <c r="A1062">
        <v>18005</v>
      </c>
      <c r="D1062" s="4">
        <v>3</v>
      </c>
    </row>
    <row r="1063" spans="1:5" x14ac:dyDescent="0.25">
      <c r="A1063">
        <v>18006</v>
      </c>
    </row>
    <row r="1064" spans="1:5" x14ac:dyDescent="0.25">
      <c r="A1064">
        <v>18007</v>
      </c>
    </row>
    <row r="1065" spans="1:5" x14ac:dyDescent="0.25">
      <c r="A1065">
        <v>18008</v>
      </c>
    </row>
    <row r="1066" spans="1:5" x14ac:dyDescent="0.25">
      <c r="A1066">
        <v>18009</v>
      </c>
    </row>
    <row r="1067" spans="1:5" x14ac:dyDescent="0.25">
      <c r="A1067">
        <v>18010</v>
      </c>
    </row>
    <row r="1068" spans="1:5" x14ac:dyDescent="0.25">
      <c r="A1068">
        <v>18011</v>
      </c>
    </row>
    <row r="1069" spans="1:5" x14ac:dyDescent="0.25">
      <c r="A1069">
        <v>18012</v>
      </c>
    </row>
    <row r="1070" spans="1:5" x14ac:dyDescent="0.25">
      <c r="A1070">
        <v>18013</v>
      </c>
    </row>
    <row r="1071" spans="1:5" x14ac:dyDescent="0.25">
      <c r="A1071">
        <v>18014</v>
      </c>
    </row>
    <row r="1072" spans="1:5" x14ac:dyDescent="0.25">
      <c r="A1072">
        <v>18015</v>
      </c>
    </row>
    <row r="1073" spans="1:3" x14ac:dyDescent="0.25">
      <c r="A1073">
        <v>18016</v>
      </c>
    </row>
    <row r="1074" spans="1:3" x14ac:dyDescent="0.25">
      <c r="A1074">
        <v>18017</v>
      </c>
    </row>
    <row r="1075" spans="1:3" x14ac:dyDescent="0.25">
      <c r="A1075">
        <v>18018</v>
      </c>
    </row>
    <row r="1076" spans="1:3" x14ac:dyDescent="0.25">
      <c r="A1076">
        <v>18019</v>
      </c>
      <c r="C1076" s="1">
        <v>2</v>
      </c>
    </row>
    <row r="1077" spans="1:3" x14ac:dyDescent="0.25">
      <c r="A1077">
        <v>18020</v>
      </c>
      <c r="C1077" s="1">
        <v>2</v>
      </c>
    </row>
    <row r="1078" spans="1:3" x14ac:dyDescent="0.25">
      <c r="A1078">
        <v>18021</v>
      </c>
      <c r="C1078" s="1">
        <v>2</v>
      </c>
    </row>
    <row r="1079" spans="1:3" x14ac:dyDescent="0.25">
      <c r="A1079">
        <v>18022</v>
      </c>
      <c r="B1079" s="2">
        <v>1</v>
      </c>
      <c r="C1079" s="1">
        <v>2</v>
      </c>
    </row>
    <row r="1080" spans="1:3" x14ac:dyDescent="0.25">
      <c r="A1080">
        <v>18023</v>
      </c>
      <c r="B1080" s="2">
        <v>1</v>
      </c>
      <c r="C1080" s="1">
        <v>2</v>
      </c>
    </row>
    <row r="1081" spans="1:3" x14ac:dyDescent="0.25">
      <c r="A1081">
        <v>18024</v>
      </c>
      <c r="B1081" s="2">
        <v>1</v>
      </c>
      <c r="C1081" s="1">
        <v>2</v>
      </c>
    </row>
    <row r="1082" spans="1:3" x14ac:dyDescent="0.25">
      <c r="A1082">
        <v>18025</v>
      </c>
      <c r="B1082" s="2">
        <v>1</v>
      </c>
      <c r="C1082" s="1">
        <v>2</v>
      </c>
    </row>
    <row r="1083" spans="1:3" x14ac:dyDescent="0.25">
      <c r="A1083">
        <v>18026</v>
      </c>
      <c r="B1083" s="2">
        <v>1</v>
      </c>
      <c r="C1083" s="1">
        <v>2</v>
      </c>
    </row>
    <row r="1084" spans="1:3" x14ac:dyDescent="0.25">
      <c r="A1084">
        <v>18027</v>
      </c>
      <c r="B1084" s="2">
        <v>1</v>
      </c>
      <c r="C1084" s="1">
        <v>2</v>
      </c>
    </row>
    <row r="1085" spans="1:3" x14ac:dyDescent="0.25">
      <c r="A1085">
        <v>18028</v>
      </c>
      <c r="B1085" s="2">
        <v>1</v>
      </c>
      <c r="C1085" s="1">
        <v>2</v>
      </c>
    </row>
    <row r="1086" spans="1:3" x14ac:dyDescent="0.25">
      <c r="A1086">
        <v>18029</v>
      </c>
      <c r="B1086" s="2">
        <v>1</v>
      </c>
      <c r="C1086" s="1">
        <v>2</v>
      </c>
    </row>
    <row r="1087" spans="1:3" x14ac:dyDescent="0.25">
      <c r="A1087">
        <v>18030</v>
      </c>
      <c r="B1087" s="2">
        <v>1</v>
      </c>
    </row>
    <row r="1088" spans="1:3" x14ac:dyDescent="0.25">
      <c r="A1088">
        <v>18031</v>
      </c>
      <c r="B1088" s="2">
        <v>1</v>
      </c>
    </row>
    <row r="1089" spans="1:5" x14ac:dyDescent="0.25">
      <c r="A1089">
        <v>18032</v>
      </c>
      <c r="D1089" s="4">
        <v>3</v>
      </c>
      <c r="E1089" s="3">
        <v>4</v>
      </c>
    </row>
    <row r="1090" spans="1:5" x14ac:dyDescent="0.25">
      <c r="A1090">
        <v>18033</v>
      </c>
      <c r="D1090" s="4">
        <v>3</v>
      </c>
      <c r="E1090" s="3">
        <v>4</v>
      </c>
    </row>
    <row r="1091" spans="1:5" x14ac:dyDescent="0.25">
      <c r="A1091">
        <v>18034</v>
      </c>
      <c r="D1091" s="4">
        <v>3</v>
      </c>
      <c r="E1091" s="3">
        <v>4</v>
      </c>
    </row>
    <row r="1092" spans="1:5" x14ac:dyDescent="0.25">
      <c r="A1092">
        <v>18035</v>
      </c>
      <c r="D1092" s="4">
        <v>3</v>
      </c>
      <c r="E1092" s="3">
        <v>4</v>
      </c>
    </row>
    <row r="1093" spans="1:5" x14ac:dyDescent="0.25">
      <c r="A1093">
        <v>18036</v>
      </c>
      <c r="D1093" s="4">
        <v>3</v>
      </c>
      <c r="E1093" s="3">
        <v>4</v>
      </c>
    </row>
    <row r="1094" spans="1:5" x14ac:dyDescent="0.25">
      <c r="A1094">
        <v>18037</v>
      </c>
      <c r="D1094" s="4">
        <v>3</v>
      </c>
      <c r="E1094" s="3">
        <v>4</v>
      </c>
    </row>
    <row r="1095" spans="1:5" x14ac:dyDescent="0.25">
      <c r="A1095">
        <v>18038</v>
      </c>
      <c r="D1095" s="4">
        <v>3</v>
      </c>
      <c r="E1095" s="3">
        <v>4</v>
      </c>
    </row>
    <row r="1096" spans="1:5" x14ac:dyDescent="0.25">
      <c r="A1096">
        <v>18039</v>
      </c>
      <c r="D1096" s="4">
        <v>3</v>
      </c>
      <c r="E1096" s="3">
        <v>4</v>
      </c>
    </row>
    <row r="1097" spans="1:5" x14ac:dyDescent="0.25">
      <c r="A1097">
        <v>18040</v>
      </c>
      <c r="D1097" s="4">
        <v>3</v>
      </c>
      <c r="E1097" s="3">
        <v>4</v>
      </c>
    </row>
    <row r="1098" spans="1:5" x14ac:dyDescent="0.25">
      <c r="A1098">
        <v>18041</v>
      </c>
      <c r="D1098" s="4">
        <v>3</v>
      </c>
      <c r="E1098" s="3">
        <v>4</v>
      </c>
    </row>
    <row r="1099" spans="1:5" x14ac:dyDescent="0.25">
      <c r="A1099">
        <v>18042</v>
      </c>
    </row>
    <row r="1100" spans="1:5" x14ac:dyDescent="0.25">
      <c r="A1100">
        <v>18043</v>
      </c>
    </row>
    <row r="1101" spans="1:5" x14ac:dyDescent="0.25">
      <c r="A1101">
        <v>18044</v>
      </c>
    </row>
    <row r="1102" spans="1:5" x14ac:dyDescent="0.25">
      <c r="A1102">
        <v>18045</v>
      </c>
    </row>
    <row r="1103" spans="1:5" x14ac:dyDescent="0.25">
      <c r="A1103">
        <v>18046</v>
      </c>
    </row>
    <row r="1104" spans="1:5" x14ac:dyDescent="0.25">
      <c r="A1104">
        <v>18047</v>
      </c>
    </row>
    <row r="1105" spans="1:3" x14ac:dyDescent="0.25">
      <c r="A1105">
        <v>18048</v>
      </c>
    </row>
    <row r="1106" spans="1:3" x14ac:dyDescent="0.25">
      <c r="A1106">
        <v>18049</v>
      </c>
    </row>
    <row r="1107" spans="1:3" x14ac:dyDescent="0.25">
      <c r="A1107">
        <v>18050</v>
      </c>
    </row>
    <row r="1108" spans="1:3" x14ac:dyDescent="0.25">
      <c r="A1108">
        <v>18051</v>
      </c>
    </row>
    <row r="1109" spans="1:3" x14ac:dyDescent="0.25">
      <c r="A1109">
        <v>18052</v>
      </c>
    </row>
    <row r="1110" spans="1:3" x14ac:dyDescent="0.25">
      <c r="A1110">
        <v>18053</v>
      </c>
    </row>
    <row r="1111" spans="1:3" x14ac:dyDescent="0.25">
      <c r="A1111">
        <v>18054</v>
      </c>
    </row>
    <row r="1112" spans="1:3" x14ac:dyDescent="0.25">
      <c r="A1112">
        <v>18055</v>
      </c>
    </row>
    <row r="1113" spans="1:3" x14ac:dyDescent="0.25">
      <c r="A1113">
        <v>18056</v>
      </c>
      <c r="B1113" s="2">
        <v>1</v>
      </c>
    </row>
    <row r="1114" spans="1:3" x14ac:dyDescent="0.25">
      <c r="A1114">
        <v>18057</v>
      </c>
      <c r="B1114" s="2">
        <v>1</v>
      </c>
    </row>
    <row r="1115" spans="1:3" x14ac:dyDescent="0.25">
      <c r="A1115">
        <v>18058</v>
      </c>
      <c r="B1115" s="2">
        <v>1</v>
      </c>
      <c r="C1115" s="1">
        <v>2</v>
      </c>
    </row>
    <row r="1116" spans="1:3" x14ac:dyDescent="0.25">
      <c r="A1116">
        <v>18059</v>
      </c>
      <c r="B1116" s="2">
        <v>1</v>
      </c>
      <c r="C1116" s="1">
        <v>2</v>
      </c>
    </row>
    <row r="1117" spans="1:3" x14ac:dyDescent="0.25">
      <c r="A1117">
        <v>18060</v>
      </c>
      <c r="B1117" s="2">
        <v>1</v>
      </c>
      <c r="C1117" s="1">
        <v>2</v>
      </c>
    </row>
    <row r="1118" spans="1:3" x14ac:dyDescent="0.25">
      <c r="A1118">
        <v>18061</v>
      </c>
      <c r="B1118" s="2">
        <v>1</v>
      </c>
      <c r="C1118" s="1">
        <v>2</v>
      </c>
    </row>
    <row r="1119" spans="1:3" x14ac:dyDescent="0.25">
      <c r="A1119">
        <v>18062</v>
      </c>
      <c r="B1119" s="2">
        <v>1</v>
      </c>
      <c r="C1119" s="1">
        <v>2</v>
      </c>
    </row>
    <row r="1120" spans="1:3" x14ac:dyDescent="0.25">
      <c r="A1120">
        <v>18063</v>
      </c>
      <c r="B1120" s="2">
        <v>1</v>
      </c>
      <c r="C1120" s="1">
        <v>2</v>
      </c>
    </row>
    <row r="1121" spans="1:5" x14ac:dyDescent="0.25">
      <c r="A1121">
        <v>18064</v>
      </c>
      <c r="B1121" s="2">
        <v>1</v>
      </c>
      <c r="C1121" s="1">
        <v>2</v>
      </c>
    </row>
    <row r="1122" spans="1:5" x14ac:dyDescent="0.25">
      <c r="A1122">
        <v>18065</v>
      </c>
      <c r="B1122" s="2">
        <v>1</v>
      </c>
      <c r="C1122" s="1">
        <v>2</v>
      </c>
    </row>
    <row r="1123" spans="1:5" x14ac:dyDescent="0.25">
      <c r="A1123">
        <v>18066</v>
      </c>
      <c r="C1123" s="1">
        <v>2</v>
      </c>
    </row>
    <row r="1124" spans="1:5" x14ac:dyDescent="0.25">
      <c r="A1124">
        <v>18067</v>
      </c>
      <c r="C1124" s="1">
        <v>2</v>
      </c>
    </row>
    <row r="1125" spans="1:5" x14ac:dyDescent="0.25">
      <c r="A1125">
        <v>18068</v>
      </c>
      <c r="E1125" s="3">
        <v>4</v>
      </c>
    </row>
    <row r="1126" spans="1:5" x14ac:dyDescent="0.25">
      <c r="A1126">
        <v>18069</v>
      </c>
      <c r="D1126" s="4">
        <v>3</v>
      </c>
      <c r="E1126" s="3">
        <v>4</v>
      </c>
    </row>
    <row r="1127" spans="1:5" x14ac:dyDescent="0.25">
      <c r="A1127">
        <v>18070</v>
      </c>
      <c r="D1127" s="4">
        <v>3</v>
      </c>
      <c r="E1127" s="3">
        <v>4</v>
      </c>
    </row>
    <row r="1128" spans="1:5" x14ac:dyDescent="0.25">
      <c r="A1128">
        <v>18071</v>
      </c>
      <c r="D1128" s="4">
        <v>3</v>
      </c>
      <c r="E1128" s="3">
        <v>4</v>
      </c>
    </row>
    <row r="1129" spans="1:5" x14ac:dyDescent="0.25">
      <c r="A1129">
        <v>18072</v>
      </c>
      <c r="D1129" s="4">
        <v>3</v>
      </c>
      <c r="E1129" s="3">
        <v>4</v>
      </c>
    </row>
    <row r="1130" spans="1:5" x14ac:dyDescent="0.25">
      <c r="A1130">
        <v>18073</v>
      </c>
      <c r="D1130" s="4">
        <v>3</v>
      </c>
      <c r="E1130" s="3">
        <v>4</v>
      </c>
    </row>
    <row r="1131" spans="1:5" x14ac:dyDescent="0.25">
      <c r="A1131">
        <v>18074</v>
      </c>
      <c r="D1131" s="4">
        <v>3</v>
      </c>
      <c r="E1131" s="3">
        <v>4</v>
      </c>
    </row>
    <row r="1132" spans="1:5" x14ac:dyDescent="0.25">
      <c r="A1132">
        <v>18075</v>
      </c>
      <c r="D1132" s="4">
        <v>3</v>
      </c>
      <c r="E1132" s="3">
        <v>4</v>
      </c>
    </row>
    <row r="1133" spans="1:5" x14ac:dyDescent="0.25">
      <c r="A1133">
        <v>18076</v>
      </c>
      <c r="D1133" s="4">
        <v>3</v>
      </c>
      <c r="E1133" s="3">
        <v>4</v>
      </c>
    </row>
    <row r="1134" spans="1:5" x14ac:dyDescent="0.25">
      <c r="A1134">
        <v>18077</v>
      </c>
      <c r="D1134" s="4">
        <v>3</v>
      </c>
    </row>
    <row r="1135" spans="1:5" x14ac:dyDescent="0.25">
      <c r="A1135">
        <v>18078</v>
      </c>
    </row>
    <row r="1136" spans="1:5" x14ac:dyDescent="0.25">
      <c r="A1136">
        <v>18079</v>
      </c>
    </row>
    <row r="1137" spans="1:3" x14ac:dyDescent="0.25">
      <c r="A1137">
        <v>18080</v>
      </c>
    </row>
    <row r="1138" spans="1:3" x14ac:dyDescent="0.25">
      <c r="A1138">
        <v>18081</v>
      </c>
    </row>
    <row r="1139" spans="1:3" x14ac:dyDescent="0.25">
      <c r="A1139">
        <v>18082</v>
      </c>
    </row>
    <row r="1140" spans="1:3" x14ac:dyDescent="0.25">
      <c r="A1140">
        <v>18083</v>
      </c>
    </row>
    <row r="1141" spans="1:3" x14ac:dyDescent="0.25">
      <c r="A1141">
        <v>18084</v>
      </c>
    </row>
    <row r="1142" spans="1:3" x14ac:dyDescent="0.25">
      <c r="A1142">
        <v>18085</v>
      </c>
    </row>
    <row r="1143" spans="1:3" x14ac:dyDescent="0.25">
      <c r="A1143">
        <v>18086</v>
      </c>
    </row>
    <row r="1144" spans="1:3" x14ac:dyDescent="0.25">
      <c r="A1144">
        <v>18087</v>
      </c>
    </row>
    <row r="1145" spans="1:3" x14ac:dyDescent="0.25">
      <c r="A1145">
        <v>18088</v>
      </c>
    </row>
    <row r="1146" spans="1:3" x14ac:dyDescent="0.25">
      <c r="A1146">
        <v>18089</v>
      </c>
    </row>
    <row r="1147" spans="1:3" x14ac:dyDescent="0.25">
      <c r="A1147">
        <v>18090</v>
      </c>
    </row>
    <row r="1148" spans="1:3" x14ac:dyDescent="0.25">
      <c r="A1148">
        <v>18091</v>
      </c>
      <c r="B1148" s="2">
        <v>1</v>
      </c>
    </row>
    <row r="1149" spans="1:3" x14ac:dyDescent="0.25">
      <c r="A1149">
        <v>18092</v>
      </c>
      <c r="B1149" s="2">
        <v>1</v>
      </c>
    </row>
    <row r="1150" spans="1:3" x14ac:dyDescent="0.25">
      <c r="A1150">
        <v>18093</v>
      </c>
      <c r="B1150" s="2">
        <v>1</v>
      </c>
    </row>
    <row r="1151" spans="1:3" x14ac:dyDescent="0.25">
      <c r="A1151">
        <v>18094</v>
      </c>
      <c r="B1151" s="2">
        <v>1</v>
      </c>
      <c r="C1151" s="1">
        <v>2</v>
      </c>
    </row>
    <row r="1152" spans="1:3" x14ac:dyDescent="0.25">
      <c r="A1152">
        <v>18095</v>
      </c>
      <c r="B1152" s="2">
        <v>1</v>
      </c>
      <c r="C1152" s="1">
        <v>2</v>
      </c>
    </row>
    <row r="1153" spans="1:5" x14ac:dyDescent="0.25">
      <c r="A1153">
        <v>18096</v>
      </c>
      <c r="B1153" s="2">
        <v>1</v>
      </c>
      <c r="C1153" s="1">
        <v>2</v>
      </c>
    </row>
    <row r="1154" spans="1:5" x14ac:dyDescent="0.25">
      <c r="A1154">
        <v>18097</v>
      </c>
      <c r="B1154" s="2">
        <v>1</v>
      </c>
      <c r="C1154" s="1">
        <v>2</v>
      </c>
    </row>
    <row r="1155" spans="1:5" x14ac:dyDescent="0.25">
      <c r="A1155">
        <v>18098</v>
      </c>
      <c r="B1155" s="2">
        <v>1</v>
      </c>
      <c r="C1155" s="1">
        <v>2</v>
      </c>
    </row>
    <row r="1156" spans="1:5" x14ac:dyDescent="0.25">
      <c r="A1156">
        <v>18099</v>
      </c>
      <c r="B1156" s="2">
        <v>1</v>
      </c>
      <c r="C1156" s="1">
        <v>2</v>
      </c>
    </row>
    <row r="1157" spans="1:5" x14ac:dyDescent="0.25">
      <c r="A1157">
        <v>18100</v>
      </c>
      <c r="B1157" s="2">
        <v>1</v>
      </c>
      <c r="C1157" s="1">
        <v>2</v>
      </c>
    </row>
    <row r="1158" spans="1:5" x14ac:dyDescent="0.25">
      <c r="A1158">
        <v>18101</v>
      </c>
      <c r="C1158" s="1">
        <v>2</v>
      </c>
    </row>
    <row r="1159" spans="1:5" x14ac:dyDescent="0.25">
      <c r="A1159">
        <v>18102</v>
      </c>
      <c r="C1159" s="1">
        <v>2</v>
      </c>
    </row>
    <row r="1160" spans="1:5" x14ac:dyDescent="0.25">
      <c r="A1160">
        <v>18103</v>
      </c>
      <c r="C1160" s="1">
        <v>2</v>
      </c>
    </row>
    <row r="1161" spans="1:5" x14ac:dyDescent="0.25">
      <c r="A1161">
        <v>18104</v>
      </c>
    </row>
    <row r="1162" spans="1:5" x14ac:dyDescent="0.25">
      <c r="A1162">
        <v>18105</v>
      </c>
      <c r="D1162" s="4">
        <v>3</v>
      </c>
      <c r="E1162" s="3">
        <v>4</v>
      </c>
    </row>
    <row r="1163" spans="1:5" x14ac:dyDescent="0.25">
      <c r="A1163">
        <v>18106</v>
      </c>
      <c r="D1163" s="4">
        <v>3</v>
      </c>
      <c r="E1163" s="3">
        <v>4</v>
      </c>
    </row>
    <row r="1164" spans="1:5" x14ac:dyDescent="0.25">
      <c r="A1164">
        <v>18107</v>
      </c>
      <c r="D1164" s="4">
        <v>3</v>
      </c>
      <c r="E1164" s="3">
        <v>4</v>
      </c>
    </row>
    <row r="1165" spans="1:5" x14ac:dyDescent="0.25">
      <c r="A1165">
        <v>18108</v>
      </c>
      <c r="D1165" s="4">
        <v>3</v>
      </c>
      <c r="E1165" s="3">
        <v>4</v>
      </c>
    </row>
    <row r="1166" spans="1:5" x14ac:dyDescent="0.25">
      <c r="A1166">
        <v>18109</v>
      </c>
      <c r="D1166" s="4">
        <v>3</v>
      </c>
      <c r="E1166" s="3">
        <v>4</v>
      </c>
    </row>
    <row r="1167" spans="1:5" x14ac:dyDescent="0.25">
      <c r="A1167">
        <v>18110</v>
      </c>
      <c r="D1167" s="4">
        <v>3</v>
      </c>
      <c r="E1167" s="3">
        <v>4</v>
      </c>
    </row>
    <row r="1168" spans="1:5" x14ac:dyDescent="0.25">
      <c r="A1168">
        <v>18111</v>
      </c>
      <c r="D1168" s="4">
        <v>3</v>
      </c>
      <c r="E1168" s="3">
        <v>4</v>
      </c>
    </row>
    <row r="1169" spans="1:5" x14ac:dyDescent="0.25">
      <c r="A1169">
        <v>18112</v>
      </c>
      <c r="D1169" s="4">
        <v>3</v>
      </c>
      <c r="E1169" s="3">
        <v>4</v>
      </c>
    </row>
    <row r="1170" spans="1:5" x14ac:dyDescent="0.25">
      <c r="A1170">
        <v>18113</v>
      </c>
      <c r="D1170" s="4">
        <v>3</v>
      </c>
      <c r="E1170" s="3">
        <v>4</v>
      </c>
    </row>
    <row r="1171" spans="1:5" x14ac:dyDescent="0.25">
      <c r="A1171">
        <v>18114</v>
      </c>
      <c r="D1171" s="4">
        <v>3</v>
      </c>
    </row>
    <row r="1172" spans="1:5" x14ac:dyDescent="0.25">
      <c r="A1172">
        <v>18115</v>
      </c>
      <c r="D1172" s="4">
        <v>3</v>
      </c>
    </row>
    <row r="1173" spans="1:5" x14ac:dyDescent="0.25">
      <c r="A1173">
        <v>18116</v>
      </c>
    </row>
    <row r="1174" spans="1:5" x14ac:dyDescent="0.25">
      <c r="A1174">
        <v>18117</v>
      </c>
    </row>
    <row r="1175" spans="1:5" x14ac:dyDescent="0.25">
      <c r="A1175">
        <v>18118</v>
      </c>
    </row>
    <row r="1176" spans="1:5" x14ac:dyDescent="0.25">
      <c r="A1176">
        <v>18119</v>
      </c>
    </row>
    <row r="1177" spans="1:5" x14ac:dyDescent="0.25">
      <c r="A1177">
        <v>18120</v>
      </c>
    </row>
    <row r="1178" spans="1:5" x14ac:dyDescent="0.25">
      <c r="A1178">
        <v>18121</v>
      </c>
    </row>
    <row r="1179" spans="1:5" x14ac:dyDescent="0.25">
      <c r="A1179">
        <v>18122</v>
      </c>
      <c r="B1179" s="2">
        <v>1</v>
      </c>
    </row>
    <row r="1180" spans="1:5" x14ac:dyDescent="0.25">
      <c r="A1180">
        <v>18123</v>
      </c>
      <c r="B1180" s="2">
        <v>1</v>
      </c>
    </row>
    <row r="1181" spans="1:5" x14ac:dyDescent="0.25">
      <c r="A1181">
        <v>18124</v>
      </c>
      <c r="B1181" s="2">
        <v>1</v>
      </c>
    </row>
    <row r="1182" spans="1:5" x14ac:dyDescent="0.25">
      <c r="A1182">
        <v>18125</v>
      </c>
      <c r="B1182" s="2">
        <v>1</v>
      </c>
    </row>
    <row r="1183" spans="1:5" x14ac:dyDescent="0.25">
      <c r="A1183">
        <v>18126</v>
      </c>
      <c r="B1183" s="2">
        <v>1</v>
      </c>
      <c r="C1183" s="1">
        <v>2</v>
      </c>
    </row>
    <row r="1184" spans="1:5" x14ac:dyDescent="0.25">
      <c r="A1184">
        <v>18127</v>
      </c>
      <c r="B1184" s="2">
        <v>1</v>
      </c>
      <c r="C1184" s="1">
        <v>2</v>
      </c>
    </row>
    <row r="1185" spans="1:5" x14ac:dyDescent="0.25">
      <c r="A1185">
        <v>18128</v>
      </c>
      <c r="B1185" s="2">
        <v>1</v>
      </c>
      <c r="C1185" s="1">
        <v>2</v>
      </c>
    </row>
    <row r="1186" spans="1:5" x14ac:dyDescent="0.25">
      <c r="A1186">
        <v>18129</v>
      </c>
      <c r="B1186" s="2">
        <v>1</v>
      </c>
      <c r="C1186" s="1">
        <v>2</v>
      </c>
    </row>
    <row r="1187" spans="1:5" x14ac:dyDescent="0.25">
      <c r="A1187">
        <v>18130</v>
      </c>
      <c r="B1187" s="2">
        <v>1</v>
      </c>
      <c r="C1187" s="1">
        <v>2</v>
      </c>
    </row>
    <row r="1188" spans="1:5" x14ac:dyDescent="0.25">
      <c r="A1188">
        <v>18131</v>
      </c>
      <c r="B1188" s="2">
        <v>1</v>
      </c>
      <c r="C1188" s="1">
        <v>2</v>
      </c>
    </row>
    <row r="1189" spans="1:5" x14ac:dyDescent="0.25">
      <c r="A1189">
        <v>18132</v>
      </c>
      <c r="B1189" s="2">
        <v>1</v>
      </c>
      <c r="C1189" s="1">
        <v>2</v>
      </c>
    </row>
    <row r="1190" spans="1:5" x14ac:dyDescent="0.25">
      <c r="A1190">
        <v>18133</v>
      </c>
      <c r="C1190" s="1">
        <v>2</v>
      </c>
    </row>
    <row r="1191" spans="1:5" x14ac:dyDescent="0.25">
      <c r="A1191">
        <v>18134</v>
      </c>
      <c r="C1191" s="1">
        <v>2</v>
      </c>
    </row>
    <row r="1192" spans="1:5" x14ac:dyDescent="0.25">
      <c r="A1192">
        <v>18135</v>
      </c>
      <c r="C1192" s="1">
        <v>2</v>
      </c>
    </row>
    <row r="1193" spans="1:5" x14ac:dyDescent="0.25">
      <c r="A1193">
        <v>18136</v>
      </c>
    </row>
    <row r="1194" spans="1:5" x14ac:dyDescent="0.25">
      <c r="A1194">
        <v>18137</v>
      </c>
    </row>
    <row r="1195" spans="1:5" x14ac:dyDescent="0.25">
      <c r="A1195">
        <v>18138</v>
      </c>
    </row>
    <row r="1196" spans="1:5" x14ac:dyDescent="0.25">
      <c r="A1196">
        <v>18139</v>
      </c>
      <c r="D1196" s="4">
        <v>3</v>
      </c>
    </row>
    <row r="1197" spans="1:5" x14ac:dyDescent="0.25">
      <c r="A1197">
        <v>18140</v>
      </c>
      <c r="D1197" s="4">
        <v>3</v>
      </c>
    </row>
    <row r="1198" spans="1:5" x14ac:dyDescent="0.25">
      <c r="A1198">
        <v>18141</v>
      </c>
      <c r="D1198" s="4">
        <v>3</v>
      </c>
      <c r="E1198" s="3">
        <v>4</v>
      </c>
    </row>
    <row r="1199" spans="1:5" x14ac:dyDescent="0.25">
      <c r="A1199">
        <v>18142</v>
      </c>
      <c r="D1199" s="4">
        <v>3</v>
      </c>
      <c r="E1199" s="3">
        <v>4</v>
      </c>
    </row>
    <row r="1200" spans="1:5" x14ac:dyDescent="0.25">
      <c r="A1200">
        <v>18143</v>
      </c>
      <c r="D1200" s="4">
        <v>3</v>
      </c>
      <c r="E1200" s="3">
        <v>4</v>
      </c>
    </row>
    <row r="1201" spans="1:5" x14ac:dyDescent="0.25">
      <c r="A1201">
        <v>18144</v>
      </c>
      <c r="D1201" s="4">
        <v>3</v>
      </c>
      <c r="E1201" s="3">
        <v>4</v>
      </c>
    </row>
    <row r="1202" spans="1:5" x14ac:dyDescent="0.25">
      <c r="A1202">
        <v>18145</v>
      </c>
      <c r="D1202" s="4">
        <v>3</v>
      </c>
      <c r="E1202" s="3">
        <v>4</v>
      </c>
    </row>
    <row r="1203" spans="1:5" x14ac:dyDescent="0.25">
      <c r="A1203">
        <v>18146</v>
      </c>
      <c r="D1203" s="4">
        <v>3</v>
      </c>
      <c r="E1203" s="3">
        <v>4</v>
      </c>
    </row>
    <row r="1204" spans="1:5" x14ac:dyDescent="0.25">
      <c r="A1204">
        <v>18147</v>
      </c>
      <c r="D1204" s="4">
        <v>3</v>
      </c>
      <c r="E1204" s="3">
        <v>4</v>
      </c>
    </row>
    <row r="1205" spans="1:5" x14ac:dyDescent="0.25">
      <c r="A1205">
        <v>18148</v>
      </c>
      <c r="D1205" s="4">
        <v>3</v>
      </c>
      <c r="E1205" s="3">
        <v>4</v>
      </c>
    </row>
    <row r="1206" spans="1:5" x14ac:dyDescent="0.25">
      <c r="A1206">
        <v>18149</v>
      </c>
      <c r="D1206" s="4">
        <v>3</v>
      </c>
      <c r="E1206" s="3">
        <v>4</v>
      </c>
    </row>
    <row r="1207" spans="1:5" x14ac:dyDescent="0.25">
      <c r="A1207">
        <v>18150</v>
      </c>
      <c r="D1207" s="4">
        <v>3</v>
      </c>
      <c r="E1207" s="3">
        <v>4</v>
      </c>
    </row>
    <row r="1208" spans="1:5" x14ac:dyDescent="0.25">
      <c r="A1208">
        <v>18151</v>
      </c>
      <c r="D1208" s="4">
        <v>3</v>
      </c>
      <c r="E1208" s="3">
        <v>4</v>
      </c>
    </row>
    <row r="1209" spans="1:5" x14ac:dyDescent="0.25">
      <c r="A1209">
        <v>18152</v>
      </c>
      <c r="D1209" s="4">
        <v>3</v>
      </c>
      <c r="E1209" s="3">
        <v>4</v>
      </c>
    </row>
    <row r="1210" spans="1:5" x14ac:dyDescent="0.25">
      <c r="A1210">
        <v>18153</v>
      </c>
      <c r="D1210" s="4">
        <v>3</v>
      </c>
      <c r="E1210" s="3">
        <v>4</v>
      </c>
    </row>
    <row r="1211" spans="1:5" x14ac:dyDescent="0.25">
      <c r="A1211">
        <v>18154</v>
      </c>
    </row>
    <row r="1212" spans="1:5" x14ac:dyDescent="0.25">
      <c r="A1212">
        <v>18155</v>
      </c>
    </row>
    <row r="1213" spans="1:5" x14ac:dyDescent="0.25">
      <c r="A1213">
        <v>18156</v>
      </c>
    </row>
    <row r="1214" spans="1:5" x14ac:dyDescent="0.25">
      <c r="A1214">
        <v>18157</v>
      </c>
    </row>
    <row r="1215" spans="1:5" x14ac:dyDescent="0.25">
      <c r="A1215">
        <v>18158</v>
      </c>
    </row>
    <row r="1216" spans="1:5" x14ac:dyDescent="0.25">
      <c r="A1216">
        <v>18159</v>
      </c>
    </row>
    <row r="1217" spans="1:3" x14ac:dyDescent="0.25">
      <c r="A1217">
        <v>18160</v>
      </c>
    </row>
    <row r="1218" spans="1:3" x14ac:dyDescent="0.25">
      <c r="A1218">
        <v>18161</v>
      </c>
    </row>
    <row r="1219" spans="1:3" x14ac:dyDescent="0.25">
      <c r="A1219">
        <v>18162</v>
      </c>
      <c r="B1219" s="2">
        <v>1</v>
      </c>
    </row>
    <row r="1220" spans="1:3" x14ac:dyDescent="0.25">
      <c r="A1220">
        <v>18163</v>
      </c>
      <c r="B1220" s="2">
        <v>1</v>
      </c>
    </row>
    <row r="1221" spans="1:3" x14ac:dyDescent="0.25">
      <c r="A1221">
        <v>18164</v>
      </c>
      <c r="B1221" s="2">
        <v>1</v>
      </c>
    </row>
    <row r="1222" spans="1:3" x14ac:dyDescent="0.25">
      <c r="A1222">
        <v>18165</v>
      </c>
      <c r="B1222" s="2">
        <v>1</v>
      </c>
    </row>
    <row r="1223" spans="1:3" x14ac:dyDescent="0.25">
      <c r="A1223">
        <v>18166</v>
      </c>
      <c r="B1223" s="2">
        <v>1</v>
      </c>
      <c r="C1223" s="1">
        <v>2</v>
      </c>
    </row>
    <row r="1224" spans="1:3" x14ac:dyDescent="0.25">
      <c r="A1224">
        <v>18167</v>
      </c>
      <c r="B1224" s="2">
        <v>1</v>
      </c>
      <c r="C1224" s="1">
        <v>2</v>
      </c>
    </row>
    <row r="1225" spans="1:3" x14ac:dyDescent="0.25">
      <c r="A1225">
        <v>18168</v>
      </c>
      <c r="B1225" s="2">
        <v>1</v>
      </c>
      <c r="C1225" s="1">
        <v>2</v>
      </c>
    </row>
    <row r="1226" spans="1:3" x14ac:dyDescent="0.25">
      <c r="A1226">
        <v>18169</v>
      </c>
      <c r="B1226" s="2">
        <v>1</v>
      </c>
      <c r="C1226" s="1">
        <v>2</v>
      </c>
    </row>
    <row r="1227" spans="1:3" x14ac:dyDescent="0.25">
      <c r="A1227">
        <v>18170</v>
      </c>
      <c r="B1227" s="2">
        <v>1</v>
      </c>
      <c r="C1227" s="1">
        <v>2</v>
      </c>
    </row>
    <row r="1228" spans="1:3" x14ac:dyDescent="0.25">
      <c r="A1228">
        <v>18171</v>
      </c>
      <c r="B1228" s="2">
        <v>1</v>
      </c>
      <c r="C1228" s="1">
        <v>2</v>
      </c>
    </row>
    <row r="1229" spans="1:3" x14ac:dyDescent="0.25">
      <c r="A1229">
        <v>18172</v>
      </c>
      <c r="B1229" s="2">
        <v>1</v>
      </c>
      <c r="C1229" s="1">
        <v>2</v>
      </c>
    </row>
    <row r="1230" spans="1:3" x14ac:dyDescent="0.25">
      <c r="A1230">
        <v>18173</v>
      </c>
      <c r="B1230" s="2">
        <v>1</v>
      </c>
      <c r="C1230" s="1">
        <v>2</v>
      </c>
    </row>
    <row r="1231" spans="1:3" x14ac:dyDescent="0.25">
      <c r="A1231">
        <v>18174</v>
      </c>
      <c r="B1231" s="2">
        <v>1</v>
      </c>
      <c r="C1231" s="1">
        <v>2</v>
      </c>
    </row>
    <row r="1232" spans="1:3" x14ac:dyDescent="0.25">
      <c r="A1232">
        <v>18175</v>
      </c>
      <c r="C1232" s="1">
        <v>2</v>
      </c>
    </row>
    <row r="1233" spans="1:5" x14ac:dyDescent="0.25">
      <c r="A1233">
        <v>18176</v>
      </c>
      <c r="C1233" s="1">
        <v>2</v>
      </c>
    </row>
    <row r="1234" spans="1:5" x14ac:dyDescent="0.25">
      <c r="A1234">
        <v>18177</v>
      </c>
      <c r="C1234" s="1">
        <v>2</v>
      </c>
      <c r="D1234" s="4">
        <v>3</v>
      </c>
      <c r="E1234" s="3">
        <v>4</v>
      </c>
    </row>
    <row r="1235" spans="1:5" x14ac:dyDescent="0.25">
      <c r="A1235">
        <v>18178</v>
      </c>
      <c r="D1235" s="4">
        <v>3</v>
      </c>
      <c r="E1235" s="3">
        <v>4</v>
      </c>
    </row>
    <row r="1236" spans="1:5" x14ac:dyDescent="0.25">
      <c r="A1236">
        <v>18179</v>
      </c>
      <c r="D1236" s="4">
        <v>3</v>
      </c>
      <c r="E1236" s="3">
        <v>4</v>
      </c>
    </row>
    <row r="1237" spans="1:5" x14ac:dyDescent="0.25">
      <c r="A1237">
        <v>18180</v>
      </c>
      <c r="D1237" s="4">
        <v>3</v>
      </c>
      <c r="E1237" s="3">
        <v>4</v>
      </c>
    </row>
    <row r="1238" spans="1:5" x14ac:dyDescent="0.25">
      <c r="A1238">
        <v>18181</v>
      </c>
      <c r="D1238" s="4">
        <v>3</v>
      </c>
      <c r="E1238" s="3">
        <v>4</v>
      </c>
    </row>
    <row r="1239" spans="1:5" x14ac:dyDescent="0.25">
      <c r="A1239">
        <v>18182</v>
      </c>
      <c r="D1239" s="4">
        <v>3</v>
      </c>
      <c r="E1239" s="3">
        <v>4</v>
      </c>
    </row>
    <row r="1240" spans="1:5" x14ac:dyDescent="0.25">
      <c r="A1240">
        <v>18183</v>
      </c>
      <c r="D1240" s="4">
        <v>3</v>
      </c>
      <c r="E1240" s="3">
        <v>4</v>
      </c>
    </row>
    <row r="1241" spans="1:5" x14ac:dyDescent="0.25">
      <c r="A1241">
        <v>18184</v>
      </c>
      <c r="D1241" s="4">
        <v>3</v>
      </c>
      <c r="E1241" s="3">
        <v>4</v>
      </c>
    </row>
    <row r="1242" spans="1:5" x14ac:dyDescent="0.25">
      <c r="A1242">
        <v>18185</v>
      </c>
      <c r="D1242" s="4">
        <v>3</v>
      </c>
      <c r="E1242" s="3">
        <v>4</v>
      </c>
    </row>
    <row r="1243" spans="1:5" x14ac:dyDescent="0.25">
      <c r="A1243">
        <v>18186</v>
      </c>
      <c r="D1243" s="4">
        <v>3</v>
      </c>
      <c r="E1243" s="3">
        <v>4</v>
      </c>
    </row>
    <row r="1244" spans="1:5" x14ac:dyDescent="0.25">
      <c r="A1244">
        <v>18187</v>
      </c>
      <c r="D1244" s="4">
        <v>3</v>
      </c>
    </row>
    <row r="1245" spans="1:5" x14ac:dyDescent="0.25">
      <c r="A1245">
        <v>18188</v>
      </c>
    </row>
    <row r="1246" spans="1:5" x14ac:dyDescent="0.25">
      <c r="A1246">
        <v>18189</v>
      </c>
    </row>
    <row r="1247" spans="1:5" x14ac:dyDescent="0.25">
      <c r="A1247">
        <v>18190</v>
      </c>
    </row>
    <row r="1248" spans="1:5" x14ac:dyDescent="0.25">
      <c r="A1248">
        <v>18191</v>
      </c>
    </row>
    <row r="1249" spans="1:3" x14ac:dyDescent="0.25">
      <c r="A1249">
        <v>18192</v>
      </c>
    </row>
    <row r="1250" spans="1:3" x14ac:dyDescent="0.25">
      <c r="A1250">
        <v>18193</v>
      </c>
    </row>
    <row r="1251" spans="1:3" x14ac:dyDescent="0.25">
      <c r="A1251">
        <v>18194</v>
      </c>
    </row>
    <row r="1252" spans="1:3" x14ac:dyDescent="0.25">
      <c r="A1252">
        <v>18195</v>
      </c>
    </row>
    <row r="1253" spans="1:3" x14ac:dyDescent="0.25">
      <c r="A1253">
        <v>18196</v>
      </c>
    </row>
    <row r="1254" spans="1:3" x14ac:dyDescent="0.25">
      <c r="A1254">
        <v>18197</v>
      </c>
    </row>
    <row r="1255" spans="1:3" x14ac:dyDescent="0.25">
      <c r="A1255">
        <v>18198</v>
      </c>
    </row>
    <row r="1256" spans="1:3" x14ac:dyDescent="0.25">
      <c r="A1256">
        <v>18199</v>
      </c>
      <c r="B1256" s="2">
        <v>1</v>
      </c>
    </row>
    <row r="1257" spans="1:3" x14ac:dyDescent="0.25">
      <c r="A1257">
        <v>18200</v>
      </c>
      <c r="B1257" s="2">
        <v>1</v>
      </c>
    </row>
    <row r="1258" spans="1:3" x14ac:dyDescent="0.25">
      <c r="A1258">
        <v>18201</v>
      </c>
      <c r="B1258" s="2">
        <v>1</v>
      </c>
    </row>
    <row r="1259" spans="1:3" x14ac:dyDescent="0.25">
      <c r="A1259">
        <v>18202</v>
      </c>
      <c r="B1259" s="2">
        <v>1</v>
      </c>
      <c r="C1259" s="1">
        <v>2</v>
      </c>
    </row>
    <row r="1260" spans="1:3" x14ac:dyDescent="0.25">
      <c r="A1260">
        <v>18203</v>
      </c>
      <c r="B1260" s="2">
        <v>1</v>
      </c>
      <c r="C1260" s="1">
        <v>2</v>
      </c>
    </row>
    <row r="1261" spans="1:3" x14ac:dyDescent="0.25">
      <c r="A1261">
        <v>18204</v>
      </c>
      <c r="B1261" s="2">
        <v>1</v>
      </c>
      <c r="C1261" s="1">
        <v>2</v>
      </c>
    </row>
    <row r="1262" spans="1:3" x14ac:dyDescent="0.25">
      <c r="A1262">
        <v>18205</v>
      </c>
      <c r="B1262" s="2">
        <v>1</v>
      </c>
      <c r="C1262" s="1">
        <v>2</v>
      </c>
    </row>
    <row r="1263" spans="1:3" x14ac:dyDescent="0.25">
      <c r="A1263">
        <v>18206</v>
      </c>
      <c r="B1263" s="2">
        <v>1</v>
      </c>
      <c r="C1263" s="1">
        <v>2</v>
      </c>
    </row>
    <row r="1264" spans="1:3" x14ac:dyDescent="0.25">
      <c r="A1264">
        <v>18207</v>
      </c>
      <c r="B1264" s="2">
        <v>1</v>
      </c>
      <c r="C1264" s="1">
        <v>2</v>
      </c>
    </row>
    <row r="1265" spans="1:5" x14ac:dyDescent="0.25">
      <c r="A1265">
        <v>18208</v>
      </c>
      <c r="B1265" s="2">
        <v>1</v>
      </c>
      <c r="C1265" s="1">
        <v>2</v>
      </c>
    </row>
    <row r="1266" spans="1:5" x14ac:dyDescent="0.25">
      <c r="A1266">
        <v>18209</v>
      </c>
      <c r="C1266" s="1">
        <v>2</v>
      </c>
    </row>
    <row r="1267" spans="1:5" x14ac:dyDescent="0.25">
      <c r="A1267">
        <v>18210</v>
      </c>
    </row>
    <row r="1268" spans="1:5" x14ac:dyDescent="0.25">
      <c r="A1268">
        <v>18211</v>
      </c>
      <c r="D1268" s="4">
        <v>3</v>
      </c>
      <c r="E1268" s="3">
        <v>4</v>
      </c>
    </row>
    <row r="1269" spans="1:5" x14ac:dyDescent="0.25">
      <c r="A1269">
        <v>18212</v>
      </c>
      <c r="D1269" s="4">
        <v>3</v>
      </c>
      <c r="E1269" s="3">
        <v>4</v>
      </c>
    </row>
    <row r="1270" spans="1:5" x14ac:dyDescent="0.25">
      <c r="A1270">
        <v>18213</v>
      </c>
      <c r="D1270" s="4">
        <v>3</v>
      </c>
      <c r="E1270" s="3">
        <v>4</v>
      </c>
    </row>
    <row r="1271" spans="1:5" x14ac:dyDescent="0.25">
      <c r="A1271">
        <v>18214</v>
      </c>
      <c r="D1271" s="4">
        <v>3</v>
      </c>
      <c r="E1271" s="3">
        <v>4</v>
      </c>
    </row>
    <row r="1272" spans="1:5" x14ac:dyDescent="0.25">
      <c r="A1272">
        <v>18215</v>
      </c>
      <c r="D1272" s="4">
        <v>3</v>
      </c>
      <c r="E1272" s="3">
        <v>4</v>
      </c>
    </row>
    <row r="1273" spans="1:5" x14ac:dyDescent="0.25">
      <c r="A1273">
        <v>18216</v>
      </c>
      <c r="D1273" s="4">
        <v>3</v>
      </c>
      <c r="E1273" s="3">
        <v>4</v>
      </c>
    </row>
    <row r="1274" spans="1:5" x14ac:dyDescent="0.25">
      <c r="A1274">
        <v>18217</v>
      </c>
      <c r="D1274" s="4">
        <v>3</v>
      </c>
      <c r="E1274" s="3">
        <v>4</v>
      </c>
    </row>
    <row r="1275" spans="1:5" x14ac:dyDescent="0.25">
      <c r="A1275">
        <v>18218</v>
      </c>
      <c r="D1275" s="4">
        <v>3</v>
      </c>
      <c r="E1275" s="3">
        <v>4</v>
      </c>
    </row>
    <row r="1276" spans="1:5" x14ac:dyDescent="0.25">
      <c r="A1276">
        <v>18219</v>
      </c>
      <c r="D1276" s="4">
        <v>3</v>
      </c>
      <c r="E1276" s="3">
        <v>4</v>
      </c>
    </row>
    <row r="1277" spans="1:5" x14ac:dyDescent="0.25">
      <c r="A1277">
        <v>18220</v>
      </c>
      <c r="D1277" s="4">
        <v>3</v>
      </c>
    </row>
    <row r="1278" spans="1:5" x14ac:dyDescent="0.25">
      <c r="A1278">
        <v>18221</v>
      </c>
    </row>
    <row r="1279" spans="1:5" x14ac:dyDescent="0.25">
      <c r="A1279">
        <v>18222</v>
      </c>
    </row>
    <row r="1280" spans="1:5" x14ac:dyDescent="0.25">
      <c r="A1280">
        <v>18223</v>
      </c>
    </row>
    <row r="1281" spans="1:3" x14ac:dyDescent="0.25">
      <c r="A1281">
        <v>18224</v>
      </c>
    </row>
    <row r="1282" spans="1:3" x14ac:dyDescent="0.25">
      <c r="A1282">
        <v>18225</v>
      </c>
    </row>
    <row r="1283" spans="1:3" x14ac:dyDescent="0.25">
      <c r="A1283">
        <v>18226</v>
      </c>
    </row>
    <row r="1284" spans="1:3" x14ac:dyDescent="0.25">
      <c r="A1284">
        <v>18227</v>
      </c>
    </row>
    <row r="1285" spans="1:3" x14ac:dyDescent="0.25">
      <c r="A1285">
        <v>18228</v>
      </c>
    </row>
    <row r="1286" spans="1:3" x14ac:dyDescent="0.25">
      <c r="A1286">
        <v>18229</v>
      </c>
      <c r="C1286" s="1">
        <v>2</v>
      </c>
    </row>
    <row r="1287" spans="1:3" x14ac:dyDescent="0.25">
      <c r="A1287">
        <v>18230</v>
      </c>
      <c r="C1287" s="1">
        <v>2</v>
      </c>
    </row>
    <row r="1288" spans="1:3" x14ac:dyDescent="0.25">
      <c r="A1288">
        <v>18231</v>
      </c>
      <c r="C1288" s="1">
        <v>2</v>
      </c>
    </row>
    <row r="1289" spans="1:3" x14ac:dyDescent="0.25">
      <c r="A1289">
        <v>18232</v>
      </c>
      <c r="C1289" s="1">
        <v>2</v>
      </c>
    </row>
    <row r="1290" spans="1:3" x14ac:dyDescent="0.25">
      <c r="A1290">
        <v>18233</v>
      </c>
      <c r="B1290" s="2">
        <v>1</v>
      </c>
      <c r="C1290" s="1">
        <v>2</v>
      </c>
    </row>
    <row r="1291" spans="1:3" x14ac:dyDescent="0.25">
      <c r="A1291">
        <v>18234</v>
      </c>
      <c r="B1291" s="2">
        <v>1</v>
      </c>
      <c r="C1291" s="1">
        <v>2</v>
      </c>
    </row>
    <row r="1292" spans="1:3" x14ac:dyDescent="0.25">
      <c r="A1292">
        <v>18235</v>
      </c>
      <c r="B1292" s="2">
        <v>1</v>
      </c>
      <c r="C1292" s="1">
        <v>2</v>
      </c>
    </row>
    <row r="1293" spans="1:3" x14ac:dyDescent="0.25">
      <c r="A1293">
        <v>18236</v>
      </c>
      <c r="B1293" s="2">
        <v>1</v>
      </c>
      <c r="C1293" s="1">
        <v>2</v>
      </c>
    </row>
    <row r="1294" spans="1:3" x14ac:dyDescent="0.25">
      <c r="A1294">
        <v>18237</v>
      </c>
      <c r="B1294" s="2">
        <v>1</v>
      </c>
      <c r="C1294" s="1">
        <v>2</v>
      </c>
    </row>
    <row r="1295" spans="1:3" x14ac:dyDescent="0.25">
      <c r="A1295">
        <v>18238</v>
      </c>
      <c r="B1295" s="2">
        <v>1</v>
      </c>
      <c r="C1295" s="1">
        <v>2</v>
      </c>
    </row>
    <row r="1296" spans="1:3" x14ac:dyDescent="0.25">
      <c r="A1296">
        <v>18239</v>
      </c>
      <c r="B1296" s="2">
        <v>1</v>
      </c>
      <c r="C1296" s="1">
        <v>2</v>
      </c>
    </row>
    <row r="1297" spans="1:5" x14ac:dyDescent="0.25">
      <c r="A1297">
        <v>18240</v>
      </c>
      <c r="B1297" s="2">
        <v>1</v>
      </c>
    </row>
    <row r="1298" spans="1:5" x14ac:dyDescent="0.25">
      <c r="A1298">
        <v>18241</v>
      </c>
      <c r="B1298" s="2">
        <v>1</v>
      </c>
    </row>
    <row r="1299" spans="1:5" x14ac:dyDescent="0.25">
      <c r="A1299">
        <v>18242</v>
      </c>
      <c r="B1299" s="2">
        <v>1</v>
      </c>
    </row>
    <row r="1300" spans="1:5" x14ac:dyDescent="0.25">
      <c r="A1300">
        <v>18243</v>
      </c>
    </row>
    <row r="1301" spans="1:5" x14ac:dyDescent="0.25">
      <c r="A1301">
        <v>18244</v>
      </c>
      <c r="E1301" s="3">
        <v>4</v>
      </c>
    </row>
    <row r="1302" spans="1:5" x14ac:dyDescent="0.25">
      <c r="A1302">
        <v>18245</v>
      </c>
      <c r="E1302" s="3">
        <v>4</v>
      </c>
    </row>
    <row r="1303" spans="1:5" x14ac:dyDescent="0.25">
      <c r="A1303">
        <v>18246</v>
      </c>
      <c r="E1303" s="3">
        <v>4</v>
      </c>
    </row>
    <row r="1304" spans="1:5" x14ac:dyDescent="0.25">
      <c r="A1304">
        <v>18247</v>
      </c>
      <c r="D1304" s="4">
        <v>3</v>
      </c>
      <c r="E1304" s="3">
        <v>4</v>
      </c>
    </row>
    <row r="1305" spans="1:5" x14ac:dyDescent="0.25">
      <c r="A1305">
        <v>18248</v>
      </c>
      <c r="D1305" s="4">
        <v>3</v>
      </c>
      <c r="E1305" s="3">
        <v>4</v>
      </c>
    </row>
    <row r="1306" spans="1:5" x14ac:dyDescent="0.25">
      <c r="A1306">
        <v>18249</v>
      </c>
      <c r="D1306" s="4">
        <v>3</v>
      </c>
      <c r="E1306" s="3">
        <v>4</v>
      </c>
    </row>
    <row r="1307" spans="1:5" x14ac:dyDescent="0.25">
      <c r="A1307">
        <v>18250</v>
      </c>
      <c r="D1307" s="4">
        <v>3</v>
      </c>
      <c r="E1307" s="3">
        <v>4</v>
      </c>
    </row>
    <row r="1308" spans="1:5" x14ac:dyDescent="0.25">
      <c r="A1308">
        <v>18251</v>
      </c>
      <c r="D1308" s="4">
        <v>3</v>
      </c>
      <c r="E1308" s="3">
        <v>4</v>
      </c>
    </row>
    <row r="1309" spans="1:5" x14ac:dyDescent="0.25">
      <c r="A1309">
        <v>18252</v>
      </c>
      <c r="D1309" s="4">
        <v>3</v>
      </c>
      <c r="E1309" s="3">
        <v>4</v>
      </c>
    </row>
    <row r="1310" spans="1:5" x14ac:dyDescent="0.25">
      <c r="A1310">
        <v>18253</v>
      </c>
      <c r="D1310" s="4">
        <v>3</v>
      </c>
    </row>
    <row r="1311" spans="1:5" x14ac:dyDescent="0.25">
      <c r="A1311">
        <v>18254</v>
      </c>
      <c r="D1311" s="4">
        <v>3</v>
      </c>
    </row>
    <row r="1312" spans="1:5" x14ac:dyDescent="0.25">
      <c r="A1312">
        <v>18255</v>
      </c>
      <c r="D1312" s="4">
        <v>3</v>
      </c>
    </row>
    <row r="1313" spans="1:6" x14ac:dyDescent="0.25">
      <c r="A1313">
        <v>18256</v>
      </c>
      <c r="D1313" s="4">
        <v>3</v>
      </c>
    </row>
    <row r="1314" spans="1:6" x14ac:dyDescent="0.25">
      <c r="A1314">
        <v>18257</v>
      </c>
      <c r="F1314" t="s">
        <v>22</v>
      </c>
    </row>
    <row r="1315" spans="1:6" x14ac:dyDescent="0.25">
      <c r="A1315">
        <v>18366</v>
      </c>
    </row>
    <row r="1316" spans="1:6" x14ac:dyDescent="0.25">
      <c r="A1316">
        <v>18367</v>
      </c>
    </row>
    <row r="1317" spans="1:6" x14ac:dyDescent="0.25">
      <c r="A1317">
        <v>18368</v>
      </c>
    </row>
    <row r="1318" spans="1:6" x14ac:dyDescent="0.25">
      <c r="A1318">
        <v>18369</v>
      </c>
    </row>
    <row r="1319" spans="1:6" x14ac:dyDescent="0.25">
      <c r="A1319">
        <v>18370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Cycle</vt:lpstr>
      <vt:lpstr>Coordination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Magnuson</dc:creator>
  <cp:lastModifiedBy>David Magnuson</cp:lastModifiedBy>
  <dcterms:created xsi:type="dcterms:W3CDTF">2017-04-03T18:18:21Z</dcterms:created>
  <dcterms:modified xsi:type="dcterms:W3CDTF">2017-04-03T18:18:58Z</dcterms:modified>
</cp:coreProperties>
</file>