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ngTank\091316\"/>
    </mc:Choice>
  </mc:AlternateContent>
  <bookViews>
    <workbookView xWindow="0" yWindow="0" windowWidth="19200" windowHeight="12510" activeTab="2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" i="4" l="1"/>
  <c r="BQ2" i="4"/>
  <c r="AT22" i="4"/>
  <c r="AS22" i="4"/>
  <c r="AR22" i="4"/>
  <c r="AT21" i="4"/>
  <c r="AS21" i="4"/>
  <c r="AR21" i="4"/>
  <c r="AT20" i="4"/>
  <c r="AS20" i="4"/>
  <c r="AR20" i="4"/>
  <c r="AR19" i="4"/>
  <c r="AT19" i="4"/>
  <c r="AS19" i="4"/>
  <c r="AR18" i="4"/>
  <c r="AT18" i="4"/>
  <c r="AS18" i="4"/>
  <c r="AR17" i="4"/>
  <c r="AT17" i="4"/>
  <c r="AS17" i="4"/>
  <c r="AR16" i="4"/>
  <c r="AT16" i="4"/>
  <c r="AS16" i="4"/>
  <c r="AR15" i="4"/>
  <c r="AT15" i="4"/>
  <c r="AS15" i="4"/>
  <c r="AR14" i="4"/>
  <c r="AT14" i="4"/>
  <c r="AS14" i="4"/>
  <c r="AQ22" i="4"/>
  <c r="AP22" i="4"/>
  <c r="AO22" i="4"/>
  <c r="AQ21" i="4"/>
  <c r="AP21" i="4"/>
  <c r="AO21" i="4"/>
  <c r="AQ20" i="4"/>
  <c r="AP20" i="4"/>
  <c r="AO20" i="4"/>
  <c r="AQ19" i="4"/>
  <c r="AO19" i="4"/>
  <c r="AP19" i="4"/>
  <c r="AQ18" i="4"/>
  <c r="AO18" i="4"/>
  <c r="AP18" i="4"/>
  <c r="AQ17" i="4"/>
  <c r="AO17" i="4"/>
  <c r="AP17" i="4"/>
  <c r="AQ16" i="4"/>
  <c r="AO16" i="4"/>
  <c r="AP16" i="4"/>
  <c r="AQ15" i="4"/>
  <c r="AO15" i="4"/>
  <c r="AP15" i="4"/>
  <c r="AQ14" i="4"/>
  <c r="AP14" i="4"/>
  <c r="AO14" i="4"/>
  <c r="AN22" i="4"/>
  <c r="AL22" i="4"/>
  <c r="AM22" i="4"/>
  <c r="AN21" i="4"/>
  <c r="AL21" i="4"/>
  <c r="AM21" i="4"/>
  <c r="AN20" i="4"/>
  <c r="AM20" i="4"/>
  <c r="AL20" i="4"/>
  <c r="AN19" i="4"/>
  <c r="AM19" i="4"/>
  <c r="AL19" i="4"/>
  <c r="AN18" i="4"/>
  <c r="AM18" i="4"/>
  <c r="AL18" i="4"/>
  <c r="AN17" i="4"/>
  <c r="AM17" i="4"/>
  <c r="AL17" i="4"/>
  <c r="AN16" i="4"/>
  <c r="AM16" i="4"/>
  <c r="AL16" i="4"/>
  <c r="AN15" i="4"/>
  <c r="AM15" i="4"/>
  <c r="AL15" i="4"/>
  <c r="AN14" i="4"/>
  <c r="AM14" i="4"/>
  <c r="AL14" i="4"/>
  <c r="AJ22" i="4"/>
  <c r="AI22" i="4"/>
  <c r="AK22" i="4"/>
  <c r="AJ21" i="4"/>
  <c r="AI21" i="4"/>
  <c r="AK21" i="4"/>
  <c r="AJ20" i="4"/>
  <c r="AI20" i="4"/>
  <c r="AK20" i="4"/>
  <c r="AJ19" i="4"/>
  <c r="AI19" i="4"/>
  <c r="AK19" i="4"/>
  <c r="AJ18" i="4"/>
  <c r="AI18" i="4"/>
  <c r="AK18" i="4"/>
  <c r="AJ17" i="4"/>
  <c r="AI17" i="4"/>
  <c r="AK17" i="4"/>
  <c r="AJ16" i="4"/>
  <c r="AI16" i="4"/>
  <c r="AK16" i="4"/>
  <c r="AJ15" i="4"/>
  <c r="AI15" i="4"/>
  <c r="AK15" i="4"/>
  <c r="AJ14" i="4"/>
  <c r="AI14" i="4"/>
  <c r="AK14" i="4"/>
  <c r="AT11" i="4"/>
  <c r="AS11" i="4"/>
  <c r="AR11" i="4"/>
  <c r="AT10" i="4"/>
  <c r="AS10" i="4"/>
  <c r="AR10" i="4"/>
  <c r="AR9" i="4"/>
  <c r="AT9" i="4"/>
  <c r="AS9" i="4"/>
  <c r="AT8" i="4"/>
  <c r="AS8" i="4"/>
  <c r="AR8" i="4"/>
  <c r="AT7" i="4"/>
  <c r="AS7" i="4"/>
  <c r="AR7" i="4"/>
  <c r="AR6" i="4"/>
  <c r="AT6" i="4"/>
  <c r="AS6" i="4"/>
  <c r="AT5" i="4"/>
  <c r="AS5" i="4"/>
  <c r="AR5" i="4"/>
  <c r="AT4" i="4"/>
  <c r="AS4" i="4"/>
  <c r="AR4" i="4"/>
  <c r="AT3" i="4"/>
  <c r="AS3" i="4"/>
  <c r="AR3" i="4"/>
  <c r="AT2" i="4"/>
  <c r="AS2" i="4"/>
  <c r="AR2" i="4"/>
  <c r="AQ11" i="4"/>
  <c r="AP10" i="4"/>
  <c r="AO11" i="4"/>
  <c r="AQ10" i="4"/>
  <c r="AO10" i="4"/>
  <c r="AP9" i="4"/>
  <c r="AQ9" i="4"/>
  <c r="AO9" i="4"/>
  <c r="AP8" i="4"/>
  <c r="AQ8" i="4"/>
  <c r="AO8" i="4"/>
  <c r="AP7" i="4"/>
  <c r="AQ7" i="4"/>
  <c r="AO7" i="4"/>
  <c r="AP6" i="4"/>
  <c r="AQ6" i="4"/>
  <c r="AO6" i="4"/>
  <c r="AP5" i="4"/>
  <c r="AQ5" i="4"/>
  <c r="AO5" i="4"/>
  <c r="AP4" i="4"/>
  <c r="AQ4" i="4"/>
  <c r="AO4" i="4"/>
  <c r="AP3" i="4"/>
  <c r="AQ3" i="4"/>
  <c r="AO3" i="4"/>
  <c r="AP2" i="4"/>
  <c r="AQ2" i="4"/>
  <c r="AO2" i="4"/>
  <c r="AM12" i="4"/>
  <c r="AN11" i="4"/>
  <c r="AM11" i="4"/>
  <c r="AL11" i="4"/>
  <c r="AN10" i="4"/>
  <c r="AM10" i="4"/>
  <c r="AL10" i="4"/>
  <c r="AN9" i="4"/>
  <c r="AM9" i="4"/>
  <c r="AL9" i="4"/>
  <c r="AN8" i="4"/>
  <c r="AM8" i="4"/>
  <c r="AL8" i="4"/>
  <c r="AN7" i="4"/>
  <c r="AM7" i="4"/>
  <c r="AL7" i="4"/>
  <c r="AN6" i="4"/>
  <c r="AM6" i="4"/>
  <c r="AL6" i="4"/>
  <c r="AN5" i="4"/>
  <c r="AM5" i="4"/>
  <c r="AL5" i="4"/>
  <c r="AN4" i="4"/>
  <c r="AM4" i="4"/>
  <c r="AL4" i="4"/>
  <c r="AN3" i="4"/>
  <c r="AM3" i="4"/>
  <c r="AL3" i="4"/>
  <c r="AN2" i="4"/>
  <c r="AM2" i="4"/>
  <c r="AL2" i="4"/>
  <c r="AJ11" i="4"/>
  <c r="AI11" i="4"/>
  <c r="AK11" i="4"/>
  <c r="AJ10" i="4"/>
  <c r="AI10" i="4"/>
  <c r="AK10" i="4"/>
  <c r="AJ9" i="4"/>
  <c r="AI9" i="4"/>
  <c r="AK9" i="4"/>
  <c r="AJ8" i="4"/>
  <c r="AI8" i="4"/>
  <c r="AK8" i="4"/>
  <c r="AJ7" i="4"/>
  <c r="AI7" i="4"/>
  <c r="AK7" i="4"/>
  <c r="AJ6" i="4"/>
  <c r="AI6" i="4"/>
  <c r="AK6" i="4"/>
  <c r="AJ5" i="4"/>
  <c r="AI5" i="4"/>
  <c r="AK5" i="4"/>
  <c r="AJ4" i="4"/>
  <c r="AI4" i="4"/>
  <c r="AK4" i="4"/>
  <c r="AJ3" i="4"/>
  <c r="AI3" i="4"/>
  <c r="AK3" i="4"/>
  <c r="AJ2" i="4"/>
  <c r="AI2" i="4"/>
  <c r="AK2" i="4"/>
  <c r="CT11" i="3"/>
  <c r="CT4" i="3"/>
  <c r="CT3" i="3"/>
  <c r="CS17" i="3"/>
  <c r="CS16" i="3"/>
  <c r="CS7" i="3"/>
  <c r="CS6" i="3"/>
  <c r="CR20" i="3"/>
  <c r="CR19" i="3"/>
  <c r="CR10" i="3"/>
  <c r="CR9" i="3"/>
  <c r="CR2" i="3"/>
  <c r="CQ22" i="3"/>
  <c r="CQ15" i="3"/>
  <c r="CQ14" i="3"/>
  <c r="CQ5" i="3"/>
  <c r="CQ4" i="3"/>
  <c r="W2" i="4"/>
  <c r="U2" i="4"/>
  <c r="S10" i="4"/>
  <c r="S8" i="4"/>
  <c r="S6" i="4"/>
  <c r="S4" i="4"/>
  <c r="X8" i="4"/>
  <c r="X2" i="4" s="1"/>
  <c r="X6" i="4"/>
  <c r="AY4" i="4"/>
  <c r="AX3" i="4"/>
  <c r="AX2" i="4"/>
  <c r="AY2" i="4" s="1"/>
  <c r="BA2" i="4" s="1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Z3" i="4" s="1"/>
  <c r="AW2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B6" i="4"/>
  <c r="AB5" i="4"/>
  <c r="AB4" i="4"/>
  <c r="AB3" i="4"/>
  <c r="AB2" i="4"/>
  <c r="AA5" i="4"/>
  <c r="AA4" i="4"/>
  <c r="AA3" i="4"/>
  <c r="Z7" i="4"/>
  <c r="Z6" i="4"/>
  <c r="AA6" i="4" s="1"/>
  <c r="Z5" i="4"/>
  <c r="Z4" i="4"/>
  <c r="Z3" i="4"/>
  <c r="Z2" i="4"/>
  <c r="AA2" i="4" s="1"/>
  <c r="CP22" i="3"/>
  <c r="CO22" i="3"/>
  <c r="CN22" i="3"/>
  <c r="CP21" i="3"/>
  <c r="CO21" i="3"/>
  <c r="CN21" i="3"/>
  <c r="CP20" i="3"/>
  <c r="CO20" i="3"/>
  <c r="CN20" i="3"/>
  <c r="CP19" i="3"/>
  <c r="CO19" i="3"/>
  <c r="CN19" i="3"/>
  <c r="CP18" i="3"/>
  <c r="CO18" i="3"/>
  <c r="CN18" i="3"/>
  <c r="CP17" i="3"/>
  <c r="CO17" i="3"/>
  <c r="CN17" i="3"/>
  <c r="CP16" i="3"/>
  <c r="CO16" i="3"/>
  <c r="CN16" i="3"/>
  <c r="CP15" i="3"/>
  <c r="CO15" i="3"/>
  <c r="CN15" i="3"/>
  <c r="CP14" i="3"/>
  <c r="CO14" i="3"/>
  <c r="CN14" i="3"/>
  <c r="CP11" i="3"/>
  <c r="CO11" i="3"/>
  <c r="CN11" i="3"/>
  <c r="CP10" i="3"/>
  <c r="CO10" i="3"/>
  <c r="CN10" i="3"/>
  <c r="CP9" i="3"/>
  <c r="CO9" i="3"/>
  <c r="CN9" i="3"/>
  <c r="CP8" i="3"/>
  <c r="CO8" i="3"/>
  <c r="CN8" i="3"/>
  <c r="CP7" i="3"/>
  <c r="CO7" i="3"/>
  <c r="CN7" i="3"/>
  <c r="CP6" i="3"/>
  <c r="CO6" i="3"/>
  <c r="CN6" i="3"/>
  <c r="CP5" i="3"/>
  <c r="CO5" i="3"/>
  <c r="CN5" i="3"/>
  <c r="CP4" i="3"/>
  <c r="CO4" i="3"/>
  <c r="CN4" i="3"/>
  <c r="CP3" i="3"/>
  <c r="CO3" i="3"/>
  <c r="CN3" i="3"/>
  <c r="CP2" i="3"/>
  <c r="CO2" i="3"/>
  <c r="CN2" i="3"/>
  <c r="CM23" i="3"/>
  <c r="CL23" i="3"/>
  <c r="CK23" i="3"/>
  <c r="CM22" i="3"/>
  <c r="CL22" i="3"/>
  <c r="CK22" i="3"/>
  <c r="CM21" i="3"/>
  <c r="CL21" i="3"/>
  <c r="CK21" i="3"/>
  <c r="CM20" i="3"/>
  <c r="CL20" i="3"/>
  <c r="CK20" i="3"/>
  <c r="CM19" i="3"/>
  <c r="CL19" i="3"/>
  <c r="CK19" i="3"/>
  <c r="CM18" i="3"/>
  <c r="CL18" i="3"/>
  <c r="CK18" i="3"/>
  <c r="CM17" i="3"/>
  <c r="CL17" i="3"/>
  <c r="CK17" i="3"/>
  <c r="CM16" i="3"/>
  <c r="CL16" i="3"/>
  <c r="CK16" i="3"/>
  <c r="CM15" i="3"/>
  <c r="CL15" i="3"/>
  <c r="CK15" i="3"/>
  <c r="CM14" i="3"/>
  <c r="CL14" i="3"/>
  <c r="CK14" i="3"/>
  <c r="CM12" i="3"/>
  <c r="CL12" i="3"/>
  <c r="CK12" i="3"/>
  <c r="CM11" i="3"/>
  <c r="CL11" i="3"/>
  <c r="CK11" i="3"/>
  <c r="CM10" i="3"/>
  <c r="CL10" i="3"/>
  <c r="CK10" i="3"/>
  <c r="CM9" i="3"/>
  <c r="CL9" i="3"/>
  <c r="CK9" i="3"/>
  <c r="CM8" i="3"/>
  <c r="CL8" i="3"/>
  <c r="CK8" i="3"/>
  <c r="CM7" i="3"/>
  <c r="CL7" i="3"/>
  <c r="CK7" i="3"/>
  <c r="CM6" i="3"/>
  <c r="CL6" i="3"/>
  <c r="CK6" i="3"/>
  <c r="CM5" i="3"/>
  <c r="CL5" i="3"/>
  <c r="CK5" i="3"/>
  <c r="CM4" i="3"/>
  <c r="CL4" i="3"/>
  <c r="CK4" i="3"/>
  <c r="CM3" i="3"/>
  <c r="CL3" i="3"/>
  <c r="CK3" i="3"/>
  <c r="CM2" i="3"/>
  <c r="CL2" i="3"/>
  <c r="CK2" i="3"/>
  <c r="CJ23" i="3"/>
  <c r="CI23" i="3"/>
  <c r="CH23" i="3"/>
  <c r="CJ22" i="3"/>
  <c r="CI22" i="3"/>
  <c r="CH22" i="3"/>
  <c r="CJ21" i="3"/>
  <c r="CI21" i="3"/>
  <c r="CH21" i="3"/>
  <c r="CJ20" i="3"/>
  <c r="CI20" i="3"/>
  <c r="CH20" i="3"/>
  <c r="CJ19" i="3"/>
  <c r="CI19" i="3"/>
  <c r="CH19" i="3"/>
  <c r="CJ18" i="3"/>
  <c r="CI18" i="3"/>
  <c r="CH18" i="3"/>
  <c r="CJ17" i="3"/>
  <c r="CI17" i="3"/>
  <c r="CH17" i="3"/>
  <c r="CJ16" i="3"/>
  <c r="CI16" i="3"/>
  <c r="CH16" i="3"/>
  <c r="CJ15" i="3"/>
  <c r="CI15" i="3"/>
  <c r="CH15" i="3"/>
  <c r="CJ14" i="3"/>
  <c r="CI14" i="3"/>
  <c r="CH14" i="3"/>
  <c r="CJ12" i="3"/>
  <c r="CI12" i="3"/>
  <c r="CH12" i="3"/>
  <c r="CJ11" i="3"/>
  <c r="CI11" i="3"/>
  <c r="CH11" i="3"/>
  <c r="CJ10" i="3"/>
  <c r="CI10" i="3"/>
  <c r="CH10" i="3"/>
  <c r="CJ9" i="3"/>
  <c r="CI9" i="3"/>
  <c r="CH9" i="3"/>
  <c r="CJ8" i="3"/>
  <c r="CI8" i="3"/>
  <c r="CH8" i="3"/>
  <c r="CJ7" i="3"/>
  <c r="CI7" i="3"/>
  <c r="CH7" i="3"/>
  <c r="CJ6" i="3"/>
  <c r="CI6" i="3"/>
  <c r="CH6" i="3"/>
  <c r="CJ5" i="3"/>
  <c r="CI5" i="3"/>
  <c r="CH5" i="3"/>
  <c r="CJ4" i="3"/>
  <c r="CI4" i="3"/>
  <c r="CH4" i="3"/>
  <c r="CJ3" i="3"/>
  <c r="CI3" i="3"/>
  <c r="CH3" i="3"/>
  <c r="CJ2" i="3"/>
  <c r="CI2" i="3"/>
  <c r="CH2" i="3"/>
  <c r="CG22" i="3"/>
  <c r="CF22" i="3"/>
  <c r="CE22" i="3"/>
  <c r="CG21" i="3"/>
  <c r="CF21" i="3"/>
  <c r="CE21" i="3"/>
  <c r="CG20" i="3"/>
  <c r="CF20" i="3"/>
  <c r="CE20" i="3"/>
  <c r="CG19" i="3"/>
  <c r="CF19" i="3"/>
  <c r="CE19" i="3"/>
  <c r="CG18" i="3"/>
  <c r="CF18" i="3"/>
  <c r="CE18" i="3"/>
  <c r="CG17" i="3"/>
  <c r="CF17" i="3"/>
  <c r="CE17" i="3"/>
  <c r="CG16" i="3"/>
  <c r="CF16" i="3"/>
  <c r="CE16" i="3"/>
  <c r="CG15" i="3"/>
  <c r="CF15" i="3"/>
  <c r="CE15" i="3"/>
  <c r="CG14" i="3"/>
  <c r="CF14" i="3"/>
  <c r="CE14" i="3"/>
  <c r="CG11" i="3"/>
  <c r="CF11" i="3"/>
  <c r="CE11" i="3"/>
  <c r="CG10" i="3"/>
  <c r="CF10" i="3"/>
  <c r="CE10" i="3"/>
  <c r="CG9" i="3"/>
  <c r="CF9" i="3"/>
  <c r="CE9" i="3"/>
  <c r="CG8" i="3"/>
  <c r="CF8" i="3"/>
  <c r="CE8" i="3"/>
  <c r="CG7" i="3"/>
  <c r="CF7" i="3"/>
  <c r="CE7" i="3"/>
  <c r="CG6" i="3"/>
  <c r="CF6" i="3"/>
  <c r="CE6" i="3"/>
  <c r="CG5" i="3"/>
  <c r="CF5" i="3"/>
  <c r="CE5" i="3"/>
  <c r="CG4" i="3"/>
  <c r="CF4" i="3"/>
  <c r="CE4" i="3"/>
  <c r="CG3" i="3"/>
  <c r="CF3" i="3"/>
  <c r="CE3" i="3"/>
  <c r="CG2" i="3"/>
  <c r="CF2" i="3"/>
  <c r="CE2" i="3"/>
  <c r="CD22" i="3"/>
  <c r="CC22" i="3"/>
  <c r="CB22" i="3"/>
  <c r="CD21" i="3"/>
  <c r="CC21" i="3"/>
  <c r="CB21" i="3"/>
  <c r="CD20" i="3"/>
  <c r="CC20" i="3"/>
  <c r="CB20" i="3"/>
  <c r="CD19" i="3"/>
  <c r="CC19" i="3"/>
  <c r="CB19" i="3"/>
  <c r="CD18" i="3"/>
  <c r="CC18" i="3"/>
  <c r="CB18" i="3"/>
  <c r="CD17" i="3"/>
  <c r="CC17" i="3"/>
  <c r="CB17" i="3"/>
  <c r="CD16" i="3"/>
  <c r="CC16" i="3"/>
  <c r="CB16" i="3"/>
  <c r="CD15" i="3"/>
  <c r="CC15" i="3"/>
  <c r="CB15" i="3"/>
  <c r="CD14" i="3"/>
  <c r="CC14" i="3"/>
  <c r="CB14" i="3"/>
  <c r="CD11" i="3"/>
  <c r="CC11" i="3"/>
  <c r="CB11" i="3"/>
  <c r="CD10" i="3"/>
  <c r="CC10" i="3"/>
  <c r="CB10" i="3"/>
  <c r="CD9" i="3"/>
  <c r="CC9" i="3"/>
  <c r="CB9" i="3"/>
  <c r="CD8" i="3"/>
  <c r="CC8" i="3"/>
  <c r="CB8" i="3"/>
  <c r="CD7" i="3"/>
  <c r="CC7" i="3"/>
  <c r="CB7" i="3"/>
  <c r="CD6" i="3"/>
  <c r="CC6" i="3"/>
  <c r="CB6" i="3"/>
  <c r="CD5" i="3"/>
  <c r="CC5" i="3"/>
  <c r="CB5" i="3"/>
  <c r="CD4" i="3"/>
  <c r="CC4" i="3"/>
  <c r="CB4" i="3"/>
  <c r="CD3" i="3"/>
  <c r="CC3" i="3"/>
  <c r="CB3" i="3"/>
  <c r="CD2" i="3"/>
  <c r="CC2" i="3"/>
  <c r="CB2" i="3"/>
  <c r="CA22" i="3"/>
  <c r="BZ22" i="3"/>
  <c r="BY22" i="3"/>
  <c r="CA21" i="3"/>
  <c r="BZ21" i="3"/>
  <c r="BY21" i="3"/>
  <c r="CA20" i="3"/>
  <c r="BZ20" i="3"/>
  <c r="BY20" i="3"/>
  <c r="CA19" i="3"/>
  <c r="BZ19" i="3"/>
  <c r="BY19" i="3"/>
  <c r="CA18" i="3"/>
  <c r="BZ18" i="3"/>
  <c r="BY18" i="3"/>
  <c r="CA17" i="3"/>
  <c r="BZ17" i="3"/>
  <c r="BY17" i="3"/>
  <c r="CA16" i="3"/>
  <c r="BZ16" i="3"/>
  <c r="BY16" i="3"/>
  <c r="CA15" i="3"/>
  <c r="BZ15" i="3"/>
  <c r="BY15" i="3"/>
  <c r="CA14" i="3"/>
  <c r="BZ14" i="3"/>
  <c r="BY14" i="3"/>
  <c r="CA11" i="3"/>
  <c r="BZ11" i="3"/>
  <c r="BY11" i="3"/>
  <c r="CA10" i="3"/>
  <c r="BZ10" i="3"/>
  <c r="BY10" i="3"/>
  <c r="CA9" i="3"/>
  <c r="BZ9" i="3"/>
  <c r="BY9" i="3"/>
  <c r="CA8" i="3"/>
  <c r="BZ8" i="3"/>
  <c r="BY8" i="3"/>
  <c r="CA7" i="3"/>
  <c r="BZ7" i="3"/>
  <c r="BY7" i="3"/>
  <c r="CA6" i="3"/>
  <c r="BZ6" i="3"/>
  <c r="BY6" i="3"/>
  <c r="CA5" i="3"/>
  <c r="BZ5" i="3"/>
  <c r="BY5" i="3"/>
  <c r="CA4" i="3"/>
  <c r="BZ4" i="3"/>
  <c r="BY4" i="3"/>
  <c r="CA3" i="3"/>
  <c r="BZ3" i="3"/>
  <c r="BY3" i="3"/>
  <c r="CA2" i="3"/>
  <c r="BZ2" i="3"/>
  <c r="BY2" i="3"/>
  <c r="BX22" i="3"/>
  <c r="BW22" i="3"/>
  <c r="BV22" i="3"/>
  <c r="BX21" i="3"/>
  <c r="BW21" i="3"/>
  <c r="BV21" i="3"/>
  <c r="BX20" i="3"/>
  <c r="BW20" i="3"/>
  <c r="BV20" i="3"/>
  <c r="BX19" i="3"/>
  <c r="BW19" i="3"/>
  <c r="BV19" i="3"/>
  <c r="BX18" i="3"/>
  <c r="BW18" i="3"/>
  <c r="BV18" i="3"/>
  <c r="BX17" i="3"/>
  <c r="BW17" i="3"/>
  <c r="BV17" i="3"/>
  <c r="BX16" i="3"/>
  <c r="BW16" i="3"/>
  <c r="BV16" i="3"/>
  <c r="BX15" i="3"/>
  <c r="BW15" i="3"/>
  <c r="BV15" i="3"/>
  <c r="BX14" i="3"/>
  <c r="BW14" i="3"/>
  <c r="BV14" i="3"/>
  <c r="BX11" i="3"/>
  <c r="BW11" i="3"/>
  <c r="BV11" i="3"/>
  <c r="BX10" i="3"/>
  <c r="BW10" i="3"/>
  <c r="BV10" i="3"/>
  <c r="BX9" i="3"/>
  <c r="BW9" i="3"/>
  <c r="BV9" i="3"/>
  <c r="BX8" i="3"/>
  <c r="BW8" i="3"/>
  <c r="BV8" i="3"/>
  <c r="BX7" i="3"/>
  <c r="BW7" i="3"/>
  <c r="BV7" i="3"/>
  <c r="BX6" i="3"/>
  <c r="BW6" i="3"/>
  <c r="BV6" i="3"/>
  <c r="BX5" i="3"/>
  <c r="BW5" i="3"/>
  <c r="BV5" i="3"/>
  <c r="BX4" i="3"/>
  <c r="BW4" i="3"/>
  <c r="BV4" i="3"/>
  <c r="BX3" i="3"/>
  <c r="BW3" i="3"/>
  <c r="BV3" i="3"/>
  <c r="BX2" i="3"/>
  <c r="BW2" i="3"/>
  <c r="BV2" i="3"/>
  <c r="BU22" i="3"/>
  <c r="BT22" i="3"/>
  <c r="BS22" i="3"/>
  <c r="BU21" i="3"/>
  <c r="BT21" i="3"/>
  <c r="BS21" i="3"/>
  <c r="BU20" i="3"/>
  <c r="BT20" i="3"/>
  <c r="BS20" i="3"/>
  <c r="BU19" i="3"/>
  <c r="BT19" i="3"/>
  <c r="BS19" i="3"/>
  <c r="BU18" i="3"/>
  <c r="BT18" i="3"/>
  <c r="BS18" i="3"/>
  <c r="BU17" i="3"/>
  <c r="BT17" i="3"/>
  <c r="BS17" i="3"/>
  <c r="BU16" i="3"/>
  <c r="BT16" i="3"/>
  <c r="BS16" i="3"/>
  <c r="BU15" i="3"/>
  <c r="BT15" i="3"/>
  <c r="BS15" i="3"/>
  <c r="BU14" i="3"/>
  <c r="BT14" i="3"/>
  <c r="BS14" i="3"/>
  <c r="BU11" i="3"/>
  <c r="BT11" i="3"/>
  <c r="BS11" i="3"/>
  <c r="BU10" i="3"/>
  <c r="BT10" i="3"/>
  <c r="BS10" i="3"/>
  <c r="BU9" i="3"/>
  <c r="BT9" i="3"/>
  <c r="BS9" i="3"/>
  <c r="BU8" i="3"/>
  <c r="BT8" i="3"/>
  <c r="BS8" i="3"/>
  <c r="BU7" i="3"/>
  <c r="BT7" i="3"/>
  <c r="BS7" i="3"/>
  <c r="BU6" i="3"/>
  <c r="BT6" i="3"/>
  <c r="BS6" i="3"/>
  <c r="BU5" i="3"/>
  <c r="BT5" i="3"/>
  <c r="BS5" i="3"/>
  <c r="BU4" i="3"/>
  <c r="BT4" i="3"/>
  <c r="BS4" i="3"/>
  <c r="BU3" i="3"/>
  <c r="BT3" i="3"/>
  <c r="BS3" i="3"/>
  <c r="BU2" i="3"/>
  <c r="BT2" i="3"/>
  <c r="BS2" i="3"/>
  <c r="BR22" i="3"/>
  <c r="BR21" i="3"/>
  <c r="BR20" i="3"/>
  <c r="BR19" i="3"/>
  <c r="BR18" i="3"/>
  <c r="BR17" i="3"/>
  <c r="BR16" i="3"/>
  <c r="BR15" i="3"/>
  <c r="BR14" i="3"/>
  <c r="BR11" i="3"/>
  <c r="BR10" i="3"/>
  <c r="BR9" i="3"/>
  <c r="BR8" i="3"/>
  <c r="BR7" i="3"/>
  <c r="BR6" i="3"/>
  <c r="BR5" i="3"/>
  <c r="BQ22" i="3"/>
  <c r="BQ21" i="3"/>
  <c r="BQ20" i="3"/>
  <c r="BQ19" i="3"/>
  <c r="BQ18" i="3"/>
  <c r="BQ17" i="3"/>
  <c r="BQ16" i="3"/>
  <c r="BQ15" i="3"/>
  <c r="BQ14" i="3"/>
  <c r="BQ11" i="3"/>
  <c r="BQ10" i="3"/>
  <c r="BQ9" i="3"/>
  <c r="BQ8" i="3"/>
  <c r="BQ7" i="3"/>
  <c r="BQ6" i="3"/>
  <c r="BQ5" i="3"/>
  <c r="BQ4" i="3"/>
  <c r="BQ3" i="3"/>
  <c r="BQ2" i="3"/>
  <c r="BP22" i="3"/>
  <c r="BP21" i="3"/>
  <c r="BP20" i="3"/>
  <c r="BP19" i="3"/>
  <c r="BP18" i="3"/>
  <c r="BP17" i="3"/>
  <c r="BP16" i="3"/>
  <c r="BP15" i="3"/>
  <c r="BP14" i="3"/>
  <c r="BP11" i="3"/>
  <c r="BP10" i="3"/>
  <c r="BP9" i="3"/>
  <c r="BP8" i="3"/>
  <c r="BP7" i="3"/>
  <c r="BP6" i="3"/>
  <c r="BP5" i="3"/>
  <c r="BP4" i="3"/>
  <c r="BP3" i="3"/>
  <c r="BP2" i="3"/>
  <c r="BO22" i="3"/>
  <c r="BO21" i="3"/>
  <c r="BO20" i="3"/>
  <c r="BO19" i="3"/>
  <c r="BO18" i="3"/>
  <c r="BO17" i="3"/>
  <c r="BO16" i="3"/>
  <c r="BO15" i="3"/>
  <c r="BO14" i="3"/>
  <c r="BO11" i="3"/>
  <c r="BO10" i="3"/>
  <c r="BO9" i="3"/>
  <c r="BO8" i="3"/>
  <c r="BO7" i="3"/>
  <c r="BO6" i="3"/>
  <c r="BO5" i="3"/>
  <c r="BO4" i="3"/>
  <c r="BO3" i="3"/>
  <c r="BO2" i="3"/>
  <c r="BN22" i="3"/>
  <c r="BN21" i="3"/>
  <c r="BN20" i="3"/>
  <c r="BN19" i="3"/>
  <c r="BN18" i="3"/>
  <c r="BN17" i="3"/>
  <c r="BN16" i="3"/>
  <c r="BN15" i="3"/>
  <c r="BN14" i="3"/>
  <c r="BN11" i="3"/>
  <c r="BN10" i="3"/>
  <c r="BN9" i="3"/>
  <c r="BN8" i="3"/>
  <c r="BN7" i="3"/>
  <c r="BN6" i="3"/>
  <c r="BN5" i="3"/>
  <c r="BN4" i="3"/>
  <c r="BN3" i="3"/>
  <c r="BN2" i="3"/>
  <c r="BM22" i="3"/>
  <c r="BM21" i="3"/>
  <c r="BM20" i="3"/>
  <c r="BM19" i="3"/>
  <c r="BM18" i="3"/>
  <c r="BM17" i="3"/>
  <c r="BM16" i="3"/>
  <c r="BM15" i="3"/>
  <c r="BM14" i="3"/>
  <c r="BM11" i="3"/>
  <c r="BM10" i="3"/>
  <c r="BM9" i="3"/>
  <c r="BM8" i="3"/>
  <c r="BM7" i="3"/>
  <c r="BM6" i="3"/>
  <c r="BM5" i="3"/>
  <c r="BM4" i="3"/>
  <c r="BM3" i="3"/>
  <c r="BM2" i="3"/>
  <c r="BL22" i="3"/>
  <c r="BL21" i="3"/>
  <c r="BL20" i="3"/>
  <c r="BL19" i="3"/>
  <c r="BL18" i="3"/>
  <c r="BL17" i="3"/>
  <c r="BL16" i="3"/>
  <c r="BL15" i="3"/>
  <c r="BL14" i="3"/>
  <c r="BL11" i="3"/>
  <c r="BL10" i="3"/>
  <c r="BL9" i="3"/>
  <c r="BL8" i="3"/>
  <c r="BL7" i="3"/>
  <c r="BL6" i="3"/>
  <c r="BL5" i="3"/>
  <c r="BL4" i="3"/>
  <c r="BL3" i="3"/>
  <c r="BL2" i="3"/>
  <c r="BK22" i="3"/>
  <c r="BK21" i="3"/>
  <c r="BK20" i="3"/>
  <c r="BK19" i="3"/>
  <c r="BK18" i="3"/>
  <c r="BK17" i="3"/>
  <c r="BK16" i="3"/>
  <c r="BK15" i="3"/>
  <c r="BK14" i="3"/>
  <c r="BK11" i="3"/>
  <c r="BK10" i="3"/>
  <c r="BK9" i="3"/>
  <c r="BK8" i="3"/>
  <c r="BK7" i="3"/>
  <c r="BK6" i="3"/>
  <c r="BK5" i="3"/>
  <c r="BK4" i="3"/>
  <c r="BK3" i="3"/>
  <c r="BK2" i="3"/>
  <c r="BJ22" i="3"/>
  <c r="BJ21" i="3"/>
  <c r="BJ20" i="3"/>
  <c r="BJ19" i="3"/>
  <c r="BJ18" i="3"/>
  <c r="BJ17" i="3"/>
  <c r="BJ16" i="3"/>
  <c r="BJ15" i="3"/>
  <c r="BJ14" i="3"/>
  <c r="BJ11" i="3"/>
  <c r="BJ10" i="3"/>
  <c r="BJ9" i="3"/>
  <c r="BJ8" i="3"/>
  <c r="BJ7" i="3"/>
  <c r="BJ6" i="3"/>
  <c r="CT6" i="3" s="1"/>
  <c r="BJ5" i="3"/>
  <c r="CT5" i="3" s="1"/>
  <c r="BJ4" i="3"/>
  <c r="BJ3" i="3"/>
  <c r="BJ2" i="3"/>
  <c r="BI22" i="3"/>
  <c r="BI21" i="3"/>
  <c r="BI20" i="3"/>
  <c r="BI19" i="3"/>
  <c r="CS19" i="3" s="1"/>
  <c r="BI18" i="3"/>
  <c r="CS18" i="3" s="1"/>
  <c r="BI17" i="3"/>
  <c r="BI16" i="3"/>
  <c r="BI15" i="3"/>
  <c r="BI14" i="3"/>
  <c r="BI11" i="3"/>
  <c r="BI10" i="3"/>
  <c r="BI9" i="3"/>
  <c r="CS9" i="3" s="1"/>
  <c r="BI8" i="3"/>
  <c r="CS8" i="3" s="1"/>
  <c r="BI7" i="3"/>
  <c r="BI6" i="3"/>
  <c r="BI5" i="3"/>
  <c r="BI4" i="3"/>
  <c r="BI3" i="3"/>
  <c r="BI2" i="3"/>
  <c r="BH22" i="3"/>
  <c r="CR22" i="3" s="1"/>
  <c r="BH21" i="3"/>
  <c r="CR21" i="3" s="1"/>
  <c r="BH20" i="3"/>
  <c r="BH19" i="3"/>
  <c r="BH18" i="3"/>
  <c r="BH17" i="3"/>
  <c r="BH16" i="3"/>
  <c r="BH15" i="3"/>
  <c r="BH14" i="3"/>
  <c r="CR14" i="3" s="1"/>
  <c r="BH11" i="3"/>
  <c r="CR11" i="3" s="1"/>
  <c r="BH10" i="3"/>
  <c r="BH9" i="3"/>
  <c r="BH8" i="3"/>
  <c r="BH7" i="3"/>
  <c r="BH6" i="3"/>
  <c r="BH5" i="3"/>
  <c r="BH4" i="3"/>
  <c r="BH3" i="3"/>
  <c r="CR3" i="3" s="1"/>
  <c r="BH2" i="3"/>
  <c r="BG22" i="3"/>
  <c r="BG21" i="3"/>
  <c r="BG20" i="3"/>
  <c r="BG19" i="3"/>
  <c r="BG18" i="3"/>
  <c r="BG17" i="3"/>
  <c r="CQ17" i="3" s="1"/>
  <c r="BG16" i="3"/>
  <c r="CQ16" i="3" s="1"/>
  <c r="BG15" i="3"/>
  <c r="BG14" i="3"/>
  <c r="BG11" i="3"/>
  <c r="BG10" i="3"/>
  <c r="BG9" i="3"/>
  <c r="BG8" i="3"/>
  <c r="BG7" i="3"/>
  <c r="BG6" i="3"/>
  <c r="BG5" i="3"/>
  <c r="BG4" i="3"/>
  <c r="BG3" i="3"/>
  <c r="BG2" i="3"/>
  <c r="CU6" i="3" s="1"/>
  <c r="BF22" i="3"/>
  <c r="BF21" i="3"/>
  <c r="BF20" i="3"/>
  <c r="BF19" i="3"/>
  <c r="BF18" i="3"/>
  <c r="BF17" i="3"/>
  <c r="BF16" i="3"/>
  <c r="BF15" i="3"/>
  <c r="BF14" i="3"/>
  <c r="BF11" i="3"/>
  <c r="BF10" i="3"/>
  <c r="BF9" i="3"/>
  <c r="BF8" i="3"/>
  <c r="BF7" i="3"/>
  <c r="BF6" i="3"/>
  <c r="BF5" i="3"/>
  <c r="BF4" i="3"/>
  <c r="BF3" i="3"/>
  <c r="BF2" i="3"/>
  <c r="BE23" i="3"/>
  <c r="BE22" i="3"/>
  <c r="BE21" i="3"/>
  <c r="BE20" i="3"/>
  <c r="BE19" i="3"/>
  <c r="BE18" i="3"/>
  <c r="BE17" i="3"/>
  <c r="BE16" i="3"/>
  <c r="BE15" i="3"/>
  <c r="BE14" i="3"/>
  <c r="BE12" i="3"/>
  <c r="BE11" i="3"/>
  <c r="BE10" i="3"/>
  <c r="BE9" i="3"/>
  <c r="BE8" i="3"/>
  <c r="BE7" i="3"/>
  <c r="BE6" i="3"/>
  <c r="BE5" i="3"/>
  <c r="BE4" i="3"/>
  <c r="BE3" i="3"/>
  <c r="BE2" i="3"/>
  <c r="BD23" i="3"/>
  <c r="BD22" i="3"/>
  <c r="BD21" i="3"/>
  <c r="BD20" i="3"/>
  <c r="BD19" i="3"/>
  <c r="BD18" i="3"/>
  <c r="BD17" i="3"/>
  <c r="BD16" i="3"/>
  <c r="BD15" i="3"/>
  <c r="BD14" i="3"/>
  <c r="BD12" i="3"/>
  <c r="BD11" i="3"/>
  <c r="BD10" i="3"/>
  <c r="BD9" i="3"/>
  <c r="BD8" i="3"/>
  <c r="BD7" i="3"/>
  <c r="BD6" i="3"/>
  <c r="BD5" i="3"/>
  <c r="BD4" i="3"/>
  <c r="BD3" i="3"/>
  <c r="BD2" i="3"/>
  <c r="BC22" i="3"/>
  <c r="BC21" i="3"/>
  <c r="BC20" i="3"/>
  <c r="BC19" i="3"/>
  <c r="BC18" i="3"/>
  <c r="BC17" i="3"/>
  <c r="BC16" i="3"/>
  <c r="BC15" i="3"/>
  <c r="BC14" i="3"/>
  <c r="BC11" i="3"/>
  <c r="BC10" i="3"/>
  <c r="BC9" i="3"/>
  <c r="BC8" i="3"/>
  <c r="BC7" i="3"/>
  <c r="BC6" i="3"/>
  <c r="BC5" i="3"/>
  <c r="BC4" i="3"/>
  <c r="BC3" i="3"/>
  <c r="BC2" i="3"/>
  <c r="BB22" i="3"/>
  <c r="BB21" i="3"/>
  <c r="BB20" i="3"/>
  <c r="BB19" i="3"/>
  <c r="BB18" i="3"/>
  <c r="BB17" i="3"/>
  <c r="BB16" i="3"/>
  <c r="BB15" i="3"/>
  <c r="BB14" i="3"/>
  <c r="BB11" i="3"/>
  <c r="BB10" i="3"/>
  <c r="BB9" i="3"/>
  <c r="BB8" i="3"/>
  <c r="BB7" i="3"/>
  <c r="BB6" i="3"/>
  <c r="BB5" i="3"/>
  <c r="BB4" i="3"/>
  <c r="BB3" i="3"/>
  <c r="BB2" i="3"/>
  <c r="BA22" i="3"/>
  <c r="BA21" i="3"/>
  <c r="BA20" i="3"/>
  <c r="BA19" i="3"/>
  <c r="BA18" i="3"/>
  <c r="BA17" i="3"/>
  <c r="BA16" i="3"/>
  <c r="BA15" i="3"/>
  <c r="BA14" i="3"/>
  <c r="BA11" i="3"/>
  <c r="BA10" i="3"/>
  <c r="BA9" i="3"/>
  <c r="BA8" i="3"/>
  <c r="BA7" i="3"/>
  <c r="BA6" i="3"/>
  <c r="BA5" i="3"/>
  <c r="BA4" i="3"/>
  <c r="BA3" i="3"/>
  <c r="BA2" i="3"/>
  <c r="AZ22" i="3"/>
  <c r="AZ21" i="3"/>
  <c r="AZ20" i="3"/>
  <c r="AZ19" i="3"/>
  <c r="AZ18" i="3"/>
  <c r="AZ17" i="3"/>
  <c r="AZ16" i="3"/>
  <c r="AZ15" i="3"/>
  <c r="AZ14" i="3"/>
  <c r="AZ11" i="3"/>
  <c r="AZ10" i="3"/>
  <c r="AZ9" i="3"/>
  <c r="AZ8" i="3"/>
  <c r="AZ7" i="3"/>
  <c r="AZ6" i="3"/>
  <c r="AZ5" i="3"/>
  <c r="AZ4" i="3"/>
  <c r="AZ3" i="3"/>
  <c r="AZ2" i="3"/>
  <c r="AY22" i="3"/>
  <c r="AY21" i="3"/>
  <c r="AY20" i="3"/>
  <c r="AY19" i="3"/>
  <c r="AY18" i="3"/>
  <c r="AY17" i="3"/>
  <c r="AY16" i="3"/>
  <c r="AY15" i="3"/>
  <c r="AY14" i="3"/>
  <c r="AY11" i="3"/>
  <c r="AY10" i="3"/>
  <c r="AY9" i="3"/>
  <c r="AY8" i="3"/>
  <c r="AY7" i="3"/>
  <c r="AY6" i="3"/>
  <c r="AY5" i="3"/>
  <c r="AY4" i="3"/>
  <c r="AY3" i="3"/>
  <c r="AY2" i="3"/>
  <c r="R23" i="3"/>
  <c r="N23" i="3"/>
  <c r="M23" i="3"/>
  <c r="R22" i="3"/>
  <c r="Q22" i="3"/>
  <c r="N22" i="3"/>
  <c r="M22" i="3"/>
  <c r="L22" i="3"/>
  <c r="CT22" i="3" s="1"/>
  <c r="K22" i="3"/>
  <c r="CS22" i="3" s="1"/>
  <c r="J22" i="3"/>
  <c r="I22" i="3"/>
  <c r="R21" i="3"/>
  <c r="Q21" i="3"/>
  <c r="N21" i="3"/>
  <c r="M21" i="3"/>
  <c r="L21" i="3"/>
  <c r="CT21" i="3" s="1"/>
  <c r="K21" i="3"/>
  <c r="CS21" i="3" s="1"/>
  <c r="J21" i="3"/>
  <c r="I21" i="3"/>
  <c r="CQ21" i="3" s="1"/>
  <c r="R20" i="3"/>
  <c r="Q20" i="3"/>
  <c r="N20" i="3"/>
  <c r="M20" i="3"/>
  <c r="L20" i="3"/>
  <c r="CT20" i="3" s="1"/>
  <c r="K20" i="3"/>
  <c r="CS20" i="3" s="1"/>
  <c r="J20" i="3"/>
  <c r="I20" i="3"/>
  <c r="CQ20" i="3" s="1"/>
  <c r="R19" i="3"/>
  <c r="Q19" i="3"/>
  <c r="N19" i="3"/>
  <c r="M19" i="3"/>
  <c r="L19" i="3"/>
  <c r="CT19" i="3" s="1"/>
  <c r="K19" i="3"/>
  <c r="J19" i="3"/>
  <c r="I19" i="3"/>
  <c r="CQ19" i="3" s="1"/>
  <c r="R18" i="3"/>
  <c r="Q18" i="3"/>
  <c r="N18" i="3"/>
  <c r="M18" i="3"/>
  <c r="L18" i="3"/>
  <c r="CT18" i="3" s="1"/>
  <c r="K18" i="3"/>
  <c r="J18" i="3"/>
  <c r="CR18" i="3" s="1"/>
  <c r="I18" i="3"/>
  <c r="CQ18" i="3" s="1"/>
  <c r="R17" i="3"/>
  <c r="Q17" i="3"/>
  <c r="N17" i="3"/>
  <c r="M17" i="3"/>
  <c r="L17" i="3"/>
  <c r="CT17" i="3" s="1"/>
  <c r="K17" i="3"/>
  <c r="J17" i="3"/>
  <c r="CR17" i="3" s="1"/>
  <c r="I17" i="3"/>
  <c r="R16" i="3"/>
  <c r="Q16" i="3"/>
  <c r="N16" i="3"/>
  <c r="M16" i="3"/>
  <c r="L16" i="3"/>
  <c r="CT16" i="3" s="1"/>
  <c r="K16" i="3"/>
  <c r="J16" i="3"/>
  <c r="CR16" i="3" s="1"/>
  <c r="I16" i="3"/>
  <c r="R15" i="3"/>
  <c r="Q15" i="3"/>
  <c r="N15" i="3"/>
  <c r="M15" i="3"/>
  <c r="L15" i="3"/>
  <c r="CT15" i="3" s="1"/>
  <c r="K15" i="3"/>
  <c r="CS15" i="3" s="1"/>
  <c r="J15" i="3"/>
  <c r="CR15" i="3" s="1"/>
  <c r="I15" i="3"/>
  <c r="R14" i="3"/>
  <c r="Q14" i="3"/>
  <c r="N14" i="3"/>
  <c r="M14" i="3"/>
  <c r="L14" i="3"/>
  <c r="CT14" i="3" s="1"/>
  <c r="K14" i="3"/>
  <c r="CS14" i="3" s="1"/>
  <c r="J14" i="3"/>
  <c r="I14" i="3"/>
  <c r="R12" i="3"/>
  <c r="N12" i="3"/>
  <c r="M12" i="3"/>
  <c r="R11" i="3"/>
  <c r="Q11" i="3"/>
  <c r="N11" i="3"/>
  <c r="M11" i="3"/>
  <c r="L11" i="3"/>
  <c r="K11" i="3"/>
  <c r="CS11" i="3" s="1"/>
  <c r="J11" i="3"/>
  <c r="I11" i="3"/>
  <c r="CQ11" i="3" s="1"/>
  <c r="R10" i="3"/>
  <c r="Q10" i="3"/>
  <c r="N10" i="3"/>
  <c r="M10" i="3"/>
  <c r="L10" i="3"/>
  <c r="CT10" i="3" s="1"/>
  <c r="K10" i="3"/>
  <c r="CS10" i="3" s="1"/>
  <c r="J10" i="3"/>
  <c r="I10" i="3"/>
  <c r="CQ10" i="3" s="1"/>
  <c r="R9" i="3"/>
  <c r="Q9" i="3"/>
  <c r="N9" i="3"/>
  <c r="M9" i="3"/>
  <c r="L9" i="3"/>
  <c r="CT9" i="3" s="1"/>
  <c r="K9" i="3"/>
  <c r="J9" i="3"/>
  <c r="I9" i="3"/>
  <c r="CQ9" i="3" s="1"/>
  <c r="R8" i="3"/>
  <c r="Q8" i="3"/>
  <c r="N8" i="3"/>
  <c r="M8" i="3"/>
  <c r="L8" i="3"/>
  <c r="CT8" i="3" s="1"/>
  <c r="K8" i="3"/>
  <c r="J8" i="3"/>
  <c r="CR8" i="3" s="1"/>
  <c r="I8" i="3"/>
  <c r="CQ8" i="3" s="1"/>
  <c r="R7" i="3"/>
  <c r="Q7" i="3"/>
  <c r="N7" i="3"/>
  <c r="M7" i="3"/>
  <c r="L7" i="3"/>
  <c r="CT7" i="3" s="1"/>
  <c r="K7" i="3"/>
  <c r="J7" i="3"/>
  <c r="CR7" i="3" s="1"/>
  <c r="I7" i="3"/>
  <c r="CQ7" i="3" s="1"/>
  <c r="R6" i="3"/>
  <c r="Q6" i="3"/>
  <c r="N6" i="3"/>
  <c r="M6" i="3"/>
  <c r="L6" i="3"/>
  <c r="K6" i="3"/>
  <c r="J6" i="3"/>
  <c r="CR6" i="3" s="1"/>
  <c r="I6" i="3"/>
  <c r="CQ6" i="3" s="1"/>
  <c r="R5" i="3"/>
  <c r="Q5" i="3"/>
  <c r="N5" i="3"/>
  <c r="M5" i="3"/>
  <c r="L5" i="3"/>
  <c r="K5" i="3"/>
  <c r="CS5" i="3" s="1"/>
  <c r="J5" i="3"/>
  <c r="CR5" i="3" s="1"/>
  <c r="I5" i="3"/>
  <c r="R4" i="3"/>
  <c r="Q4" i="3"/>
  <c r="N4" i="3"/>
  <c r="M4" i="3"/>
  <c r="L4" i="3"/>
  <c r="K4" i="3"/>
  <c r="CS4" i="3" s="1"/>
  <c r="J4" i="3"/>
  <c r="CR4" i="3" s="1"/>
  <c r="I4" i="3"/>
  <c r="R3" i="3"/>
  <c r="Q3" i="3"/>
  <c r="N3" i="3"/>
  <c r="M3" i="3"/>
  <c r="L3" i="3"/>
  <c r="K3" i="3"/>
  <c r="CS3" i="3" s="1"/>
  <c r="J3" i="3"/>
  <c r="I3" i="3"/>
  <c r="CQ3" i="3" s="1"/>
  <c r="R2" i="3"/>
  <c r="Q2" i="3"/>
  <c r="N2" i="3"/>
  <c r="M2" i="3"/>
  <c r="L2" i="3"/>
  <c r="CT2" i="3" s="1"/>
  <c r="K2" i="3"/>
  <c r="CS2" i="3" s="1"/>
  <c r="J2" i="3"/>
  <c r="I2" i="3"/>
  <c r="CU4" i="3" s="1"/>
  <c r="CU2" i="3" s="1"/>
  <c r="X4" i="4" l="1"/>
  <c r="AZ2" i="4"/>
  <c r="CQ2" i="3"/>
</calcChain>
</file>

<file path=xl/sharedStrings.xml><?xml version="1.0" encoding="utf-8"?>
<sst xmlns="http://schemas.openxmlformats.org/spreadsheetml/2006/main" count="513" uniqueCount="272">
  <si>
    <t>FR.X</t>
  </si>
  <si>
    <t>FR.Y</t>
  </si>
  <si>
    <t>FL.X</t>
  </si>
  <si>
    <t>FL.Y</t>
  </si>
  <si>
    <t>RR.X</t>
  </si>
  <si>
    <t>RR.Y</t>
  </si>
  <si>
    <t>RL.X</t>
  </si>
  <si>
    <t>RL.Y</t>
  </si>
  <si>
    <t>PassStart/End.X</t>
  </si>
  <si>
    <t>PassStart/End.Y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</si>
  <si>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</si>
  <si>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</si>
  <si>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</si>
  <si>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</si>
  <si>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</si>
  <si>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</si>
  <si>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</si>
  <si>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</si>
  <si>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</si>
  <si>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</si>
  <si>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</si>
  <si>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</si>
  <si>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</si>
  <si>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Stride Dist FR</t>
  </si>
  <si>
    <t>Stride Dist FL</t>
  </si>
  <si>
    <t>Stride Dist RR</t>
  </si>
  <si>
    <t>Stride Dist RL</t>
  </si>
  <si>
    <t>Front Trk Wdth</t>
  </si>
  <si>
    <t>Rear Trk Wdth</t>
  </si>
  <si>
    <t>Front Lat Mov</t>
  </si>
  <si>
    <t>Rear Lat Move</t>
  </si>
  <si>
    <t>Long IC Dist FRRR</t>
  </si>
  <si>
    <t>Long IC Dist FLRL</t>
  </si>
  <si>
    <t>FR Length</t>
  </si>
  <si>
    <t>FL Length</t>
  </si>
  <si>
    <t>RR Length</t>
  </si>
  <si>
    <t>RL Length</t>
  </si>
  <si>
    <t>AVG</t>
  </si>
  <si>
    <t>SD</t>
  </si>
  <si>
    <t>Fr WIDTH</t>
  </si>
  <si>
    <t>Rr WIDTH</t>
  </si>
  <si>
    <t>Fr MOV</t>
  </si>
  <si>
    <t>Rr MOV</t>
  </si>
  <si>
    <t>FRRR Length</t>
  </si>
  <si>
    <t>FLRL Length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</si>
  <si>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</si>
  <si>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</si>
  <si>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</si>
  <si>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</si>
  <si>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</si>
  <si>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</si>
  <si>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</si>
  <si>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</si>
  <si>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</si>
  <si>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</si>
  <si>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</si>
  <si>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</si>
  <si>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</si>
  <si>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</si>
  <si>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</si>
  <si>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</si>
  <si>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</si>
  <si>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</si>
  <si>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</si>
  <si>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</si>
  <si>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</si>
  <si>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</si>
  <si>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</si>
  <si>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</si>
  <si>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</si>
  <si>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</si>
  <si>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</si>
  <si>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</si>
  <si>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</si>
  <si>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</si>
  <si>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</si>
  <si>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</si>
  <si>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 Time</t>
  </si>
  <si>
    <t>FL SW Time</t>
  </si>
  <si>
    <t>RR SW Time</t>
  </si>
  <si>
    <t>RL SW Time</t>
  </si>
  <si>
    <t>FR ST Time</t>
  </si>
  <si>
    <t>FL ST Time</t>
  </si>
  <si>
    <t>RR ST Time</t>
  </si>
  <si>
    <t>RL ST Time</t>
  </si>
  <si>
    <t>FR Sd Time</t>
  </si>
  <si>
    <t>FL Sd Time</t>
  </si>
  <si>
    <t>RR Sd Time</t>
  </si>
  <si>
    <t>RL Sd Time</t>
  </si>
  <si>
    <t>FR SW %</t>
  </si>
  <si>
    <t>FL SW %</t>
  </si>
  <si>
    <t>RR SW %</t>
  </si>
  <si>
    <t>RL SW %</t>
  </si>
  <si>
    <t>FR ST %</t>
  </si>
  <si>
    <t>FL ST %</t>
  </si>
  <si>
    <t>RR ST %</t>
  </si>
  <si>
    <t>RL ST %</t>
  </si>
  <si>
    <t>FRFL SW O%</t>
  </si>
  <si>
    <t>FRRR SW O%</t>
  </si>
  <si>
    <t>FRRL SW O%</t>
  </si>
  <si>
    <t>FLFR SW O%</t>
  </si>
  <si>
    <t>FLRR SW O%</t>
  </si>
  <si>
    <t>FLRL SW O%</t>
  </si>
  <si>
    <t>RRFR SW O%</t>
  </si>
  <si>
    <t>RRFL SW O%</t>
  </si>
  <si>
    <t>RRRL SW O%</t>
  </si>
  <si>
    <t>RLFR SW O%</t>
  </si>
  <si>
    <t>RLFL SW O%</t>
  </si>
  <si>
    <t>RLRR SW O%</t>
  </si>
  <si>
    <t>FRFL ST O%</t>
  </si>
  <si>
    <t>FRRR ST O%</t>
  </si>
  <si>
    <t>FRRL ST O%</t>
  </si>
  <si>
    <t>FLFR ST O%</t>
  </si>
  <si>
    <t>FLRR ST O%</t>
  </si>
  <si>
    <t>FLRL ST O%</t>
  </si>
  <si>
    <t>RRFR ST O%</t>
  </si>
  <si>
    <t>RRFL ST O%</t>
  </si>
  <si>
    <t>RRRL ST O%</t>
  </si>
  <si>
    <t>RLFR ST O%</t>
  </si>
  <si>
    <t>RLFL ST O%</t>
  </si>
  <si>
    <t>RLRR ST O%</t>
  </si>
  <si>
    <t>FR Stance</t>
  </si>
  <si>
    <t>FR Swing</t>
  </si>
  <si>
    <t>FL Stance</t>
  </si>
  <si>
    <t>FL Swing</t>
  </si>
  <si>
    <t>RR Stance</t>
  </si>
  <si>
    <t>RR Swing</t>
  </si>
  <si>
    <t>RL Stance</t>
  </si>
  <si>
    <t>RL Swing</t>
  </si>
  <si>
    <t>FR</t>
  </si>
  <si>
    <t>FL</t>
  </si>
  <si>
    <t>RR</t>
  </si>
  <si>
    <t>RL</t>
  </si>
  <si>
    <t>Stnce Time</t>
  </si>
  <si>
    <t>Swing</t>
  </si>
  <si>
    <t>FR Stride Time</t>
  </si>
  <si>
    <t>FL Stride Time</t>
  </si>
  <si>
    <t>RR Stride Time</t>
  </si>
  <si>
    <t>RL Stride Time</t>
  </si>
  <si>
    <t>Stance%</t>
  </si>
  <si>
    <t>Swing%</t>
  </si>
  <si>
    <t>FR SW O%</t>
  </si>
  <si>
    <t>FL SW O%</t>
  </si>
  <si>
    <t>RR SW O%</t>
  </si>
  <si>
    <t>RRFR Sw O%</t>
  </si>
  <si>
    <t>RL SW O%</t>
  </si>
  <si>
    <t>FR ST O%</t>
  </si>
  <si>
    <t>FL ST O%</t>
  </si>
  <si>
    <t>RR ST O%</t>
  </si>
  <si>
    <t>RL ST O%</t>
  </si>
  <si>
    <t>FR SW OT</t>
  </si>
  <si>
    <t>FRFL SW OT</t>
  </si>
  <si>
    <t>FRRR SW OT</t>
  </si>
  <si>
    <t>FRRL SW OT</t>
  </si>
  <si>
    <t>FL SW OT</t>
  </si>
  <si>
    <t>FLFR SW OT</t>
  </si>
  <si>
    <t>FLRR SW OT</t>
  </si>
  <si>
    <t>FLRL SW OT</t>
  </si>
  <si>
    <t>RR SW OT</t>
  </si>
  <si>
    <t>RRFR SW OT</t>
  </si>
  <si>
    <t>RRFL SW OT</t>
  </si>
  <si>
    <t>RRRL SW OT</t>
  </si>
  <si>
    <t>RL SW OT</t>
  </si>
  <si>
    <t>RLFR SW OT</t>
  </si>
  <si>
    <t>RLFL SW OT</t>
  </si>
  <si>
    <t>RLRR SW OT</t>
  </si>
  <si>
    <t>FR ST OT</t>
  </si>
  <si>
    <t>FRFL ST OT</t>
  </si>
  <si>
    <t>FRRR ST OT</t>
  </si>
  <si>
    <t>FRRL ST OT</t>
  </si>
  <si>
    <t>FL ST OT</t>
  </si>
  <si>
    <t>FLFR ST OT</t>
  </si>
  <si>
    <t>FLRR ST OT</t>
  </si>
  <si>
    <t>FLRL ST OT</t>
  </si>
  <si>
    <t>RR ST OT</t>
  </si>
  <si>
    <t>RRFR ST OT</t>
  </si>
  <si>
    <t>RRFL ST OT</t>
  </si>
  <si>
    <t>RRRL ST OT</t>
  </si>
  <si>
    <t>RL ST OT</t>
  </si>
  <si>
    <t>RLFR ST OT</t>
  </si>
  <si>
    <t>RLFL ST OT</t>
  </si>
  <si>
    <t>RLRR ST OT</t>
  </si>
  <si>
    <t># Feet Down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</si>
  <si>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</si>
  <si>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</si>
  <si>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</si>
  <si>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</si>
  <si>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</si>
  <si>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</si>
  <si>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</si>
  <si>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</si>
  <si>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</si>
  <si>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SS</t>
  </si>
  <si>
    <t>LeBlonde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</si>
  <si>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</si>
  <si>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</si>
  <si>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</si>
  <si>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</si>
  <si>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</si>
  <si>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</si>
  <si>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</si>
  <si>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</si>
  <si>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</si>
  <si>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</si>
  <si>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</si>
  <si>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</si>
  <si>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</si>
  <si>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</si>
  <si>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</t>
  </si>
  <si>
    <t>Pattern Time</t>
  </si>
  <si>
    <t>Passes</t>
  </si>
  <si>
    <t>Pass Time</t>
  </si>
  <si>
    <t>Pattern Freq</t>
  </si>
  <si>
    <t>Patterns</t>
  </si>
  <si>
    <t>CPI</t>
  </si>
  <si>
    <t>RI</t>
  </si>
  <si>
    <t>PSI</t>
  </si>
  <si>
    <t>Cruciate</t>
  </si>
  <si>
    <t>Alternate</t>
  </si>
  <si>
    <t>Rotate</t>
  </si>
  <si>
    <t>Other</t>
  </si>
  <si>
    <t>Total</t>
  </si>
  <si>
    <t>Correct</t>
  </si>
  <si>
    <t>DSI</t>
  </si>
  <si>
    <t>FPP</t>
  </si>
  <si>
    <t>HPP</t>
  </si>
  <si>
    <t>HPD</t>
  </si>
  <si>
    <t>2314</t>
  </si>
  <si>
    <t>3142</t>
  </si>
  <si>
    <t>1423</t>
  </si>
  <si>
    <t>4231</t>
  </si>
  <si>
    <t>4234</t>
  </si>
  <si>
    <t>2341</t>
  </si>
  <si>
    <t>3412</t>
  </si>
  <si>
    <t>4123</t>
  </si>
  <si>
    <t>1231</t>
  </si>
  <si>
    <t>3143</t>
  </si>
  <si>
    <t>1432</t>
  </si>
  <si>
    <t>4321</t>
  </si>
  <si>
    <t>3214</t>
  </si>
  <si>
    <t>1234</t>
  </si>
  <si>
    <t>2143</t>
  </si>
  <si>
    <t>2142</t>
  </si>
  <si>
    <t>ISp FR</t>
  </si>
  <si>
    <t>ISp FL</t>
  </si>
  <si>
    <t>ISp RR</t>
  </si>
  <si>
    <t>ISp RL</t>
  </si>
  <si>
    <t>OSp</t>
  </si>
  <si>
    <t>ISp Avg</t>
  </si>
  <si>
    <t>T Sd Len</t>
  </si>
  <si>
    <t xml:space="preserve"> T Sd Time</t>
  </si>
  <si>
    <t xml:space="preserve"> ISp SD</t>
  </si>
  <si>
    <t>Coupling</t>
  </si>
  <si>
    <t>Avg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</si>
  <si>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</si>
  <si>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</si>
  <si>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</si>
  <si>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</si>
  <si>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</si>
  <si>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</si>
  <si>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</si>
  <si>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</si>
  <si>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</si>
  <si>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</si>
  <si>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</si>
  <si>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</si>
  <si>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</si>
  <si>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FR SF</t>
  </si>
  <si>
    <t>FL SF</t>
  </si>
  <si>
    <t>RR SF</t>
  </si>
  <si>
    <t>RL SF</t>
  </si>
  <si>
    <t>Stride Frq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</si>
</sst>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Graph!$A$5:$A$502</c:f>
              <c:numCache>
                <c:formatCode>General</c:formatCode>
                <c:ptCount val="498"/>
                <c:pt idx="0">
                  <c:v>2350</c:v>
                </c:pt>
                <c:pt idx="1">
                  <c:v>2351</c:v>
                </c:pt>
                <c:pt idx="2">
                  <c:v>2352</c:v>
                </c:pt>
                <c:pt idx="3">
                  <c:v>2353</c:v>
                </c:pt>
                <c:pt idx="4">
                  <c:v>2354</c:v>
                </c:pt>
                <c:pt idx="5">
                  <c:v>2355</c:v>
                </c:pt>
                <c:pt idx="6">
                  <c:v>2356</c:v>
                </c:pt>
                <c:pt idx="7">
                  <c:v>2357</c:v>
                </c:pt>
                <c:pt idx="8">
                  <c:v>2358</c:v>
                </c:pt>
                <c:pt idx="9">
                  <c:v>2359</c:v>
                </c:pt>
                <c:pt idx="10">
                  <c:v>2360</c:v>
                </c:pt>
                <c:pt idx="11">
                  <c:v>2361</c:v>
                </c:pt>
                <c:pt idx="12">
                  <c:v>2362</c:v>
                </c:pt>
                <c:pt idx="13">
                  <c:v>2363</c:v>
                </c:pt>
                <c:pt idx="14">
                  <c:v>2364</c:v>
                </c:pt>
                <c:pt idx="15">
                  <c:v>2365</c:v>
                </c:pt>
                <c:pt idx="16">
                  <c:v>2366</c:v>
                </c:pt>
                <c:pt idx="17">
                  <c:v>2367</c:v>
                </c:pt>
                <c:pt idx="18">
                  <c:v>2368</c:v>
                </c:pt>
                <c:pt idx="19">
                  <c:v>2369</c:v>
                </c:pt>
                <c:pt idx="20">
                  <c:v>2370</c:v>
                </c:pt>
                <c:pt idx="21">
                  <c:v>2371</c:v>
                </c:pt>
                <c:pt idx="22">
                  <c:v>2372</c:v>
                </c:pt>
                <c:pt idx="23">
                  <c:v>2373</c:v>
                </c:pt>
                <c:pt idx="24">
                  <c:v>2374</c:v>
                </c:pt>
                <c:pt idx="25">
                  <c:v>2375</c:v>
                </c:pt>
                <c:pt idx="26">
                  <c:v>2376</c:v>
                </c:pt>
                <c:pt idx="27">
                  <c:v>2377</c:v>
                </c:pt>
                <c:pt idx="28">
                  <c:v>2378</c:v>
                </c:pt>
                <c:pt idx="29">
                  <c:v>2379</c:v>
                </c:pt>
                <c:pt idx="30">
                  <c:v>2380</c:v>
                </c:pt>
                <c:pt idx="31">
                  <c:v>2381</c:v>
                </c:pt>
                <c:pt idx="32">
                  <c:v>2382</c:v>
                </c:pt>
                <c:pt idx="33">
                  <c:v>2383</c:v>
                </c:pt>
                <c:pt idx="34">
                  <c:v>2384</c:v>
                </c:pt>
                <c:pt idx="35">
                  <c:v>2385</c:v>
                </c:pt>
                <c:pt idx="36">
                  <c:v>2386</c:v>
                </c:pt>
                <c:pt idx="37">
                  <c:v>2387</c:v>
                </c:pt>
                <c:pt idx="38">
                  <c:v>2388</c:v>
                </c:pt>
                <c:pt idx="39">
                  <c:v>2389</c:v>
                </c:pt>
                <c:pt idx="40">
                  <c:v>2390</c:v>
                </c:pt>
                <c:pt idx="41">
                  <c:v>2391</c:v>
                </c:pt>
                <c:pt idx="42">
                  <c:v>2392</c:v>
                </c:pt>
                <c:pt idx="43">
                  <c:v>2393</c:v>
                </c:pt>
                <c:pt idx="44">
                  <c:v>2394</c:v>
                </c:pt>
                <c:pt idx="45">
                  <c:v>2395</c:v>
                </c:pt>
                <c:pt idx="46">
                  <c:v>2396</c:v>
                </c:pt>
                <c:pt idx="47">
                  <c:v>2397</c:v>
                </c:pt>
                <c:pt idx="48">
                  <c:v>2398</c:v>
                </c:pt>
                <c:pt idx="49">
                  <c:v>2399</c:v>
                </c:pt>
                <c:pt idx="50">
                  <c:v>2400</c:v>
                </c:pt>
                <c:pt idx="51">
                  <c:v>2401</c:v>
                </c:pt>
                <c:pt idx="52">
                  <c:v>2402</c:v>
                </c:pt>
                <c:pt idx="53">
                  <c:v>2403</c:v>
                </c:pt>
                <c:pt idx="54">
                  <c:v>2404</c:v>
                </c:pt>
                <c:pt idx="55">
                  <c:v>2405</c:v>
                </c:pt>
                <c:pt idx="56">
                  <c:v>2406</c:v>
                </c:pt>
                <c:pt idx="57">
                  <c:v>2407</c:v>
                </c:pt>
                <c:pt idx="58">
                  <c:v>2408</c:v>
                </c:pt>
                <c:pt idx="59">
                  <c:v>2409</c:v>
                </c:pt>
                <c:pt idx="60">
                  <c:v>2410</c:v>
                </c:pt>
                <c:pt idx="61">
                  <c:v>2411</c:v>
                </c:pt>
                <c:pt idx="62">
                  <c:v>2412</c:v>
                </c:pt>
                <c:pt idx="63">
                  <c:v>2413</c:v>
                </c:pt>
                <c:pt idx="64">
                  <c:v>2414</c:v>
                </c:pt>
                <c:pt idx="65">
                  <c:v>2415</c:v>
                </c:pt>
                <c:pt idx="66">
                  <c:v>2416</c:v>
                </c:pt>
                <c:pt idx="67">
                  <c:v>2417</c:v>
                </c:pt>
                <c:pt idx="68">
                  <c:v>2418</c:v>
                </c:pt>
                <c:pt idx="69">
                  <c:v>2419</c:v>
                </c:pt>
                <c:pt idx="70">
                  <c:v>2420</c:v>
                </c:pt>
                <c:pt idx="71">
                  <c:v>2421</c:v>
                </c:pt>
                <c:pt idx="72">
                  <c:v>2422</c:v>
                </c:pt>
                <c:pt idx="73">
                  <c:v>2423</c:v>
                </c:pt>
                <c:pt idx="74">
                  <c:v>2424</c:v>
                </c:pt>
                <c:pt idx="75">
                  <c:v>2425</c:v>
                </c:pt>
                <c:pt idx="76">
                  <c:v>2426</c:v>
                </c:pt>
                <c:pt idx="77">
                  <c:v>2427</c:v>
                </c:pt>
                <c:pt idx="78">
                  <c:v>2428</c:v>
                </c:pt>
                <c:pt idx="79">
                  <c:v>2429</c:v>
                </c:pt>
                <c:pt idx="80">
                  <c:v>2430</c:v>
                </c:pt>
                <c:pt idx="81">
                  <c:v>2431</c:v>
                </c:pt>
                <c:pt idx="82">
                  <c:v>2432</c:v>
                </c:pt>
                <c:pt idx="83">
                  <c:v>2433</c:v>
                </c:pt>
                <c:pt idx="84">
                  <c:v>2434</c:v>
                </c:pt>
                <c:pt idx="85">
                  <c:v>2435</c:v>
                </c:pt>
                <c:pt idx="86">
                  <c:v>2436</c:v>
                </c:pt>
                <c:pt idx="87">
                  <c:v>2437</c:v>
                </c:pt>
                <c:pt idx="88">
                  <c:v>2438</c:v>
                </c:pt>
                <c:pt idx="89">
                  <c:v>2439</c:v>
                </c:pt>
                <c:pt idx="90">
                  <c:v>2440</c:v>
                </c:pt>
                <c:pt idx="91">
                  <c:v>2441</c:v>
                </c:pt>
                <c:pt idx="92">
                  <c:v>2442</c:v>
                </c:pt>
                <c:pt idx="93">
                  <c:v>2443</c:v>
                </c:pt>
                <c:pt idx="94">
                  <c:v>2444</c:v>
                </c:pt>
                <c:pt idx="95">
                  <c:v>2445</c:v>
                </c:pt>
                <c:pt idx="96">
                  <c:v>2446</c:v>
                </c:pt>
                <c:pt idx="97">
                  <c:v>2447</c:v>
                </c:pt>
                <c:pt idx="98">
                  <c:v>2448</c:v>
                </c:pt>
                <c:pt idx="99">
                  <c:v>2449</c:v>
                </c:pt>
                <c:pt idx="100">
                  <c:v>2450</c:v>
                </c:pt>
                <c:pt idx="101">
                  <c:v>2451</c:v>
                </c:pt>
                <c:pt idx="102">
                  <c:v>2452</c:v>
                </c:pt>
                <c:pt idx="103">
                  <c:v>2453</c:v>
                </c:pt>
                <c:pt idx="104">
                  <c:v>2454</c:v>
                </c:pt>
                <c:pt idx="105">
                  <c:v>2455</c:v>
                </c:pt>
                <c:pt idx="106">
                  <c:v>2456</c:v>
                </c:pt>
                <c:pt idx="107">
                  <c:v>2457</c:v>
                </c:pt>
                <c:pt idx="108">
                  <c:v>2458</c:v>
                </c:pt>
                <c:pt idx="109">
                  <c:v>2459</c:v>
                </c:pt>
                <c:pt idx="110">
                  <c:v>2460</c:v>
                </c:pt>
                <c:pt idx="111">
                  <c:v>2461</c:v>
                </c:pt>
                <c:pt idx="112">
                  <c:v>2462</c:v>
                </c:pt>
                <c:pt idx="113">
                  <c:v>2463</c:v>
                </c:pt>
                <c:pt idx="114">
                  <c:v>2464</c:v>
                </c:pt>
                <c:pt idx="115">
                  <c:v>2465</c:v>
                </c:pt>
                <c:pt idx="116">
                  <c:v>2466</c:v>
                </c:pt>
                <c:pt idx="117">
                  <c:v>2467</c:v>
                </c:pt>
                <c:pt idx="118">
                  <c:v>2468</c:v>
                </c:pt>
                <c:pt idx="119">
                  <c:v>2469</c:v>
                </c:pt>
                <c:pt idx="120">
                  <c:v>2470</c:v>
                </c:pt>
                <c:pt idx="121">
                  <c:v>2471</c:v>
                </c:pt>
                <c:pt idx="122">
                  <c:v>2472</c:v>
                </c:pt>
                <c:pt idx="123">
                  <c:v>2473</c:v>
                </c:pt>
                <c:pt idx="124">
                  <c:v>2474</c:v>
                </c:pt>
                <c:pt idx="125">
                  <c:v>2475</c:v>
                </c:pt>
                <c:pt idx="126">
                  <c:v>2476</c:v>
                </c:pt>
                <c:pt idx="127">
                  <c:v>2477</c:v>
                </c:pt>
                <c:pt idx="128">
                  <c:v>2478</c:v>
                </c:pt>
                <c:pt idx="129">
                  <c:v>2479</c:v>
                </c:pt>
                <c:pt idx="130">
                  <c:v>2480</c:v>
                </c:pt>
                <c:pt idx="131">
                  <c:v>2481</c:v>
                </c:pt>
                <c:pt idx="132">
                  <c:v>2482</c:v>
                </c:pt>
                <c:pt idx="133">
                  <c:v>2483</c:v>
                </c:pt>
                <c:pt idx="134">
                  <c:v>2484</c:v>
                </c:pt>
                <c:pt idx="135">
                  <c:v>2485</c:v>
                </c:pt>
                <c:pt idx="136">
                  <c:v>2486</c:v>
                </c:pt>
                <c:pt idx="137">
                  <c:v>2487</c:v>
                </c:pt>
                <c:pt idx="138">
                  <c:v>2488</c:v>
                </c:pt>
                <c:pt idx="139">
                  <c:v>2489</c:v>
                </c:pt>
                <c:pt idx="140">
                  <c:v>2490</c:v>
                </c:pt>
                <c:pt idx="141">
                  <c:v>2491</c:v>
                </c:pt>
                <c:pt idx="142">
                  <c:v>2492</c:v>
                </c:pt>
                <c:pt idx="143">
                  <c:v>2493</c:v>
                </c:pt>
                <c:pt idx="144">
                  <c:v>2494</c:v>
                </c:pt>
                <c:pt idx="145">
                  <c:v>2495</c:v>
                </c:pt>
                <c:pt idx="146">
                  <c:v>2496</c:v>
                </c:pt>
                <c:pt idx="147">
                  <c:v>2497</c:v>
                </c:pt>
                <c:pt idx="148">
                  <c:v>2498</c:v>
                </c:pt>
                <c:pt idx="149">
                  <c:v>2499</c:v>
                </c:pt>
                <c:pt idx="150">
                  <c:v>2500</c:v>
                </c:pt>
                <c:pt idx="151">
                  <c:v>2501</c:v>
                </c:pt>
                <c:pt idx="152">
                  <c:v>2502</c:v>
                </c:pt>
                <c:pt idx="153">
                  <c:v>2503</c:v>
                </c:pt>
                <c:pt idx="154">
                  <c:v>2504</c:v>
                </c:pt>
                <c:pt idx="155">
                  <c:v>2505</c:v>
                </c:pt>
                <c:pt idx="156">
                  <c:v>2506</c:v>
                </c:pt>
                <c:pt idx="157">
                  <c:v>2507</c:v>
                </c:pt>
                <c:pt idx="158">
                  <c:v>2508</c:v>
                </c:pt>
                <c:pt idx="159">
                  <c:v>2509</c:v>
                </c:pt>
                <c:pt idx="160">
                  <c:v>2510</c:v>
                </c:pt>
                <c:pt idx="161">
                  <c:v>2511</c:v>
                </c:pt>
                <c:pt idx="162">
                  <c:v>2512</c:v>
                </c:pt>
                <c:pt idx="163">
                  <c:v>2513</c:v>
                </c:pt>
                <c:pt idx="164">
                  <c:v>2514</c:v>
                </c:pt>
                <c:pt idx="165">
                  <c:v>2515</c:v>
                </c:pt>
                <c:pt idx="166">
                  <c:v>2516</c:v>
                </c:pt>
                <c:pt idx="167">
                  <c:v>2517</c:v>
                </c:pt>
                <c:pt idx="168">
                  <c:v>2518</c:v>
                </c:pt>
                <c:pt idx="169">
                  <c:v>2519</c:v>
                </c:pt>
                <c:pt idx="170">
                  <c:v>2520</c:v>
                </c:pt>
                <c:pt idx="171">
                  <c:v>2521</c:v>
                </c:pt>
                <c:pt idx="172">
                  <c:v>2522</c:v>
                </c:pt>
                <c:pt idx="173">
                  <c:v>2523</c:v>
                </c:pt>
                <c:pt idx="174">
                  <c:v>2524</c:v>
                </c:pt>
                <c:pt idx="175">
                  <c:v>2525</c:v>
                </c:pt>
                <c:pt idx="176">
                  <c:v>2526</c:v>
                </c:pt>
                <c:pt idx="177">
                  <c:v>2527</c:v>
                </c:pt>
                <c:pt idx="178">
                  <c:v>2528</c:v>
                </c:pt>
                <c:pt idx="179">
                  <c:v>2529</c:v>
                </c:pt>
                <c:pt idx="180">
                  <c:v>2530</c:v>
                </c:pt>
                <c:pt idx="181">
                  <c:v>2531</c:v>
                </c:pt>
                <c:pt idx="182">
                  <c:v>2532</c:v>
                </c:pt>
                <c:pt idx="183">
                  <c:v>2533</c:v>
                </c:pt>
                <c:pt idx="184">
                  <c:v>2534</c:v>
                </c:pt>
                <c:pt idx="185">
                  <c:v>2535</c:v>
                </c:pt>
                <c:pt idx="186">
                  <c:v>2536</c:v>
                </c:pt>
                <c:pt idx="187">
                  <c:v>2537</c:v>
                </c:pt>
                <c:pt idx="188">
                  <c:v>2538</c:v>
                </c:pt>
                <c:pt idx="189">
                  <c:v>2539</c:v>
                </c:pt>
                <c:pt idx="190">
                  <c:v>2540</c:v>
                </c:pt>
                <c:pt idx="191">
                  <c:v>2541</c:v>
                </c:pt>
                <c:pt idx="192">
                  <c:v>2542</c:v>
                </c:pt>
                <c:pt idx="193">
                  <c:v>2543</c:v>
                </c:pt>
                <c:pt idx="194">
                  <c:v>2544</c:v>
                </c:pt>
                <c:pt idx="195">
                  <c:v>2545</c:v>
                </c:pt>
                <c:pt idx="196">
                  <c:v>2546</c:v>
                </c:pt>
                <c:pt idx="197">
                  <c:v>2547</c:v>
                </c:pt>
                <c:pt idx="198">
                  <c:v>2548</c:v>
                </c:pt>
                <c:pt idx="199">
                  <c:v>2549</c:v>
                </c:pt>
                <c:pt idx="200">
                  <c:v>2550</c:v>
                </c:pt>
                <c:pt idx="201">
                  <c:v>2551</c:v>
                </c:pt>
                <c:pt idx="202">
                  <c:v>2552</c:v>
                </c:pt>
                <c:pt idx="203">
                  <c:v>2553</c:v>
                </c:pt>
                <c:pt idx="204">
                  <c:v>2554</c:v>
                </c:pt>
                <c:pt idx="205">
                  <c:v>2555</c:v>
                </c:pt>
                <c:pt idx="206">
                  <c:v>2556</c:v>
                </c:pt>
                <c:pt idx="207">
                  <c:v>2557</c:v>
                </c:pt>
                <c:pt idx="208">
                  <c:v>2558</c:v>
                </c:pt>
                <c:pt idx="209">
                  <c:v>2559</c:v>
                </c:pt>
                <c:pt idx="210">
                  <c:v>2560</c:v>
                </c:pt>
                <c:pt idx="211">
                  <c:v>2561</c:v>
                </c:pt>
                <c:pt idx="212">
                  <c:v>2562</c:v>
                </c:pt>
                <c:pt idx="213">
                  <c:v>2563</c:v>
                </c:pt>
                <c:pt idx="214">
                  <c:v>2564</c:v>
                </c:pt>
                <c:pt idx="215">
                  <c:v>2565</c:v>
                </c:pt>
                <c:pt idx="216">
                  <c:v>2566</c:v>
                </c:pt>
                <c:pt idx="217">
                  <c:v>2567</c:v>
                </c:pt>
                <c:pt idx="218">
                  <c:v>2568</c:v>
                </c:pt>
                <c:pt idx="219">
                  <c:v>2569</c:v>
                </c:pt>
                <c:pt idx="220">
                  <c:v>2570</c:v>
                </c:pt>
                <c:pt idx="221">
                  <c:v>2571</c:v>
                </c:pt>
                <c:pt idx="222">
                  <c:v>2572</c:v>
                </c:pt>
                <c:pt idx="223">
                  <c:v>2573</c:v>
                </c:pt>
                <c:pt idx="224">
                  <c:v>2574</c:v>
                </c:pt>
                <c:pt idx="225">
                  <c:v>2575</c:v>
                </c:pt>
                <c:pt idx="226">
                  <c:v>2576</c:v>
                </c:pt>
                <c:pt idx="227">
                  <c:v>2577</c:v>
                </c:pt>
                <c:pt idx="228">
                  <c:v>2578</c:v>
                </c:pt>
                <c:pt idx="229">
                  <c:v>2579</c:v>
                </c:pt>
                <c:pt idx="230">
                  <c:v>2580</c:v>
                </c:pt>
                <c:pt idx="231">
                  <c:v>2581</c:v>
                </c:pt>
                <c:pt idx="232">
                  <c:v>2582</c:v>
                </c:pt>
                <c:pt idx="233">
                  <c:v>2583</c:v>
                </c:pt>
                <c:pt idx="234">
                  <c:v>2584</c:v>
                </c:pt>
                <c:pt idx="235">
                  <c:v>2585</c:v>
                </c:pt>
                <c:pt idx="236">
                  <c:v>2586</c:v>
                </c:pt>
                <c:pt idx="237">
                  <c:v>2587</c:v>
                </c:pt>
                <c:pt idx="238">
                  <c:v>2588</c:v>
                </c:pt>
                <c:pt idx="239">
                  <c:v>2589</c:v>
                </c:pt>
                <c:pt idx="240">
                  <c:v>2590</c:v>
                </c:pt>
                <c:pt idx="241">
                  <c:v>2591</c:v>
                </c:pt>
                <c:pt idx="242">
                  <c:v>2592</c:v>
                </c:pt>
                <c:pt idx="243">
                  <c:v>2593</c:v>
                </c:pt>
                <c:pt idx="244">
                  <c:v>2594</c:v>
                </c:pt>
                <c:pt idx="245">
                  <c:v>2595</c:v>
                </c:pt>
                <c:pt idx="246">
                  <c:v>2596</c:v>
                </c:pt>
                <c:pt idx="247">
                  <c:v>2597</c:v>
                </c:pt>
                <c:pt idx="248">
                  <c:v>2598</c:v>
                </c:pt>
                <c:pt idx="249">
                  <c:v>2599</c:v>
                </c:pt>
                <c:pt idx="250">
                  <c:v>2600</c:v>
                </c:pt>
                <c:pt idx="251">
                  <c:v>2601</c:v>
                </c:pt>
                <c:pt idx="252">
                  <c:v>2602</c:v>
                </c:pt>
                <c:pt idx="253">
                  <c:v>2603</c:v>
                </c:pt>
                <c:pt idx="254">
                  <c:v>2604</c:v>
                </c:pt>
                <c:pt idx="255">
                  <c:v>2605</c:v>
                </c:pt>
                <c:pt idx="256">
                  <c:v>2606</c:v>
                </c:pt>
                <c:pt idx="257">
                  <c:v>2607</c:v>
                </c:pt>
                <c:pt idx="258">
                  <c:v>2608</c:v>
                </c:pt>
                <c:pt idx="259">
                  <c:v>2609</c:v>
                </c:pt>
                <c:pt idx="260">
                  <c:v>2610</c:v>
                </c:pt>
                <c:pt idx="261">
                  <c:v>2611</c:v>
                </c:pt>
                <c:pt idx="262">
                  <c:v>2612</c:v>
                </c:pt>
                <c:pt idx="263">
                  <c:v>2613</c:v>
                </c:pt>
                <c:pt idx="264">
                  <c:v>2614</c:v>
                </c:pt>
                <c:pt idx="265">
                  <c:v>2615</c:v>
                </c:pt>
                <c:pt idx="266">
                  <c:v>2616</c:v>
                </c:pt>
                <c:pt idx="267">
                  <c:v>2617</c:v>
                </c:pt>
                <c:pt idx="268">
                  <c:v>2618</c:v>
                </c:pt>
                <c:pt idx="269">
                  <c:v>2619</c:v>
                </c:pt>
                <c:pt idx="270">
                  <c:v>2620</c:v>
                </c:pt>
                <c:pt idx="271">
                  <c:v>2621</c:v>
                </c:pt>
                <c:pt idx="272">
                  <c:v>2622</c:v>
                </c:pt>
                <c:pt idx="273">
                  <c:v>2623</c:v>
                </c:pt>
                <c:pt idx="274">
                  <c:v>2624</c:v>
                </c:pt>
                <c:pt idx="275">
                  <c:v>2625</c:v>
                </c:pt>
                <c:pt idx="276">
                  <c:v>2626</c:v>
                </c:pt>
                <c:pt idx="277">
                  <c:v>2627</c:v>
                </c:pt>
                <c:pt idx="278">
                  <c:v>2628</c:v>
                </c:pt>
                <c:pt idx="279">
                  <c:v>2629</c:v>
                </c:pt>
                <c:pt idx="280">
                  <c:v>2630</c:v>
                </c:pt>
                <c:pt idx="281">
                  <c:v>2631</c:v>
                </c:pt>
                <c:pt idx="282">
                  <c:v>2632</c:v>
                </c:pt>
                <c:pt idx="283">
                  <c:v>2633</c:v>
                </c:pt>
                <c:pt idx="284">
                  <c:v>2634</c:v>
                </c:pt>
                <c:pt idx="285">
                  <c:v>2635</c:v>
                </c:pt>
                <c:pt idx="286">
                  <c:v>2636</c:v>
                </c:pt>
                <c:pt idx="287">
                  <c:v>2637</c:v>
                </c:pt>
                <c:pt idx="288">
                  <c:v>2638</c:v>
                </c:pt>
                <c:pt idx="289">
                  <c:v>2639</c:v>
                </c:pt>
                <c:pt idx="290">
                  <c:v>2640</c:v>
                </c:pt>
                <c:pt idx="291">
                  <c:v>2641</c:v>
                </c:pt>
                <c:pt idx="292">
                  <c:v>2642</c:v>
                </c:pt>
                <c:pt idx="293">
                  <c:v>2643</c:v>
                </c:pt>
                <c:pt idx="294">
                  <c:v>2644</c:v>
                </c:pt>
                <c:pt idx="295">
                  <c:v>2645</c:v>
                </c:pt>
                <c:pt idx="296">
                  <c:v>2646</c:v>
                </c:pt>
                <c:pt idx="297">
                  <c:v>2647</c:v>
                </c:pt>
                <c:pt idx="298">
                  <c:v>2648</c:v>
                </c:pt>
                <c:pt idx="299">
                  <c:v>2649</c:v>
                </c:pt>
                <c:pt idx="300">
                  <c:v>2650</c:v>
                </c:pt>
                <c:pt idx="301">
                  <c:v>2651</c:v>
                </c:pt>
                <c:pt idx="302">
                  <c:v>2652</c:v>
                </c:pt>
                <c:pt idx="303">
                  <c:v>2653</c:v>
                </c:pt>
                <c:pt idx="304">
                  <c:v>2654</c:v>
                </c:pt>
                <c:pt idx="305">
                  <c:v>2655</c:v>
                </c:pt>
                <c:pt idx="306">
                  <c:v>2656</c:v>
                </c:pt>
                <c:pt idx="307">
                  <c:v>2657</c:v>
                </c:pt>
                <c:pt idx="308">
                  <c:v>2658</c:v>
                </c:pt>
                <c:pt idx="309">
                  <c:v>2659</c:v>
                </c:pt>
                <c:pt idx="310">
                  <c:v>2660</c:v>
                </c:pt>
                <c:pt idx="311">
                  <c:v>2661</c:v>
                </c:pt>
                <c:pt idx="312">
                  <c:v>2662</c:v>
                </c:pt>
                <c:pt idx="313">
                  <c:v>2663</c:v>
                </c:pt>
                <c:pt idx="314">
                  <c:v>2664</c:v>
                </c:pt>
                <c:pt idx="315">
                  <c:v>2665</c:v>
                </c:pt>
                <c:pt idx="316">
                  <c:v>2666</c:v>
                </c:pt>
                <c:pt idx="317">
                  <c:v>2667</c:v>
                </c:pt>
                <c:pt idx="318">
                  <c:v>2668</c:v>
                </c:pt>
                <c:pt idx="319">
                  <c:v>2669</c:v>
                </c:pt>
                <c:pt idx="320">
                  <c:v>2670</c:v>
                </c:pt>
                <c:pt idx="321">
                  <c:v>2671</c:v>
                </c:pt>
                <c:pt idx="322">
                  <c:v>2672</c:v>
                </c:pt>
                <c:pt idx="323">
                  <c:v>2673</c:v>
                </c:pt>
                <c:pt idx="324">
                  <c:v>2674</c:v>
                </c:pt>
                <c:pt idx="325">
                  <c:v>2675</c:v>
                </c:pt>
                <c:pt idx="326">
                  <c:v>2676</c:v>
                </c:pt>
                <c:pt idx="327">
                  <c:v>2677</c:v>
                </c:pt>
                <c:pt idx="328">
                  <c:v>2678</c:v>
                </c:pt>
                <c:pt idx="329">
                  <c:v>2679</c:v>
                </c:pt>
                <c:pt idx="330">
                  <c:v>2680</c:v>
                </c:pt>
                <c:pt idx="331">
                  <c:v>2681</c:v>
                </c:pt>
                <c:pt idx="332">
                  <c:v>2682</c:v>
                </c:pt>
                <c:pt idx="333">
                  <c:v>2683</c:v>
                </c:pt>
                <c:pt idx="334">
                  <c:v>2684</c:v>
                </c:pt>
                <c:pt idx="335">
                  <c:v>2685</c:v>
                </c:pt>
                <c:pt idx="336">
                  <c:v>2686</c:v>
                </c:pt>
                <c:pt idx="337">
                  <c:v>2687</c:v>
                </c:pt>
                <c:pt idx="338">
                  <c:v>2688</c:v>
                </c:pt>
                <c:pt idx="339">
                  <c:v>2689</c:v>
                </c:pt>
                <c:pt idx="340">
                  <c:v>2690</c:v>
                </c:pt>
                <c:pt idx="341">
                  <c:v>2691</c:v>
                </c:pt>
                <c:pt idx="342">
                  <c:v>2692</c:v>
                </c:pt>
                <c:pt idx="343">
                  <c:v>2693</c:v>
                </c:pt>
                <c:pt idx="344">
                  <c:v>2694</c:v>
                </c:pt>
                <c:pt idx="345">
                  <c:v>2695</c:v>
                </c:pt>
                <c:pt idx="346">
                  <c:v>2696</c:v>
                </c:pt>
                <c:pt idx="347">
                  <c:v>2697</c:v>
                </c:pt>
                <c:pt idx="348">
                  <c:v>2698</c:v>
                </c:pt>
                <c:pt idx="349">
                  <c:v>2699</c:v>
                </c:pt>
                <c:pt idx="350">
                  <c:v>2700</c:v>
                </c:pt>
                <c:pt idx="351">
                  <c:v>2701</c:v>
                </c:pt>
                <c:pt idx="352">
                  <c:v>2702</c:v>
                </c:pt>
                <c:pt idx="353">
                  <c:v>2703</c:v>
                </c:pt>
                <c:pt idx="354">
                  <c:v>2704</c:v>
                </c:pt>
                <c:pt idx="355">
                  <c:v>2705</c:v>
                </c:pt>
                <c:pt idx="356">
                  <c:v>2706</c:v>
                </c:pt>
                <c:pt idx="357">
                  <c:v>2707</c:v>
                </c:pt>
                <c:pt idx="358">
                  <c:v>2708</c:v>
                </c:pt>
                <c:pt idx="359">
                  <c:v>2709</c:v>
                </c:pt>
                <c:pt idx="360">
                  <c:v>2710</c:v>
                </c:pt>
                <c:pt idx="361">
                  <c:v>2711</c:v>
                </c:pt>
                <c:pt idx="362">
                  <c:v>2712</c:v>
                </c:pt>
                <c:pt idx="363">
                  <c:v>2713</c:v>
                </c:pt>
                <c:pt idx="364">
                  <c:v>2714</c:v>
                </c:pt>
                <c:pt idx="365">
                  <c:v>2715</c:v>
                </c:pt>
                <c:pt idx="366">
                  <c:v>2716</c:v>
                </c:pt>
                <c:pt idx="367">
                  <c:v>2717</c:v>
                </c:pt>
                <c:pt idx="368">
                  <c:v>2718</c:v>
                </c:pt>
                <c:pt idx="369">
                  <c:v>2719</c:v>
                </c:pt>
                <c:pt idx="370">
                  <c:v>2720</c:v>
                </c:pt>
                <c:pt idx="371">
                  <c:v>2721</c:v>
                </c:pt>
                <c:pt idx="372">
                  <c:v>2722</c:v>
                </c:pt>
                <c:pt idx="373">
                  <c:v>2723</c:v>
                </c:pt>
                <c:pt idx="374">
                  <c:v>2724</c:v>
                </c:pt>
                <c:pt idx="375">
                  <c:v>2725</c:v>
                </c:pt>
                <c:pt idx="376">
                  <c:v>2726</c:v>
                </c:pt>
                <c:pt idx="377">
                  <c:v>2727</c:v>
                </c:pt>
                <c:pt idx="378">
                  <c:v>2728</c:v>
                </c:pt>
                <c:pt idx="379">
                  <c:v>2729</c:v>
                </c:pt>
                <c:pt idx="380">
                  <c:v>2730</c:v>
                </c:pt>
                <c:pt idx="381">
                  <c:v>2731</c:v>
                </c:pt>
                <c:pt idx="382">
                  <c:v>2732</c:v>
                </c:pt>
                <c:pt idx="383">
                  <c:v>2733</c:v>
                </c:pt>
                <c:pt idx="384">
                  <c:v>2734</c:v>
                </c:pt>
                <c:pt idx="385">
                  <c:v>2735</c:v>
                </c:pt>
                <c:pt idx="386">
                  <c:v>2736</c:v>
                </c:pt>
                <c:pt idx="387">
                  <c:v>2737</c:v>
                </c:pt>
                <c:pt idx="388">
                  <c:v>2738</c:v>
                </c:pt>
                <c:pt idx="389">
                  <c:v>2739</c:v>
                </c:pt>
                <c:pt idx="390">
                  <c:v>2740</c:v>
                </c:pt>
                <c:pt idx="391">
                  <c:v>2741</c:v>
                </c:pt>
                <c:pt idx="392">
                  <c:v>2742</c:v>
                </c:pt>
                <c:pt idx="393">
                  <c:v>2743</c:v>
                </c:pt>
                <c:pt idx="394">
                  <c:v>2744</c:v>
                </c:pt>
                <c:pt idx="395">
                  <c:v>2745</c:v>
                </c:pt>
                <c:pt idx="396">
                  <c:v>2746</c:v>
                </c:pt>
                <c:pt idx="397">
                  <c:v>2747</c:v>
                </c:pt>
                <c:pt idx="398">
                  <c:v>2748</c:v>
                </c:pt>
                <c:pt idx="399">
                  <c:v>2749</c:v>
                </c:pt>
                <c:pt idx="400">
                  <c:v>2750</c:v>
                </c:pt>
                <c:pt idx="401">
                  <c:v>2751</c:v>
                </c:pt>
                <c:pt idx="402">
                  <c:v>2752</c:v>
                </c:pt>
                <c:pt idx="403">
                  <c:v>2753</c:v>
                </c:pt>
                <c:pt idx="404">
                  <c:v>2754</c:v>
                </c:pt>
                <c:pt idx="405">
                  <c:v>2755</c:v>
                </c:pt>
                <c:pt idx="406">
                  <c:v>2756</c:v>
                </c:pt>
                <c:pt idx="407">
                  <c:v>2757</c:v>
                </c:pt>
                <c:pt idx="408">
                  <c:v>2758</c:v>
                </c:pt>
                <c:pt idx="409">
                  <c:v>2759</c:v>
                </c:pt>
                <c:pt idx="410">
                  <c:v>2760</c:v>
                </c:pt>
                <c:pt idx="411">
                  <c:v>2761</c:v>
                </c:pt>
                <c:pt idx="412">
                  <c:v>2762</c:v>
                </c:pt>
                <c:pt idx="413">
                  <c:v>2763</c:v>
                </c:pt>
                <c:pt idx="414">
                  <c:v>2764</c:v>
                </c:pt>
                <c:pt idx="415">
                  <c:v>2765</c:v>
                </c:pt>
                <c:pt idx="416">
                  <c:v>2766</c:v>
                </c:pt>
                <c:pt idx="417">
                  <c:v>2767</c:v>
                </c:pt>
                <c:pt idx="418">
                  <c:v>2768</c:v>
                </c:pt>
                <c:pt idx="419">
                  <c:v>2769</c:v>
                </c:pt>
                <c:pt idx="420">
                  <c:v>2770</c:v>
                </c:pt>
                <c:pt idx="421">
                  <c:v>2771</c:v>
                </c:pt>
                <c:pt idx="422">
                  <c:v>2772</c:v>
                </c:pt>
                <c:pt idx="423">
                  <c:v>2773</c:v>
                </c:pt>
                <c:pt idx="424">
                  <c:v>2774</c:v>
                </c:pt>
                <c:pt idx="425">
                  <c:v>2775</c:v>
                </c:pt>
                <c:pt idx="426">
                  <c:v>2776</c:v>
                </c:pt>
                <c:pt idx="427">
                  <c:v>2777</c:v>
                </c:pt>
                <c:pt idx="428">
                  <c:v>2778</c:v>
                </c:pt>
                <c:pt idx="429">
                  <c:v>2779</c:v>
                </c:pt>
                <c:pt idx="430">
                  <c:v>2780</c:v>
                </c:pt>
                <c:pt idx="431">
                  <c:v>2781</c:v>
                </c:pt>
                <c:pt idx="432">
                  <c:v>2782</c:v>
                </c:pt>
                <c:pt idx="433">
                  <c:v>2783</c:v>
                </c:pt>
                <c:pt idx="434">
                  <c:v>2784</c:v>
                </c:pt>
                <c:pt idx="435">
                  <c:v>2785</c:v>
                </c:pt>
                <c:pt idx="436">
                  <c:v>2786</c:v>
                </c:pt>
                <c:pt idx="437">
                  <c:v>2787</c:v>
                </c:pt>
                <c:pt idx="438">
                  <c:v>2788</c:v>
                </c:pt>
                <c:pt idx="439">
                  <c:v>2789</c:v>
                </c:pt>
                <c:pt idx="440">
                  <c:v>2790</c:v>
                </c:pt>
                <c:pt idx="441">
                  <c:v>2791</c:v>
                </c:pt>
                <c:pt idx="442">
                  <c:v>2792</c:v>
                </c:pt>
                <c:pt idx="443">
                  <c:v>2793</c:v>
                </c:pt>
                <c:pt idx="444">
                  <c:v>2794</c:v>
                </c:pt>
                <c:pt idx="445">
                  <c:v>2795</c:v>
                </c:pt>
                <c:pt idx="446">
                  <c:v>2796</c:v>
                </c:pt>
                <c:pt idx="447">
                  <c:v>2797</c:v>
                </c:pt>
                <c:pt idx="448">
                  <c:v>2798</c:v>
                </c:pt>
                <c:pt idx="449">
                  <c:v>2799</c:v>
                </c:pt>
                <c:pt idx="450">
                  <c:v>2800</c:v>
                </c:pt>
                <c:pt idx="451">
                  <c:v>2801</c:v>
                </c:pt>
                <c:pt idx="452">
                  <c:v>2802</c:v>
                </c:pt>
                <c:pt idx="453">
                  <c:v>2803</c:v>
                </c:pt>
                <c:pt idx="454">
                  <c:v>2804</c:v>
                </c:pt>
                <c:pt idx="455">
                  <c:v>2805</c:v>
                </c:pt>
                <c:pt idx="456">
                  <c:v>2806</c:v>
                </c:pt>
                <c:pt idx="457">
                  <c:v>2807</c:v>
                </c:pt>
                <c:pt idx="458">
                  <c:v>2808</c:v>
                </c:pt>
                <c:pt idx="459">
                  <c:v>2809</c:v>
                </c:pt>
                <c:pt idx="460">
                  <c:v>2810</c:v>
                </c:pt>
                <c:pt idx="461">
                  <c:v>2811</c:v>
                </c:pt>
                <c:pt idx="462">
                  <c:v>2812</c:v>
                </c:pt>
                <c:pt idx="463">
                  <c:v>2813</c:v>
                </c:pt>
                <c:pt idx="464">
                  <c:v>2814</c:v>
                </c:pt>
                <c:pt idx="465">
                  <c:v>2815</c:v>
                </c:pt>
                <c:pt idx="466">
                  <c:v>2816</c:v>
                </c:pt>
                <c:pt idx="467">
                  <c:v>2817</c:v>
                </c:pt>
                <c:pt idx="468">
                  <c:v>2818</c:v>
                </c:pt>
                <c:pt idx="469">
                  <c:v>2819</c:v>
                </c:pt>
                <c:pt idx="470">
                  <c:v>2820</c:v>
                </c:pt>
                <c:pt idx="471">
                  <c:v>2821</c:v>
                </c:pt>
                <c:pt idx="472">
                  <c:v>2822</c:v>
                </c:pt>
                <c:pt idx="473">
                  <c:v>2823</c:v>
                </c:pt>
                <c:pt idx="474">
                  <c:v>2824</c:v>
                </c:pt>
                <c:pt idx="475">
                  <c:v>2825</c:v>
                </c:pt>
                <c:pt idx="476">
                  <c:v>2826</c:v>
                </c:pt>
                <c:pt idx="477">
                  <c:v>2827</c:v>
                </c:pt>
                <c:pt idx="478">
                  <c:v>2828</c:v>
                </c:pt>
                <c:pt idx="479">
                  <c:v>2829</c:v>
                </c:pt>
                <c:pt idx="480">
                  <c:v>2830</c:v>
                </c:pt>
                <c:pt idx="481">
                  <c:v>2831</c:v>
                </c:pt>
                <c:pt idx="482">
                  <c:v>2832</c:v>
                </c:pt>
                <c:pt idx="483">
                  <c:v>2833</c:v>
                </c:pt>
                <c:pt idx="484">
                  <c:v>2834</c:v>
                </c:pt>
                <c:pt idx="485">
                  <c:v>2835</c:v>
                </c:pt>
                <c:pt idx="486">
                  <c:v>2836</c:v>
                </c:pt>
                <c:pt idx="487">
                  <c:v>2837</c:v>
                </c:pt>
                <c:pt idx="488">
                  <c:v>2838</c:v>
                </c:pt>
                <c:pt idx="489">
                  <c:v>2839</c:v>
                </c:pt>
                <c:pt idx="490">
                  <c:v>2840</c:v>
                </c:pt>
                <c:pt idx="491">
                  <c:v>2841</c:v>
                </c:pt>
                <c:pt idx="492">
                  <c:v>2842</c:v>
                </c:pt>
                <c:pt idx="493">
                  <c:v>2843</c:v>
                </c:pt>
                <c:pt idx="494">
                  <c:v>2844</c:v>
                </c:pt>
                <c:pt idx="495">
                  <c:v>2845</c:v>
                </c:pt>
                <c:pt idx="496">
                  <c:v>2846</c:v>
                </c:pt>
                <c:pt idx="497">
                  <c:v>2847</c:v>
                </c:pt>
              </c:numCache>
            </c:numRef>
          </c:xVal>
          <c:yVal>
            <c:numRef>
              <c:f>Graph!$D$6:$D$501</c:f>
              <c:numCache>
                <c:formatCode>General</c:formatCode>
                <c:ptCount val="496"/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Graph!$A$5:$A$502</c:f>
              <c:numCache>
                <c:formatCode>General</c:formatCode>
                <c:ptCount val="498"/>
                <c:pt idx="0">
                  <c:v>2350</c:v>
                </c:pt>
                <c:pt idx="1">
                  <c:v>2351</c:v>
                </c:pt>
                <c:pt idx="2">
                  <c:v>2352</c:v>
                </c:pt>
                <c:pt idx="3">
                  <c:v>2353</c:v>
                </c:pt>
                <c:pt idx="4">
                  <c:v>2354</c:v>
                </c:pt>
                <c:pt idx="5">
                  <c:v>2355</c:v>
                </c:pt>
                <c:pt idx="6">
                  <c:v>2356</c:v>
                </c:pt>
                <c:pt idx="7">
                  <c:v>2357</c:v>
                </c:pt>
                <c:pt idx="8">
                  <c:v>2358</c:v>
                </c:pt>
                <c:pt idx="9">
                  <c:v>2359</c:v>
                </c:pt>
                <c:pt idx="10">
                  <c:v>2360</c:v>
                </c:pt>
                <c:pt idx="11">
                  <c:v>2361</c:v>
                </c:pt>
                <c:pt idx="12">
                  <c:v>2362</c:v>
                </c:pt>
                <c:pt idx="13">
                  <c:v>2363</c:v>
                </c:pt>
                <c:pt idx="14">
                  <c:v>2364</c:v>
                </c:pt>
                <c:pt idx="15">
                  <c:v>2365</c:v>
                </c:pt>
                <c:pt idx="16">
                  <c:v>2366</c:v>
                </c:pt>
                <c:pt idx="17">
                  <c:v>2367</c:v>
                </c:pt>
                <c:pt idx="18">
                  <c:v>2368</c:v>
                </c:pt>
                <c:pt idx="19">
                  <c:v>2369</c:v>
                </c:pt>
                <c:pt idx="20">
                  <c:v>2370</c:v>
                </c:pt>
                <c:pt idx="21">
                  <c:v>2371</c:v>
                </c:pt>
                <c:pt idx="22">
                  <c:v>2372</c:v>
                </c:pt>
                <c:pt idx="23">
                  <c:v>2373</c:v>
                </c:pt>
                <c:pt idx="24">
                  <c:v>2374</c:v>
                </c:pt>
                <c:pt idx="25">
                  <c:v>2375</c:v>
                </c:pt>
                <c:pt idx="26">
                  <c:v>2376</c:v>
                </c:pt>
                <c:pt idx="27">
                  <c:v>2377</c:v>
                </c:pt>
                <c:pt idx="28">
                  <c:v>2378</c:v>
                </c:pt>
                <c:pt idx="29">
                  <c:v>2379</c:v>
                </c:pt>
                <c:pt idx="30">
                  <c:v>2380</c:v>
                </c:pt>
                <c:pt idx="31">
                  <c:v>2381</c:v>
                </c:pt>
                <c:pt idx="32">
                  <c:v>2382</c:v>
                </c:pt>
                <c:pt idx="33">
                  <c:v>2383</c:v>
                </c:pt>
                <c:pt idx="34">
                  <c:v>2384</c:v>
                </c:pt>
                <c:pt idx="35">
                  <c:v>2385</c:v>
                </c:pt>
                <c:pt idx="36">
                  <c:v>2386</c:v>
                </c:pt>
                <c:pt idx="37">
                  <c:v>2387</c:v>
                </c:pt>
                <c:pt idx="38">
                  <c:v>2388</c:v>
                </c:pt>
                <c:pt idx="39">
                  <c:v>2389</c:v>
                </c:pt>
                <c:pt idx="40">
                  <c:v>2390</c:v>
                </c:pt>
                <c:pt idx="41">
                  <c:v>2391</c:v>
                </c:pt>
                <c:pt idx="42">
                  <c:v>2392</c:v>
                </c:pt>
                <c:pt idx="43">
                  <c:v>2393</c:v>
                </c:pt>
                <c:pt idx="44">
                  <c:v>2394</c:v>
                </c:pt>
                <c:pt idx="45">
                  <c:v>2395</c:v>
                </c:pt>
                <c:pt idx="46">
                  <c:v>2396</c:v>
                </c:pt>
                <c:pt idx="47">
                  <c:v>2397</c:v>
                </c:pt>
                <c:pt idx="48">
                  <c:v>2398</c:v>
                </c:pt>
                <c:pt idx="49">
                  <c:v>2399</c:v>
                </c:pt>
                <c:pt idx="50">
                  <c:v>2400</c:v>
                </c:pt>
                <c:pt idx="51">
                  <c:v>2401</c:v>
                </c:pt>
                <c:pt idx="52">
                  <c:v>2402</c:v>
                </c:pt>
                <c:pt idx="53">
                  <c:v>2403</c:v>
                </c:pt>
                <c:pt idx="54">
                  <c:v>2404</c:v>
                </c:pt>
                <c:pt idx="55">
                  <c:v>2405</c:v>
                </c:pt>
                <c:pt idx="56">
                  <c:v>2406</c:v>
                </c:pt>
                <c:pt idx="57">
                  <c:v>2407</c:v>
                </c:pt>
                <c:pt idx="58">
                  <c:v>2408</c:v>
                </c:pt>
                <c:pt idx="59">
                  <c:v>2409</c:v>
                </c:pt>
                <c:pt idx="60">
                  <c:v>2410</c:v>
                </c:pt>
                <c:pt idx="61">
                  <c:v>2411</c:v>
                </c:pt>
                <c:pt idx="62">
                  <c:v>2412</c:v>
                </c:pt>
                <c:pt idx="63">
                  <c:v>2413</c:v>
                </c:pt>
                <c:pt idx="64">
                  <c:v>2414</c:v>
                </c:pt>
                <c:pt idx="65">
                  <c:v>2415</c:v>
                </c:pt>
                <c:pt idx="66">
                  <c:v>2416</c:v>
                </c:pt>
                <c:pt idx="67">
                  <c:v>2417</c:v>
                </c:pt>
                <c:pt idx="68">
                  <c:v>2418</c:v>
                </c:pt>
                <c:pt idx="69">
                  <c:v>2419</c:v>
                </c:pt>
                <c:pt idx="70">
                  <c:v>2420</c:v>
                </c:pt>
                <c:pt idx="71">
                  <c:v>2421</c:v>
                </c:pt>
                <c:pt idx="72">
                  <c:v>2422</c:v>
                </c:pt>
                <c:pt idx="73">
                  <c:v>2423</c:v>
                </c:pt>
                <c:pt idx="74">
                  <c:v>2424</c:v>
                </c:pt>
                <c:pt idx="75">
                  <c:v>2425</c:v>
                </c:pt>
                <c:pt idx="76">
                  <c:v>2426</c:v>
                </c:pt>
                <c:pt idx="77">
                  <c:v>2427</c:v>
                </c:pt>
                <c:pt idx="78">
                  <c:v>2428</c:v>
                </c:pt>
                <c:pt idx="79">
                  <c:v>2429</c:v>
                </c:pt>
                <c:pt idx="80">
                  <c:v>2430</c:v>
                </c:pt>
                <c:pt idx="81">
                  <c:v>2431</c:v>
                </c:pt>
                <c:pt idx="82">
                  <c:v>2432</c:v>
                </c:pt>
                <c:pt idx="83">
                  <c:v>2433</c:v>
                </c:pt>
                <c:pt idx="84">
                  <c:v>2434</c:v>
                </c:pt>
                <c:pt idx="85">
                  <c:v>2435</c:v>
                </c:pt>
                <c:pt idx="86">
                  <c:v>2436</c:v>
                </c:pt>
                <c:pt idx="87">
                  <c:v>2437</c:v>
                </c:pt>
                <c:pt idx="88">
                  <c:v>2438</c:v>
                </c:pt>
                <c:pt idx="89">
                  <c:v>2439</c:v>
                </c:pt>
                <c:pt idx="90">
                  <c:v>2440</c:v>
                </c:pt>
                <c:pt idx="91">
                  <c:v>2441</c:v>
                </c:pt>
                <c:pt idx="92">
                  <c:v>2442</c:v>
                </c:pt>
                <c:pt idx="93">
                  <c:v>2443</c:v>
                </c:pt>
                <c:pt idx="94">
                  <c:v>2444</c:v>
                </c:pt>
                <c:pt idx="95">
                  <c:v>2445</c:v>
                </c:pt>
                <c:pt idx="96">
                  <c:v>2446</c:v>
                </c:pt>
                <c:pt idx="97">
                  <c:v>2447</c:v>
                </c:pt>
                <c:pt idx="98">
                  <c:v>2448</c:v>
                </c:pt>
                <c:pt idx="99">
                  <c:v>2449</c:v>
                </c:pt>
                <c:pt idx="100">
                  <c:v>2450</c:v>
                </c:pt>
                <c:pt idx="101">
                  <c:v>2451</c:v>
                </c:pt>
                <c:pt idx="102">
                  <c:v>2452</c:v>
                </c:pt>
                <c:pt idx="103">
                  <c:v>2453</c:v>
                </c:pt>
                <c:pt idx="104">
                  <c:v>2454</c:v>
                </c:pt>
                <c:pt idx="105">
                  <c:v>2455</c:v>
                </c:pt>
                <c:pt idx="106">
                  <c:v>2456</c:v>
                </c:pt>
                <c:pt idx="107">
                  <c:v>2457</c:v>
                </c:pt>
                <c:pt idx="108">
                  <c:v>2458</c:v>
                </c:pt>
                <c:pt idx="109">
                  <c:v>2459</c:v>
                </c:pt>
                <c:pt idx="110">
                  <c:v>2460</c:v>
                </c:pt>
                <c:pt idx="111">
                  <c:v>2461</c:v>
                </c:pt>
                <c:pt idx="112">
                  <c:v>2462</c:v>
                </c:pt>
                <c:pt idx="113">
                  <c:v>2463</c:v>
                </c:pt>
                <c:pt idx="114">
                  <c:v>2464</c:v>
                </c:pt>
                <c:pt idx="115">
                  <c:v>2465</c:v>
                </c:pt>
                <c:pt idx="116">
                  <c:v>2466</c:v>
                </c:pt>
                <c:pt idx="117">
                  <c:v>2467</c:v>
                </c:pt>
                <c:pt idx="118">
                  <c:v>2468</c:v>
                </c:pt>
                <c:pt idx="119">
                  <c:v>2469</c:v>
                </c:pt>
                <c:pt idx="120">
                  <c:v>2470</c:v>
                </c:pt>
                <c:pt idx="121">
                  <c:v>2471</c:v>
                </c:pt>
                <c:pt idx="122">
                  <c:v>2472</c:v>
                </c:pt>
                <c:pt idx="123">
                  <c:v>2473</c:v>
                </c:pt>
                <c:pt idx="124">
                  <c:v>2474</c:v>
                </c:pt>
                <c:pt idx="125">
                  <c:v>2475</c:v>
                </c:pt>
                <c:pt idx="126">
                  <c:v>2476</c:v>
                </c:pt>
                <c:pt idx="127">
                  <c:v>2477</c:v>
                </c:pt>
                <c:pt idx="128">
                  <c:v>2478</c:v>
                </c:pt>
                <c:pt idx="129">
                  <c:v>2479</c:v>
                </c:pt>
                <c:pt idx="130">
                  <c:v>2480</c:v>
                </c:pt>
                <c:pt idx="131">
                  <c:v>2481</c:v>
                </c:pt>
                <c:pt idx="132">
                  <c:v>2482</c:v>
                </c:pt>
                <c:pt idx="133">
                  <c:v>2483</c:v>
                </c:pt>
                <c:pt idx="134">
                  <c:v>2484</c:v>
                </c:pt>
                <c:pt idx="135">
                  <c:v>2485</c:v>
                </c:pt>
                <c:pt idx="136">
                  <c:v>2486</c:v>
                </c:pt>
                <c:pt idx="137">
                  <c:v>2487</c:v>
                </c:pt>
                <c:pt idx="138">
                  <c:v>2488</c:v>
                </c:pt>
                <c:pt idx="139">
                  <c:v>2489</c:v>
                </c:pt>
                <c:pt idx="140">
                  <c:v>2490</c:v>
                </c:pt>
                <c:pt idx="141">
                  <c:v>2491</c:v>
                </c:pt>
                <c:pt idx="142">
                  <c:v>2492</c:v>
                </c:pt>
                <c:pt idx="143">
                  <c:v>2493</c:v>
                </c:pt>
                <c:pt idx="144">
                  <c:v>2494</c:v>
                </c:pt>
                <c:pt idx="145">
                  <c:v>2495</c:v>
                </c:pt>
                <c:pt idx="146">
                  <c:v>2496</c:v>
                </c:pt>
                <c:pt idx="147">
                  <c:v>2497</c:v>
                </c:pt>
                <c:pt idx="148">
                  <c:v>2498</c:v>
                </c:pt>
                <c:pt idx="149">
                  <c:v>2499</c:v>
                </c:pt>
                <c:pt idx="150">
                  <c:v>2500</c:v>
                </c:pt>
                <c:pt idx="151">
                  <c:v>2501</c:v>
                </c:pt>
                <c:pt idx="152">
                  <c:v>2502</c:v>
                </c:pt>
                <c:pt idx="153">
                  <c:v>2503</c:v>
                </c:pt>
                <c:pt idx="154">
                  <c:v>2504</c:v>
                </c:pt>
                <c:pt idx="155">
                  <c:v>2505</c:v>
                </c:pt>
                <c:pt idx="156">
                  <c:v>2506</c:v>
                </c:pt>
                <c:pt idx="157">
                  <c:v>2507</c:v>
                </c:pt>
                <c:pt idx="158">
                  <c:v>2508</c:v>
                </c:pt>
                <c:pt idx="159">
                  <c:v>2509</c:v>
                </c:pt>
                <c:pt idx="160">
                  <c:v>2510</c:v>
                </c:pt>
                <c:pt idx="161">
                  <c:v>2511</c:v>
                </c:pt>
                <c:pt idx="162">
                  <c:v>2512</c:v>
                </c:pt>
                <c:pt idx="163">
                  <c:v>2513</c:v>
                </c:pt>
                <c:pt idx="164">
                  <c:v>2514</c:v>
                </c:pt>
                <c:pt idx="165">
                  <c:v>2515</c:v>
                </c:pt>
                <c:pt idx="166">
                  <c:v>2516</c:v>
                </c:pt>
                <c:pt idx="167">
                  <c:v>2517</c:v>
                </c:pt>
                <c:pt idx="168">
                  <c:v>2518</c:v>
                </c:pt>
                <c:pt idx="169">
                  <c:v>2519</c:v>
                </c:pt>
                <c:pt idx="170">
                  <c:v>2520</c:v>
                </c:pt>
                <c:pt idx="171">
                  <c:v>2521</c:v>
                </c:pt>
                <c:pt idx="172">
                  <c:v>2522</c:v>
                </c:pt>
                <c:pt idx="173">
                  <c:v>2523</c:v>
                </c:pt>
                <c:pt idx="174">
                  <c:v>2524</c:v>
                </c:pt>
                <c:pt idx="175">
                  <c:v>2525</c:v>
                </c:pt>
                <c:pt idx="176">
                  <c:v>2526</c:v>
                </c:pt>
                <c:pt idx="177">
                  <c:v>2527</c:v>
                </c:pt>
                <c:pt idx="178">
                  <c:v>2528</c:v>
                </c:pt>
                <c:pt idx="179">
                  <c:v>2529</c:v>
                </c:pt>
                <c:pt idx="180">
                  <c:v>2530</c:v>
                </c:pt>
                <c:pt idx="181">
                  <c:v>2531</c:v>
                </c:pt>
                <c:pt idx="182">
                  <c:v>2532</c:v>
                </c:pt>
                <c:pt idx="183">
                  <c:v>2533</c:v>
                </c:pt>
                <c:pt idx="184">
                  <c:v>2534</c:v>
                </c:pt>
                <c:pt idx="185">
                  <c:v>2535</c:v>
                </c:pt>
                <c:pt idx="186">
                  <c:v>2536</c:v>
                </c:pt>
                <c:pt idx="187">
                  <c:v>2537</c:v>
                </c:pt>
                <c:pt idx="188">
                  <c:v>2538</c:v>
                </c:pt>
                <c:pt idx="189">
                  <c:v>2539</c:v>
                </c:pt>
                <c:pt idx="190">
                  <c:v>2540</c:v>
                </c:pt>
                <c:pt idx="191">
                  <c:v>2541</c:v>
                </c:pt>
                <c:pt idx="192">
                  <c:v>2542</c:v>
                </c:pt>
                <c:pt idx="193">
                  <c:v>2543</c:v>
                </c:pt>
                <c:pt idx="194">
                  <c:v>2544</c:v>
                </c:pt>
                <c:pt idx="195">
                  <c:v>2545</c:v>
                </c:pt>
                <c:pt idx="196">
                  <c:v>2546</c:v>
                </c:pt>
                <c:pt idx="197">
                  <c:v>2547</c:v>
                </c:pt>
                <c:pt idx="198">
                  <c:v>2548</c:v>
                </c:pt>
                <c:pt idx="199">
                  <c:v>2549</c:v>
                </c:pt>
                <c:pt idx="200">
                  <c:v>2550</c:v>
                </c:pt>
                <c:pt idx="201">
                  <c:v>2551</c:v>
                </c:pt>
                <c:pt idx="202">
                  <c:v>2552</c:v>
                </c:pt>
                <c:pt idx="203">
                  <c:v>2553</c:v>
                </c:pt>
                <c:pt idx="204">
                  <c:v>2554</c:v>
                </c:pt>
                <c:pt idx="205">
                  <c:v>2555</c:v>
                </c:pt>
                <c:pt idx="206">
                  <c:v>2556</c:v>
                </c:pt>
                <c:pt idx="207">
                  <c:v>2557</c:v>
                </c:pt>
                <c:pt idx="208">
                  <c:v>2558</c:v>
                </c:pt>
                <c:pt idx="209">
                  <c:v>2559</c:v>
                </c:pt>
                <c:pt idx="210">
                  <c:v>2560</c:v>
                </c:pt>
                <c:pt idx="211">
                  <c:v>2561</c:v>
                </c:pt>
                <c:pt idx="212">
                  <c:v>2562</c:v>
                </c:pt>
                <c:pt idx="213">
                  <c:v>2563</c:v>
                </c:pt>
                <c:pt idx="214">
                  <c:v>2564</c:v>
                </c:pt>
                <c:pt idx="215">
                  <c:v>2565</c:v>
                </c:pt>
                <c:pt idx="216">
                  <c:v>2566</c:v>
                </c:pt>
                <c:pt idx="217">
                  <c:v>2567</c:v>
                </c:pt>
                <c:pt idx="218">
                  <c:v>2568</c:v>
                </c:pt>
                <c:pt idx="219">
                  <c:v>2569</c:v>
                </c:pt>
                <c:pt idx="220">
                  <c:v>2570</c:v>
                </c:pt>
                <c:pt idx="221">
                  <c:v>2571</c:v>
                </c:pt>
                <c:pt idx="222">
                  <c:v>2572</c:v>
                </c:pt>
                <c:pt idx="223">
                  <c:v>2573</c:v>
                </c:pt>
                <c:pt idx="224">
                  <c:v>2574</c:v>
                </c:pt>
                <c:pt idx="225">
                  <c:v>2575</c:v>
                </c:pt>
                <c:pt idx="226">
                  <c:v>2576</c:v>
                </c:pt>
                <c:pt idx="227">
                  <c:v>2577</c:v>
                </c:pt>
                <c:pt idx="228">
                  <c:v>2578</c:v>
                </c:pt>
                <c:pt idx="229">
                  <c:v>2579</c:v>
                </c:pt>
                <c:pt idx="230">
                  <c:v>2580</c:v>
                </c:pt>
                <c:pt idx="231">
                  <c:v>2581</c:v>
                </c:pt>
                <c:pt idx="232">
                  <c:v>2582</c:v>
                </c:pt>
                <c:pt idx="233">
                  <c:v>2583</c:v>
                </c:pt>
                <c:pt idx="234">
                  <c:v>2584</c:v>
                </c:pt>
                <c:pt idx="235">
                  <c:v>2585</c:v>
                </c:pt>
                <c:pt idx="236">
                  <c:v>2586</c:v>
                </c:pt>
                <c:pt idx="237">
                  <c:v>2587</c:v>
                </c:pt>
                <c:pt idx="238">
                  <c:v>2588</c:v>
                </c:pt>
                <c:pt idx="239">
                  <c:v>2589</c:v>
                </c:pt>
                <c:pt idx="240">
                  <c:v>2590</c:v>
                </c:pt>
                <c:pt idx="241">
                  <c:v>2591</c:v>
                </c:pt>
                <c:pt idx="242">
                  <c:v>2592</c:v>
                </c:pt>
                <c:pt idx="243">
                  <c:v>2593</c:v>
                </c:pt>
                <c:pt idx="244">
                  <c:v>2594</c:v>
                </c:pt>
                <c:pt idx="245">
                  <c:v>2595</c:v>
                </c:pt>
                <c:pt idx="246">
                  <c:v>2596</c:v>
                </c:pt>
                <c:pt idx="247">
                  <c:v>2597</c:v>
                </c:pt>
                <c:pt idx="248">
                  <c:v>2598</c:v>
                </c:pt>
                <c:pt idx="249">
                  <c:v>2599</c:v>
                </c:pt>
                <c:pt idx="250">
                  <c:v>2600</c:v>
                </c:pt>
                <c:pt idx="251">
                  <c:v>2601</c:v>
                </c:pt>
                <c:pt idx="252">
                  <c:v>2602</c:v>
                </c:pt>
                <c:pt idx="253">
                  <c:v>2603</c:v>
                </c:pt>
                <c:pt idx="254">
                  <c:v>2604</c:v>
                </c:pt>
                <c:pt idx="255">
                  <c:v>2605</c:v>
                </c:pt>
                <c:pt idx="256">
                  <c:v>2606</c:v>
                </c:pt>
                <c:pt idx="257">
                  <c:v>2607</c:v>
                </c:pt>
                <c:pt idx="258">
                  <c:v>2608</c:v>
                </c:pt>
                <c:pt idx="259">
                  <c:v>2609</c:v>
                </c:pt>
                <c:pt idx="260">
                  <c:v>2610</c:v>
                </c:pt>
                <c:pt idx="261">
                  <c:v>2611</c:v>
                </c:pt>
                <c:pt idx="262">
                  <c:v>2612</c:v>
                </c:pt>
                <c:pt idx="263">
                  <c:v>2613</c:v>
                </c:pt>
                <c:pt idx="264">
                  <c:v>2614</c:v>
                </c:pt>
                <c:pt idx="265">
                  <c:v>2615</c:v>
                </c:pt>
                <c:pt idx="266">
                  <c:v>2616</c:v>
                </c:pt>
                <c:pt idx="267">
                  <c:v>2617</c:v>
                </c:pt>
                <c:pt idx="268">
                  <c:v>2618</c:v>
                </c:pt>
                <c:pt idx="269">
                  <c:v>2619</c:v>
                </c:pt>
                <c:pt idx="270">
                  <c:v>2620</c:v>
                </c:pt>
                <c:pt idx="271">
                  <c:v>2621</c:v>
                </c:pt>
                <c:pt idx="272">
                  <c:v>2622</c:v>
                </c:pt>
                <c:pt idx="273">
                  <c:v>2623</c:v>
                </c:pt>
                <c:pt idx="274">
                  <c:v>2624</c:v>
                </c:pt>
                <c:pt idx="275">
                  <c:v>2625</c:v>
                </c:pt>
                <c:pt idx="276">
                  <c:v>2626</c:v>
                </c:pt>
                <c:pt idx="277">
                  <c:v>2627</c:v>
                </c:pt>
                <c:pt idx="278">
                  <c:v>2628</c:v>
                </c:pt>
                <c:pt idx="279">
                  <c:v>2629</c:v>
                </c:pt>
                <c:pt idx="280">
                  <c:v>2630</c:v>
                </c:pt>
                <c:pt idx="281">
                  <c:v>2631</c:v>
                </c:pt>
                <c:pt idx="282">
                  <c:v>2632</c:v>
                </c:pt>
                <c:pt idx="283">
                  <c:v>2633</c:v>
                </c:pt>
                <c:pt idx="284">
                  <c:v>2634</c:v>
                </c:pt>
                <c:pt idx="285">
                  <c:v>2635</c:v>
                </c:pt>
                <c:pt idx="286">
                  <c:v>2636</c:v>
                </c:pt>
                <c:pt idx="287">
                  <c:v>2637</c:v>
                </c:pt>
                <c:pt idx="288">
                  <c:v>2638</c:v>
                </c:pt>
                <c:pt idx="289">
                  <c:v>2639</c:v>
                </c:pt>
                <c:pt idx="290">
                  <c:v>2640</c:v>
                </c:pt>
                <c:pt idx="291">
                  <c:v>2641</c:v>
                </c:pt>
                <c:pt idx="292">
                  <c:v>2642</c:v>
                </c:pt>
                <c:pt idx="293">
                  <c:v>2643</c:v>
                </c:pt>
                <c:pt idx="294">
                  <c:v>2644</c:v>
                </c:pt>
                <c:pt idx="295">
                  <c:v>2645</c:v>
                </c:pt>
                <c:pt idx="296">
                  <c:v>2646</c:v>
                </c:pt>
                <c:pt idx="297">
                  <c:v>2647</c:v>
                </c:pt>
                <c:pt idx="298">
                  <c:v>2648</c:v>
                </c:pt>
                <c:pt idx="299">
                  <c:v>2649</c:v>
                </c:pt>
                <c:pt idx="300">
                  <c:v>2650</c:v>
                </c:pt>
                <c:pt idx="301">
                  <c:v>2651</c:v>
                </c:pt>
                <c:pt idx="302">
                  <c:v>2652</c:v>
                </c:pt>
                <c:pt idx="303">
                  <c:v>2653</c:v>
                </c:pt>
                <c:pt idx="304">
                  <c:v>2654</c:v>
                </c:pt>
                <c:pt idx="305">
                  <c:v>2655</c:v>
                </c:pt>
                <c:pt idx="306">
                  <c:v>2656</c:v>
                </c:pt>
                <c:pt idx="307">
                  <c:v>2657</c:v>
                </c:pt>
                <c:pt idx="308">
                  <c:v>2658</c:v>
                </c:pt>
                <c:pt idx="309">
                  <c:v>2659</c:v>
                </c:pt>
                <c:pt idx="310">
                  <c:v>2660</c:v>
                </c:pt>
                <c:pt idx="311">
                  <c:v>2661</c:v>
                </c:pt>
                <c:pt idx="312">
                  <c:v>2662</c:v>
                </c:pt>
                <c:pt idx="313">
                  <c:v>2663</c:v>
                </c:pt>
                <c:pt idx="314">
                  <c:v>2664</c:v>
                </c:pt>
                <c:pt idx="315">
                  <c:v>2665</c:v>
                </c:pt>
                <c:pt idx="316">
                  <c:v>2666</c:v>
                </c:pt>
                <c:pt idx="317">
                  <c:v>2667</c:v>
                </c:pt>
                <c:pt idx="318">
                  <c:v>2668</c:v>
                </c:pt>
                <c:pt idx="319">
                  <c:v>2669</c:v>
                </c:pt>
                <c:pt idx="320">
                  <c:v>2670</c:v>
                </c:pt>
                <c:pt idx="321">
                  <c:v>2671</c:v>
                </c:pt>
                <c:pt idx="322">
                  <c:v>2672</c:v>
                </c:pt>
                <c:pt idx="323">
                  <c:v>2673</c:v>
                </c:pt>
                <c:pt idx="324">
                  <c:v>2674</c:v>
                </c:pt>
                <c:pt idx="325">
                  <c:v>2675</c:v>
                </c:pt>
                <c:pt idx="326">
                  <c:v>2676</c:v>
                </c:pt>
                <c:pt idx="327">
                  <c:v>2677</c:v>
                </c:pt>
                <c:pt idx="328">
                  <c:v>2678</c:v>
                </c:pt>
                <c:pt idx="329">
                  <c:v>2679</c:v>
                </c:pt>
                <c:pt idx="330">
                  <c:v>2680</c:v>
                </c:pt>
                <c:pt idx="331">
                  <c:v>2681</c:v>
                </c:pt>
                <c:pt idx="332">
                  <c:v>2682</c:v>
                </c:pt>
                <c:pt idx="333">
                  <c:v>2683</c:v>
                </c:pt>
                <c:pt idx="334">
                  <c:v>2684</c:v>
                </c:pt>
                <c:pt idx="335">
                  <c:v>2685</c:v>
                </c:pt>
                <c:pt idx="336">
                  <c:v>2686</c:v>
                </c:pt>
                <c:pt idx="337">
                  <c:v>2687</c:v>
                </c:pt>
                <c:pt idx="338">
                  <c:v>2688</c:v>
                </c:pt>
                <c:pt idx="339">
                  <c:v>2689</c:v>
                </c:pt>
                <c:pt idx="340">
                  <c:v>2690</c:v>
                </c:pt>
                <c:pt idx="341">
                  <c:v>2691</c:v>
                </c:pt>
                <c:pt idx="342">
                  <c:v>2692</c:v>
                </c:pt>
                <c:pt idx="343">
                  <c:v>2693</c:v>
                </c:pt>
                <c:pt idx="344">
                  <c:v>2694</c:v>
                </c:pt>
                <c:pt idx="345">
                  <c:v>2695</c:v>
                </c:pt>
                <c:pt idx="346">
                  <c:v>2696</c:v>
                </c:pt>
                <c:pt idx="347">
                  <c:v>2697</c:v>
                </c:pt>
                <c:pt idx="348">
                  <c:v>2698</c:v>
                </c:pt>
                <c:pt idx="349">
                  <c:v>2699</c:v>
                </c:pt>
                <c:pt idx="350">
                  <c:v>2700</c:v>
                </c:pt>
                <c:pt idx="351">
                  <c:v>2701</c:v>
                </c:pt>
                <c:pt idx="352">
                  <c:v>2702</c:v>
                </c:pt>
                <c:pt idx="353">
                  <c:v>2703</c:v>
                </c:pt>
                <c:pt idx="354">
                  <c:v>2704</c:v>
                </c:pt>
                <c:pt idx="355">
                  <c:v>2705</c:v>
                </c:pt>
                <c:pt idx="356">
                  <c:v>2706</c:v>
                </c:pt>
                <c:pt idx="357">
                  <c:v>2707</c:v>
                </c:pt>
                <c:pt idx="358">
                  <c:v>2708</c:v>
                </c:pt>
                <c:pt idx="359">
                  <c:v>2709</c:v>
                </c:pt>
                <c:pt idx="360">
                  <c:v>2710</c:v>
                </c:pt>
                <c:pt idx="361">
                  <c:v>2711</c:v>
                </c:pt>
                <c:pt idx="362">
                  <c:v>2712</c:v>
                </c:pt>
                <c:pt idx="363">
                  <c:v>2713</c:v>
                </c:pt>
                <c:pt idx="364">
                  <c:v>2714</c:v>
                </c:pt>
                <c:pt idx="365">
                  <c:v>2715</c:v>
                </c:pt>
                <c:pt idx="366">
                  <c:v>2716</c:v>
                </c:pt>
                <c:pt idx="367">
                  <c:v>2717</c:v>
                </c:pt>
                <c:pt idx="368">
                  <c:v>2718</c:v>
                </c:pt>
                <c:pt idx="369">
                  <c:v>2719</c:v>
                </c:pt>
                <c:pt idx="370">
                  <c:v>2720</c:v>
                </c:pt>
                <c:pt idx="371">
                  <c:v>2721</c:v>
                </c:pt>
                <c:pt idx="372">
                  <c:v>2722</c:v>
                </c:pt>
                <c:pt idx="373">
                  <c:v>2723</c:v>
                </c:pt>
                <c:pt idx="374">
                  <c:v>2724</c:v>
                </c:pt>
                <c:pt idx="375">
                  <c:v>2725</c:v>
                </c:pt>
                <c:pt idx="376">
                  <c:v>2726</c:v>
                </c:pt>
                <c:pt idx="377">
                  <c:v>2727</c:v>
                </c:pt>
                <c:pt idx="378">
                  <c:v>2728</c:v>
                </c:pt>
                <c:pt idx="379">
                  <c:v>2729</c:v>
                </c:pt>
                <c:pt idx="380">
                  <c:v>2730</c:v>
                </c:pt>
                <c:pt idx="381">
                  <c:v>2731</c:v>
                </c:pt>
                <c:pt idx="382">
                  <c:v>2732</c:v>
                </c:pt>
                <c:pt idx="383">
                  <c:v>2733</c:v>
                </c:pt>
                <c:pt idx="384">
                  <c:v>2734</c:v>
                </c:pt>
                <c:pt idx="385">
                  <c:v>2735</c:v>
                </c:pt>
                <c:pt idx="386">
                  <c:v>2736</c:v>
                </c:pt>
                <c:pt idx="387">
                  <c:v>2737</c:v>
                </c:pt>
                <c:pt idx="388">
                  <c:v>2738</c:v>
                </c:pt>
                <c:pt idx="389">
                  <c:v>2739</c:v>
                </c:pt>
                <c:pt idx="390">
                  <c:v>2740</c:v>
                </c:pt>
                <c:pt idx="391">
                  <c:v>2741</c:v>
                </c:pt>
                <c:pt idx="392">
                  <c:v>2742</c:v>
                </c:pt>
                <c:pt idx="393">
                  <c:v>2743</c:v>
                </c:pt>
                <c:pt idx="394">
                  <c:v>2744</c:v>
                </c:pt>
                <c:pt idx="395">
                  <c:v>2745</c:v>
                </c:pt>
                <c:pt idx="396">
                  <c:v>2746</c:v>
                </c:pt>
                <c:pt idx="397">
                  <c:v>2747</c:v>
                </c:pt>
                <c:pt idx="398">
                  <c:v>2748</c:v>
                </c:pt>
                <c:pt idx="399">
                  <c:v>2749</c:v>
                </c:pt>
                <c:pt idx="400">
                  <c:v>2750</c:v>
                </c:pt>
                <c:pt idx="401">
                  <c:v>2751</c:v>
                </c:pt>
                <c:pt idx="402">
                  <c:v>2752</c:v>
                </c:pt>
                <c:pt idx="403">
                  <c:v>2753</c:v>
                </c:pt>
                <c:pt idx="404">
                  <c:v>2754</c:v>
                </c:pt>
                <c:pt idx="405">
                  <c:v>2755</c:v>
                </c:pt>
                <c:pt idx="406">
                  <c:v>2756</c:v>
                </c:pt>
                <c:pt idx="407">
                  <c:v>2757</c:v>
                </c:pt>
                <c:pt idx="408">
                  <c:v>2758</c:v>
                </c:pt>
                <c:pt idx="409">
                  <c:v>2759</c:v>
                </c:pt>
                <c:pt idx="410">
                  <c:v>2760</c:v>
                </c:pt>
                <c:pt idx="411">
                  <c:v>2761</c:v>
                </c:pt>
                <c:pt idx="412">
                  <c:v>2762</c:v>
                </c:pt>
                <c:pt idx="413">
                  <c:v>2763</c:v>
                </c:pt>
                <c:pt idx="414">
                  <c:v>2764</c:v>
                </c:pt>
                <c:pt idx="415">
                  <c:v>2765</c:v>
                </c:pt>
                <c:pt idx="416">
                  <c:v>2766</c:v>
                </c:pt>
                <c:pt idx="417">
                  <c:v>2767</c:v>
                </c:pt>
                <c:pt idx="418">
                  <c:v>2768</c:v>
                </c:pt>
                <c:pt idx="419">
                  <c:v>2769</c:v>
                </c:pt>
                <c:pt idx="420">
                  <c:v>2770</c:v>
                </c:pt>
                <c:pt idx="421">
                  <c:v>2771</c:v>
                </c:pt>
                <c:pt idx="422">
                  <c:v>2772</c:v>
                </c:pt>
                <c:pt idx="423">
                  <c:v>2773</c:v>
                </c:pt>
                <c:pt idx="424">
                  <c:v>2774</c:v>
                </c:pt>
                <c:pt idx="425">
                  <c:v>2775</c:v>
                </c:pt>
                <c:pt idx="426">
                  <c:v>2776</c:v>
                </c:pt>
                <c:pt idx="427">
                  <c:v>2777</c:v>
                </c:pt>
                <c:pt idx="428">
                  <c:v>2778</c:v>
                </c:pt>
                <c:pt idx="429">
                  <c:v>2779</c:v>
                </c:pt>
                <c:pt idx="430">
                  <c:v>2780</c:v>
                </c:pt>
                <c:pt idx="431">
                  <c:v>2781</c:v>
                </c:pt>
                <c:pt idx="432">
                  <c:v>2782</c:v>
                </c:pt>
                <c:pt idx="433">
                  <c:v>2783</c:v>
                </c:pt>
                <c:pt idx="434">
                  <c:v>2784</c:v>
                </c:pt>
                <c:pt idx="435">
                  <c:v>2785</c:v>
                </c:pt>
                <c:pt idx="436">
                  <c:v>2786</c:v>
                </c:pt>
                <c:pt idx="437">
                  <c:v>2787</c:v>
                </c:pt>
                <c:pt idx="438">
                  <c:v>2788</c:v>
                </c:pt>
                <c:pt idx="439">
                  <c:v>2789</c:v>
                </c:pt>
                <c:pt idx="440">
                  <c:v>2790</c:v>
                </c:pt>
                <c:pt idx="441">
                  <c:v>2791</c:v>
                </c:pt>
                <c:pt idx="442">
                  <c:v>2792</c:v>
                </c:pt>
                <c:pt idx="443">
                  <c:v>2793</c:v>
                </c:pt>
                <c:pt idx="444">
                  <c:v>2794</c:v>
                </c:pt>
                <c:pt idx="445">
                  <c:v>2795</c:v>
                </c:pt>
                <c:pt idx="446">
                  <c:v>2796</c:v>
                </c:pt>
                <c:pt idx="447">
                  <c:v>2797</c:v>
                </c:pt>
                <c:pt idx="448">
                  <c:v>2798</c:v>
                </c:pt>
                <c:pt idx="449">
                  <c:v>2799</c:v>
                </c:pt>
                <c:pt idx="450">
                  <c:v>2800</c:v>
                </c:pt>
                <c:pt idx="451">
                  <c:v>2801</c:v>
                </c:pt>
                <c:pt idx="452">
                  <c:v>2802</c:v>
                </c:pt>
                <c:pt idx="453">
                  <c:v>2803</c:v>
                </c:pt>
                <c:pt idx="454">
                  <c:v>2804</c:v>
                </c:pt>
                <c:pt idx="455">
                  <c:v>2805</c:v>
                </c:pt>
                <c:pt idx="456">
                  <c:v>2806</c:v>
                </c:pt>
                <c:pt idx="457">
                  <c:v>2807</c:v>
                </c:pt>
                <c:pt idx="458">
                  <c:v>2808</c:v>
                </c:pt>
                <c:pt idx="459">
                  <c:v>2809</c:v>
                </c:pt>
                <c:pt idx="460">
                  <c:v>2810</c:v>
                </c:pt>
                <c:pt idx="461">
                  <c:v>2811</c:v>
                </c:pt>
                <c:pt idx="462">
                  <c:v>2812</c:v>
                </c:pt>
                <c:pt idx="463">
                  <c:v>2813</c:v>
                </c:pt>
                <c:pt idx="464">
                  <c:v>2814</c:v>
                </c:pt>
                <c:pt idx="465">
                  <c:v>2815</c:v>
                </c:pt>
                <c:pt idx="466">
                  <c:v>2816</c:v>
                </c:pt>
                <c:pt idx="467">
                  <c:v>2817</c:v>
                </c:pt>
                <c:pt idx="468">
                  <c:v>2818</c:v>
                </c:pt>
                <c:pt idx="469">
                  <c:v>2819</c:v>
                </c:pt>
                <c:pt idx="470">
                  <c:v>2820</c:v>
                </c:pt>
                <c:pt idx="471">
                  <c:v>2821</c:v>
                </c:pt>
                <c:pt idx="472">
                  <c:v>2822</c:v>
                </c:pt>
                <c:pt idx="473">
                  <c:v>2823</c:v>
                </c:pt>
                <c:pt idx="474">
                  <c:v>2824</c:v>
                </c:pt>
                <c:pt idx="475">
                  <c:v>2825</c:v>
                </c:pt>
                <c:pt idx="476">
                  <c:v>2826</c:v>
                </c:pt>
                <c:pt idx="477">
                  <c:v>2827</c:v>
                </c:pt>
                <c:pt idx="478">
                  <c:v>2828</c:v>
                </c:pt>
                <c:pt idx="479">
                  <c:v>2829</c:v>
                </c:pt>
                <c:pt idx="480">
                  <c:v>2830</c:v>
                </c:pt>
                <c:pt idx="481">
                  <c:v>2831</c:v>
                </c:pt>
                <c:pt idx="482">
                  <c:v>2832</c:v>
                </c:pt>
                <c:pt idx="483">
                  <c:v>2833</c:v>
                </c:pt>
                <c:pt idx="484">
                  <c:v>2834</c:v>
                </c:pt>
                <c:pt idx="485">
                  <c:v>2835</c:v>
                </c:pt>
                <c:pt idx="486">
                  <c:v>2836</c:v>
                </c:pt>
                <c:pt idx="487">
                  <c:v>2837</c:v>
                </c:pt>
                <c:pt idx="488">
                  <c:v>2838</c:v>
                </c:pt>
                <c:pt idx="489">
                  <c:v>2839</c:v>
                </c:pt>
                <c:pt idx="490">
                  <c:v>2840</c:v>
                </c:pt>
                <c:pt idx="491">
                  <c:v>2841</c:v>
                </c:pt>
                <c:pt idx="492">
                  <c:v>2842</c:v>
                </c:pt>
                <c:pt idx="493">
                  <c:v>2843</c:v>
                </c:pt>
                <c:pt idx="494">
                  <c:v>2844</c:v>
                </c:pt>
                <c:pt idx="495">
                  <c:v>2845</c:v>
                </c:pt>
                <c:pt idx="496">
                  <c:v>2846</c:v>
                </c:pt>
                <c:pt idx="497">
                  <c:v>2847</c:v>
                </c:pt>
              </c:numCache>
            </c:numRef>
          </c:xVal>
          <c:yVal>
            <c:numRef>
              <c:f>Graph!$B$6:$B$501</c:f>
              <c:numCache>
                <c:formatCode>General</c:formatCode>
                <c:ptCount val="496"/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Graph!$A$5:$A$502</c:f>
              <c:numCache>
                <c:formatCode>General</c:formatCode>
                <c:ptCount val="498"/>
                <c:pt idx="0">
                  <c:v>2350</c:v>
                </c:pt>
                <c:pt idx="1">
                  <c:v>2351</c:v>
                </c:pt>
                <c:pt idx="2">
                  <c:v>2352</c:v>
                </c:pt>
                <c:pt idx="3">
                  <c:v>2353</c:v>
                </c:pt>
                <c:pt idx="4">
                  <c:v>2354</c:v>
                </c:pt>
                <c:pt idx="5">
                  <c:v>2355</c:v>
                </c:pt>
                <c:pt idx="6">
                  <c:v>2356</c:v>
                </c:pt>
                <c:pt idx="7">
                  <c:v>2357</c:v>
                </c:pt>
                <c:pt idx="8">
                  <c:v>2358</c:v>
                </c:pt>
                <c:pt idx="9">
                  <c:v>2359</c:v>
                </c:pt>
                <c:pt idx="10">
                  <c:v>2360</c:v>
                </c:pt>
                <c:pt idx="11">
                  <c:v>2361</c:v>
                </c:pt>
                <c:pt idx="12">
                  <c:v>2362</c:v>
                </c:pt>
                <c:pt idx="13">
                  <c:v>2363</c:v>
                </c:pt>
                <c:pt idx="14">
                  <c:v>2364</c:v>
                </c:pt>
                <c:pt idx="15">
                  <c:v>2365</c:v>
                </c:pt>
                <c:pt idx="16">
                  <c:v>2366</c:v>
                </c:pt>
                <c:pt idx="17">
                  <c:v>2367</c:v>
                </c:pt>
                <c:pt idx="18">
                  <c:v>2368</c:v>
                </c:pt>
                <c:pt idx="19">
                  <c:v>2369</c:v>
                </c:pt>
                <c:pt idx="20">
                  <c:v>2370</c:v>
                </c:pt>
                <c:pt idx="21">
                  <c:v>2371</c:v>
                </c:pt>
                <c:pt idx="22">
                  <c:v>2372</c:v>
                </c:pt>
                <c:pt idx="23">
                  <c:v>2373</c:v>
                </c:pt>
                <c:pt idx="24">
                  <c:v>2374</c:v>
                </c:pt>
                <c:pt idx="25">
                  <c:v>2375</c:v>
                </c:pt>
                <c:pt idx="26">
                  <c:v>2376</c:v>
                </c:pt>
                <c:pt idx="27">
                  <c:v>2377</c:v>
                </c:pt>
                <c:pt idx="28">
                  <c:v>2378</c:v>
                </c:pt>
                <c:pt idx="29">
                  <c:v>2379</c:v>
                </c:pt>
                <c:pt idx="30">
                  <c:v>2380</c:v>
                </c:pt>
                <c:pt idx="31">
                  <c:v>2381</c:v>
                </c:pt>
                <c:pt idx="32">
                  <c:v>2382</c:v>
                </c:pt>
                <c:pt idx="33">
                  <c:v>2383</c:v>
                </c:pt>
                <c:pt idx="34">
                  <c:v>2384</c:v>
                </c:pt>
                <c:pt idx="35">
                  <c:v>2385</c:v>
                </c:pt>
                <c:pt idx="36">
                  <c:v>2386</c:v>
                </c:pt>
                <c:pt idx="37">
                  <c:v>2387</c:v>
                </c:pt>
                <c:pt idx="38">
                  <c:v>2388</c:v>
                </c:pt>
                <c:pt idx="39">
                  <c:v>2389</c:v>
                </c:pt>
                <c:pt idx="40">
                  <c:v>2390</c:v>
                </c:pt>
                <c:pt idx="41">
                  <c:v>2391</c:v>
                </c:pt>
                <c:pt idx="42">
                  <c:v>2392</c:v>
                </c:pt>
                <c:pt idx="43">
                  <c:v>2393</c:v>
                </c:pt>
                <c:pt idx="44">
                  <c:v>2394</c:v>
                </c:pt>
                <c:pt idx="45">
                  <c:v>2395</c:v>
                </c:pt>
                <c:pt idx="46">
                  <c:v>2396</c:v>
                </c:pt>
                <c:pt idx="47">
                  <c:v>2397</c:v>
                </c:pt>
                <c:pt idx="48">
                  <c:v>2398</c:v>
                </c:pt>
                <c:pt idx="49">
                  <c:v>2399</c:v>
                </c:pt>
                <c:pt idx="50">
                  <c:v>2400</c:v>
                </c:pt>
                <c:pt idx="51">
                  <c:v>2401</c:v>
                </c:pt>
                <c:pt idx="52">
                  <c:v>2402</c:v>
                </c:pt>
                <c:pt idx="53">
                  <c:v>2403</c:v>
                </c:pt>
                <c:pt idx="54">
                  <c:v>2404</c:v>
                </c:pt>
                <c:pt idx="55">
                  <c:v>2405</c:v>
                </c:pt>
                <c:pt idx="56">
                  <c:v>2406</c:v>
                </c:pt>
                <c:pt idx="57">
                  <c:v>2407</c:v>
                </c:pt>
                <c:pt idx="58">
                  <c:v>2408</c:v>
                </c:pt>
                <c:pt idx="59">
                  <c:v>2409</c:v>
                </c:pt>
                <c:pt idx="60">
                  <c:v>2410</c:v>
                </c:pt>
                <c:pt idx="61">
                  <c:v>2411</c:v>
                </c:pt>
                <c:pt idx="62">
                  <c:v>2412</c:v>
                </c:pt>
                <c:pt idx="63">
                  <c:v>2413</c:v>
                </c:pt>
                <c:pt idx="64">
                  <c:v>2414</c:v>
                </c:pt>
                <c:pt idx="65">
                  <c:v>2415</c:v>
                </c:pt>
                <c:pt idx="66">
                  <c:v>2416</c:v>
                </c:pt>
                <c:pt idx="67">
                  <c:v>2417</c:v>
                </c:pt>
                <c:pt idx="68">
                  <c:v>2418</c:v>
                </c:pt>
                <c:pt idx="69">
                  <c:v>2419</c:v>
                </c:pt>
                <c:pt idx="70">
                  <c:v>2420</c:v>
                </c:pt>
                <c:pt idx="71">
                  <c:v>2421</c:v>
                </c:pt>
                <c:pt idx="72">
                  <c:v>2422</c:v>
                </c:pt>
                <c:pt idx="73">
                  <c:v>2423</c:v>
                </c:pt>
                <c:pt idx="74">
                  <c:v>2424</c:v>
                </c:pt>
                <c:pt idx="75">
                  <c:v>2425</c:v>
                </c:pt>
                <c:pt idx="76">
                  <c:v>2426</c:v>
                </c:pt>
                <c:pt idx="77">
                  <c:v>2427</c:v>
                </c:pt>
                <c:pt idx="78">
                  <c:v>2428</c:v>
                </c:pt>
                <c:pt idx="79">
                  <c:v>2429</c:v>
                </c:pt>
                <c:pt idx="80">
                  <c:v>2430</c:v>
                </c:pt>
                <c:pt idx="81">
                  <c:v>2431</c:v>
                </c:pt>
                <c:pt idx="82">
                  <c:v>2432</c:v>
                </c:pt>
                <c:pt idx="83">
                  <c:v>2433</c:v>
                </c:pt>
                <c:pt idx="84">
                  <c:v>2434</c:v>
                </c:pt>
                <c:pt idx="85">
                  <c:v>2435</c:v>
                </c:pt>
                <c:pt idx="86">
                  <c:v>2436</c:v>
                </c:pt>
                <c:pt idx="87">
                  <c:v>2437</c:v>
                </c:pt>
                <c:pt idx="88">
                  <c:v>2438</c:v>
                </c:pt>
                <c:pt idx="89">
                  <c:v>2439</c:v>
                </c:pt>
                <c:pt idx="90">
                  <c:v>2440</c:v>
                </c:pt>
                <c:pt idx="91">
                  <c:v>2441</c:v>
                </c:pt>
                <c:pt idx="92">
                  <c:v>2442</c:v>
                </c:pt>
                <c:pt idx="93">
                  <c:v>2443</c:v>
                </c:pt>
                <c:pt idx="94">
                  <c:v>2444</c:v>
                </c:pt>
                <c:pt idx="95">
                  <c:v>2445</c:v>
                </c:pt>
                <c:pt idx="96">
                  <c:v>2446</c:v>
                </c:pt>
                <c:pt idx="97">
                  <c:v>2447</c:v>
                </c:pt>
                <c:pt idx="98">
                  <c:v>2448</c:v>
                </c:pt>
                <c:pt idx="99">
                  <c:v>2449</c:v>
                </c:pt>
                <c:pt idx="100">
                  <c:v>2450</c:v>
                </c:pt>
                <c:pt idx="101">
                  <c:v>2451</c:v>
                </c:pt>
                <c:pt idx="102">
                  <c:v>2452</c:v>
                </c:pt>
                <c:pt idx="103">
                  <c:v>2453</c:v>
                </c:pt>
                <c:pt idx="104">
                  <c:v>2454</c:v>
                </c:pt>
                <c:pt idx="105">
                  <c:v>2455</c:v>
                </c:pt>
                <c:pt idx="106">
                  <c:v>2456</c:v>
                </c:pt>
                <c:pt idx="107">
                  <c:v>2457</c:v>
                </c:pt>
                <c:pt idx="108">
                  <c:v>2458</c:v>
                </c:pt>
                <c:pt idx="109">
                  <c:v>2459</c:v>
                </c:pt>
                <c:pt idx="110">
                  <c:v>2460</c:v>
                </c:pt>
                <c:pt idx="111">
                  <c:v>2461</c:v>
                </c:pt>
                <c:pt idx="112">
                  <c:v>2462</c:v>
                </c:pt>
                <c:pt idx="113">
                  <c:v>2463</c:v>
                </c:pt>
                <c:pt idx="114">
                  <c:v>2464</c:v>
                </c:pt>
                <c:pt idx="115">
                  <c:v>2465</c:v>
                </c:pt>
                <c:pt idx="116">
                  <c:v>2466</c:v>
                </c:pt>
                <c:pt idx="117">
                  <c:v>2467</c:v>
                </c:pt>
                <c:pt idx="118">
                  <c:v>2468</c:v>
                </c:pt>
                <c:pt idx="119">
                  <c:v>2469</c:v>
                </c:pt>
                <c:pt idx="120">
                  <c:v>2470</c:v>
                </c:pt>
                <c:pt idx="121">
                  <c:v>2471</c:v>
                </c:pt>
                <c:pt idx="122">
                  <c:v>2472</c:v>
                </c:pt>
                <c:pt idx="123">
                  <c:v>2473</c:v>
                </c:pt>
                <c:pt idx="124">
                  <c:v>2474</c:v>
                </c:pt>
                <c:pt idx="125">
                  <c:v>2475</c:v>
                </c:pt>
                <c:pt idx="126">
                  <c:v>2476</c:v>
                </c:pt>
                <c:pt idx="127">
                  <c:v>2477</c:v>
                </c:pt>
                <c:pt idx="128">
                  <c:v>2478</c:v>
                </c:pt>
                <c:pt idx="129">
                  <c:v>2479</c:v>
                </c:pt>
                <c:pt idx="130">
                  <c:v>2480</c:v>
                </c:pt>
                <c:pt idx="131">
                  <c:v>2481</c:v>
                </c:pt>
                <c:pt idx="132">
                  <c:v>2482</c:v>
                </c:pt>
                <c:pt idx="133">
                  <c:v>2483</c:v>
                </c:pt>
                <c:pt idx="134">
                  <c:v>2484</c:v>
                </c:pt>
                <c:pt idx="135">
                  <c:v>2485</c:v>
                </c:pt>
                <c:pt idx="136">
                  <c:v>2486</c:v>
                </c:pt>
                <c:pt idx="137">
                  <c:v>2487</c:v>
                </c:pt>
                <c:pt idx="138">
                  <c:v>2488</c:v>
                </c:pt>
                <c:pt idx="139">
                  <c:v>2489</c:v>
                </c:pt>
                <c:pt idx="140">
                  <c:v>2490</c:v>
                </c:pt>
                <c:pt idx="141">
                  <c:v>2491</c:v>
                </c:pt>
                <c:pt idx="142">
                  <c:v>2492</c:v>
                </c:pt>
                <c:pt idx="143">
                  <c:v>2493</c:v>
                </c:pt>
                <c:pt idx="144">
                  <c:v>2494</c:v>
                </c:pt>
                <c:pt idx="145">
                  <c:v>2495</c:v>
                </c:pt>
                <c:pt idx="146">
                  <c:v>2496</c:v>
                </c:pt>
                <c:pt idx="147">
                  <c:v>2497</c:v>
                </c:pt>
                <c:pt idx="148">
                  <c:v>2498</c:v>
                </c:pt>
                <c:pt idx="149">
                  <c:v>2499</c:v>
                </c:pt>
                <c:pt idx="150">
                  <c:v>2500</c:v>
                </c:pt>
                <c:pt idx="151">
                  <c:v>2501</c:v>
                </c:pt>
                <c:pt idx="152">
                  <c:v>2502</c:v>
                </c:pt>
                <c:pt idx="153">
                  <c:v>2503</c:v>
                </c:pt>
                <c:pt idx="154">
                  <c:v>2504</c:v>
                </c:pt>
                <c:pt idx="155">
                  <c:v>2505</c:v>
                </c:pt>
                <c:pt idx="156">
                  <c:v>2506</c:v>
                </c:pt>
                <c:pt idx="157">
                  <c:v>2507</c:v>
                </c:pt>
                <c:pt idx="158">
                  <c:v>2508</c:v>
                </c:pt>
                <c:pt idx="159">
                  <c:v>2509</c:v>
                </c:pt>
                <c:pt idx="160">
                  <c:v>2510</c:v>
                </c:pt>
                <c:pt idx="161">
                  <c:v>2511</c:v>
                </c:pt>
                <c:pt idx="162">
                  <c:v>2512</c:v>
                </c:pt>
                <c:pt idx="163">
                  <c:v>2513</c:v>
                </c:pt>
                <c:pt idx="164">
                  <c:v>2514</c:v>
                </c:pt>
                <c:pt idx="165">
                  <c:v>2515</c:v>
                </c:pt>
                <c:pt idx="166">
                  <c:v>2516</c:v>
                </c:pt>
                <c:pt idx="167">
                  <c:v>2517</c:v>
                </c:pt>
                <c:pt idx="168">
                  <c:v>2518</c:v>
                </c:pt>
                <c:pt idx="169">
                  <c:v>2519</c:v>
                </c:pt>
                <c:pt idx="170">
                  <c:v>2520</c:v>
                </c:pt>
                <c:pt idx="171">
                  <c:v>2521</c:v>
                </c:pt>
                <c:pt idx="172">
                  <c:v>2522</c:v>
                </c:pt>
                <c:pt idx="173">
                  <c:v>2523</c:v>
                </c:pt>
                <c:pt idx="174">
                  <c:v>2524</c:v>
                </c:pt>
                <c:pt idx="175">
                  <c:v>2525</c:v>
                </c:pt>
                <c:pt idx="176">
                  <c:v>2526</c:v>
                </c:pt>
                <c:pt idx="177">
                  <c:v>2527</c:v>
                </c:pt>
                <c:pt idx="178">
                  <c:v>2528</c:v>
                </c:pt>
                <c:pt idx="179">
                  <c:v>2529</c:v>
                </c:pt>
                <c:pt idx="180">
                  <c:v>2530</c:v>
                </c:pt>
                <c:pt idx="181">
                  <c:v>2531</c:v>
                </c:pt>
                <c:pt idx="182">
                  <c:v>2532</c:v>
                </c:pt>
                <c:pt idx="183">
                  <c:v>2533</c:v>
                </c:pt>
                <c:pt idx="184">
                  <c:v>2534</c:v>
                </c:pt>
                <c:pt idx="185">
                  <c:v>2535</c:v>
                </c:pt>
                <c:pt idx="186">
                  <c:v>2536</c:v>
                </c:pt>
                <c:pt idx="187">
                  <c:v>2537</c:v>
                </c:pt>
                <c:pt idx="188">
                  <c:v>2538</c:v>
                </c:pt>
                <c:pt idx="189">
                  <c:v>2539</c:v>
                </c:pt>
                <c:pt idx="190">
                  <c:v>2540</c:v>
                </c:pt>
                <c:pt idx="191">
                  <c:v>2541</c:v>
                </c:pt>
                <c:pt idx="192">
                  <c:v>2542</c:v>
                </c:pt>
                <c:pt idx="193">
                  <c:v>2543</c:v>
                </c:pt>
                <c:pt idx="194">
                  <c:v>2544</c:v>
                </c:pt>
                <c:pt idx="195">
                  <c:v>2545</c:v>
                </c:pt>
                <c:pt idx="196">
                  <c:v>2546</c:v>
                </c:pt>
                <c:pt idx="197">
                  <c:v>2547</c:v>
                </c:pt>
                <c:pt idx="198">
                  <c:v>2548</c:v>
                </c:pt>
                <c:pt idx="199">
                  <c:v>2549</c:v>
                </c:pt>
                <c:pt idx="200">
                  <c:v>2550</c:v>
                </c:pt>
                <c:pt idx="201">
                  <c:v>2551</c:v>
                </c:pt>
                <c:pt idx="202">
                  <c:v>2552</c:v>
                </c:pt>
                <c:pt idx="203">
                  <c:v>2553</c:v>
                </c:pt>
                <c:pt idx="204">
                  <c:v>2554</c:v>
                </c:pt>
                <c:pt idx="205">
                  <c:v>2555</c:v>
                </c:pt>
                <c:pt idx="206">
                  <c:v>2556</c:v>
                </c:pt>
                <c:pt idx="207">
                  <c:v>2557</c:v>
                </c:pt>
                <c:pt idx="208">
                  <c:v>2558</c:v>
                </c:pt>
                <c:pt idx="209">
                  <c:v>2559</c:v>
                </c:pt>
                <c:pt idx="210">
                  <c:v>2560</c:v>
                </c:pt>
                <c:pt idx="211">
                  <c:v>2561</c:v>
                </c:pt>
                <c:pt idx="212">
                  <c:v>2562</c:v>
                </c:pt>
                <c:pt idx="213">
                  <c:v>2563</c:v>
                </c:pt>
                <c:pt idx="214">
                  <c:v>2564</c:v>
                </c:pt>
                <c:pt idx="215">
                  <c:v>2565</c:v>
                </c:pt>
                <c:pt idx="216">
                  <c:v>2566</c:v>
                </c:pt>
                <c:pt idx="217">
                  <c:v>2567</c:v>
                </c:pt>
                <c:pt idx="218">
                  <c:v>2568</c:v>
                </c:pt>
                <c:pt idx="219">
                  <c:v>2569</c:v>
                </c:pt>
                <c:pt idx="220">
                  <c:v>2570</c:v>
                </c:pt>
                <c:pt idx="221">
                  <c:v>2571</c:v>
                </c:pt>
                <c:pt idx="222">
                  <c:v>2572</c:v>
                </c:pt>
                <c:pt idx="223">
                  <c:v>2573</c:v>
                </c:pt>
                <c:pt idx="224">
                  <c:v>2574</c:v>
                </c:pt>
                <c:pt idx="225">
                  <c:v>2575</c:v>
                </c:pt>
                <c:pt idx="226">
                  <c:v>2576</c:v>
                </c:pt>
                <c:pt idx="227">
                  <c:v>2577</c:v>
                </c:pt>
                <c:pt idx="228">
                  <c:v>2578</c:v>
                </c:pt>
                <c:pt idx="229">
                  <c:v>2579</c:v>
                </c:pt>
                <c:pt idx="230">
                  <c:v>2580</c:v>
                </c:pt>
                <c:pt idx="231">
                  <c:v>2581</c:v>
                </c:pt>
                <c:pt idx="232">
                  <c:v>2582</c:v>
                </c:pt>
                <c:pt idx="233">
                  <c:v>2583</c:v>
                </c:pt>
                <c:pt idx="234">
                  <c:v>2584</c:v>
                </c:pt>
                <c:pt idx="235">
                  <c:v>2585</c:v>
                </c:pt>
                <c:pt idx="236">
                  <c:v>2586</c:v>
                </c:pt>
                <c:pt idx="237">
                  <c:v>2587</c:v>
                </c:pt>
                <c:pt idx="238">
                  <c:v>2588</c:v>
                </c:pt>
                <c:pt idx="239">
                  <c:v>2589</c:v>
                </c:pt>
                <c:pt idx="240">
                  <c:v>2590</c:v>
                </c:pt>
                <c:pt idx="241">
                  <c:v>2591</c:v>
                </c:pt>
                <c:pt idx="242">
                  <c:v>2592</c:v>
                </c:pt>
                <c:pt idx="243">
                  <c:v>2593</c:v>
                </c:pt>
                <c:pt idx="244">
                  <c:v>2594</c:v>
                </c:pt>
                <c:pt idx="245">
                  <c:v>2595</c:v>
                </c:pt>
                <c:pt idx="246">
                  <c:v>2596</c:v>
                </c:pt>
                <c:pt idx="247">
                  <c:v>2597</c:v>
                </c:pt>
                <c:pt idx="248">
                  <c:v>2598</c:v>
                </c:pt>
                <c:pt idx="249">
                  <c:v>2599</c:v>
                </c:pt>
                <c:pt idx="250">
                  <c:v>2600</c:v>
                </c:pt>
                <c:pt idx="251">
                  <c:v>2601</c:v>
                </c:pt>
                <c:pt idx="252">
                  <c:v>2602</c:v>
                </c:pt>
                <c:pt idx="253">
                  <c:v>2603</c:v>
                </c:pt>
                <c:pt idx="254">
                  <c:v>2604</c:v>
                </c:pt>
                <c:pt idx="255">
                  <c:v>2605</c:v>
                </c:pt>
                <c:pt idx="256">
                  <c:v>2606</c:v>
                </c:pt>
                <c:pt idx="257">
                  <c:v>2607</c:v>
                </c:pt>
                <c:pt idx="258">
                  <c:v>2608</c:v>
                </c:pt>
                <c:pt idx="259">
                  <c:v>2609</c:v>
                </c:pt>
                <c:pt idx="260">
                  <c:v>2610</c:v>
                </c:pt>
                <c:pt idx="261">
                  <c:v>2611</c:v>
                </c:pt>
                <c:pt idx="262">
                  <c:v>2612</c:v>
                </c:pt>
                <c:pt idx="263">
                  <c:v>2613</c:v>
                </c:pt>
                <c:pt idx="264">
                  <c:v>2614</c:v>
                </c:pt>
                <c:pt idx="265">
                  <c:v>2615</c:v>
                </c:pt>
                <c:pt idx="266">
                  <c:v>2616</c:v>
                </c:pt>
                <c:pt idx="267">
                  <c:v>2617</c:v>
                </c:pt>
                <c:pt idx="268">
                  <c:v>2618</c:v>
                </c:pt>
                <c:pt idx="269">
                  <c:v>2619</c:v>
                </c:pt>
                <c:pt idx="270">
                  <c:v>2620</c:v>
                </c:pt>
                <c:pt idx="271">
                  <c:v>2621</c:v>
                </c:pt>
                <c:pt idx="272">
                  <c:v>2622</c:v>
                </c:pt>
                <c:pt idx="273">
                  <c:v>2623</c:v>
                </c:pt>
                <c:pt idx="274">
                  <c:v>2624</c:v>
                </c:pt>
                <c:pt idx="275">
                  <c:v>2625</c:v>
                </c:pt>
                <c:pt idx="276">
                  <c:v>2626</c:v>
                </c:pt>
                <c:pt idx="277">
                  <c:v>2627</c:v>
                </c:pt>
                <c:pt idx="278">
                  <c:v>2628</c:v>
                </c:pt>
                <c:pt idx="279">
                  <c:v>2629</c:v>
                </c:pt>
                <c:pt idx="280">
                  <c:v>2630</c:v>
                </c:pt>
                <c:pt idx="281">
                  <c:v>2631</c:v>
                </c:pt>
                <c:pt idx="282">
                  <c:v>2632</c:v>
                </c:pt>
                <c:pt idx="283">
                  <c:v>2633</c:v>
                </c:pt>
                <c:pt idx="284">
                  <c:v>2634</c:v>
                </c:pt>
                <c:pt idx="285">
                  <c:v>2635</c:v>
                </c:pt>
                <c:pt idx="286">
                  <c:v>2636</c:v>
                </c:pt>
                <c:pt idx="287">
                  <c:v>2637</c:v>
                </c:pt>
                <c:pt idx="288">
                  <c:v>2638</c:v>
                </c:pt>
                <c:pt idx="289">
                  <c:v>2639</c:v>
                </c:pt>
                <c:pt idx="290">
                  <c:v>2640</c:v>
                </c:pt>
                <c:pt idx="291">
                  <c:v>2641</c:v>
                </c:pt>
                <c:pt idx="292">
                  <c:v>2642</c:v>
                </c:pt>
                <c:pt idx="293">
                  <c:v>2643</c:v>
                </c:pt>
                <c:pt idx="294">
                  <c:v>2644</c:v>
                </c:pt>
                <c:pt idx="295">
                  <c:v>2645</c:v>
                </c:pt>
                <c:pt idx="296">
                  <c:v>2646</c:v>
                </c:pt>
                <c:pt idx="297">
                  <c:v>2647</c:v>
                </c:pt>
                <c:pt idx="298">
                  <c:v>2648</c:v>
                </c:pt>
                <c:pt idx="299">
                  <c:v>2649</c:v>
                </c:pt>
                <c:pt idx="300">
                  <c:v>2650</c:v>
                </c:pt>
                <c:pt idx="301">
                  <c:v>2651</c:v>
                </c:pt>
                <c:pt idx="302">
                  <c:v>2652</c:v>
                </c:pt>
                <c:pt idx="303">
                  <c:v>2653</c:v>
                </c:pt>
                <c:pt idx="304">
                  <c:v>2654</c:v>
                </c:pt>
                <c:pt idx="305">
                  <c:v>2655</c:v>
                </c:pt>
                <c:pt idx="306">
                  <c:v>2656</c:v>
                </c:pt>
                <c:pt idx="307">
                  <c:v>2657</c:v>
                </c:pt>
                <c:pt idx="308">
                  <c:v>2658</c:v>
                </c:pt>
                <c:pt idx="309">
                  <c:v>2659</c:v>
                </c:pt>
                <c:pt idx="310">
                  <c:v>2660</c:v>
                </c:pt>
                <c:pt idx="311">
                  <c:v>2661</c:v>
                </c:pt>
                <c:pt idx="312">
                  <c:v>2662</c:v>
                </c:pt>
                <c:pt idx="313">
                  <c:v>2663</c:v>
                </c:pt>
                <c:pt idx="314">
                  <c:v>2664</c:v>
                </c:pt>
                <c:pt idx="315">
                  <c:v>2665</c:v>
                </c:pt>
                <c:pt idx="316">
                  <c:v>2666</c:v>
                </c:pt>
                <c:pt idx="317">
                  <c:v>2667</c:v>
                </c:pt>
                <c:pt idx="318">
                  <c:v>2668</c:v>
                </c:pt>
                <c:pt idx="319">
                  <c:v>2669</c:v>
                </c:pt>
                <c:pt idx="320">
                  <c:v>2670</c:v>
                </c:pt>
                <c:pt idx="321">
                  <c:v>2671</c:v>
                </c:pt>
                <c:pt idx="322">
                  <c:v>2672</c:v>
                </c:pt>
                <c:pt idx="323">
                  <c:v>2673</c:v>
                </c:pt>
                <c:pt idx="324">
                  <c:v>2674</c:v>
                </c:pt>
                <c:pt idx="325">
                  <c:v>2675</c:v>
                </c:pt>
                <c:pt idx="326">
                  <c:v>2676</c:v>
                </c:pt>
                <c:pt idx="327">
                  <c:v>2677</c:v>
                </c:pt>
                <c:pt idx="328">
                  <c:v>2678</c:v>
                </c:pt>
                <c:pt idx="329">
                  <c:v>2679</c:v>
                </c:pt>
                <c:pt idx="330">
                  <c:v>2680</c:v>
                </c:pt>
                <c:pt idx="331">
                  <c:v>2681</c:v>
                </c:pt>
                <c:pt idx="332">
                  <c:v>2682</c:v>
                </c:pt>
                <c:pt idx="333">
                  <c:v>2683</c:v>
                </c:pt>
                <c:pt idx="334">
                  <c:v>2684</c:v>
                </c:pt>
                <c:pt idx="335">
                  <c:v>2685</c:v>
                </c:pt>
                <c:pt idx="336">
                  <c:v>2686</c:v>
                </c:pt>
                <c:pt idx="337">
                  <c:v>2687</c:v>
                </c:pt>
                <c:pt idx="338">
                  <c:v>2688</c:v>
                </c:pt>
                <c:pt idx="339">
                  <c:v>2689</c:v>
                </c:pt>
                <c:pt idx="340">
                  <c:v>2690</c:v>
                </c:pt>
                <c:pt idx="341">
                  <c:v>2691</c:v>
                </c:pt>
                <c:pt idx="342">
                  <c:v>2692</c:v>
                </c:pt>
                <c:pt idx="343">
                  <c:v>2693</c:v>
                </c:pt>
                <c:pt idx="344">
                  <c:v>2694</c:v>
                </c:pt>
                <c:pt idx="345">
                  <c:v>2695</c:v>
                </c:pt>
                <c:pt idx="346">
                  <c:v>2696</c:v>
                </c:pt>
                <c:pt idx="347">
                  <c:v>2697</c:v>
                </c:pt>
                <c:pt idx="348">
                  <c:v>2698</c:v>
                </c:pt>
                <c:pt idx="349">
                  <c:v>2699</c:v>
                </c:pt>
                <c:pt idx="350">
                  <c:v>2700</c:v>
                </c:pt>
                <c:pt idx="351">
                  <c:v>2701</c:v>
                </c:pt>
                <c:pt idx="352">
                  <c:v>2702</c:v>
                </c:pt>
                <c:pt idx="353">
                  <c:v>2703</c:v>
                </c:pt>
                <c:pt idx="354">
                  <c:v>2704</c:v>
                </c:pt>
                <c:pt idx="355">
                  <c:v>2705</c:v>
                </c:pt>
                <c:pt idx="356">
                  <c:v>2706</c:v>
                </c:pt>
                <c:pt idx="357">
                  <c:v>2707</c:v>
                </c:pt>
                <c:pt idx="358">
                  <c:v>2708</c:v>
                </c:pt>
                <c:pt idx="359">
                  <c:v>2709</c:v>
                </c:pt>
                <c:pt idx="360">
                  <c:v>2710</c:v>
                </c:pt>
                <c:pt idx="361">
                  <c:v>2711</c:v>
                </c:pt>
                <c:pt idx="362">
                  <c:v>2712</c:v>
                </c:pt>
                <c:pt idx="363">
                  <c:v>2713</c:v>
                </c:pt>
                <c:pt idx="364">
                  <c:v>2714</c:v>
                </c:pt>
                <c:pt idx="365">
                  <c:v>2715</c:v>
                </c:pt>
                <c:pt idx="366">
                  <c:v>2716</c:v>
                </c:pt>
                <c:pt idx="367">
                  <c:v>2717</c:v>
                </c:pt>
                <c:pt idx="368">
                  <c:v>2718</c:v>
                </c:pt>
                <c:pt idx="369">
                  <c:v>2719</c:v>
                </c:pt>
                <c:pt idx="370">
                  <c:v>2720</c:v>
                </c:pt>
                <c:pt idx="371">
                  <c:v>2721</c:v>
                </c:pt>
                <c:pt idx="372">
                  <c:v>2722</c:v>
                </c:pt>
                <c:pt idx="373">
                  <c:v>2723</c:v>
                </c:pt>
                <c:pt idx="374">
                  <c:v>2724</c:v>
                </c:pt>
                <c:pt idx="375">
                  <c:v>2725</c:v>
                </c:pt>
                <c:pt idx="376">
                  <c:v>2726</c:v>
                </c:pt>
                <c:pt idx="377">
                  <c:v>2727</c:v>
                </c:pt>
                <c:pt idx="378">
                  <c:v>2728</c:v>
                </c:pt>
                <c:pt idx="379">
                  <c:v>2729</c:v>
                </c:pt>
                <c:pt idx="380">
                  <c:v>2730</c:v>
                </c:pt>
                <c:pt idx="381">
                  <c:v>2731</c:v>
                </c:pt>
                <c:pt idx="382">
                  <c:v>2732</c:v>
                </c:pt>
                <c:pt idx="383">
                  <c:v>2733</c:v>
                </c:pt>
                <c:pt idx="384">
                  <c:v>2734</c:v>
                </c:pt>
                <c:pt idx="385">
                  <c:v>2735</c:v>
                </c:pt>
                <c:pt idx="386">
                  <c:v>2736</c:v>
                </c:pt>
                <c:pt idx="387">
                  <c:v>2737</c:v>
                </c:pt>
                <c:pt idx="388">
                  <c:v>2738</c:v>
                </c:pt>
                <c:pt idx="389">
                  <c:v>2739</c:v>
                </c:pt>
                <c:pt idx="390">
                  <c:v>2740</c:v>
                </c:pt>
                <c:pt idx="391">
                  <c:v>2741</c:v>
                </c:pt>
                <c:pt idx="392">
                  <c:v>2742</c:v>
                </c:pt>
                <c:pt idx="393">
                  <c:v>2743</c:v>
                </c:pt>
                <c:pt idx="394">
                  <c:v>2744</c:v>
                </c:pt>
                <c:pt idx="395">
                  <c:v>2745</c:v>
                </c:pt>
                <c:pt idx="396">
                  <c:v>2746</c:v>
                </c:pt>
                <c:pt idx="397">
                  <c:v>2747</c:v>
                </c:pt>
                <c:pt idx="398">
                  <c:v>2748</c:v>
                </c:pt>
                <c:pt idx="399">
                  <c:v>2749</c:v>
                </c:pt>
                <c:pt idx="400">
                  <c:v>2750</c:v>
                </c:pt>
                <c:pt idx="401">
                  <c:v>2751</c:v>
                </c:pt>
                <c:pt idx="402">
                  <c:v>2752</c:v>
                </c:pt>
                <c:pt idx="403">
                  <c:v>2753</c:v>
                </c:pt>
                <c:pt idx="404">
                  <c:v>2754</c:v>
                </c:pt>
                <c:pt idx="405">
                  <c:v>2755</c:v>
                </c:pt>
                <c:pt idx="406">
                  <c:v>2756</c:v>
                </c:pt>
                <c:pt idx="407">
                  <c:v>2757</c:v>
                </c:pt>
                <c:pt idx="408">
                  <c:v>2758</c:v>
                </c:pt>
                <c:pt idx="409">
                  <c:v>2759</c:v>
                </c:pt>
                <c:pt idx="410">
                  <c:v>2760</c:v>
                </c:pt>
                <c:pt idx="411">
                  <c:v>2761</c:v>
                </c:pt>
                <c:pt idx="412">
                  <c:v>2762</c:v>
                </c:pt>
                <c:pt idx="413">
                  <c:v>2763</c:v>
                </c:pt>
                <c:pt idx="414">
                  <c:v>2764</c:v>
                </c:pt>
                <c:pt idx="415">
                  <c:v>2765</c:v>
                </c:pt>
                <c:pt idx="416">
                  <c:v>2766</c:v>
                </c:pt>
                <c:pt idx="417">
                  <c:v>2767</c:v>
                </c:pt>
                <c:pt idx="418">
                  <c:v>2768</c:v>
                </c:pt>
                <c:pt idx="419">
                  <c:v>2769</c:v>
                </c:pt>
                <c:pt idx="420">
                  <c:v>2770</c:v>
                </c:pt>
                <c:pt idx="421">
                  <c:v>2771</c:v>
                </c:pt>
                <c:pt idx="422">
                  <c:v>2772</c:v>
                </c:pt>
                <c:pt idx="423">
                  <c:v>2773</c:v>
                </c:pt>
                <c:pt idx="424">
                  <c:v>2774</c:v>
                </c:pt>
                <c:pt idx="425">
                  <c:v>2775</c:v>
                </c:pt>
                <c:pt idx="426">
                  <c:v>2776</c:v>
                </c:pt>
                <c:pt idx="427">
                  <c:v>2777</c:v>
                </c:pt>
                <c:pt idx="428">
                  <c:v>2778</c:v>
                </c:pt>
                <c:pt idx="429">
                  <c:v>2779</c:v>
                </c:pt>
                <c:pt idx="430">
                  <c:v>2780</c:v>
                </c:pt>
                <c:pt idx="431">
                  <c:v>2781</c:v>
                </c:pt>
                <c:pt idx="432">
                  <c:v>2782</c:v>
                </c:pt>
                <c:pt idx="433">
                  <c:v>2783</c:v>
                </c:pt>
                <c:pt idx="434">
                  <c:v>2784</c:v>
                </c:pt>
                <c:pt idx="435">
                  <c:v>2785</c:v>
                </c:pt>
                <c:pt idx="436">
                  <c:v>2786</c:v>
                </c:pt>
                <c:pt idx="437">
                  <c:v>2787</c:v>
                </c:pt>
                <c:pt idx="438">
                  <c:v>2788</c:v>
                </c:pt>
                <c:pt idx="439">
                  <c:v>2789</c:v>
                </c:pt>
                <c:pt idx="440">
                  <c:v>2790</c:v>
                </c:pt>
                <c:pt idx="441">
                  <c:v>2791</c:v>
                </c:pt>
                <c:pt idx="442">
                  <c:v>2792</c:v>
                </c:pt>
                <c:pt idx="443">
                  <c:v>2793</c:v>
                </c:pt>
                <c:pt idx="444">
                  <c:v>2794</c:v>
                </c:pt>
                <c:pt idx="445">
                  <c:v>2795</c:v>
                </c:pt>
                <c:pt idx="446">
                  <c:v>2796</c:v>
                </c:pt>
                <c:pt idx="447">
                  <c:v>2797</c:v>
                </c:pt>
                <c:pt idx="448">
                  <c:v>2798</c:v>
                </c:pt>
                <c:pt idx="449">
                  <c:v>2799</c:v>
                </c:pt>
                <c:pt idx="450">
                  <c:v>2800</c:v>
                </c:pt>
                <c:pt idx="451">
                  <c:v>2801</c:v>
                </c:pt>
                <c:pt idx="452">
                  <c:v>2802</c:v>
                </c:pt>
                <c:pt idx="453">
                  <c:v>2803</c:v>
                </c:pt>
                <c:pt idx="454">
                  <c:v>2804</c:v>
                </c:pt>
                <c:pt idx="455">
                  <c:v>2805</c:v>
                </c:pt>
                <c:pt idx="456">
                  <c:v>2806</c:v>
                </c:pt>
                <c:pt idx="457">
                  <c:v>2807</c:v>
                </c:pt>
                <c:pt idx="458">
                  <c:v>2808</c:v>
                </c:pt>
                <c:pt idx="459">
                  <c:v>2809</c:v>
                </c:pt>
                <c:pt idx="460">
                  <c:v>2810</c:v>
                </c:pt>
                <c:pt idx="461">
                  <c:v>2811</c:v>
                </c:pt>
                <c:pt idx="462">
                  <c:v>2812</c:v>
                </c:pt>
                <c:pt idx="463">
                  <c:v>2813</c:v>
                </c:pt>
                <c:pt idx="464">
                  <c:v>2814</c:v>
                </c:pt>
                <c:pt idx="465">
                  <c:v>2815</c:v>
                </c:pt>
                <c:pt idx="466">
                  <c:v>2816</c:v>
                </c:pt>
                <c:pt idx="467">
                  <c:v>2817</c:v>
                </c:pt>
                <c:pt idx="468">
                  <c:v>2818</c:v>
                </c:pt>
                <c:pt idx="469">
                  <c:v>2819</c:v>
                </c:pt>
                <c:pt idx="470">
                  <c:v>2820</c:v>
                </c:pt>
                <c:pt idx="471">
                  <c:v>2821</c:v>
                </c:pt>
                <c:pt idx="472">
                  <c:v>2822</c:v>
                </c:pt>
                <c:pt idx="473">
                  <c:v>2823</c:v>
                </c:pt>
                <c:pt idx="474">
                  <c:v>2824</c:v>
                </c:pt>
                <c:pt idx="475">
                  <c:v>2825</c:v>
                </c:pt>
                <c:pt idx="476">
                  <c:v>2826</c:v>
                </c:pt>
                <c:pt idx="477">
                  <c:v>2827</c:v>
                </c:pt>
                <c:pt idx="478">
                  <c:v>2828</c:v>
                </c:pt>
                <c:pt idx="479">
                  <c:v>2829</c:v>
                </c:pt>
                <c:pt idx="480">
                  <c:v>2830</c:v>
                </c:pt>
                <c:pt idx="481">
                  <c:v>2831</c:v>
                </c:pt>
                <c:pt idx="482">
                  <c:v>2832</c:v>
                </c:pt>
                <c:pt idx="483">
                  <c:v>2833</c:v>
                </c:pt>
                <c:pt idx="484">
                  <c:v>2834</c:v>
                </c:pt>
                <c:pt idx="485">
                  <c:v>2835</c:v>
                </c:pt>
                <c:pt idx="486">
                  <c:v>2836</c:v>
                </c:pt>
                <c:pt idx="487">
                  <c:v>2837</c:v>
                </c:pt>
                <c:pt idx="488">
                  <c:v>2838</c:v>
                </c:pt>
                <c:pt idx="489">
                  <c:v>2839</c:v>
                </c:pt>
                <c:pt idx="490">
                  <c:v>2840</c:v>
                </c:pt>
                <c:pt idx="491">
                  <c:v>2841</c:v>
                </c:pt>
                <c:pt idx="492">
                  <c:v>2842</c:v>
                </c:pt>
                <c:pt idx="493">
                  <c:v>2843</c:v>
                </c:pt>
                <c:pt idx="494">
                  <c:v>2844</c:v>
                </c:pt>
                <c:pt idx="495">
                  <c:v>2845</c:v>
                </c:pt>
                <c:pt idx="496">
                  <c:v>2846</c:v>
                </c:pt>
                <c:pt idx="497">
                  <c:v>2847</c:v>
                </c:pt>
              </c:numCache>
            </c:numRef>
          </c:xVal>
          <c:yVal>
            <c:numRef>
              <c:f>Graph!$C$6:$C$501</c:f>
              <c:numCache>
                <c:formatCode>General</c:formatCode>
                <c:ptCount val="496"/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Graph!$A$5:$A$502</c:f>
              <c:numCache>
                <c:formatCode>General</c:formatCode>
                <c:ptCount val="498"/>
                <c:pt idx="0">
                  <c:v>2350</c:v>
                </c:pt>
                <c:pt idx="1">
                  <c:v>2351</c:v>
                </c:pt>
                <c:pt idx="2">
                  <c:v>2352</c:v>
                </c:pt>
                <c:pt idx="3">
                  <c:v>2353</c:v>
                </c:pt>
                <c:pt idx="4">
                  <c:v>2354</c:v>
                </c:pt>
                <c:pt idx="5">
                  <c:v>2355</c:v>
                </c:pt>
                <c:pt idx="6">
                  <c:v>2356</c:v>
                </c:pt>
                <c:pt idx="7">
                  <c:v>2357</c:v>
                </c:pt>
                <c:pt idx="8">
                  <c:v>2358</c:v>
                </c:pt>
                <c:pt idx="9">
                  <c:v>2359</c:v>
                </c:pt>
                <c:pt idx="10">
                  <c:v>2360</c:v>
                </c:pt>
                <c:pt idx="11">
                  <c:v>2361</c:v>
                </c:pt>
                <c:pt idx="12">
                  <c:v>2362</c:v>
                </c:pt>
                <c:pt idx="13">
                  <c:v>2363</c:v>
                </c:pt>
                <c:pt idx="14">
                  <c:v>2364</c:v>
                </c:pt>
                <c:pt idx="15">
                  <c:v>2365</c:v>
                </c:pt>
                <c:pt idx="16">
                  <c:v>2366</c:v>
                </c:pt>
                <c:pt idx="17">
                  <c:v>2367</c:v>
                </c:pt>
                <c:pt idx="18">
                  <c:v>2368</c:v>
                </c:pt>
                <c:pt idx="19">
                  <c:v>2369</c:v>
                </c:pt>
                <c:pt idx="20">
                  <c:v>2370</c:v>
                </c:pt>
                <c:pt idx="21">
                  <c:v>2371</c:v>
                </c:pt>
                <c:pt idx="22">
                  <c:v>2372</c:v>
                </c:pt>
                <c:pt idx="23">
                  <c:v>2373</c:v>
                </c:pt>
                <c:pt idx="24">
                  <c:v>2374</c:v>
                </c:pt>
                <c:pt idx="25">
                  <c:v>2375</c:v>
                </c:pt>
                <c:pt idx="26">
                  <c:v>2376</c:v>
                </c:pt>
                <c:pt idx="27">
                  <c:v>2377</c:v>
                </c:pt>
                <c:pt idx="28">
                  <c:v>2378</c:v>
                </c:pt>
                <c:pt idx="29">
                  <c:v>2379</c:v>
                </c:pt>
                <c:pt idx="30">
                  <c:v>2380</c:v>
                </c:pt>
                <c:pt idx="31">
                  <c:v>2381</c:v>
                </c:pt>
                <c:pt idx="32">
                  <c:v>2382</c:v>
                </c:pt>
                <c:pt idx="33">
                  <c:v>2383</c:v>
                </c:pt>
                <c:pt idx="34">
                  <c:v>2384</c:v>
                </c:pt>
                <c:pt idx="35">
                  <c:v>2385</c:v>
                </c:pt>
                <c:pt idx="36">
                  <c:v>2386</c:v>
                </c:pt>
                <c:pt idx="37">
                  <c:v>2387</c:v>
                </c:pt>
                <c:pt idx="38">
                  <c:v>2388</c:v>
                </c:pt>
                <c:pt idx="39">
                  <c:v>2389</c:v>
                </c:pt>
                <c:pt idx="40">
                  <c:v>2390</c:v>
                </c:pt>
                <c:pt idx="41">
                  <c:v>2391</c:v>
                </c:pt>
                <c:pt idx="42">
                  <c:v>2392</c:v>
                </c:pt>
                <c:pt idx="43">
                  <c:v>2393</c:v>
                </c:pt>
                <c:pt idx="44">
                  <c:v>2394</c:v>
                </c:pt>
                <c:pt idx="45">
                  <c:v>2395</c:v>
                </c:pt>
                <c:pt idx="46">
                  <c:v>2396</c:v>
                </c:pt>
                <c:pt idx="47">
                  <c:v>2397</c:v>
                </c:pt>
                <c:pt idx="48">
                  <c:v>2398</c:v>
                </c:pt>
                <c:pt idx="49">
                  <c:v>2399</c:v>
                </c:pt>
                <c:pt idx="50">
                  <c:v>2400</c:v>
                </c:pt>
                <c:pt idx="51">
                  <c:v>2401</c:v>
                </c:pt>
                <c:pt idx="52">
                  <c:v>2402</c:v>
                </c:pt>
                <c:pt idx="53">
                  <c:v>2403</c:v>
                </c:pt>
                <c:pt idx="54">
                  <c:v>2404</c:v>
                </c:pt>
                <c:pt idx="55">
                  <c:v>2405</c:v>
                </c:pt>
                <c:pt idx="56">
                  <c:v>2406</c:v>
                </c:pt>
                <c:pt idx="57">
                  <c:v>2407</c:v>
                </c:pt>
                <c:pt idx="58">
                  <c:v>2408</c:v>
                </c:pt>
                <c:pt idx="59">
                  <c:v>2409</c:v>
                </c:pt>
                <c:pt idx="60">
                  <c:v>2410</c:v>
                </c:pt>
                <c:pt idx="61">
                  <c:v>2411</c:v>
                </c:pt>
                <c:pt idx="62">
                  <c:v>2412</c:v>
                </c:pt>
                <c:pt idx="63">
                  <c:v>2413</c:v>
                </c:pt>
                <c:pt idx="64">
                  <c:v>2414</c:v>
                </c:pt>
                <c:pt idx="65">
                  <c:v>2415</c:v>
                </c:pt>
                <c:pt idx="66">
                  <c:v>2416</c:v>
                </c:pt>
                <c:pt idx="67">
                  <c:v>2417</c:v>
                </c:pt>
                <c:pt idx="68">
                  <c:v>2418</c:v>
                </c:pt>
                <c:pt idx="69">
                  <c:v>2419</c:v>
                </c:pt>
                <c:pt idx="70">
                  <c:v>2420</c:v>
                </c:pt>
                <c:pt idx="71">
                  <c:v>2421</c:v>
                </c:pt>
                <c:pt idx="72">
                  <c:v>2422</c:v>
                </c:pt>
                <c:pt idx="73">
                  <c:v>2423</c:v>
                </c:pt>
                <c:pt idx="74">
                  <c:v>2424</c:v>
                </c:pt>
                <c:pt idx="75">
                  <c:v>2425</c:v>
                </c:pt>
                <c:pt idx="76">
                  <c:v>2426</c:v>
                </c:pt>
                <c:pt idx="77">
                  <c:v>2427</c:v>
                </c:pt>
                <c:pt idx="78">
                  <c:v>2428</c:v>
                </c:pt>
                <c:pt idx="79">
                  <c:v>2429</c:v>
                </c:pt>
                <c:pt idx="80">
                  <c:v>2430</c:v>
                </c:pt>
                <c:pt idx="81">
                  <c:v>2431</c:v>
                </c:pt>
                <c:pt idx="82">
                  <c:v>2432</c:v>
                </c:pt>
                <c:pt idx="83">
                  <c:v>2433</c:v>
                </c:pt>
                <c:pt idx="84">
                  <c:v>2434</c:v>
                </c:pt>
                <c:pt idx="85">
                  <c:v>2435</c:v>
                </c:pt>
                <c:pt idx="86">
                  <c:v>2436</c:v>
                </c:pt>
                <c:pt idx="87">
                  <c:v>2437</c:v>
                </c:pt>
                <c:pt idx="88">
                  <c:v>2438</c:v>
                </c:pt>
                <c:pt idx="89">
                  <c:v>2439</c:v>
                </c:pt>
                <c:pt idx="90">
                  <c:v>2440</c:v>
                </c:pt>
                <c:pt idx="91">
                  <c:v>2441</c:v>
                </c:pt>
                <c:pt idx="92">
                  <c:v>2442</c:v>
                </c:pt>
                <c:pt idx="93">
                  <c:v>2443</c:v>
                </c:pt>
                <c:pt idx="94">
                  <c:v>2444</c:v>
                </c:pt>
                <c:pt idx="95">
                  <c:v>2445</c:v>
                </c:pt>
                <c:pt idx="96">
                  <c:v>2446</c:v>
                </c:pt>
                <c:pt idx="97">
                  <c:v>2447</c:v>
                </c:pt>
                <c:pt idx="98">
                  <c:v>2448</c:v>
                </c:pt>
                <c:pt idx="99">
                  <c:v>2449</c:v>
                </c:pt>
                <c:pt idx="100">
                  <c:v>2450</c:v>
                </c:pt>
                <c:pt idx="101">
                  <c:v>2451</c:v>
                </c:pt>
                <c:pt idx="102">
                  <c:v>2452</c:v>
                </c:pt>
                <c:pt idx="103">
                  <c:v>2453</c:v>
                </c:pt>
                <c:pt idx="104">
                  <c:v>2454</c:v>
                </c:pt>
                <c:pt idx="105">
                  <c:v>2455</c:v>
                </c:pt>
                <c:pt idx="106">
                  <c:v>2456</c:v>
                </c:pt>
                <c:pt idx="107">
                  <c:v>2457</c:v>
                </c:pt>
                <c:pt idx="108">
                  <c:v>2458</c:v>
                </c:pt>
                <c:pt idx="109">
                  <c:v>2459</c:v>
                </c:pt>
                <c:pt idx="110">
                  <c:v>2460</c:v>
                </c:pt>
                <c:pt idx="111">
                  <c:v>2461</c:v>
                </c:pt>
                <c:pt idx="112">
                  <c:v>2462</c:v>
                </c:pt>
                <c:pt idx="113">
                  <c:v>2463</c:v>
                </c:pt>
                <c:pt idx="114">
                  <c:v>2464</c:v>
                </c:pt>
                <c:pt idx="115">
                  <c:v>2465</c:v>
                </c:pt>
                <c:pt idx="116">
                  <c:v>2466</c:v>
                </c:pt>
                <c:pt idx="117">
                  <c:v>2467</c:v>
                </c:pt>
                <c:pt idx="118">
                  <c:v>2468</c:v>
                </c:pt>
                <c:pt idx="119">
                  <c:v>2469</c:v>
                </c:pt>
                <c:pt idx="120">
                  <c:v>2470</c:v>
                </c:pt>
                <c:pt idx="121">
                  <c:v>2471</c:v>
                </c:pt>
                <c:pt idx="122">
                  <c:v>2472</c:v>
                </c:pt>
                <c:pt idx="123">
                  <c:v>2473</c:v>
                </c:pt>
                <c:pt idx="124">
                  <c:v>2474</c:v>
                </c:pt>
                <c:pt idx="125">
                  <c:v>2475</c:v>
                </c:pt>
                <c:pt idx="126">
                  <c:v>2476</c:v>
                </c:pt>
                <c:pt idx="127">
                  <c:v>2477</c:v>
                </c:pt>
                <c:pt idx="128">
                  <c:v>2478</c:v>
                </c:pt>
                <c:pt idx="129">
                  <c:v>2479</c:v>
                </c:pt>
                <c:pt idx="130">
                  <c:v>2480</c:v>
                </c:pt>
                <c:pt idx="131">
                  <c:v>2481</c:v>
                </c:pt>
                <c:pt idx="132">
                  <c:v>2482</c:v>
                </c:pt>
                <c:pt idx="133">
                  <c:v>2483</c:v>
                </c:pt>
                <c:pt idx="134">
                  <c:v>2484</c:v>
                </c:pt>
                <c:pt idx="135">
                  <c:v>2485</c:v>
                </c:pt>
                <c:pt idx="136">
                  <c:v>2486</c:v>
                </c:pt>
                <c:pt idx="137">
                  <c:v>2487</c:v>
                </c:pt>
                <c:pt idx="138">
                  <c:v>2488</c:v>
                </c:pt>
                <c:pt idx="139">
                  <c:v>2489</c:v>
                </c:pt>
                <c:pt idx="140">
                  <c:v>2490</c:v>
                </c:pt>
                <c:pt idx="141">
                  <c:v>2491</c:v>
                </c:pt>
                <c:pt idx="142">
                  <c:v>2492</c:v>
                </c:pt>
                <c:pt idx="143">
                  <c:v>2493</c:v>
                </c:pt>
                <c:pt idx="144">
                  <c:v>2494</c:v>
                </c:pt>
                <c:pt idx="145">
                  <c:v>2495</c:v>
                </c:pt>
                <c:pt idx="146">
                  <c:v>2496</c:v>
                </c:pt>
                <c:pt idx="147">
                  <c:v>2497</c:v>
                </c:pt>
                <c:pt idx="148">
                  <c:v>2498</c:v>
                </c:pt>
                <c:pt idx="149">
                  <c:v>2499</c:v>
                </c:pt>
                <c:pt idx="150">
                  <c:v>2500</c:v>
                </c:pt>
                <c:pt idx="151">
                  <c:v>2501</c:v>
                </c:pt>
                <c:pt idx="152">
                  <c:v>2502</c:v>
                </c:pt>
                <c:pt idx="153">
                  <c:v>2503</c:v>
                </c:pt>
                <c:pt idx="154">
                  <c:v>2504</c:v>
                </c:pt>
                <c:pt idx="155">
                  <c:v>2505</c:v>
                </c:pt>
                <c:pt idx="156">
                  <c:v>2506</c:v>
                </c:pt>
                <c:pt idx="157">
                  <c:v>2507</c:v>
                </c:pt>
                <c:pt idx="158">
                  <c:v>2508</c:v>
                </c:pt>
                <c:pt idx="159">
                  <c:v>2509</c:v>
                </c:pt>
                <c:pt idx="160">
                  <c:v>2510</c:v>
                </c:pt>
                <c:pt idx="161">
                  <c:v>2511</c:v>
                </c:pt>
                <c:pt idx="162">
                  <c:v>2512</c:v>
                </c:pt>
                <c:pt idx="163">
                  <c:v>2513</c:v>
                </c:pt>
                <c:pt idx="164">
                  <c:v>2514</c:v>
                </c:pt>
                <c:pt idx="165">
                  <c:v>2515</c:v>
                </c:pt>
                <c:pt idx="166">
                  <c:v>2516</c:v>
                </c:pt>
                <c:pt idx="167">
                  <c:v>2517</c:v>
                </c:pt>
                <c:pt idx="168">
                  <c:v>2518</c:v>
                </c:pt>
                <c:pt idx="169">
                  <c:v>2519</c:v>
                </c:pt>
                <c:pt idx="170">
                  <c:v>2520</c:v>
                </c:pt>
                <c:pt idx="171">
                  <c:v>2521</c:v>
                </c:pt>
                <c:pt idx="172">
                  <c:v>2522</c:v>
                </c:pt>
                <c:pt idx="173">
                  <c:v>2523</c:v>
                </c:pt>
                <c:pt idx="174">
                  <c:v>2524</c:v>
                </c:pt>
                <c:pt idx="175">
                  <c:v>2525</c:v>
                </c:pt>
                <c:pt idx="176">
                  <c:v>2526</c:v>
                </c:pt>
                <c:pt idx="177">
                  <c:v>2527</c:v>
                </c:pt>
                <c:pt idx="178">
                  <c:v>2528</c:v>
                </c:pt>
                <c:pt idx="179">
                  <c:v>2529</c:v>
                </c:pt>
                <c:pt idx="180">
                  <c:v>2530</c:v>
                </c:pt>
                <c:pt idx="181">
                  <c:v>2531</c:v>
                </c:pt>
                <c:pt idx="182">
                  <c:v>2532</c:v>
                </c:pt>
                <c:pt idx="183">
                  <c:v>2533</c:v>
                </c:pt>
                <c:pt idx="184">
                  <c:v>2534</c:v>
                </c:pt>
                <c:pt idx="185">
                  <c:v>2535</c:v>
                </c:pt>
                <c:pt idx="186">
                  <c:v>2536</c:v>
                </c:pt>
                <c:pt idx="187">
                  <c:v>2537</c:v>
                </c:pt>
                <c:pt idx="188">
                  <c:v>2538</c:v>
                </c:pt>
                <c:pt idx="189">
                  <c:v>2539</c:v>
                </c:pt>
                <c:pt idx="190">
                  <c:v>2540</c:v>
                </c:pt>
                <c:pt idx="191">
                  <c:v>2541</c:v>
                </c:pt>
                <c:pt idx="192">
                  <c:v>2542</c:v>
                </c:pt>
                <c:pt idx="193">
                  <c:v>2543</c:v>
                </c:pt>
                <c:pt idx="194">
                  <c:v>2544</c:v>
                </c:pt>
                <c:pt idx="195">
                  <c:v>2545</c:v>
                </c:pt>
                <c:pt idx="196">
                  <c:v>2546</c:v>
                </c:pt>
                <c:pt idx="197">
                  <c:v>2547</c:v>
                </c:pt>
                <c:pt idx="198">
                  <c:v>2548</c:v>
                </c:pt>
                <c:pt idx="199">
                  <c:v>2549</c:v>
                </c:pt>
                <c:pt idx="200">
                  <c:v>2550</c:v>
                </c:pt>
                <c:pt idx="201">
                  <c:v>2551</c:v>
                </c:pt>
                <c:pt idx="202">
                  <c:v>2552</c:v>
                </c:pt>
                <c:pt idx="203">
                  <c:v>2553</c:v>
                </c:pt>
                <c:pt idx="204">
                  <c:v>2554</c:v>
                </c:pt>
                <c:pt idx="205">
                  <c:v>2555</c:v>
                </c:pt>
                <c:pt idx="206">
                  <c:v>2556</c:v>
                </c:pt>
                <c:pt idx="207">
                  <c:v>2557</c:v>
                </c:pt>
                <c:pt idx="208">
                  <c:v>2558</c:v>
                </c:pt>
                <c:pt idx="209">
                  <c:v>2559</c:v>
                </c:pt>
                <c:pt idx="210">
                  <c:v>2560</c:v>
                </c:pt>
                <c:pt idx="211">
                  <c:v>2561</c:v>
                </c:pt>
                <c:pt idx="212">
                  <c:v>2562</c:v>
                </c:pt>
                <c:pt idx="213">
                  <c:v>2563</c:v>
                </c:pt>
                <c:pt idx="214">
                  <c:v>2564</c:v>
                </c:pt>
                <c:pt idx="215">
                  <c:v>2565</c:v>
                </c:pt>
                <c:pt idx="216">
                  <c:v>2566</c:v>
                </c:pt>
                <c:pt idx="217">
                  <c:v>2567</c:v>
                </c:pt>
                <c:pt idx="218">
                  <c:v>2568</c:v>
                </c:pt>
                <c:pt idx="219">
                  <c:v>2569</c:v>
                </c:pt>
                <c:pt idx="220">
                  <c:v>2570</c:v>
                </c:pt>
                <c:pt idx="221">
                  <c:v>2571</c:v>
                </c:pt>
                <c:pt idx="222">
                  <c:v>2572</c:v>
                </c:pt>
                <c:pt idx="223">
                  <c:v>2573</c:v>
                </c:pt>
                <c:pt idx="224">
                  <c:v>2574</c:v>
                </c:pt>
                <c:pt idx="225">
                  <c:v>2575</c:v>
                </c:pt>
                <c:pt idx="226">
                  <c:v>2576</c:v>
                </c:pt>
                <c:pt idx="227">
                  <c:v>2577</c:v>
                </c:pt>
                <c:pt idx="228">
                  <c:v>2578</c:v>
                </c:pt>
                <c:pt idx="229">
                  <c:v>2579</c:v>
                </c:pt>
                <c:pt idx="230">
                  <c:v>2580</c:v>
                </c:pt>
                <c:pt idx="231">
                  <c:v>2581</c:v>
                </c:pt>
                <c:pt idx="232">
                  <c:v>2582</c:v>
                </c:pt>
                <c:pt idx="233">
                  <c:v>2583</c:v>
                </c:pt>
                <c:pt idx="234">
                  <c:v>2584</c:v>
                </c:pt>
                <c:pt idx="235">
                  <c:v>2585</c:v>
                </c:pt>
                <c:pt idx="236">
                  <c:v>2586</c:v>
                </c:pt>
                <c:pt idx="237">
                  <c:v>2587</c:v>
                </c:pt>
                <c:pt idx="238">
                  <c:v>2588</c:v>
                </c:pt>
                <c:pt idx="239">
                  <c:v>2589</c:v>
                </c:pt>
                <c:pt idx="240">
                  <c:v>2590</c:v>
                </c:pt>
                <c:pt idx="241">
                  <c:v>2591</c:v>
                </c:pt>
                <c:pt idx="242">
                  <c:v>2592</c:v>
                </c:pt>
                <c:pt idx="243">
                  <c:v>2593</c:v>
                </c:pt>
                <c:pt idx="244">
                  <c:v>2594</c:v>
                </c:pt>
                <c:pt idx="245">
                  <c:v>2595</c:v>
                </c:pt>
                <c:pt idx="246">
                  <c:v>2596</c:v>
                </c:pt>
                <c:pt idx="247">
                  <c:v>2597</c:v>
                </c:pt>
                <c:pt idx="248">
                  <c:v>2598</c:v>
                </c:pt>
                <c:pt idx="249">
                  <c:v>2599</c:v>
                </c:pt>
                <c:pt idx="250">
                  <c:v>2600</c:v>
                </c:pt>
                <c:pt idx="251">
                  <c:v>2601</c:v>
                </c:pt>
                <c:pt idx="252">
                  <c:v>2602</c:v>
                </c:pt>
                <c:pt idx="253">
                  <c:v>2603</c:v>
                </c:pt>
                <c:pt idx="254">
                  <c:v>2604</c:v>
                </c:pt>
                <c:pt idx="255">
                  <c:v>2605</c:v>
                </c:pt>
                <c:pt idx="256">
                  <c:v>2606</c:v>
                </c:pt>
                <c:pt idx="257">
                  <c:v>2607</c:v>
                </c:pt>
                <c:pt idx="258">
                  <c:v>2608</c:v>
                </c:pt>
                <c:pt idx="259">
                  <c:v>2609</c:v>
                </c:pt>
                <c:pt idx="260">
                  <c:v>2610</c:v>
                </c:pt>
                <c:pt idx="261">
                  <c:v>2611</c:v>
                </c:pt>
                <c:pt idx="262">
                  <c:v>2612</c:v>
                </c:pt>
                <c:pt idx="263">
                  <c:v>2613</c:v>
                </c:pt>
                <c:pt idx="264">
                  <c:v>2614</c:v>
                </c:pt>
                <c:pt idx="265">
                  <c:v>2615</c:v>
                </c:pt>
                <c:pt idx="266">
                  <c:v>2616</c:v>
                </c:pt>
                <c:pt idx="267">
                  <c:v>2617</c:v>
                </c:pt>
                <c:pt idx="268">
                  <c:v>2618</c:v>
                </c:pt>
                <c:pt idx="269">
                  <c:v>2619</c:v>
                </c:pt>
                <c:pt idx="270">
                  <c:v>2620</c:v>
                </c:pt>
                <c:pt idx="271">
                  <c:v>2621</c:v>
                </c:pt>
                <c:pt idx="272">
                  <c:v>2622</c:v>
                </c:pt>
                <c:pt idx="273">
                  <c:v>2623</c:v>
                </c:pt>
                <c:pt idx="274">
                  <c:v>2624</c:v>
                </c:pt>
                <c:pt idx="275">
                  <c:v>2625</c:v>
                </c:pt>
                <c:pt idx="276">
                  <c:v>2626</c:v>
                </c:pt>
                <c:pt idx="277">
                  <c:v>2627</c:v>
                </c:pt>
                <c:pt idx="278">
                  <c:v>2628</c:v>
                </c:pt>
                <c:pt idx="279">
                  <c:v>2629</c:v>
                </c:pt>
                <c:pt idx="280">
                  <c:v>2630</c:v>
                </c:pt>
                <c:pt idx="281">
                  <c:v>2631</c:v>
                </c:pt>
                <c:pt idx="282">
                  <c:v>2632</c:v>
                </c:pt>
                <c:pt idx="283">
                  <c:v>2633</c:v>
                </c:pt>
                <c:pt idx="284">
                  <c:v>2634</c:v>
                </c:pt>
                <c:pt idx="285">
                  <c:v>2635</c:v>
                </c:pt>
                <c:pt idx="286">
                  <c:v>2636</c:v>
                </c:pt>
                <c:pt idx="287">
                  <c:v>2637</c:v>
                </c:pt>
                <c:pt idx="288">
                  <c:v>2638</c:v>
                </c:pt>
                <c:pt idx="289">
                  <c:v>2639</c:v>
                </c:pt>
                <c:pt idx="290">
                  <c:v>2640</c:v>
                </c:pt>
                <c:pt idx="291">
                  <c:v>2641</c:v>
                </c:pt>
                <c:pt idx="292">
                  <c:v>2642</c:v>
                </c:pt>
                <c:pt idx="293">
                  <c:v>2643</c:v>
                </c:pt>
                <c:pt idx="294">
                  <c:v>2644</c:v>
                </c:pt>
                <c:pt idx="295">
                  <c:v>2645</c:v>
                </c:pt>
                <c:pt idx="296">
                  <c:v>2646</c:v>
                </c:pt>
                <c:pt idx="297">
                  <c:v>2647</c:v>
                </c:pt>
                <c:pt idx="298">
                  <c:v>2648</c:v>
                </c:pt>
                <c:pt idx="299">
                  <c:v>2649</c:v>
                </c:pt>
                <c:pt idx="300">
                  <c:v>2650</c:v>
                </c:pt>
                <c:pt idx="301">
                  <c:v>2651</c:v>
                </c:pt>
                <c:pt idx="302">
                  <c:v>2652</c:v>
                </c:pt>
                <c:pt idx="303">
                  <c:v>2653</c:v>
                </c:pt>
                <c:pt idx="304">
                  <c:v>2654</c:v>
                </c:pt>
                <c:pt idx="305">
                  <c:v>2655</c:v>
                </c:pt>
                <c:pt idx="306">
                  <c:v>2656</c:v>
                </c:pt>
                <c:pt idx="307">
                  <c:v>2657</c:v>
                </c:pt>
                <c:pt idx="308">
                  <c:v>2658</c:v>
                </c:pt>
                <c:pt idx="309">
                  <c:v>2659</c:v>
                </c:pt>
                <c:pt idx="310">
                  <c:v>2660</c:v>
                </c:pt>
                <c:pt idx="311">
                  <c:v>2661</c:v>
                </c:pt>
                <c:pt idx="312">
                  <c:v>2662</c:v>
                </c:pt>
                <c:pt idx="313">
                  <c:v>2663</c:v>
                </c:pt>
                <c:pt idx="314">
                  <c:v>2664</c:v>
                </c:pt>
                <c:pt idx="315">
                  <c:v>2665</c:v>
                </c:pt>
                <c:pt idx="316">
                  <c:v>2666</c:v>
                </c:pt>
                <c:pt idx="317">
                  <c:v>2667</c:v>
                </c:pt>
                <c:pt idx="318">
                  <c:v>2668</c:v>
                </c:pt>
                <c:pt idx="319">
                  <c:v>2669</c:v>
                </c:pt>
                <c:pt idx="320">
                  <c:v>2670</c:v>
                </c:pt>
                <c:pt idx="321">
                  <c:v>2671</c:v>
                </c:pt>
                <c:pt idx="322">
                  <c:v>2672</c:v>
                </c:pt>
                <c:pt idx="323">
                  <c:v>2673</c:v>
                </c:pt>
                <c:pt idx="324">
                  <c:v>2674</c:v>
                </c:pt>
                <c:pt idx="325">
                  <c:v>2675</c:v>
                </c:pt>
                <c:pt idx="326">
                  <c:v>2676</c:v>
                </c:pt>
                <c:pt idx="327">
                  <c:v>2677</c:v>
                </c:pt>
                <c:pt idx="328">
                  <c:v>2678</c:v>
                </c:pt>
                <c:pt idx="329">
                  <c:v>2679</c:v>
                </c:pt>
                <c:pt idx="330">
                  <c:v>2680</c:v>
                </c:pt>
                <c:pt idx="331">
                  <c:v>2681</c:v>
                </c:pt>
                <c:pt idx="332">
                  <c:v>2682</c:v>
                </c:pt>
                <c:pt idx="333">
                  <c:v>2683</c:v>
                </c:pt>
                <c:pt idx="334">
                  <c:v>2684</c:v>
                </c:pt>
                <c:pt idx="335">
                  <c:v>2685</c:v>
                </c:pt>
                <c:pt idx="336">
                  <c:v>2686</c:v>
                </c:pt>
                <c:pt idx="337">
                  <c:v>2687</c:v>
                </c:pt>
                <c:pt idx="338">
                  <c:v>2688</c:v>
                </c:pt>
                <c:pt idx="339">
                  <c:v>2689</c:v>
                </c:pt>
                <c:pt idx="340">
                  <c:v>2690</c:v>
                </c:pt>
                <c:pt idx="341">
                  <c:v>2691</c:v>
                </c:pt>
                <c:pt idx="342">
                  <c:v>2692</c:v>
                </c:pt>
                <c:pt idx="343">
                  <c:v>2693</c:v>
                </c:pt>
                <c:pt idx="344">
                  <c:v>2694</c:v>
                </c:pt>
                <c:pt idx="345">
                  <c:v>2695</c:v>
                </c:pt>
                <c:pt idx="346">
                  <c:v>2696</c:v>
                </c:pt>
                <c:pt idx="347">
                  <c:v>2697</c:v>
                </c:pt>
                <c:pt idx="348">
                  <c:v>2698</c:v>
                </c:pt>
                <c:pt idx="349">
                  <c:v>2699</c:v>
                </c:pt>
                <c:pt idx="350">
                  <c:v>2700</c:v>
                </c:pt>
                <c:pt idx="351">
                  <c:v>2701</c:v>
                </c:pt>
                <c:pt idx="352">
                  <c:v>2702</c:v>
                </c:pt>
                <c:pt idx="353">
                  <c:v>2703</c:v>
                </c:pt>
                <c:pt idx="354">
                  <c:v>2704</c:v>
                </c:pt>
                <c:pt idx="355">
                  <c:v>2705</c:v>
                </c:pt>
                <c:pt idx="356">
                  <c:v>2706</c:v>
                </c:pt>
                <c:pt idx="357">
                  <c:v>2707</c:v>
                </c:pt>
                <c:pt idx="358">
                  <c:v>2708</c:v>
                </c:pt>
                <c:pt idx="359">
                  <c:v>2709</c:v>
                </c:pt>
                <c:pt idx="360">
                  <c:v>2710</c:v>
                </c:pt>
                <c:pt idx="361">
                  <c:v>2711</c:v>
                </c:pt>
                <c:pt idx="362">
                  <c:v>2712</c:v>
                </c:pt>
                <c:pt idx="363">
                  <c:v>2713</c:v>
                </c:pt>
                <c:pt idx="364">
                  <c:v>2714</c:v>
                </c:pt>
                <c:pt idx="365">
                  <c:v>2715</c:v>
                </c:pt>
                <c:pt idx="366">
                  <c:v>2716</c:v>
                </c:pt>
                <c:pt idx="367">
                  <c:v>2717</c:v>
                </c:pt>
                <c:pt idx="368">
                  <c:v>2718</c:v>
                </c:pt>
                <c:pt idx="369">
                  <c:v>2719</c:v>
                </c:pt>
                <c:pt idx="370">
                  <c:v>2720</c:v>
                </c:pt>
                <c:pt idx="371">
                  <c:v>2721</c:v>
                </c:pt>
                <c:pt idx="372">
                  <c:v>2722</c:v>
                </c:pt>
                <c:pt idx="373">
                  <c:v>2723</c:v>
                </c:pt>
                <c:pt idx="374">
                  <c:v>2724</c:v>
                </c:pt>
                <c:pt idx="375">
                  <c:v>2725</c:v>
                </c:pt>
                <c:pt idx="376">
                  <c:v>2726</c:v>
                </c:pt>
                <c:pt idx="377">
                  <c:v>2727</c:v>
                </c:pt>
                <c:pt idx="378">
                  <c:v>2728</c:v>
                </c:pt>
                <c:pt idx="379">
                  <c:v>2729</c:v>
                </c:pt>
                <c:pt idx="380">
                  <c:v>2730</c:v>
                </c:pt>
                <c:pt idx="381">
                  <c:v>2731</c:v>
                </c:pt>
                <c:pt idx="382">
                  <c:v>2732</c:v>
                </c:pt>
                <c:pt idx="383">
                  <c:v>2733</c:v>
                </c:pt>
                <c:pt idx="384">
                  <c:v>2734</c:v>
                </c:pt>
                <c:pt idx="385">
                  <c:v>2735</c:v>
                </c:pt>
                <c:pt idx="386">
                  <c:v>2736</c:v>
                </c:pt>
                <c:pt idx="387">
                  <c:v>2737</c:v>
                </c:pt>
                <c:pt idx="388">
                  <c:v>2738</c:v>
                </c:pt>
                <c:pt idx="389">
                  <c:v>2739</c:v>
                </c:pt>
                <c:pt idx="390">
                  <c:v>2740</c:v>
                </c:pt>
                <c:pt idx="391">
                  <c:v>2741</c:v>
                </c:pt>
                <c:pt idx="392">
                  <c:v>2742</c:v>
                </c:pt>
                <c:pt idx="393">
                  <c:v>2743</c:v>
                </c:pt>
                <c:pt idx="394">
                  <c:v>2744</c:v>
                </c:pt>
                <c:pt idx="395">
                  <c:v>2745</c:v>
                </c:pt>
                <c:pt idx="396">
                  <c:v>2746</c:v>
                </c:pt>
                <c:pt idx="397">
                  <c:v>2747</c:v>
                </c:pt>
                <c:pt idx="398">
                  <c:v>2748</c:v>
                </c:pt>
                <c:pt idx="399">
                  <c:v>2749</c:v>
                </c:pt>
                <c:pt idx="400">
                  <c:v>2750</c:v>
                </c:pt>
                <c:pt idx="401">
                  <c:v>2751</c:v>
                </c:pt>
                <c:pt idx="402">
                  <c:v>2752</c:v>
                </c:pt>
                <c:pt idx="403">
                  <c:v>2753</c:v>
                </c:pt>
                <c:pt idx="404">
                  <c:v>2754</c:v>
                </c:pt>
                <c:pt idx="405">
                  <c:v>2755</c:v>
                </c:pt>
                <c:pt idx="406">
                  <c:v>2756</c:v>
                </c:pt>
                <c:pt idx="407">
                  <c:v>2757</c:v>
                </c:pt>
                <c:pt idx="408">
                  <c:v>2758</c:v>
                </c:pt>
                <c:pt idx="409">
                  <c:v>2759</c:v>
                </c:pt>
                <c:pt idx="410">
                  <c:v>2760</c:v>
                </c:pt>
                <c:pt idx="411">
                  <c:v>2761</c:v>
                </c:pt>
                <c:pt idx="412">
                  <c:v>2762</c:v>
                </c:pt>
                <c:pt idx="413">
                  <c:v>2763</c:v>
                </c:pt>
                <c:pt idx="414">
                  <c:v>2764</c:v>
                </c:pt>
                <c:pt idx="415">
                  <c:v>2765</c:v>
                </c:pt>
                <c:pt idx="416">
                  <c:v>2766</c:v>
                </c:pt>
                <c:pt idx="417">
                  <c:v>2767</c:v>
                </c:pt>
                <c:pt idx="418">
                  <c:v>2768</c:v>
                </c:pt>
                <c:pt idx="419">
                  <c:v>2769</c:v>
                </c:pt>
                <c:pt idx="420">
                  <c:v>2770</c:v>
                </c:pt>
                <c:pt idx="421">
                  <c:v>2771</c:v>
                </c:pt>
                <c:pt idx="422">
                  <c:v>2772</c:v>
                </c:pt>
                <c:pt idx="423">
                  <c:v>2773</c:v>
                </c:pt>
                <c:pt idx="424">
                  <c:v>2774</c:v>
                </c:pt>
                <c:pt idx="425">
                  <c:v>2775</c:v>
                </c:pt>
                <c:pt idx="426">
                  <c:v>2776</c:v>
                </c:pt>
                <c:pt idx="427">
                  <c:v>2777</c:v>
                </c:pt>
                <c:pt idx="428">
                  <c:v>2778</c:v>
                </c:pt>
                <c:pt idx="429">
                  <c:v>2779</c:v>
                </c:pt>
                <c:pt idx="430">
                  <c:v>2780</c:v>
                </c:pt>
                <c:pt idx="431">
                  <c:v>2781</c:v>
                </c:pt>
                <c:pt idx="432">
                  <c:v>2782</c:v>
                </c:pt>
                <c:pt idx="433">
                  <c:v>2783</c:v>
                </c:pt>
                <c:pt idx="434">
                  <c:v>2784</c:v>
                </c:pt>
                <c:pt idx="435">
                  <c:v>2785</c:v>
                </c:pt>
                <c:pt idx="436">
                  <c:v>2786</c:v>
                </c:pt>
                <c:pt idx="437">
                  <c:v>2787</c:v>
                </c:pt>
                <c:pt idx="438">
                  <c:v>2788</c:v>
                </c:pt>
                <c:pt idx="439">
                  <c:v>2789</c:v>
                </c:pt>
                <c:pt idx="440">
                  <c:v>2790</c:v>
                </c:pt>
                <c:pt idx="441">
                  <c:v>2791</c:v>
                </c:pt>
                <c:pt idx="442">
                  <c:v>2792</c:v>
                </c:pt>
                <c:pt idx="443">
                  <c:v>2793</c:v>
                </c:pt>
                <c:pt idx="444">
                  <c:v>2794</c:v>
                </c:pt>
                <c:pt idx="445">
                  <c:v>2795</c:v>
                </c:pt>
                <c:pt idx="446">
                  <c:v>2796</c:v>
                </c:pt>
                <c:pt idx="447">
                  <c:v>2797</c:v>
                </c:pt>
                <c:pt idx="448">
                  <c:v>2798</c:v>
                </c:pt>
                <c:pt idx="449">
                  <c:v>2799</c:v>
                </c:pt>
                <c:pt idx="450">
                  <c:v>2800</c:v>
                </c:pt>
                <c:pt idx="451">
                  <c:v>2801</c:v>
                </c:pt>
                <c:pt idx="452">
                  <c:v>2802</c:v>
                </c:pt>
                <c:pt idx="453">
                  <c:v>2803</c:v>
                </c:pt>
                <c:pt idx="454">
                  <c:v>2804</c:v>
                </c:pt>
                <c:pt idx="455">
                  <c:v>2805</c:v>
                </c:pt>
                <c:pt idx="456">
                  <c:v>2806</c:v>
                </c:pt>
                <c:pt idx="457">
                  <c:v>2807</c:v>
                </c:pt>
                <c:pt idx="458">
                  <c:v>2808</c:v>
                </c:pt>
                <c:pt idx="459">
                  <c:v>2809</c:v>
                </c:pt>
                <c:pt idx="460">
                  <c:v>2810</c:v>
                </c:pt>
                <c:pt idx="461">
                  <c:v>2811</c:v>
                </c:pt>
                <c:pt idx="462">
                  <c:v>2812</c:v>
                </c:pt>
                <c:pt idx="463">
                  <c:v>2813</c:v>
                </c:pt>
                <c:pt idx="464">
                  <c:v>2814</c:v>
                </c:pt>
                <c:pt idx="465">
                  <c:v>2815</c:v>
                </c:pt>
                <c:pt idx="466">
                  <c:v>2816</c:v>
                </c:pt>
                <c:pt idx="467">
                  <c:v>2817</c:v>
                </c:pt>
                <c:pt idx="468">
                  <c:v>2818</c:v>
                </c:pt>
                <c:pt idx="469">
                  <c:v>2819</c:v>
                </c:pt>
                <c:pt idx="470">
                  <c:v>2820</c:v>
                </c:pt>
                <c:pt idx="471">
                  <c:v>2821</c:v>
                </c:pt>
                <c:pt idx="472">
                  <c:v>2822</c:v>
                </c:pt>
                <c:pt idx="473">
                  <c:v>2823</c:v>
                </c:pt>
                <c:pt idx="474">
                  <c:v>2824</c:v>
                </c:pt>
                <c:pt idx="475">
                  <c:v>2825</c:v>
                </c:pt>
                <c:pt idx="476">
                  <c:v>2826</c:v>
                </c:pt>
                <c:pt idx="477">
                  <c:v>2827</c:v>
                </c:pt>
                <c:pt idx="478">
                  <c:v>2828</c:v>
                </c:pt>
                <c:pt idx="479">
                  <c:v>2829</c:v>
                </c:pt>
                <c:pt idx="480">
                  <c:v>2830</c:v>
                </c:pt>
                <c:pt idx="481">
                  <c:v>2831</c:v>
                </c:pt>
                <c:pt idx="482">
                  <c:v>2832</c:v>
                </c:pt>
                <c:pt idx="483">
                  <c:v>2833</c:v>
                </c:pt>
                <c:pt idx="484">
                  <c:v>2834</c:v>
                </c:pt>
                <c:pt idx="485">
                  <c:v>2835</c:v>
                </c:pt>
                <c:pt idx="486">
                  <c:v>2836</c:v>
                </c:pt>
                <c:pt idx="487">
                  <c:v>2837</c:v>
                </c:pt>
                <c:pt idx="488">
                  <c:v>2838</c:v>
                </c:pt>
                <c:pt idx="489">
                  <c:v>2839</c:v>
                </c:pt>
                <c:pt idx="490">
                  <c:v>2840</c:v>
                </c:pt>
                <c:pt idx="491">
                  <c:v>2841</c:v>
                </c:pt>
                <c:pt idx="492">
                  <c:v>2842</c:v>
                </c:pt>
                <c:pt idx="493">
                  <c:v>2843</c:v>
                </c:pt>
                <c:pt idx="494">
                  <c:v>2844</c:v>
                </c:pt>
                <c:pt idx="495">
                  <c:v>2845</c:v>
                </c:pt>
                <c:pt idx="496">
                  <c:v>2846</c:v>
                </c:pt>
                <c:pt idx="497">
                  <c:v>2847</c:v>
                </c:pt>
              </c:numCache>
            </c:numRef>
          </c:xVal>
          <c:yVal>
            <c:numRef>
              <c:f>Graph!$E$6:$E$501</c:f>
              <c:numCache>
                <c:formatCode>General</c:formatCode>
                <c:ptCount val="496"/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49280"/>
        <c:axId val="243356192"/>
      </c:scatterChart>
      <c:valAx>
        <c:axId val="438949280"/>
        <c:scaling>
          <c:orientation val="minMax"/>
          <c:max val="2847"/>
          <c:min val="2350"/>
        </c:scaling>
        <c:delete val="0"/>
        <c:axPos val="b"/>
        <c:numFmt formatCode="General" sourceLinked="1"/>
        <c:majorTickMark val="out"/>
        <c:minorTickMark val="none"/>
        <c:tickLblPos val="nextTo"/>
        <c:crossAx val="243356192"/>
        <c:crosses val="autoZero"/>
        <c:crossBetween val="midCat"/>
      </c:valAx>
      <c:valAx>
        <c:axId val="24335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894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Graph!$A$505:$A$938</c:f>
              <c:numCache>
                <c:formatCode>General</c:formatCode>
                <c:ptCount val="434"/>
                <c:pt idx="0">
                  <c:v>3687</c:v>
                </c:pt>
                <c:pt idx="1">
                  <c:v>3688</c:v>
                </c:pt>
                <c:pt idx="2">
                  <c:v>3689</c:v>
                </c:pt>
                <c:pt idx="3">
                  <c:v>3690</c:v>
                </c:pt>
                <c:pt idx="4">
                  <c:v>3691</c:v>
                </c:pt>
                <c:pt idx="5">
                  <c:v>3692</c:v>
                </c:pt>
                <c:pt idx="6">
                  <c:v>3693</c:v>
                </c:pt>
                <c:pt idx="7">
                  <c:v>3694</c:v>
                </c:pt>
                <c:pt idx="8">
                  <c:v>3695</c:v>
                </c:pt>
                <c:pt idx="9">
                  <c:v>3696</c:v>
                </c:pt>
                <c:pt idx="10">
                  <c:v>3697</c:v>
                </c:pt>
                <c:pt idx="11">
                  <c:v>3698</c:v>
                </c:pt>
                <c:pt idx="12">
                  <c:v>3699</c:v>
                </c:pt>
                <c:pt idx="13">
                  <c:v>3700</c:v>
                </c:pt>
                <c:pt idx="14">
                  <c:v>3701</c:v>
                </c:pt>
                <c:pt idx="15">
                  <c:v>3702</c:v>
                </c:pt>
                <c:pt idx="16">
                  <c:v>3703</c:v>
                </c:pt>
                <c:pt idx="17">
                  <c:v>3704</c:v>
                </c:pt>
                <c:pt idx="18">
                  <c:v>3705</c:v>
                </c:pt>
                <c:pt idx="19">
                  <c:v>3706</c:v>
                </c:pt>
                <c:pt idx="20">
                  <c:v>3707</c:v>
                </c:pt>
                <c:pt idx="21">
                  <c:v>3708</c:v>
                </c:pt>
                <c:pt idx="22">
                  <c:v>3709</c:v>
                </c:pt>
                <c:pt idx="23">
                  <c:v>3710</c:v>
                </c:pt>
                <c:pt idx="24">
                  <c:v>3711</c:v>
                </c:pt>
                <c:pt idx="25">
                  <c:v>3712</c:v>
                </c:pt>
                <c:pt idx="26">
                  <c:v>3713</c:v>
                </c:pt>
                <c:pt idx="27">
                  <c:v>3714</c:v>
                </c:pt>
                <c:pt idx="28">
                  <c:v>3715</c:v>
                </c:pt>
                <c:pt idx="29">
                  <c:v>3716</c:v>
                </c:pt>
                <c:pt idx="30">
                  <c:v>3717</c:v>
                </c:pt>
                <c:pt idx="31">
                  <c:v>3718</c:v>
                </c:pt>
                <c:pt idx="32">
                  <c:v>3719</c:v>
                </c:pt>
                <c:pt idx="33">
                  <c:v>3720</c:v>
                </c:pt>
                <c:pt idx="34">
                  <c:v>3721</c:v>
                </c:pt>
                <c:pt idx="35">
                  <c:v>3722</c:v>
                </c:pt>
                <c:pt idx="36">
                  <c:v>3723</c:v>
                </c:pt>
                <c:pt idx="37">
                  <c:v>3724</c:v>
                </c:pt>
                <c:pt idx="38">
                  <c:v>3725</c:v>
                </c:pt>
                <c:pt idx="39">
                  <c:v>3726</c:v>
                </c:pt>
                <c:pt idx="40">
                  <c:v>3727</c:v>
                </c:pt>
                <c:pt idx="41">
                  <c:v>3728</c:v>
                </c:pt>
                <c:pt idx="42">
                  <c:v>3729</c:v>
                </c:pt>
                <c:pt idx="43">
                  <c:v>3730</c:v>
                </c:pt>
                <c:pt idx="44">
                  <c:v>3731</c:v>
                </c:pt>
                <c:pt idx="45">
                  <c:v>3732</c:v>
                </c:pt>
                <c:pt idx="46">
                  <c:v>3733</c:v>
                </c:pt>
                <c:pt idx="47">
                  <c:v>3734</c:v>
                </c:pt>
                <c:pt idx="48">
                  <c:v>3735</c:v>
                </c:pt>
                <c:pt idx="49">
                  <c:v>3736</c:v>
                </c:pt>
                <c:pt idx="50">
                  <c:v>3737</c:v>
                </c:pt>
                <c:pt idx="51">
                  <c:v>3738</c:v>
                </c:pt>
                <c:pt idx="52">
                  <c:v>3739</c:v>
                </c:pt>
                <c:pt idx="53">
                  <c:v>3740</c:v>
                </c:pt>
                <c:pt idx="54">
                  <c:v>3741</c:v>
                </c:pt>
                <c:pt idx="55">
                  <c:v>3742</c:v>
                </c:pt>
                <c:pt idx="56">
                  <c:v>3743</c:v>
                </c:pt>
                <c:pt idx="57">
                  <c:v>3744</c:v>
                </c:pt>
                <c:pt idx="58">
                  <c:v>3745</c:v>
                </c:pt>
                <c:pt idx="59">
                  <c:v>3746</c:v>
                </c:pt>
                <c:pt idx="60">
                  <c:v>3747</c:v>
                </c:pt>
                <c:pt idx="61">
                  <c:v>3748</c:v>
                </c:pt>
                <c:pt idx="62">
                  <c:v>3749</c:v>
                </c:pt>
                <c:pt idx="63">
                  <c:v>3750</c:v>
                </c:pt>
                <c:pt idx="64">
                  <c:v>3751</c:v>
                </c:pt>
                <c:pt idx="65">
                  <c:v>3752</c:v>
                </c:pt>
                <c:pt idx="66">
                  <c:v>3753</c:v>
                </c:pt>
                <c:pt idx="67">
                  <c:v>3754</c:v>
                </c:pt>
                <c:pt idx="68">
                  <c:v>3755</c:v>
                </c:pt>
                <c:pt idx="69">
                  <c:v>3756</c:v>
                </c:pt>
                <c:pt idx="70">
                  <c:v>3757</c:v>
                </c:pt>
                <c:pt idx="71">
                  <c:v>3758</c:v>
                </c:pt>
                <c:pt idx="72">
                  <c:v>3759</c:v>
                </c:pt>
                <c:pt idx="73">
                  <c:v>3760</c:v>
                </c:pt>
                <c:pt idx="74">
                  <c:v>3761</c:v>
                </c:pt>
                <c:pt idx="75">
                  <c:v>3762</c:v>
                </c:pt>
                <c:pt idx="76">
                  <c:v>3763</c:v>
                </c:pt>
                <c:pt idx="77">
                  <c:v>3764</c:v>
                </c:pt>
                <c:pt idx="78">
                  <c:v>3765</c:v>
                </c:pt>
                <c:pt idx="79">
                  <c:v>3766</c:v>
                </c:pt>
                <c:pt idx="80">
                  <c:v>3767</c:v>
                </c:pt>
                <c:pt idx="81">
                  <c:v>3768</c:v>
                </c:pt>
                <c:pt idx="82">
                  <c:v>3769</c:v>
                </c:pt>
                <c:pt idx="83">
                  <c:v>3770</c:v>
                </c:pt>
                <c:pt idx="84">
                  <c:v>3771</c:v>
                </c:pt>
                <c:pt idx="85">
                  <c:v>3772</c:v>
                </c:pt>
                <c:pt idx="86">
                  <c:v>3773</c:v>
                </c:pt>
                <c:pt idx="87">
                  <c:v>3774</c:v>
                </c:pt>
                <c:pt idx="88">
                  <c:v>3775</c:v>
                </c:pt>
                <c:pt idx="89">
                  <c:v>3776</c:v>
                </c:pt>
                <c:pt idx="90">
                  <c:v>3777</c:v>
                </c:pt>
                <c:pt idx="91">
                  <c:v>3778</c:v>
                </c:pt>
                <c:pt idx="92">
                  <c:v>3779</c:v>
                </c:pt>
                <c:pt idx="93">
                  <c:v>3780</c:v>
                </c:pt>
                <c:pt idx="94">
                  <c:v>3781</c:v>
                </c:pt>
                <c:pt idx="95">
                  <c:v>3782</c:v>
                </c:pt>
                <c:pt idx="96">
                  <c:v>3783</c:v>
                </c:pt>
                <c:pt idx="97">
                  <c:v>3784</c:v>
                </c:pt>
                <c:pt idx="98">
                  <c:v>3785</c:v>
                </c:pt>
                <c:pt idx="99">
                  <c:v>3786</c:v>
                </c:pt>
                <c:pt idx="100">
                  <c:v>3787</c:v>
                </c:pt>
                <c:pt idx="101">
                  <c:v>3788</c:v>
                </c:pt>
                <c:pt idx="102">
                  <c:v>3789</c:v>
                </c:pt>
                <c:pt idx="103">
                  <c:v>3790</c:v>
                </c:pt>
                <c:pt idx="104">
                  <c:v>3791</c:v>
                </c:pt>
                <c:pt idx="105">
                  <c:v>3792</c:v>
                </c:pt>
                <c:pt idx="106">
                  <c:v>3793</c:v>
                </c:pt>
                <c:pt idx="107">
                  <c:v>3794</c:v>
                </c:pt>
                <c:pt idx="108">
                  <c:v>3795</c:v>
                </c:pt>
                <c:pt idx="109">
                  <c:v>3796</c:v>
                </c:pt>
                <c:pt idx="110">
                  <c:v>3797</c:v>
                </c:pt>
                <c:pt idx="111">
                  <c:v>3798</c:v>
                </c:pt>
                <c:pt idx="112">
                  <c:v>3799</c:v>
                </c:pt>
                <c:pt idx="113">
                  <c:v>3800</c:v>
                </c:pt>
                <c:pt idx="114">
                  <c:v>3801</c:v>
                </c:pt>
                <c:pt idx="115">
                  <c:v>3802</c:v>
                </c:pt>
                <c:pt idx="116">
                  <c:v>3803</c:v>
                </c:pt>
                <c:pt idx="117">
                  <c:v>3804</c:v>
                </c:pt>
                <c:pt idx="118">
                  <c:v>3805</c:v>
                </c:pt>
                <c:pt idx="119">
                  <c:v>3806</c:v>
                </c:pt>
                <c:pt idx="120">
                  <c:v>3807</c:v>
                </c:pt>
                <c:pt idx="121">
                  <c:v>3808</c:v>
                </c:pt>
                <c:pt idx="122">
                  <c:v>3809</c:v>
                </c:pt>
                <c:pt idx="123">
                  <c:v>3810</c:v>
                </c:pt>
                <c:pt idx="124">
                  <c:v>3811</c:v>
                </c:pt>
                <c:pt idx="125">
                  <c:v>3812</c:v>
                </c:pt>
                <c:pt idx="126">
                  <c:v>3813</c:v>
                </c:pt>
                <c:pt idx="127">
                  <c:v>3814</c:v>
                </c:pt>
                <c:pt idx="128">
                  <c:v>3815</c:v>
                </c:pt>
                <c:pt idx="129">
                  <c:v>3816</c:v>
                </c:pt>
                <c:pt idx="130">
                  <c:v>3817</c:v>
                </c:pt>
                <c:pt idx="131">
                  <c:v>3818</c:v>
                </c:pt>
                <c:pt idx="132">
                  <c:v>3819</c:v>
                </c:pt>
                <c:pt idx="133">
                  <c:v>3820</c:v>
                </c:pt>
                <c:pt idx="134">
                  <c:v>3821</c:v>
                </c:pt>
                <c:pt idx="135">
                  <c:v>3822</c:v>
                </c:pt>
                <c:pt idx="136">
                  <c:v>3823</c:v>
                </c:pt>
                <c:pt idx="137">
                  <c:v>3824</c:v>
                </c:pt>
                <c:pt idx="138">
                  <c:v>3825</c:v>
                </c:pt>
                <c:pt idx="139">
                  <c:v>3826</c:v>
                </c:pt>
                <c:pt idx="140">
                  <c:v>3827</c:v>
                </c:pt>
                <c:pt idx="141">
                  <c:v>3828</c:v>
                </c:pt>
                <c:pt idx="142">
                  <c:v>3829</c:v>
                </c:pt>
                <c:pt idx="143">
                  <c:v>3830</c:v>
                </c:pt>
                <c:pt idx="144">
                  <c:v>3831</c:v>
                </c:pt>
                <c:pt idx="145">
                  <c:v>3832</c:v>
                </c:pt>
                <c:pt idx="146">
                  <c:v>3833</c:v>
                </c:pt>
                <c:pt idx="147">
                  <c:v>3834</c:v>
                </c:pt>
                <c:pt idx="148">
                  <c:v>3835</c:v>
                </c:pt>
                <c:pt idx="149">
                  <c:v>3836</c:v>
                </c:pt>
                <c:pt idx="150">
                  <c:v>3837</c:v>
                </c:pt>
                <c:pt idx="151">
                  <c:v>3838</c:v>
                </c:pt>
                <c:pt idx="152">
                  <c:v>3839</c:v>
                </c:pt>
                <c:pt idx="153">
                  <c:v>3840</c:v>
                </c:pt>
                <c:pt idx="154">
                  <c:v>3841</c:v>
                </c:pt>
                <c:pt idx="155">
                  <c:v>3842</c:v>
                </c:pt>
                <c:pt idx="156">
                  <c:v>3843</c:v>
                </c:pt>
                <c:pt idx="157">
                  <c:v>3844</c:v>
                </c:pt>
                <c:pt idx="158">
                  <c:v>3845</c:v>
                </c:pt>
                <c:pt idx="159">
                  <c:v>3846</c:v>
                </c:pt>
                <c:pt idx="160">
                  <c:v>3847</c:v>
                </c:pt>
                <c:pt idx="161">
                  <c:v>3848</c:v>
                </c:pt>
                <c:pt idx="162">
                  <c:v>3849</c:v>
                </c:pt>
                <c:pt idx="163">
                  <c:v>3850</c:v>
                </c:pt>
                <c:pt idx="164">
                  <c:v>3851</c:v>
                </c:pt>
                <c:pt idx="165">
                  <c:v>3852</c:v>
                </c:pt>
                <c:pt idx="166">
                  <c:v>3853</c:v>
                </c:pt>
                <c:pt idx="167">
                  <c:v>3854</c:v>
                </c:pt>
                <c:pt idx="168">
                  <c:v>3855</c:v>
                </c:pt>
                <c:pt idx="169">
                  <c:v>3856</c:v>
                </c:pt>
                <c:pt idx="170">
                  <c:v>3857</c:v>
                </c:pt>
                <c:pt idx="171">
                  <c:v>3858</c:v>
                </c:pt>
                <c:pt idx="172">
                  <c:v>3859</c:v>
                </c:pt>
                <c:pt idx="173">
                  <c:v>3860</c:v>
                </c:pt>
                <c:pt idx="174">
                  <c:v>3861</c:v>
                </c:pt>
                <c:pt idx="175">
                  <c:v>3862</c:v>
                </c:pt>
                <c:pt idx="176">
                  <c:v>3863</c:v>
                </c:pt>
                <c:pt idx="177">
                  <c:v>3864</c:v>
                </c:pt>
                <c:pt idx="178">
                  <c:v>3865</c:v>
                </c:pt>
                <c:pt idx="179">
                  <c:v>3866</c:v>
                </c:pt>
                <c:pt idx="180">
                  <c:v>3867</c:v>
                </c:pt>
                <c:pt idx="181">
                  <c:v>3868</c:v>
                </c:pt>
                <c:pt idx="182">
                  <c:v>3869</c:v>
                </c:pt>
                <c:pt idx="183">
                  <c:v>3870</c:v>
                </c:pt>
                <c:pt idx="184">
                  <c:v>3871</c:v>
                </c:pt>
                <c:pt idx="185">
                  <c:v>3872</c:v>
                </c:pt>
                <c:pt idx="186">
                  <c:v>3873</c:v>
                </c:pt>
                <c:pt idx="187">
                  <c:v>3874</c:v>
                </c:pt>
                <c:pt idx="188">
                  <c:v>3875</c:v>
                </c:pt>
                <c:pt idx="189">
                  <c:v>3876</c:v>
                </c:pt>
                <c:pt idx="190">
                  <c:v>3877</c:v>
                </c:pt>
                <c:pt idx="191">
                  <c:v>3878</c:v>
                </c:pt>
                <c:pt idx="192">
                  <c:v>3879</c:v>
                </c:pt>
                <c:pt idx="193">
                  <c:v>3880</c:v>
                </c:pt>
                <c:pt idx="194">
                  <c:v>3881</c:v>
                </c:pt>
                <c:pt idx="195">
                  <c:v>3882</c:v>
                </c:pt>
                <c:pt idx="196">
                  <c:v>3883</c:v>
                </c:pt>
                <c:pt idx="197">
                  <c:v>3884</c:v>
                </c:pt>
                <c:pt idx="198">
                  <c:v>3885</c:v>
                </c:pt>
                <c:pt idx="199">
                  <c:v>3886</c:v>
                </c:pt>
                <c:pt idx="200">
                  <c:v>3887</c:v>
                </c:pt>
                <c:pt idx="201">
                  <c:v>3888</c:v>
                </c:pt>
                <c:pt idx="202">
                  <c:v>3889</c:v>
                </c:pt>
                <c:pt idx="203">
                  <c:v>3890</c:v>
                </c:pt>
                <c:pt idx="204">
                  <c:v>3891</c:v>
                </c:pt>
                <c:pt idx="205">
                  <c:v>3892</c:v>
                </c:pt>
                <c:pt idx="206">
                  <c:v>3893</c:v>
                </c:pt>
                <c:pt idx="207">
                  <c:v>3894</c:v>
                </c:pt>
                <c:pt idx="208">
                  <c:v>3895</c:v>
                </c:pt>
                <c:pt idx="209">
                  <c:v>3896</c:v>
                </c:pt>
                <c:pt idx="210">
                  <c:v>3897</c:v>
                </c:pt>
                <c:pt idx="211">
                  <c:v>3898</c:v>
                </c:pt>
                <c:pt idx="212">
                  <c:v>3899</c:v>
                </c:pt>
                <c:pt idx="213">
                  <c:v>3900</c:v>
                </c:pt>
                <c:pt idx="214">
                  <c:v>3901</c:v>
                </c:pt>
                <c:pt idx="215">
                  <c:v>3902</c:v>
                </c:pt>
                <c:pt idx="216">
                  <c:v>3903</c:v>
                </c:pt>
                <c:pt idx="217">
                  <c:v>3904</c:v>
                </c:pt>
                <c:pt idx="218">
                  <c:v>3905</c:v>
                </c:pt>
                <c:pt idx="219">
                  <c:v>3906</c:v>
                </c:pt>
                <c:pt idx="220">
                  <c:v>3907</c:v>
                </c:pt>
                <c:pt idx="221">
                  <c:v>3908</c:v>
                </c:pt>
                <c:pt idx="222">
                  <c:v>3909</c:v>
                </c:pt>
                <c:pt idx="223">
                  <c:v>3910</c:v>
                </c:pt>
                <c:pt idx="224">
                  <c:v>3911</c:v>
                </c:pt>
                <c:pt idx="225">
                  <c:v>3912</c:v>
                </c:pt>
                <c:pt idx="226">
                  <c:v>3913</c:v>
                </c:pt>
                <c:pt idx="227">
                  <c:v>3914</c:v>
                </c:pt>
                <c:pt idx="228">
                  <c:v>3915</c:v>
                </c:pt>
                <c:pt idx="229">
                  <c:v>3916</c:v>
                </c:pt>
                <c:pt idx="230">
                  <c:v>3917</c:v>
                </c:pt>
                <c:pt idx="231">
                  <c:v>3918</c:v>
                </c:pt>
                <c:pt idx="232">
                  <c:v>3919</c:v>
                </c:pt>
                <c:pt idx="233">
                  <c:v>3920</c:v>
                </c:pt>
                <c:pt idx="234">
                  <c:v>3921</c:v>
                </c:pt>
                <c:pt idx="235">
                  <c:v>3922</c:v>
                </c:pt>
                <c:pt idx="236">
                  <c:v>3923</c:v>
                </c:pt>
                <c:pt idx="237">
                  <c:v>3924</c:v>
                </c:pt>
                <c:pt idx="238">
                  <c:v>3925</c:v>
                </c:pt>
                <c:pt idx="239">
                  <c:v>3926</c:v>
                </c:pt>
                <c:pt idx="240">
                  <c:v>3927</c:v>
                </c:pt>
                <c:pt idx="241">
                  <c:v>3928</c:v>
                </c:pt>
                <c:pt idx="242">
                  <c:v>3929</c:v>
                </c:pt>
                <c:pt idx="243">
                  <c:v>3930</c:v>
                </c:pt>
                <c:pt idx="244">
                  <c:v>3931</c:v>
                </c:pt>
                <c:pt idx="245">
                  <c:v>3932</c:v>
                </c:pt>
                <c:pt idx="246">
                  <c:v>3933</c:v>
                </c:pt>
                <c:pt idx="247">
                  <c:v>3934</c:v>
                </c:pt>
                <c:pt idx="248">
                  <c:v>3935</c:v>
                </c:pt>
                <c:pt idx="249">
                  <c:v>3936</c:v>
                </c:pt>
                <c:pt idx="250">
                  <c:v>3937</c:v>
                </c:pt>
                <c:pt idx="251">
                  <c:v>3938</c:v>
                </c:pt>
                <c:pt idx="252">
                  <c:v>3939</c:v>
                </c:pt>
                <c:pt idx="253">
                  <c:v>3940</c:v>
                </c:pt>
                <c:pt idx="254">
                  <c:v>3941</c:v>
                </c:pt>
                <c:pt idx="255">
                  <c:v>3942</c:v>
                </c:pt>
                <c:pt idx="256">
                  <c:v>3943</c:v>
                </c:pt>
                <c:pt idx="257">
                  <c:v>3944</c:v>
                </c:pt>
                <c:pt idx="258">
                  <c:v>3945</c:v>
                </c:pt>
                <c:pt idx="259">
                  <c:v>3946</c:v>
                </c:pt>
                <c:pt idx="260">
                  <c:v>3947</c:v>
                </c:pt>
                <c:pt idx="261">
                  <c:v>3948</c:v>
                </c:pt>
                <c:pt idx="262">
                  <c:v>3949</c:v>
                </c:pt>
                <c:pt idx="263">
                  <c:v>3950</c:v>
                </c:pt>
                <c:pt idx="264">
                  <c:v>3951</c:v>
                </c:pt>
                <c:pt idx="265">
                  <c:v>3952</c:v>
                </c:pt>
                <c:pt idx="266">
                  <c:v>3953</c:v>
                </c:pt>
                <c:pt idx="267">
                  <c:v>3954</c:v>
                </c:pt>
                <c:pt idx="268">
                  <c:v>3955</c:v>
                </c:pt>
                <c:pt idx="269">
                  <c:v>3956</c:v>
                </c:pt>
                <c:pt idx="270">
                  <c:v>3957</c:v>
                </c:pt>
                <c:pt idx="271">
                  <c:v>3958</c:v>
                </c:pt>
                <c:pt idx="272">
                  <c:v>3959</c:v>
                </c:pt>
                <c:pt idx="273">
                  <c:v>3960</c:v>
                </c:pt>
                <c:pt idx="274">
                  <c:v>3961</c:v>
                </c:pt>
                <c:pt idx="275">
                  <c:v>3962</c:v>
                </c:pt>
                <c:pt idx="276">
                  <c:v>3963</c:v>
                </c:pt>
                <c:pt idx="277">
                  <c:v>3964</c:v>
                </c:pt>
                <c:pt idx="278">
                  <c:v>3965</c:v>
                </c:pt>
                <c:pt idx="279">
                  <c:v>3966</c:v>
                </c:pt>
                <c:pt idx="280">
                  <c:v>3967</c:v>
                </c:pt>
                <c:pt idx="281">
                  <c:v>3968</c:v>
                </c:pt>
                <c:pt idx="282">
                  <c:v>3969</c:v>
                </c:pt>
                <c:pt idx="283">
                  <c:v>3970</c:v>
                </c:pt>
                <c:pt idx="284">
                  <c:v>3971</c:v>
                </c:pt>
                <c:pt idx="285">
                  <c:v>3972</c:v>
                </c:pt>
                <c:pt idx="286">
                  <c:v>3973</c:v>
                </c:pt>
                <c:pt idx="287">
                  <c:v>3974</c:v>
                </c:pt>
                <c:pt idx="288">
                  <c:v>3975</c:v>
                </c:pt>
                <c:pt idx="289">
                  <c:v>3976</c:v>
                </c:pt>
                <c:pt idx="290">
                  <c:v>3977</c:v>
                </c:pt>
                <c:pt idx="291">
                  <c:v>3978</c:v>
                </c:pt>
                <c:pt idx="292">
                  <c:v>3979</c:v>
                </c:pt>
                <c:pt idx="293">
                  <c:v>3980</c:v>
                </c:pt>
                <c:pt idx="294">
                  <c:v>3981</c:v>
                </c:pt>
                <c:pt idx="295">
                  <c:v>3982</c:v>
                </c:pt>
                <c:pt idx="296">
                  <c:v>3983</c:v>
                </c:pt>
                <c:pt idx="297">
                  <c:v>3984</c:v>
                </c:pt>
                <c:pt idx="298">
                  <c:v>3985</c:v>
                </c:pt>
                <c:pt idx="299">
                  <c:v>3986</c:v>
                </c:pt>
                <c:pt idx="300">
                  <c:v>3987</c:v>
                </c:pt>
                <c:pt idx="301">
                  <c:v>3988</c:v>
                </c:pt>
                <c:pt idx="302">
                  <c:v>3989</c:v>
                </c:pt>
                <c:pt idx="303">
                  <c:v>3990</c:v>
                </c:pt>
                <c:pt idx="304">
                  <c:v>3991</c:v>
                </c:pt>
                <c:pt idx="305">
                  <c:v>3992</c:v>
                </c:pt>
                <c:pt idx="306">
                  <c:v>3993</c:v>
                </c:pt>
                <c:pt idx="307">
                  <c:v>3994</c:v>
                </c:pt>
                <c:pt idx="308">
                  <c:v>3995</c:v>
                </c:pt>
                <c:pt idx="309">
                  <c:v>3996</c:v>
                </c:pt>
                <c:pt idx="310">
                  <c:v>3997</c:v>
                </c:pt>
                <c:pt idx="311">
                  <c:v>3998</c:v>
                </c:pt>
                <c:pt idx="312">
                  <c:v>3999</c:v>
                </c:pt>
                <c:pt idx="313">
                  <c:v>4000</c:v>
                </c:pt>
                <c:pt idx="314">
                  <c:v>4001</c:v>
                </c:pt>
                <c:pt idx="315">
                  <c:v>4002</c:v>
                </c:pt>
                <c:pt idx="316">
                  <c:v>4003</c:v>
                </c:pt>
                <c:pt idx="317">
                  <c:v>4004</c:v>
                </c:pt>
                <c:pt idx="318">
                  <c:v>4005</c:v>
                </c:pt>
                <c:pt idx="319">
                  <c:v>4006</c:v>
                </c:pt>
                <c:pt idx="320">
                  <c:v>4007</c:v>
                </c:pt>
                <c:pt idx="321">
                  <c:v>4008</c:v>
                </c:pt>
                <c:pt idx="322">
                  <c:v>4009</c:v>
                </c:pt>
                <c:pt idx="323">
                  <c:v>4010</c:v>
                </c:pt>
                <c:pt idx="324">
                  <c:v>4011</c:v>
                </c:pt>
                <c:pt idx="325">
                  <c:v>4012</c:v>
                </c:pt>
                <c:pt idx="326">
                  <c:v>4013</c:v>
                </c:pt>
                <c:pt idx="327">
                  <c:v>4014</c:v>
                </c:pt>
                <c:pt idx="328">
                  <c:v>4015</c:v>
                </c:pt>
                <c:pt idx="329">
                  <c:v>4016</c:v>
                </c:pt>
                <c:pt idx="330">
                  <c:v>4017</c:v>
                </c:pt>
                <c:pt idx="331">
                  <c:v>4018</c:v>
                </c:pt>
                <c:pt idx="332">
                  <c:v>4019</c:v>
                </c:pt>
                <c:pt idx="333">
                  <c:v>4020</c:v>
                </c:pt>
                <c:pt idx="334">
                  <c:v>4021</c:v>
                </c:pt>
                <c:pt idx="335">
                  <c:v>4022</c:v>
                </c:pt>
                <c:pt idx="336">
                  <c:v>4023</c:v>
                </c:pt>
                <c:pt idx="337">
                  <c:v>4024</c:v>
                </c:pt>
                <c:pt idx="338">
                  <c:v>4025</c:v>
                </c:pt>
                <c:pt idx="339">
                  <c:v>4026</c:v>
                </c:pt>
                <c:pt idx="340">
                  <c:v>4027</c:v>
                </c:pt>
                <c:pt idx="341">
                  <c:v>4028</c:v>
                </c:pt>
                <c:pt idx="342">
                  <c:v>4029</c:v>
                </c:pt>
                <c:pt idx="343">
                  <c:v>4030</c:v>
                </c:pt>
                <c:pt idx="344">
                  <c:v>4031</c:v>
                </c:pt>
                <c:pt idx="345">
                  <c:v>4032</c:v>
                </c:pt>
                <c:pt idx="346">
                  <c:v>4033</c:v>
                </c:pt>
                <c:pt idx="347">
                  <c:v>4034</c:v>
                </c:pt>
                <c:pt idx="348">
                  <c:v>4035</c:v>
                </c:pt>
                <c:pt idx="349">
                  <c:v>4036</c:v>
                </c:pt>
                <c:pt idx="350">
                  <c:v>4037</c:v>
                </c:pt>
                <c:pt idx="351">
                  <c:v>4038</c:v>
                </c:pt>
                <c:pt idx="352">
                  <c:v>4039</c:v>
                </c:pt>
                <c:pt idx="353">
                  <c:v>4040</c:v>
                </c:pt>
                <c:pt idx="354">
                  <c:v>4041</c:v>
                </c:pt>
                <c:pt idx="355">
                  <c:v>4042</c:v>
                </c:pt>
                <c:pt idx="356">
                  <c:v>4043</c:v>
                </c:pt>
                <c:pt idx="357">
                  <c:v>4044</c:v>
                </c:pt>
                <c:pt idx="358">
                  <c:v>4045</c:v>
                </c:pt>
                <c:pt idx="359">
                  <c:v>4046</c:v>
                </c:pt>
                <c:pt idx="360">
                  <c:v>4047</c:v>
                </c:pt>
                <c:pt idx="361">
                  <c:v>4048</c:v>
                </c:pt>
                <c:pt idx="362">
                  <c:v>4049</c:v>
                </c:pt>
                <c:pt idx="363">
                  <c:v>4050</c:v>
                </c:pt>
                <c:pt idx="364">
                  <c:v>4051</c:v>
                </c:pt>
                <c:pt idx="365">
                  <c:v>4052</c:v>
                </c:pt>
                <c:pt idx="366">
                  <c:v>4053</c:v>
                </c:pt>
                <c:pt idx="367">
                  <c:v>4054</c:v>
                </c:pt>
                <c:pt idx="368">
                  <c:v>4055</c:v>
                </c:pt>
                <c:pt idx="369">
                  <c:v>4056</c:v>
                </c:pt>
                <c:pt idx="370">
                  <c:v>4057</c:v>
                </c:pt>
                <c:pt idx="371">
                  <c:v>4058</c:v>
                </c:pt>
                <c:pt idx="372">
                  <c:v>4059</c:v>
                </c:pt>
                <c:pt idx="373">
                  <c:v>4060</c:v>
                </c:pt>
                <c:pt idx="374">
                  <c:v>4061</c:v>
                </c:pt>
                <c:pt idx="375">
                  <c:v>4062</c:v>
                </c:pt>
                <c:pt idx="376">
                  <c:v>4063</c:v>
                </c:pt>
                <c:pt idx="377">
                  <c:v>4064</c:v>
                </c:pt>
                <c:pt idx="378">
                  <c:v>4065</c:v>
                </c:pt>
                <c:pt idx="379">
                  <c:v>4066</c:v>
                </c:pt>
                <c:pt idx="380">
                  <c:v>4067</c:v>
                </c:pt>
                <c:pt idx="381">
                  <c:v>4068</c:v>
                </c:pt>
                <c:pt idx="382">
                  <c:v>4069</c:v>
                </c:pt>
                <c:pt idx="383">
                  <c:v>4070</c:v>
                </c:pt>
                <c:pt idx="384">
                  <c:v>4071</c:v>
                </c:pt>
                <c:pt idx="385">
                  <c:v>4072</c:v>
                </c:pt>
                <c:pt idx="386">
                  <c:v>4073</c:v>
                </c:pt>
                <c:pt idx="387">
                  <c:v>4074</c:v>
                </c:pt>
                <c:pt idx="388">
                  <c:v>4075</c:v>
                </c:pt>
                <c:pt idx="389">
                  <c:v>4076</c:v>
                </c:pt>
                <c:pt idx="390">
                  <c:v>4077</c:v>
                </c:pt>
                <c:pt idx="391">
                  <c:v>4078</c:v>
                </c:pt>
                <c:pt idx="392">
                  <c:v>4079</c:v>
                </c:pt>
                <c:pt idx="393">
                  <c:v>4080</c:v>
                </c:pt>
                <c:pt idx="394">
                  <c:v>4081</c:v>
                </c:pt>
                <c:pt idx="395">
                  <c:v>4082</c:v>
                </c:pt>
                <c:pt idx="396">
                  <c:v>4083</c:v>
                </c:pt>
                <c:pt idx="397">
                  <c:v>4084</c:v>
                </c:pt>
                <c:pt idx="398">
                  <c:v>4085</c:v>
                </c:pt>
                <c:pt idx="399">
                  <c:v>4086</c:v>
                </c:pt>
                <c:pt idx="400">
                  <c:v>4087</c:v>
                </c:pt>
                <c:pt idx="401">
                  <c:v>4088</c:v>
                </c:pt>
                <c:pt idx="402">
                  <c:v>4089</c:v>
                </c:pt>
                <c:pt idx="403">
                  <c:v>4090</c:v>
                </c:pt>
                <c:pt idx="404">
                  <c:v>4091</c:v>
                </c:pt>
                <c:pt idx="405">
                  <c:v>4092</c:v>
                </c:pt>
                <c:pt idx="406">
                  <c:v>4093</c:v>
                </c:pt>
                <c:pt idx="407">
                  <c:v>4094</c:v>
                </c:pt>
                <c:pt idx="408">
                  <c:v>4095</c:v>
                </c:pt>
                <c:pt idx="409">
                  <c:v>4096</c:v>
                </c:pt>
                <c:pt idx="410">
                  <c:v>4097</c:v>
                </c:pt>
                <c:pt idx="411">
                  <c:v>4098</c:v>
                </c:pt>
                <c:pt idx="412">
                  <c:v>4099</c:v>
                </c:pt>
                <c:pt idx="413">
                  <c:v>4100</c:v>
                </c:pt>
                <c:pt idx="414">
                  <c:v>4101</c:v>
                </c:pt>
                <c:pt idx="415">
                  <c:v>4102</c:v>
                </c:pt>
                <c:pt idx="416">
                  <c:v>4103</c:v>
                </c:pt>
                <c:pt idx="417">
                  <c:v>4104</c:v>
                </c:pt>
                <c:pt idx="418">
                  <c:v>4105</c:v>
                </c:pt>
                <c:pt idx="419">
                  <c:v>4106</c:v>
                </c:pt>
                <c:pt idx="420">
                  <c:v>4107</c:v>
                </c:pt>
                <c:pt idx="421">
                  <c:v>4108</c:v>
                </c:pt>
                <c:pt idx="422">
                  <c:v>4109</c:v>
                </c:pt>
                <c:pt idx="423">
                  <c:v>4110</c:v>
                </c:pt>
                <c:pt idx="424">
                  <c:v>4111</c:v>
                </c:pt>
                <c:pt idx="425">
                  <c:v>4112</c:v>
                </c:pt>
                <c:pt idx="426">
                  <c:v>4113</c:v>
                </c:pt>
                <c:pt idx="427">
                  <c:v>4114</c:v>
                </c:pt>
                <c:pt idx="428">
                  <c:v>4115</c:v>
                </c:pt>
                <c:pt idx="429">
                  <c:v>4116</c:v>
                </c:pt>
                <c:pt idx="430">
                  <c:v>4117</c:v>
                </c:pt>
                <c:pt idx="431">
                  <c:v>4118</c:v>
                </c:pt>
                <c:pt idx="432">
                  <c:v>4119</c:v>
                </c:pt>
                <c:pt idx="433">
                  <c:v>4120</c:v>
                </c:pt>
              </c:numCache>
            </c:numRef>
          </c:xVal>
          <c:yVal>
            <c:numRef>
              <c:f>Graph!$D$506:$D$937</c:f>
              <c:numCache>
                <c:formatCode>General</c:formatCode>
                <c:ptCount val="432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Graph!$A$505:$A$938</c:f>
              <c:numCache>
                <c:formatCode>General</c:formatCode>
                <c:ptCount val="434"/>
                <c:pt idx="0">
                  <c:v>3687</c:v>
                </c:pt>
                <c:pt idx="1">
                  <c:v>3688</c:v>
                </c:pt>
                <c:pt idx="2">
                  <c:v>3689</c:v>
                </c:pt>
                <c:pt idx="3">
                  <c:v>3690</c:v>
                </c:pt>
                <c:pt idx="4">
                  <c:v>3691</c:v>
                </c:pt>
                <c:pt idx="5">
                  <c:v>3692</c:v>
                </c:pt>
                <c:pt idx="6">
                  <c:v>3693</c:v>
                </c:pt>
                <c:pt idx="7">
                  <c:v>3694</c:v>
                </c:pt>
                <c:pt idx="8">
                  <c:v>3695</c:v>
                </c:pt>
                <c:pt idx="9">
                  <c:v>3696</c:v>
                </c:pt>
                <c:pt idx="10">
                  <c:v>3697</c:v>
                </c:pt>
                <c:pt idx="11">
                  <c:v>3698</c:v>
                </c:pt>
                <c:pt idx="12">
                  <c:v>3699</c:v>
                </c:pt>
                <c:pt idx="13">
                  <c:v>3700</c:v>
                </c:pt>
                <c:pt idx="14">
                  <c:v>3701</c:v>
                </c:pt>
                <c:pt idx="15">
                  <c:v>3702</c:v>
                </c:pt>
                <c:pt idx="16">
                  <c:v>3703</c:v>
                </c:pt>
                <c:pt idx="17">
                  <c:v>3704</c:v>
                </c:pt>
                <c:pt idx="18">
                  <c:v>3705</c:v>
                </c:pt>
                <c:pt idx="19">
                  <c:v>3706</c:v>
                </c:pt>
                <c:pt idx="20">
                  <c:v>3707</c:v>
                </c:pt>
                <c:pt idx="21">
                  <c:v>3708</c:v>
                </c:pt>
                <c:pt idx="22">
                  <c:v>3709</c:v>
                </c:pt>
                <c:pt idx="23">
                  <c:v>3710</c:v>
                </c:pt>
                <c:pt idx="24">
                  <c:v>3711</c:v>
                </c:pt>
                <c:pt idx="25">
                  <c:v>3712</c:v>
                </c:pt>
                <c:pt idx="26">
                  <c:v>3713</c:v>
                </c:pt>
                <c:pt idx="27">
                  <c:v>3714</c:v>
                </c:pt>
                <c:pt idx="28">
                  <c:v>3715</c:v>
                </c:pt>
                <c:pt idx="29">
                  <c:v>3716</c:v>
                </c:pt>
                <c:pt idx="30">
                  <c:v>3717</c:v>
                </c:pt>
                <c:pt idx="31">
                  <c:v>3718</c:v>
                </c:pt>
                <c:pt idx="32">
                  <c:v>3719</c:v>
                </c:pt>
                <c:pt idx="33">
                  <c:v>3720</c:v>
                </c:pt>
                <c:pt idx="34">
                  <c:v>3721</c:v>
                </c:pt>
                <c:pt idx="35">
                  <c:v>3722</c:v>
                </c:pt>
                <c:pt idx="36">
                  <c:v>3723</c:v>
                </c:pt>
                <c:pt idx="37">
                  <c:v>3724</c:v>
                </c:pt>
                <c:pt idx="38">
                  <c:v>3725</c:v>
                </c:pt>
                <c:pt idx="39">
                  <c:v>3726</c:v>
                </c:pt>
                <c:pt idx="40">
                  <c:v>3727</c:v>
                </c:pt>
                <c:pt idx="41">
                  <c:v>3728</c:v>
                </c:pt>
                <c:pt idx="42">
                  <c:v>3729</c:v>
                </c:pt>
                <c:pt idx="43">
                  <c:v>3730</c:v>
                </c:pt>
                <c:pt idx="44">
                  <c:v>3731</c:v>
                </c:pt>
                <c:pt idx="45">
                  <c:v>3732</c:v>
                </c:pt>
                <c:pt idx="46">
                  <c:v>3733</c:v>
                </c:pt>
                <c:pt idx="47">
                  <c:v>3734</c:v>
                </c:pt>
                <c:pt idx="48">
                  <c:v>3735</c:v>
                </c:pt>
                <c:pt idx="49">
                  <c:v>3736</c:v>
                </c:pt>
                <c:pt idx="50">
                  <c:v>3737</c:v>
                </c:pt>
                <c:pt idx="51">
                  <c:v>3738</c:v>
                </c:pt>
                <c:pt idx="52">
                  <c:v>3739</c:v>
                </c:pt>
                <c:pt idx="53">
                  <c:v>3740</c:v>
                </c:pt>
                <c:pt idx="54">
                  <c:v>3741</c:v>
                </c:pt>
                <c:pt idx="55">
                  <c:v>3742</c:v>
                </c:pt>
                <c:pt idx="56">
                  <c:v>3743</c:v>
                </c:pt>
                <c:pt idx="57">
                  <c:v>3744</c:v>
                </c:pt>
                <c:pt idx="58">
                  <c:v>3745</c:v>
                </c:pt>
                <c:pt idx="59">
                  <c:v>3746</c:v>
                </c:pt>
                <c:pt idx="60">
                  <c:v>3747</c:v>
                </c:pt>
                <c:pt idx="61">
                  <c:v>3748</c:v>
                </c:pt>
                <c:pt idx="62">
                  <c:v>3749</c:v>
                </c:pt>
                <c:pt idx="63">
                  <c:v>3750</c:v>
                </c:pt>
                <c:pt idx="64">
                  <c:v>3751</c:v>
                </c:pt>
                <c:pt idx="65">
                  <c:v>3752</c:v>
                </c:pt>
                <c:pt idx="66">
                  <c:v>3753</c:v>
                </c:pt>
                <c:pt idx="67">
                  <c:v>3754</c:v>
                </c:pt>
                <c:pt idx="68">
                  <c:v>3755</c:v>
                </c:pt>
                <c:pt idx="69">
                  <c:v>3756</c:v>
                </c:pt>
                <c:pt idx="70">
                  <c:v>3757</c:v>
                </c:pt>
                <c:pt idx="71">
                  <c:v>3758</c:v>
                </c:pt>
                <c:pt idx="72">
                  <c:v>3759</c:v>
                </c:pt>
                <c:pt idx="73">
                  <c:v>3760</c:v>
                </c:pt>
                <c:pt idx="74">
                  <c:v>3761</c:v>
                </c:pt>
                <c:pt idx="75">
                  <c:v>3762</c:v>
                </c:pt>
                <c:pt idx="76">
                  <c:v>3763</c:v>
                </c:pt>
                <c:pt idx="77">
                  <c:v>3764</c:v>
                </c:pt>
                <c:pt idx="78">
                  <c:v>3765</c:v>
                </c:pt>
                <c:pt idx="79">
                  <c:v>3766</c:v>
                </c:pt>
                <c:pt idx="80">
                  <c:v>3767</c:v>
                </c:pt>
                <c:pt idx="81">
                  <c:v>3768</c:v>
                </c:pt>
                <c:pt idx="82">
                  <c:v>3769</c:v>
                </c:pt>
                <c:pt idx="83">
                  <c:v>3770</c:v>
                </c:pt>
                <c:pt idx="84">
                  <c:v>3771</c:v>
                </c:pt>
                <c:pt idx="85">
                  <c:v>3772</c:v>
                </c:pt>
                <c:pt idx="86">
                  <c:v>3773</c:v>
                </c:pt>
                <c:pt idx="87">
                  <c:v>3774</c:v>
                </c:pt>
                <c:pt idx="88">
                  <c:v>3775</c:v>
                </c:pt>
                <c:pt idx="89">
                  <c:v>3776</c:v>
                </c:pt>
                <c:pt idx="90">
                  <c:v>3777</c:v>
                </c:pt>
                <c:pt idx="91">
                  <c:v>3778</c:v>
                </c:pt>
                <c:pt idx="92">
                  <c:v>3779</c:v>
                </c:pt>
                <c:pt idx="93">
                  <c:v>3780</c:v>
                </c:pt>
                <c:pt idx="94">
                  <c:v>3781</c:v>
                </c:pt>
                <c:pt idx="95">
                  <c:v>3782</c:v>
                </c:pt>
                <c:pt idx="96">
                  <c:v>3783</c:v>
                </c:pt>
                <c:pt idx="97">
                  <c:v>3784</c:v>
                </c:pt>
                <c:pt idx="98">
                  <c:v>3785</c:v>
                </c:pt>
                <c:pt idx="99">
                  <c:v>3786</c:v>
                </c:pt>
                <c:pt idx="100">
                  <c:v>3787</c:v>
                </c:pt>
                <c:pt idx="101">
                  <c:v>3788</c:v>
                </c:pt>
                <c:pt idx="102">
                  <c:v>3789</c:v>
                </c:pt>
                <c:pt idx="103">
                  <c:v>3790</c:v>
                </c:pt>
                <c:pt idx="104">
                  <c:v>3791</c:v>
                </c:pt>
                <c:pt idx="105">
                  <c:v>3792</c:v>
                </c:pt>
                <c:pt idx="106">
                  <c:v>3793</c:v>
                </c:pt>
                <c:pt idx="107">
                  <c:v>3794</c:v>
                </c:pt>
                <c:pt idx="108">
                  <c:v>3795</c:v>
                </c:pt>
                <c:pt idx="109">
                  <c:v>3796</c:v>
                </c:pt>
                <c:pt idx="110">
                  <c:v>3797</c:v>
                </c:pt>
                <c:pt idx="111">
                  <c:v>3798</c:v>
                </c:pt>
                <c:pt idx="112">
                  <c:v>3799</c:v>
                </c:pt>
                <c:pt idx="113">
                  <c:v>3800</c:v>
                </c:pt>
                <c:pt idx="114">
                  <c:v>3801</c:v>
                </c:pt>
                <c:pt idx="115">
                  <c:v>3802</c:v>
                </c:pt>
                <c:pt idx="116">
                  <c:v>3803</c:v>
                </c:pt>
                <c:pt idx="117">
                  <c:v>3804</c:v>
                </c:pt>
                <c:pt idx="118">
                  <c:v>3805</c:v>
                </c:pt>
                <c:pt idx="119">
                  <c:v>3806</c:v>
                </c:pt>
                <c:pt idx="120">
                  <c:v>3807</c:v>
                </c:pt>
                <c:pt idx="121">
                  <c:v>3808</c:v>
                </c:pt>
                <c:pt idx="122">
                  <c:v>3809</c:v>
                </c:pt>
                <c:pt idx="123">
                  <c:v>3810</c:v>
                </c:pt>
                <c:pt idx="124">
                  <c:v>3811</c:v>
                </c:pt>
                <c:pt idx="125">
                  <c:v>3812</c:v>
                </c:pt>
                <c:pt idx="126">
                  <c:v>3813</c:v>
                </c:pt>
                <c:pt idx="127">
                  <c:v>3814</c:v>
                </c:pt>
                <c:pt idx="128">
                  <c:v>3815</c:v>
                </c:pt>
                <c:pt idx="129">
                  <c:v>3816</c:v>
                </c:pt>
                <c:pt idx="130">
                  <c:v>3817</c:v>
                </c:pt>
                <c:pt idx="131">
                  <c:v>3818</c:v>
                </c:pt>
                <c:pt idx="132">
                  <c:v>3819</c:v>
                </c:pt>
                <c:pt idx="133">
                  <c:v>3820</c:v>
                </c:pt>
                <c:pt idx="134">
                  <c:v>3821</c:v>
                </c:pt>
                <c:pt idx="135">
                  <c:v>3822</c:v>
                </c:pt>
                <c:pt idx="136">
                  <c:v>3823</c:v>
                </c:pt>
                <c:pt idx="137">
                  <c:v>3824</c:v>
                </c:pt>
                <c:pt idx="138">
                  <c:v>3825</c:v>
                </c:pt>
                <c:pt idx="139">
                  <c:v>3826</c:v>
                </c:pt>
                <c:pt idx="140">
                  <c:v>3827</c:v>
                </c:pt>
                <c:pt idx="141">
                  <c:v>3828</c:v>
                </c:pt>
                <c:pt idx="142">
                  <c:v>3829</c:v>
                </c:pt>
                <c:pt idx="143">
                  <c:v>3830</c:v>
                </c:pt>
                <c:pt idx="144">
                  <c:v>3831</c:v>
                </c:pt>
                <c:pt idx="145">
                  <c:v>3832</c:v>
                </c:pt>
                <c:pt idx="146">
                  <c:v>3833</c:v>
                </c:pt>
                <c:pt idx="147">
                  <c:v>3834</c:v>
                </c:pt>
                <c:pt idx="148">
                  <c:v>3835</c:v>
                </c:pt>
                <c:pt idx="149">
                  <c:v>3836</c:v>
                </c:pt>
                <c:pt idx="150">
                  <c:v>3837</c:v>
                </c:pt>
                <c:pt idx="151">
                  <c:v>3838</c:v>
                </c:pt>
                <c:pt idx="152">
                  <c:v>3839</c:v>
                </c:pt>
                <c:pt idx="153">
                  <c:v>3840</c:v>
                </c:pt>
                <c:pt idx="154">
                  <c:v>3841</c:v>
                </c:pt>
                <c:pt idx="155">
                  <c:v>3842</c:v>
                </c:pt>
                <c:pt idx="156">
                  <c:v>3843</c:v>
                </c:pt>
                <c:pt idx="157">
                  <c:v>3844</c:v>
                </c:pt>
                <c:pt idx="158">
                  <c:v>3845</c:v>
                </c:pt>
                <c:pt idx="159">
                  <c:v>3846</c:v>
                </c:pt>
                <c:pt idx="160">
                  <c:v>3847</c:v>
                </c:pt>
                <c:pt idx="161">
                  <c:v>3848</c:v>
                </c:pt>
                <c:pt idx="162">
                  <c:v>3849</c:v>
                </c:pt>
                <c:pt idx="163">
                  <c:v>3850</c:v>
                </c:pt>
                <c:pt idx="164">
                  <c:v>3851</c:v>
                </c:pt>
                <c:pt idx="165">
                  <c:v>3852</c:v>
                </c:pt>
                <c:pt idx="166">
                  <c:v>3853</c:v>
                </c:pt>
                <c:pt idx="167">
                  <c:v>3854</c:v>
                </c:pt>
                <c:pt idx="168">
                  <c:v>3855</c:v>
                </c:pt>
                <c:pt idx="169">
                  <c:v>3856</c:v>
                </c:pt>
                <c:pt idx="170">
                  <c:v>3857</c:v>
                </c:pt>
                <c:pt idx="171">
                  <c:v>3858</c:v>
                </c:pt>
                <c:pt idx="172">
                  <c:v>3859</c:v>
                </c:pt>
                <c:pt idx="173">
                  <c:v>3860</c:v>
                </c:pt>
                <c:pt idx="174">
                  <c:v>3861</c:v>
                </c:pt>
                <c:pt idx="175">
                  <c:v>3862</c:v>
                </c:pt>
                <c:pt idx="176">
                  <c:v>3863</c:v>
                </c:pt>
                <c:pt idx="177">
                  <c:v>3864</c:v>
                </c:pt>
                <c:pt idx="178">
                  <c:v>3865</c:v>
                </c:pt>
                <c:pt idx="179">
                  <c:v>3866</c:v>
                </c:pt>
                <c:pt idx="180">
                  <c:v>3867</c:v>
                </c:pt>
                <c:pt idx="181">
                  <c:v>3868</c:v>
                </c:pt>
                <c:pt idx="182">
                  <c:v>3869</c:v>
                </c:pt>
                <c:pt idx="183">
                  <c:v>3870</c:v>
                </c:pt>
                <c:pt idx="184">
                  <c:v>3871</c:v>
                </c:pt>
                <c:pt idx="185">
                  <c:v>3872</c:v>
                </c:pt>
                <c:pt idx="186">
                  <c:v>3873</c:v>
                </c:pt>
                <c:pt idx="187">
                  <c:v>3874</c:v>
                </c:pt>
                <c:pt idx="188">
                  <c:v>3875</c:v>
                </c:pt>
                <c:pt idx="189">
                  <c:v>3876</c:v>
                </c:pt>
                <c:pt idx="190">
                  <c:v>3877</c:v>
                </c:pt>
                <c:pt idx="191">
                  <c:v>3878</c:v>
                </c:pt>
                <c:pt idx="192">
                  <c:v>3879</c:v>
                </c:pt>
                <c:pt idx="193">
                  <c:v>3880</c:v>
                </c:pt>
                <c:pt idx="194">
                  <c:v>3881</c:v>
                </c:pt>
                <c:pt idx="195">
                  <c:v>3882</c:v>
                </c:pt>
                <c:pt idx="196">
                  <c:v>3883</c:v>
                </c:pt>
                <c:pt idx="197">
                  <c:v>3884</c:v>
                </c:pt>
                <c:pt idx="198">
                  <c:v>3885</c:v>
                </c:pt>
                <c:pt idx="199">
                  <c:v>3886</c:v>
                </c:pt>
                <c:pt idx="200">
                  <c:v>3887</c:v>
                </c:pt>
                <c:pt idx="201">
                  <c:v>3888</c:v>
                </c:pt>
                <c:pt idx="202">
                  <c:v>3889</c:v>
                </c:pt>
                <c:pt idx="203">
                  <c:v>3890</c:v>
                </c:pt>
                <c:pt idx="204">
                  <c:v>3891</c:v>
                </c:pt>
                <c:pt idx="205">
                  <c:v>3892</c:v>
                </c:pt>
                <c:pt idx="206">
                  <c:v>3893</c:v>
                </c:pt>
                <c:pt idx="207">
                  <c:v>3894</c:v>
                </c:pt>
                <c:pt idx="208">
                  <c:v>3895</c:v>
                </c:pt>
                <c:pt idx="209">
                  <c:v>3896</c:v>
                </c:pt>
                <c:pt idx="210">
                  <c:v>3897</c:v>
                </c:pt>
                <c:pt idx="211">
                  <c:v>3898</c:v>
                </c:pt>
                <c:pt idx="212">
                  <c:v>3899</c:v>
                </c:pt>
                <c:pt idx="213">
                  <c:v>3900</c:v>
                </c:pt>
                <c:pt idx="214">
                  <c:v>3901</c:v>
                </c:pt>
                <c:pt idx="215">
                  <c:v>3902</c:v>
                </c:pt>
                <c:pt idx="216">
                  <c:v>3903</c:v>
                </c:pt>
                <c:pt idx="217">
                  <c:v>3904</c:v>
                </c:pt>
                <c:pt idx="218">
                  <c:v>3905</c:v>
                </c:pt>
                <c:pt idx="219">
                  <c:v>3906</c:v>
                </c:pt>
                <c:pt idx="220">
                  <c:v>3907</c:v>
                </c:pt>
                <c:pt idx="221">
                  <c:v>3908</c:v>
                </c:pt>
                <c:pt idx="222">
                  <c:v>3909</c:v>
                </c:pt>
                <c:pt idx="223">
                  <c:v>3910</c:v>
                </c:pt>
                <c:pt idx="224">
                  <c:v>3911</c:v>
                </c:pt>
                <c:pt idx="225">
                  <c:v>3912</c:v>
                </c:pt>
                <c:pt idx="226">
                  <c:v>3913</c:v>
                </c:pt>
                <c:pt idx="227">
                  <c:v>3914</c:v>
                </c:pt>
                <c:pt idx="228">
                  <c:v>3915</c:v>
                </c:pt>
                <c:pt idx="229">
                  <c:v>3916</c:v>
                </c:pt>
                <c:pt idx="230">
                  <c:v>3917</c:v>
                </c:pt>
                <c:pt idx="231">
                  <c:v>3918</c:v>
                </c:pt>
                <c:pt idx="232">
                  <c:v>3919</c:v>
                </c:pt>
                <c:pt idx="233">
                  <c:v>3920</c:v>
                </c:pt>
                <c:pt idx="234">
                  <c:v>3921</c:v>
                </c:pt>
                <c:pt idx="235">
                  <c:v>3922</c:v>
                </c:pt>
                <c:pt idx="236">
                  <c:v>3923</c:v>
                </c:pt>
                <c:pt idx="237">
                  <c:v>3924</c:v>
                </c:pt>
                <c:pt idx="238">
                  <c:v>3925</c:v>
                </c:pt>
                <c:pt idx="239">
                  <c:v>3926</c:v>
                </c:pt>
                <c:pt idx="240">
                  <c:v>3927</c:v>
                </c:pt>
                <c:pt idx="241">
                  <c:v>3928</c:v>
                </c:pt>
                <c:pt idx="242">
                  <c:v>3929</c:v>
                </c:pt>
                <c:pt idx="243">
                  <c:v>3930</c:v>
                </c:pt>
                <c:pt idx="244">
                  <c:v>3931</c:v>
                </c:pt>
                <c:pt idx="245">
                  <c:v>3932</c:v>
                </c:pt>
                <c:pt idx="246">
                  <c:v>3933</c:v>
                </c:pt>
                <c:pt idx="247">
                  <c:v>3934</c:v>
                </c:pt>
                <c:pt idx="248">
                  <c:v>3935</c:v>
                </c:pt>
                <c:pt idx="249">
                  <c:v>3936</c:v>
                </c:pt>
                <c:pt idx="250">
                  <c:v>3937</c:v>
                </c:pt>
                <c:pt idx="251">
                  <c:v>3938</c:v>
                </c:pt>
                <c:pt idx="252">
                  <c:v>3939</c:v>
                </c:pt>
                <c:pt idx="253">
                  <c:v>3940</c:v>
                </c:pt>
                <c:pt idx="254">
                  <c:v>3941</c:v>
                </c:pt>
                <c:pt idx="255">
                  <c:v>3942</c:v>
                </c:pt>
                <c:pt idx="256">
                  <c:v>3943</c:v>
                </c:pt>
                <c:pt idx="257">
                  <c:v>3944</c:v>
                </c:pt>
                <c:pt idx="258">
                  <c:v>3945</c:v>
                </c:pt>
                <c:pt idx="259">
                  <c:v>3946</c:v>
                </c:pt>
                <c:pt idx="260">
                  <c:v>3947</c:v>
                </c:pt>
                <c:pt idx="261">
                  <c:v>3948</c:v>
                </c:pt>
                <c:pt idx="262">
                  <c:v>3949</c:v>
                </c:pt>
                <c:pt idx="263">
                  <c:v>3950</c:v>
                </c:pt>
                <c:pt idx="264">
                  <c:v>3951</c:v>
                </c:pt>
                <c:pt idx="265">
                  <c:v>3952</c:v>
                </c:pt>
                <c:pt idx="266">
                  <c:v>3953</c:v>
                </c:pt>
                <c:pt idx="267">
                  <c:v>3954</c:v>
                </c:pt>
                <c:pt idx="268">
                  <c:v>3955</c:v>
                </c:pt>
                <c:pt idx="269">
                  <c:v>3956</c:v>
                </c:pt>
                <c:pt idx="270">
                  <c:v>3957</c:v>
                </c:pt>
                <c:pt idx="271">
                  <c:v>3958</c:v>
                </c:pt>
                <c:pt idx="272">
                  <c:v>3959</c:v>
                </c:pt>
                <c:pt idx="273">
                  <c:v>3960</c:v>
                </c:pt>
                <c:pt idx="274">
                  <c:v>3961</c:v>
                </c:pt>
                <c:pt idx="275">
                  <c:v>3962</c:v>
                </c:pt>
                <c:pt idx="276">
                  <c:v>3963</c:v>
                </c:pt>
                <c:pt idx="277">
                  <c:v>3964</c:v>
                </c:pt>
                <c:pt idx="278">
                  <c:v>3965</c:v>
                </c:pt>
                <c:pt idx="279">
                  <c:v>3966</c:v>
                </c:pt>
                <c:pt idx="280">
                  <c:v>3967</c:v>
                </c:pt>
                <c:pt idx="281">
                  <c:v>3968</c:v>
                </c:pt>
                <c:pt idx="282">
                  <c:v>3969</c:v>
                </c:pt>
                <c:pt idx="283">
                  <c:v>3970</c:v>
                </c:pt>
                <c:pt idx="284">
                  <c:v>3971</c:v>
                </c:pt>
                <c:pt idx="285">
                  <c:v>3972</c:v>
                </c:pt>
                <c:pt idx="286">
                  <c:v>3973</c:v>
                </c:pt>
                <c:pt idx="287">
                  <c:v>3974</c:v>
                </c:pt>
                <c:pt idx="288">
                  <c:v>3975</c:v>
                </c:pt>
                <c:pt idx="289">
                  <c:v>3976</c:v>
                </c:pt>
                <c:pt idx="290">
                  <c:v>3977</c:v>
                </c:pt>
                <c:pt idx="291">
                  <c:v>3978</c:v>
                </c:pt>
                <c:pt idx="292">
                  <c:v>3979</c:v>
                </c:pt>
                <c:pt idx="293">
                  <c:v>3980</c:v>
                </c:pt>
                <c:pt idx="294">
                  <c:v>3981</c:v>
                </c:pt>
                <c:pt idx="295">
                  <c:v>3982</c:v>
                </c:pt>
                <c:pt idx="296">
                  <c:v>3983</c:v>
                </c:pt>
                <c:pt idx="297">
                  <c:v>3984</c:v>
                </c:pt>
                <c:pt idx="298">
                  <c:v>3985</c:v>
                </c:pt>
                <c:pt idx="299">
                  <c:v>3986</c:v>
                </c:pt>
                <c:pt idx="300">
                  <c:v>3987</c:v>
                </c:pt>
                <c:pt idx="301">
                  <c:v>3988</c:v>
                </c:pt>
                <c:pt idx="302">
                  <c:v>3989</c:v>
                </c:pt>
                <c:pt idx="303">
                  <c:v>3990</c:v>
                </c:pt>
                <c:pt idx="304">
                  <c:v>3991</c:v>
                </c:pt>
                <c:pt idx="305">
                  <c:v>3992</c:v>
                </c:pt>
                <c:pt idx="306">
                  <c:v>3993</c:v>
                </c:pt>
                <c:pt idx="307">
                  <c:v>3994</c:v>
                </c:pt>
                <c:pt idx="308">
                  <c:v>3995</c:v>
                </c:pt>
                <c:pt idx="309">
                  <c:v>3996</c:v>
                </c:pt>
                <c:pt idx="310">
                  <c:v>3997</c:v>
                </c:pt>
                <c:pt idx="311">
                  <c:v>3998</c:v>
                </c:pt>
                <c:pt idx="312">
                  <c:v>3999</c:v>
                </c:pt>
                <c:pt idx="313">
                  <c:v>4000</c:v>
                </c:pt>
                <c:pt idx="314">
                  <c:v>4001</c:v>
                </c:pt>
                <c:pt idx="315">
                  <c:v>4002</c:v>
                </c:pt>
                <c:pt idx="316">
                  <c:v>4003</c:v>
                </c:pt>
                <c:pt idx="317">
                  <c:v>4004</c:v>
                </c:pt>
                <c:pt idx="318">
                  <c:v>4005</c:v>
                </c:pt>
                <c:pt idx="319">
                  <c:v>4006</c:v>
                </c:pt>
                <c:pt idx="320">
                  <c:v>4007</c:v>
                </c:pt>
                <c:pt idx="321">
                  <c:v>4008</c:v>
                </c:pt>
                <c:pt idx="322">
                  <c:v>4009</c:v>
                </c:pt>
                <c:pt idx="323">
                  <c:v>4010</c:v>
                </c:pt>
                <c:pt idx="324">
                  <c:v>4011</c:v>
                </c:pt>
                <c:pt idx="325">
                  <c:v>4012</c:v>
                </c:pt>
                <c:pt idx="326">
                  <c:v>4013</c:v>
                </c:pt>
                <c:pt idx="327">
                  <c:v>4014</c:v>
                </c:pt>
                <c:pt idx="328">
                  <c:v>4015</c:v>
                </c:pt>
                <c:pt idx="329">
                  <c:v>4016</c:v>
                </c:pt>
                <c:pt idx="330">
                  <c:v>4017</c:v>
                </c:pt>
                <c:pt idx="331">
                  <c:v>4018</c:v>
                </c:pt>
                <c:pt idx="332">
                  <c:v>4019</c:v>
                </c:pt>
                <c:pt idx="333">
                  <c:v>4020</c:v>
                </c:pt>
                <c:pt idx="334">
                  <c:v>4021</c:v>
                </c:pt>
                <c:pt idx="335">
                  <c:v>4022</c:v>
                </c:pt>
                <c:pt idx="336">
                  <c:v>4023</c:v>
                </c:pt>
                <c:pt idx="337">
                  <c:v>4024</c:v>
                </c:pt>
                <c:pt idx="338">
                  <c:v>4025</c:v>
                </c:pt>
                <c:pt idx="339">
                  <c:v>4026</c:v>
                </c:pt>
                <c:pt idx="340">
                  <c:v>4027</c:v>
                </c:pt>
                <c:pt idx="341">
                  <c:v>4028</c:v>
                </c:pt>
                <c:pt idx="342">
                  <c:v>4029</c:v>
                </c:pt>
                <c:pt idx="343">
                  <c:v>4030</c:v>
                </c:pt>
                <c:pt idx="344">
                  <c:v>4031</c:v>
                </c:pt>
                <c:pt idx="345">
                  <c:v>4032</c:v>
                </c:pt>
                <c:pt idx="346">
                  <c:v>4033</c:v>
                </c:pt>
                <c:pt idx="347">
                  <c:v>4034</c:v>
                </c:pt>
                <c:pt idx="348">
                  <c:v>4035</c:v>
                </c:pt>
                <c:pt idx="349">
                  <c:v>4036</c:v>
                </c:pt>
                <c:pt idx="350">
                  <c:v>4037</c:v>
                </c:pt>
                <c:pt idx="351">
                  <c:v>4038</c:v>
                </c:pt>
                <c:pt idx="352">
                  <c:v>4039</c:v>
                </c:pt>
                <c:pt idx="353">
                  <c:v>4040</c:v>
                </c:pt>
                <c:pt idx="354">
                  <c:v>4041</c:v>
                </c:pt>
                <c:pt idx="355">
                  <c:v>4042</c:v>
                </c:pt>
                <c:pt idx="356">
                  <c:v>4043</c:v>
                </c:pt>
                <c:pt idx="357">
                  <c:v>4044</c:v>
                </c:pt>
                <c:pt idx="358">
                  <c:v>4045</c:v>
                </c:pt>
                <c:pt idx="359">
                  <c:v>4046</c:v>
                </c:pt>
                <c:pt idx="360">
                  <c:v>4047</c:v>
                </c:pt>
                <c:pt idx="361">
                  <c:v>4048</c:v>
                </c:pt>
                <c:pt idx="362">
                  <c:v>4049</c:v>
                </c:pt>
                <c:pt idx="363">
                  <c:v>4050</c:v>
                </c:pt>
                <c:pt idx="364">
                  <c:v>4051</c:v>
                </c:pt>
                <c:pt idx="365">
                  <c:v>4052</c:v>
                </c:pt>
                <c:pt idx="366">
                  <c:v>4053</c:v>
                </c:pt>
                <c:pt idx="367">
                  <c:v>4054</c:v>
                </c:pt>
                <c:pt idx="368">
                  <c:v>4055</c:v>
                </c:pt>
                <c:pt idx="369">
                  <c:v>4056</c:v>
                </c:pt>
                <c:pt idx="370">
                  <c:v>4057</c:v>
                </c:pt>
                <c:pt idx="371">
                  <c:v>4058</c:v>
                </c:pt>
                <c:pt idx="372">
                  <c:v>4059</c:v>
                </c:pt>
                <c:pt idx="373">
                  <c:v>4060</c:v>
                </c:pt>
                <c:pt idx="374">
                  <c:v>4061</c:v>
                </c:pt>
                <c:pt idx="375">
                  <c:v>4062</c:v>
                </c:pt>
                <c:pt idx="376">
                  <c:v>4063</c:v>
                </c:pt>
                <c:pt idx="377">
                  <c:v>4064</c:v>
                </c:pt>
                <c:pt idx="378">
                  <c:v>4065</c:v>
                </c:pt>
                <c:pt idx="379">
                  <c:v>4066</c:v>
                </c:pt>
                <c:pt idx="380">
                  <c:v>4067</c:v>
                </c:pt>
                <c:pt idx="381">
                  <c:v>4068</c:v>
                </c:pt>
                <c:pt idx="382">
                  <c:v>4069</c:v>
                </c:pt>
                <c:pt idx="383">
                  <c:v>4070</c:v>
                </c:pt>
                <c:pt idx="384">
                  <c:v>4071</c:v>
                </c:pt>
                <c:pt idx="385">
                  <c:v>4072</c:v>
                </c:pt>
                <c:pt idx="386">
                  <c:v>4073</c:v>
                </c:pt>
                <c:pt idx="387">
                  <c:v>4074</c:v>
                </c:pt>
                <c:pt idx="388">
                  <c:v>4075</c:v>
                </c:pt>
                <c:pt idx="389">
                  <c:v>4076</c:v>
                </c:pt>
                <c:pt idx="390">
                  <c:v>4077</c:v>
                </c:pt>
                <c:pt idx="391">
                  <c:v>4078</c:v>
                </c:pt>
                <c:pt idx="392">
                  <c:v>4079</c:v>
                </c:pt>
                <c:pt idx="393">
                  <c:v>4080</c:v>
                </c:pt>
                <c:pt idx="394">
                  <c:v>4081</c:v>
                </c:pt>
                <c:pt idx="395">
                  <c:v>4082</c:v>
                </c:pt>
                <c:pt idx="396">
                  <c:v>4083</c:v>
                </c:pt>
                <c:pt idx="397">
                  <c:v>4084</c:v>
                </c:pt>
                <c:pt idx="398">
                  <c:v>4085</c:v>
                </c:pt>
                <c:pt idx="399">
                  <c:v>4086</c:v>
                </c:pt>
                <c:pt idx="400">
                  <c:v>4087</c:v>
                </c:pt>
                <c:pt idx="401">
                  <c:v>4088</c:v>
                </c:pt>
                <c:pt idx="402">
                  <c:v>4089</c:v>
                </c:pt>
                <c:pt idx="403">
                  <c:v>4090</c:v>
                </c:pt>
                <c:pt idx="404">
                  <c:v>4091</c:v>
                </c:pt>
                <c:pt idx="405">
                  <c:v>4092</c:v>
                </c:pt>
                <c:pt idx="406">
                  <c:v>4093</c:v>
                </c:pt>
                <c:pt idx="407">
                  <c:v>4094</c:v>
                </c:pt>
                <c:pt idx="408">
                  <c:v>4095</c:v>
                </c:pt>
                <c:pt idx="409">
                  <c:v>4096</c:v>
                </c:pt>
                <c:pt idx="410">
                  <c:v>4097</c:v>
                </c:pt>
                <c:pt idx="411">
                  <c:v>4098</c:v>
                </c:pt>
                <c:pt idx="412">
                  <c:v>4099</c:v>
                </c:pt>
                <c:pt idx="413">
                  <c:v>4100</c:v>
                </c:pt>
                <c:pt idx="414">
                  <c:v>4101</c:v>
                </c:pt>
                <c:pt idx="415">
                  <c:v>4102</c:v>
                </c:pt>
                <c:pt idx="416">
                  <c:v>4103</c:v>
                </c:pt>
                <c:pt idx="417">
                  <c:v>4104</c:v>
                </c:pt>
                <c:pt idx="418">
                  <c:v>4105</c:v>
                </c:pt>
                <c:pt idx="419">
                  <c:v>4106</c:v>
                </c:pt>
                <c:pt idx="420">
                  <c:v>4107</c:v>
                </c:pt>
                <c:pt idx="421">
                  <c:v>4108</c:v>
                </c:pt>
                <c:pt idx="422">
                  <c:v>4109</c:v>
                </c:pt>
                <c:pt idx="423">
                  <c:v>4110</c:v>
                </c:pt>
                <c:pt idx="424">
                  <c:v>4111</c:v>
                </c:pt>
                <c:pt idx="425">
                  <c:v>4112</c:v>
                </c:pt>
                <c:pt idx="426">
                  <c:v>4113</c:v>
                </c:pt>
                <c:pt idx="427">
                  <c:v>4114</c:v>
                </c:pt>
                <c:pt idx="428">
                  <c:v>4115</c:v>
                </c:pt>
                <c:pt idx="429">
                  <c:v>4116</c:v>
                </c:pt>
                <c:pt idx="430">
                  <c:v>4117</c:v>
                </c:pt>
                <c:pt idx="431">
                  <c:v>4118</c:v>
                </c:pt>
                <c:pt idx="432">
                  <c:v>4119</c:v>
                </c:pt>
                <c:pt idx="433">
                  <c:v>4120</c:v>
                </c:pt>
              </c:numCache>
            </c:numRef>
          </c:xVal>
          <c:yVal>
            <c:numRef>
              <c:f>Graph!$B$506:$B$937</c:f>
              <c:numCache>
                <c:formatCode>General</c:formatCode>
                <c:ptCount val="432"/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Graph!$A$505:$A$938</c:f>
              <c:numCache>
                <c:formatCode>General</c:formatCode>
                <c:ptCount val="434"/>
                <c:pt idx="0">
                  <c:v>3687</c:v>
                </c:pt>
                <c:pt idx="1">
                  <c:v>3688</c:v>
                </c:pt>
                <c:pt idx="2">
                  <c:v>3689</c:v>
                </c:pt>
                <c:pt idx="3">
                  <c:v>3690</c:v>
                </c:pt>
                <c:pt idx="4">
                  <c:v>3691</c:v>
                </c:pt>
                <c:pt idx="5">
                  <c:v>3692</c:v>
                </c:pt>
                <c:pt idx="6">
                  <c:v>3693</c:v>
                </c:pt>
                <c:pt idx="7">
                  <c:v>3694</c:v>
                </c:pt>
                <c:pt idx="8">
                  <c:v>3695</c:v>
                </c:pt>
                <c:pt idx="9">
                  <c:v>3696</c:v>
                </c:pt>
                <c:pt idx="10">
                  <c:v>3697</c:v>
                </c:pt>
                <c:pt idx="11">
                  <c:v>3698</c:v>
                </c:pt>
                <c:pt idx="12">
                  <c:v>3699</c:v>
                </c:pt>
                <c:pt idx="13">
                  <c:v>3700</c:v>
                </c:pt>
                <c:pt idx="14">
                  <c:v>3701</c:v>
                </c:pt>
                <c:pt idx="15">
                  <c:v>3702</c:v>
                </c:pt>
                <c:pt idx="16">
                  <c:v>3703</c:v>
                </c:pt>
                <c:pt idx="17">
                  <c:v>3704</c:v>
                </c:pt>
                <c:pt idx="18">
                  <c:v>3705</c:v>
                </c:pt>
                <c:pt idx="19">
                  <c:v>3706</c:v>
                </c:pt>
                <c:pt idx="20">
                  <c:v>3707</c:v>
                </c:pt>
                <c:pt idx="21">
                  <c:v>3708</c:v>
                </c:pt>
                <c:pt idx="22">
                  <c:v>3709</c:v>
                </c:pt>
                <c:pt idx="23">
                  <c:v>3710</c:v>
                </c:pt>
                <c:pt idx="24">
                  <c:v>3711</c:v>
                </c:pt>
                <c:pt idx="25">
                  <c:v>3712</c:v>
                </c:pt>
                <c:pt idx="26">
                  <c:v>3713</c:v>
                </c:pt>
                <c:pt idx="27">
                  <c:v>3714</c:v>
                </c:pt>
                <c:pt idx="28">
                  <c:v>3715</c:v>
                </c:pt>
                <c:pt idx="29">
                  <c:v>3716</c:v>
                </c:pt>
                <c:pt idx="30">
                  <c:v>3717</c:v>
                </c:pt>
                <c:pt idx="31">
                  <c:v>3718</c:v>
                </c:pt>
                <c:pt idx="32">
                  <c:v>3719</c:v>
                </c:pt>
                <c:pt idx="33">
                  <c:v>3720</c:v>
                </c:pt>
                <c:pt idx="34">
                  <c:v>3721</c:v>
                </c:pt>
                <c:pt idx="35">
                  <c:v>3722</c:v>
                </c:pt>
                <c:pt idx="36">
                  <c:v>3723</c:v>
                </c:pt>
                <c:pt idx="37">
                  <c:v>3724</c:v>
                </c:pt>
                <c:pt idx="38">
                  <c:v>3725</c:v>
                </c:pt>
                <c:pt idx="39">
                  <c:v>3726</c:v>
                </c:pt>
                <c:pt idx="40">
                  <c:v>3727</c:v>
                </c:pt>
                <c:pt idx="41">
                  <c:v>3728</c:v>
                </c:pt>
                <c:pt idx="42">
                  <c:v>3729</c:v>
                </c:pt>
                <c:pt idx="43">
                  <c:v>3730</c:v>
                </c:pt>
                <c:pt idx="44">
                  <c:v>3731</c:v>
                </c:pt>
                <c:pt idx="45">
                  <c:v>3732</c:v>
                </c:pt>
                <c:pt idx="46">
                  <c:v>3733</c:v>
                </c:pt>
                <c:pt idx="47">
                  <c:v>3734</c:v>
                </c:pt>
                <c:pt idx="48">
                  <c:v>3735</c:v>
                </c:pt>
                <c:pt idx="49">
                  <c:v>3736</c:v>
                </c:pt>
                <c:pt idx="50">
                  <c:v>3737</c:v>
                </c:pt>
                <c:pt idx="51">
                  <c:v>3738</c:v>
                </c:pt>
                <c:pt idx="52">
                  <c:v>3739</c:v>
                </c:pt>
                <c:pt idx="53">
                  <c:v>3740</c:v>
                </c:pt>
                <c:pt idx="54">
                  <c:v>3741</c:v>
                </c:pt>
                <c:pt idx="55">
                  <c:v>3742</c:v>
                </c:pt>
                <c:pt idx="56">
                  <c:v>3743</c:v>
                </c:pt>
                <c:pt idx="57">
                  <c:v>3744</c:v>
                </c:pt>
                <c:pt idx="58">
                  <c:v>3745</c:v>
                </c:pt>
                <c:pt idx="59">
                  <c:v>3746</c:v>
                </c:pt>
                <c:pt idx="60">
                  <c:v>3747</c:v>
                </c:pt>
                <c:pt idx="61">
                  <c:v>3748</c:v>
                </c:pt>
                <c:pt idx="62">
                  <c:v>3749</c:v>
                </c:pt>
                <c:pt idx="63">
                  <c:v>3750</c:v>
                </c:pt>
                <c:pt idx="64">
                  <c:v>3751</c:v>
                </c:pt>
                <c:pt idx="65">
                  <c:v>3752</c:v>
                </c:pt>
                <c:pt idx="66">
                  <c:v>3753</c:v>
                </c:pt>
                <c:pt idx="67">
                  <c:v>3754</c:v>
                </c:pt>
                <c:pt idx="68">
                  <c:v>3755</c:v>
                </c:pt>
                <c:pt idx="69">
                  <c:v>3756</c:v>
                </c:pt>
                <c:pt idx="70">
                  <c:v>3757</c:v>
                </c:pt>
                <c:pt idx="71">
                  <c:v>3758</c:v>
                </c:pt>
                <c:pt idx="72">
                  <c:v>3759</c:v>
                </c:pt>
                <c:pt idx="73">
                  <c:v>3760</c:v>
                </c:pt>
                <c:pt idx="74">
                  <c:v>3761</c:v>
                </c:pt>
                <c:pt idx="75">
                  <c:v>3762</c:v>
                </c:pt>
                <c:pt idx="76">
                  <c:v>3763</c:v>
                </c:pt>
                <c:pt idx="77">
                  <c:v>3764</c:v>
                </c:pt>
                <c:pt idx="78">
                  <c:v>3765</c:v>
                </c:pt>
                <c:pt idx="79">
                  <c:v>3766</c:v>
                </c:pt>
                <c:pt idx="80">
                  <c:v>3767</c:v>
                </c:pt>
                <c:pt idx="81">
                  <c:v>3768</c:v>
                </c:pt>
                <c:pt idx="82">
                  <c:v>3769</c:v>
                </c:pt>
                <c:pt idx="83">
                  <c:v>3770</c:v>
                </c:pt>
                <c:pt idx="84">
                  <c:v>3771</c:v>
                </c:pt>
                <c:pt idx="85">
                  <c:v>3772</c:v>
                </c:pt>
                <c:pt idx="86">
                  <c:v>3773</c:v>
                </c:pt>
                <c:pt idx="87">
                  <c:v>3774</c:v>
                </c:pt>
                <c:pt idx="88">
                  <c:v>3775</c:v>
                </c:pt>
                <c:pt idx="89">
                  <c:v>3776</c:v>
                </c:pt>
                <c:pt idx="90">
                  <c:v>3777</c:v>
                </c:pt>
                <c:pt idx="91">
                  <c:v>3778</c:v>
                </c:pt>
                <c:pt idx="92">
                  <c:v>3779</c:v>
                </c:pt>
                <c:pt idx="93">
                  <c:v>3780</c:v>
                </c:pt>
                <c:pt idx="94">
                  <c:v>3781</c:v>
                </c:pt>
                <c:pt idx="95">
                  <c:v>3782</c:v>
                </c:pt>
                <c:pt idx="96">
                  <c:v>3783</c:v>
                </c:pt>
                <c:pt idx="97">
                  <c:v>3784</c:v>
                </c:pt>
                <c:pt idx="98">
                  <c:v>3785</c:v>
                </c:pt>
                <c:pt idx="99">
                  <c:v>3786</c:v>
                </c:pt>
                <c:pt idx="100">
                  <c:v>3787</c:v>
                </c:pt>
                <c:pt idx="101">
                  <c:v>3788</c:v>
                </c:pt>
                <c:pt idx="102">
                  <c:v>3789</c:v>
                </c:pt>
                <c:pt idx="103">
                  <c:v>3790</c:v>
                </c:pt>
                <c:pt idx="104">
                  <c:v>3791</c:v>
                </c:pt>
                <c:pt idx="105">
                  <c:v>3792</c:v>
                </c:pt>
                <c:pt idx="106">
                  <c:v>3793</c:v>
                </c:pt>
                <c:pt idx="107">
                  <c:v>3794</c:v>
                </c:pt>
                <c:pt idx="108">
                  <c:v>3795</c:v>
                </c:pt>
                <c:pt idx="109">
                  <c:v>3796</c:v>
                </c:pt>
                <c:pt idx="110">
                  <c:v>3797</c:v>
                </c:pt>
                <c:pt idx="111">
                  <c:v>3798</c:v>
                </c:pt>
                <c:pt idx="112">
                  <c:v>3799</c:v>
                </c:pt>
                <c:pt idx="113">
                  <c:v>3800</c:v>
                </c:pt>
                <c:pt idx="114">
                  <c:v>3801</c:v>
                </c:pt>
                <c:pt idx="115">
                  <c:v>3802</c:v>
                </c:pt>
                <c:pt idx="116">
                  <c:v>3803</c:v>
                </c:pt>
                <c:pt idx="117">
                  <c:v>3804</c:v>
                </c:pt>
                <c:pt idx="118">
                  <c:v>3805</c:v>
                </c:pt>
                <c:pt idx="119">
                  <c:v>3806</c:v>
                </c:pt>
                <c:pt idx="120">
                  <c:v>3807</c:v>
                </c:pt>
                <c:pt idx="121">
                  <c:v>3808</c:v>
                </c:pt>
                <c:pt idx="122">
                  <c:v>3809</c:v>
                </c:pt>
                <c:pt idx="123">
                  <c:v>3810</c:v>
                </c:pt>
                <c:pt idx="124">
                  <c:v>3811</c:v>
                </c:pt>
                <c:pt idx="125">
                  <c:v>3812</c:v>
                </c:pt>
                <c:pt idx="126">
                  <c:v>3813</c:v>
                </c:pt>
                <c:pt idx="127">
                  <c:v>3814</c:v>
                </c:pt>
                <c:pt idx="128">
                  <c:v>3815</c:v>
                </c:pt>
                <c:pt idx="129">
                  <c:v>3816</c:v>
                </c:pt>
                <c:pt idx="130">
                  <c:v>3817</c:v>
                </c:pt>
                <c:pt idx="131">
                  <c:v>3818</c:v>
                </c:pt>
                <c:pt idx="132">
                  <c:v>3819</c:v>
                </c:pt>
                <c:pt idx="133">
                  <c:v>3820</c:v>
                </c:pt>
                <c:pt idx="134">
                  <c:v>3821</c:v>
                </c:pt>
                <c:pt idx="135">
                  <c:v>3822</c:v>
                </c:pt>
                <c:pt idx="136">
                  <c:v>3823</c:v>
                </c:pt>
                <c:pt idx="137">
                  <c:v>3824</c:v>
                </c:pt>
                <c:pt idx="138">
                  <c:v>3825</c:v>
                </c:pt>
                <c:pt idx="139">
                  <c:v>3826</c:v>
                </c:pt>
                <c:pt idx="140">
                  <c:v>3827</c:v>
                </c:pt>
                <c:pt idx="141">
                  <c:v>3828</c:v>
                </c:pt>
                <c:pt idx="142">
                  <c:v>3829</c:v>
                </c:pt>
                <c:pt idx="143">
                  <c:v>3830</c:v>
                </c:pt>
                <c:pt idx="144">
                  <c:v>3831</c:v>
                </c:pt>
                <c:pt idx="145">
                  <c:v>3832</c:v>
                </c:pt>
                <c:pt idx="146">
                  <c:v>3833</c:v>
                </c:pt>
                <c:pt idx="147">
                  <c:v>3834</c:v>
                </c:pt>
                <c:pt idx="148">
                  <c:v>3835</c:v>
                </c:pt>
                <c:pt idx="149">
                  <c:v>3836</c:v>
                </c:pt>
                <c:pt idx="150">
                  <c:v>3837</c:v>
                </c:pt>
                <c:pt idx="151">
                  <c:v>3838</c:v>
                </c:pt>
                <c:pt idx="152">
                  <c:v>3839</c:v>
                </c:pt>
                <c:pt idx="153">
                  <c:v>3840</c:v>
                </c:pt>
                <c:pt idx="154">
                  <c:v>3841</c:v>
                </c:pt>
                <c:pt idx="155">
                  <c:v>3842</c:v>
                </c:pt>
                <c:pt idx="156">
                  <c:v>3843</c:v>
                </c:pt>
                <c:pt idx="157">
                  <c:v>3844</c:v>
                </c:pt>
                <c:pt idx="158">
                  <c:v>3845</c:v>
                </c:pt>
                <c:pt idx="159">
                  <c:v>3846</c:v>
                </c:pt>
                <c:pt idx="160">
                  <c:v>3847</c:v>
                </c:pt>
                <c:pt idx="161">
                  <c:v>3848</c:v>
                </c:pt>
                <c:pt idx="162">
                  <c:v>3849</c:v>
                </c:pt>
                <c:pt idx="163">
                  <c:v>3850</c:v>
                </c:pt>
                <c:pt idx="164">
                  <c:v>3851</c:v>
                </c:pt>
                <c:pt idx="165">
                  <c:v>3852</c:v>
                </c:pt>
                <c:pt idx="166">
                  <c:v>3853</c:v>
                </c:pt>
                <c:pt idx="167">
                  <c:v>3854</c:v>
                </c:pt>
                <c:pt idx="168">
                  <c:v>3855</c:v>
                </c:pt>
                <c:pt idx="169">
                  <c:v>3856</c:v>
                </c:pt>
                <c:pt idx="170">
                  <c:v>3857</c:v>
                </c:pt>
                <c:pt idx="171">
                  <c:v>3858</c:v>
                </c:pt>
                <c:pt idx="172">
                  <c:v>3859</c:v>
                </c:pt>
                <c:pt idx="173">
                  <c:v>3860</c:v>
                </c:pt>
                <c:pt idx="174">
                  <c:v>3861</c:v>
                </c:pt>
                <c:pt idx="175">
                  <c:v>3862</c:v>
                </c:pt>
                <c:pt idx="176">
                  <c:v>3863</c:v>
                </c:pt>
                <c:pt idx="177">
                  <c:v>3864</c:v>
                </c:pt>
                <c:pt idx="178">
                  <c:v>3865</c:v>
                </c:pt>
                <c:pt idx="179">
                  <c:v>3866</c:v>
                </c:pt>
                <c:pt idx="180">
                  <c:v>3867</c:v>
                </c:pt>
                <c:pt idx="181">
                  <c:v>3868</c:v>
                </c:pt>
                <c:pt idx="182">
                  <c:v>3869</c:v>
                </c:pt>
                <c:pt idx="183">
                  <c:v>3870</c:v>
                </c:pt>
                <c:pt idx="184">
                  <c:v>3871</c:v>
                </c:pt>
                <c:pt idx="185">
                  <c:v>3872</c:v>
                </c:pt>
                <c:pt idx="186">
                  <c:v>3873</c:v>
                </c:pt>
                <c:pt idx="187">
                  <c:v>3874</c:v>
                </c:pt>
                <c:pt idx="188">
                  <c:v>3875</c:v>
                </c:pt>
                <c:pt idx="189">
                  <c:v>3876</c:v>
                </c:pt>
                <c:pt idx="190">
                  <c:v>3877</c:v>
                </c:pt>
                <c:pt idx="191">
                  <c:v>3878</c:v>
                </c:pt>
                <c:pt idx="192">
                  <c:v>3879</c:v>
                </c:pt>
                <c:pt idx="193">
                  <c:v>3880</c:v>
                </c:pt>
                <c:pt idx="194">
                  <c:v>3881</c:v>
                </c:pt>
                <c:pt idx="195">
                  <c:v>3882</c:v>
                </c:pt>
                <c:pt idx="196">
                  <c:v>3883</c:v>
                </c:pt>
                <c:pt idx="197">
                  <c:v>3884</c:v>
                </c:pt>
                <c:pt idx="198">
                  <c:v>3885</c:v>
                </c:pt>
                <c:pt idx="199">
                  <c:v>3886</c:v>
                </c:pt>
                <c:pt idx="200">
                  <c:v>3887</c:v>
                </c:pt>
                <c:pt idx="201">
                  <c:v>3888</c:v>
                </c:pt>
                <c:pt idx="202">
                  <c:v>3889</c:v>
                </c:pt>
                <c:pt idx="203">
                  <c:v>3890</c:v>
                </c:pt>
                <c:pt idx="204">
                  <c:v>3891</c:v>
                </c:pt>
                <c:pt idx="205">
                  <c:v>3892</c:v>
                </c:pt>
                <c:pt idx="206">
                  <c:v>3893</c:v>
                </c:pt>
                <c:pt idx="207">
                  <c:v>3894</c:v>
                </c:pt>
                <c:pt idx="208">
                  <c:v>3895</c:v>
                </c:pt>
                <c:pt idx="209">
                  <c:v>3896</c:v>
                </c:pt>
                <c:pt idx="210">
                  <c:v>3897</c:v>
                </c:pt>
                <c:pt idx="211">
                  <c:v>3898</c:v>
                </c:pt>
                <c:pt idx="212">
                  <c:v>3899</c:v>
                </c:pt>
                <c:pt idx="213">
                  <c:v>3900</c:v>
                </c:pt>
                <c:pt idx="214">
                  <c:v>3901</c:v>
                </c:pt>
                <c:pt idx="215">
                  <c:v>3902</c:v>
                </c:pt>
                <c:pt idx="216">
                  <c:v>3903</c:v>
                </c:pt>
                <c:pt idx="217">
                  <c:v>3904</c:v>
                </c:pt>
                <c:pt idx="218">
                  <c:v>3905</c:v>
                </c:pt>
                <c:pt idx="219">
                  <c:v>3906</c:v>
                </c:pt>
                <c:pt idx="220">
                  <c:v>3907</c:v>
                </c:pt>
                <c:pt idx="221">
                  <c:v>3908</c:v>
                </c:pt>
                <c:pt idx="222">
                  <c:v>3909</c:v>
                </c:pt>
                <c:pt idx="223">
                  <c:v>3910</c:v>
                </c:pt>
                <c:pt idx="224">
                  <c:v>3911</c:v>
                </c:pt>
                <c:pt idx="225">
                  <c:v>3912</c:v>
                </c:pt>
                <c:pt idx="226">
                  <c:v>3913</c:v>
                </c:pt>
                <c:pt idx="227">
                  <c:v>3914</c:v>
                </c:pt>
                <c:pt idx="228">
                  <c:v>3915</c:v>
                </c:pt>
                <c:pt idx="229">
                  <c:v>3916</c:v>
                </c:pt>
                <c:pt idx="230">
                  <c:v>3917</c:v>
                </c:pt>
                <c:pt idx="231">
                  <c:v>3918</c:v>
                </c:pt>
                <c:pt idx="232">
                  <c:v>3919</c:v>
                </c:pt>
                <c:pt idx="233">
                  <c:v>3920</c:v>
                </c:pt>
                <c:pt idx="234">
                  <c:v>3921</c:v>
                </c:pt>
                <c:pt idx="235">
                  <c:v>3922</c:v>
                </c:pt>
                <c:pt idx="236">
                  <c:v>3923</c:v>
                </c:pt>
                <c:pt idx="237">
                  <c:v>3924</c:v>
                </c:pt>
                <c:pt idx="238">
                  <c:v>3925</c:v>
                </c:pt>
                <c:pt idx="239">
                  <c:v>3926</c:v>
                </c:pt>
                <c:pt idx="240">
                  <c:v>3927</c:v>
                </c:pt>
                <c:pt idx="241">
                  <c:v>3928</c:v>
                </c:pt>
                <c:pt idx="242">
                  <c:v>3929</c:v>
                </c:pt>
                <c:pt idx="243">
                  <c:v>3930</c:v>
                </c:pt>
                <c:pt idx="244">
                  <c:v>3931</c:v>
                </c:pt>
                <c:pt idx="245">
                  <c:v>3932</c:v>
                </c:pt>
                <c:pt idx="246">
                  <c:v>3933</c:v>
                </c:pt>
                <c:pt idx="247">
                  <c:v>3934</c:v>
                </c:pt>
                <c:pt idx="248">
                  <c:v>3935</c:v>
                </c:pt>
                <c:pt idx="249">
                  <c:v>3936</c:v>
                </c:pt>
                <c:pt idx="250">
                  <c:v>3937</c:v>
                </c:pt>
                <c:pt idx="251">
                  <c:v>3938</c:v>
                </c:pt>
                <c:pt idx="252">
                  <c:v>3939</c:v>
                </c:pt>
                <c:pt idx="253">
                  <c:v>3940</c:v>
                </c:pt>
                <c:pt idx="254">
                  <c:v>3941</c:v>
                </c:pt>
                <c:pt idx="255">
                  <c:v>3942</c:v>
                </c:pt>
                <c:pt idx="256">
                  <c:v>3943</c:v>
                </c:pt>
                <c:pt idx="257">
                  <c:v>3944</c:v>
                </c:pt>
                <c:pt idx="258">
                  <c:v>3945</c:v>
                </c:pt>
                <c:pt idx="259">
                  <c:v>3946</c:v>
                </c:pt>
                <c:pt idx="260">
                  <c:v>3947</c:v>
                </c:pt>
                <c:pt idx="261">
                  <c:v>3948</c:v>
                </c:pt>
                <c:pt idx="262">
                  <c:v>3949</c:v>
                </c:pt>
                <c:pt idx="263">
                  <c:v>3950</c:v>
                </c:pt>
                <c:pt idx="264">
                  <c:v>3951</c:v>
                </c:pt>
                <c:pt idx="265">
                  <c:v>3952</c:v>
                </c:pt>
                <c:pt idx="266">
                  <c:v>3953</c:v>
                </c:pt>
                <c:pt idx="267">
                  <c:v>3954</c:v>
                </c:pt>
                <c:pt idx="268">
                  <c:v>3955</c:v>
                </c:pt>
                <c:pt idx="269">
                  <c:v>3956</c:v>
                </c:pt>
                <c:pt idx="270">
                  <c:v>3957</c:v>
                </c:pt>
                <c:pt idx="271">
                  <c:v>3958</c:v>
                </c:pt>
                <c:pt idx="272">
                  <c:v>3959</c:v>
                </c:pt>
                <c:pt idx="273">
                  <c:v>3960</c:v>
                </c:pt>
                <c:pt idx="274">
                  <c:v>3961</c:v>
                </c:pt>
                <c:pt idx="275">
                  <c:v>3962</c:v>
                </c:pt>
                <c:pt idx="276">
                  <c:v>3963</c:v>
                </c:pt>
                <c:pt idx="277">
                  <c:v>3964</c:v>
                </c:pt>
                <c:pt idx="278">
                  <c:v>3965</c:v>
                </c:pt>
                <c:pt idx="279">
                  <c:v>3966</c:v>
                </c:pt>
                <c:pt idx="280">
                  <c:v>3967</c:v>
                </c:pt>
                <c:pt idx="281">
                  <c:v>3968</c:v>
                </c:pt>
                <c:pt idx="282">
                  <c:v>3969</c:v>
                </c:pt>
                <c:pt idx="283">
                  <c:v>3970</c:v>
                </c:pt>
                <c:pt idx="284">
                  <c:v>3971</c:v>
                </c:pt>
                <c:pt idx="285">
                  <c:v>3972</c:v>
                </c:pt>
                <c:pt idx="286">
                  <c:v>3973</c:v>
                </c:pt>
                <c:pt idx="287">
                  <c:v>3974</c:v>
                </c:pt>
                <c:pt idx="288">
                  <c:v>3975</c:v>
                </c:pt>
                <c:pt idx="289">
                  <c:v>3976</c:v>
                </c:pt>
                <c:pt idx="290">
                  <c:v>3977</c:v>
                </c:pt>
                <c:pt idx="291">
                  <c:v>3978</c:v>
                </c:pt>
                <c:pt idx="292">
                  <c:v>3979</c:v>
                </c:pt>
                <c:pt idx="293">
                  <c:v>3980</c:v>
                </c:pt>
                <c:pt idx="294">
                  <c:v>3981</c:v>
                </c:pt>
                <c:pt idx="295">
                  <c:v>3982</c:v>
                </c:pt>
                <c:pt idx="296">
                  <c:v>3983</c:v>
                </c:pt>
                <c:pt idx="297">
                  <c:v>3984</c:v>
                </c:pt>
                <c:pt idx="298">
                  <c:v>3985</c:v>
                </c:pt>
                <c:pt idx="299">
                  <c:v>3986</c:v>
                </c:pt>
                <c:pt idx="300">
                  <c:v>3987</c:v>
                </c:pt>
                <c:pt idx="301">
                  <c:v>3988</c:v>
                </c:pt>
                <c:pt idx="302">
                  <c:v>3989</c:v>
                </c:pt>
                <c:pt idx="303">
                  <c:v>3990</c:v>
                </c:pt>
                <c:pt idx="304">
                  <c:v>3991</c:v>
                </c:pt>
                <c:pt idx="305">
                  <c:v>3992</c:v>
                </c:pt>
                <c:pt idx="306">
                  <c:v>3993</c:v>
                </c:pt>
                <c:pt idx="307">
                  <c:v>3994</c:v>
                </c:pt>
                <c:pt idx="308">
                  <c:v>3995</c:v>
                </c:pt>
                <c:pt idx="309">
                  <c:v>3996</c:v>
                </c:pt>
                <c:pt idx="310">
                  <c:v>3997</c:v>
                </c:pt>
                <c:pt idx="311">
                  <c:v>3998</c:v>
                </c:pt>
                <c:pt idx="312">
                  <c:v>3999</c:v>
                </c:pt>
                <c:pt idx="313">
                  <c:v>4000</c:v>
                </c:pt>
                <c:pt idx="314">
                  <c:v>4001</c:v>
                </c:pt>
                <c:pt idx="315">
                  <c:v>4002</c:v>
                </c:pt>
                <c:pt idx="316">
                  <c:v>4003</c:v>
                </c:pt>
                <c:pt idx="317">
                  <c:v>4004</c:v>
                </c:pt>
                <c:pt idx="318">
                  <c:v>4005</c:v>
                </c:pt>
                <c:pt idx="319">
                  <c:v>4006</c:v>
                </c:pt>
                <c:pt idx="320">
                  <c:v>4007</c:v>
                </c:pt>
                <c:pt idx="321">
                  <c:v>4008</c:v>
                </c:pt>
                <c:pt idx="322">
                  <c:v>4009</c:v>
                </c:pt>
                <c:pt idx="323">
                  <c:v>4010</c:v>
                </c:pt>
                <c:pt idx="324">
                  <c:v>4011</c:v>
                </c:pt>
                <c:pt idx="325">
                  <c:v>4012</c:v>
                </c:pt>
                <c:pt idx="326">
                  <c:v>4013</c:v>
                </c:pt>
                <c:pt idx="327">
                  <c:v>4014</c:v>
                </c:pt>
                <c:pt idx="328">
                  <c:v>4015</c:v>
                </c:pt>
                <c:pt idx="329">
                  <c:v>4016</c:v>
                </c:pt>
                <c:pt idx="330">
                  <c:v>4017</c:v>
                </c:pt>
                <c:pt idx="331">
                  <c:v>4018</c:v>
                </c:pt>
                <c:pt idx="332">
                  <c:v>4019</c:v>
                </c:pt>
                <c:pt idx="333">
                  <c:v>4020</c:v>
                </c:pt>
                <c:pt idx="334">
                  <c:v>4021</c:v>
                </c:pt>
                <c:pt idx="335">
                  <c:v>4022</c:v>
                </c:pt>
                <c:pt idx="336">
                  <c:v>4023</c:v>
                </c:pt>
                <c:pt idx="337">
                  <c:v>4024</c:v>
                </c:pt>
                <c:pt idx="338">
                  <c:v>4025</c:v>
                </c:pt>
                <c:pt idx="339">
                  <c:v>4026</c:v>
                </c:pt>
                <c:pt idx="340">
                  <c:v>4027</c:v>
                </c:pt>
                <c:pt idx="341">
                  <c:v>4028</c:v>
                </c:pt>
                <c:pt idx="342">
                  <c:v>4029</c:v>
                </c:pt>
                <c:pt idx="343">
                  <c:v>4030</c:v>
                </c:pt>
                <c:pt idx="344">
                  <c:v>4031</c:v>
                </c:pt>
                <c:pt idx="345">
                  <c:v>4032</c:v>
                </c:pt>
                <c:pt idx="346">
                  <c:v>4033</c:v>
                </c:pt>
                <c:pt idx="347">
                  <c:v>4034</c:v>
                </c:pt>
                <c:pt idx="348">
                  <c:v>4035</c:v>
                </c:pt>
                <c:pt idx="349">
                  <c:v>4036</c:v>
                </c:pt>
                <c:pt idx="350">
                  <c:v>4037</c:v>
                </c:pt>
                <c:pt idx="351">
                  <c:v>4038</c:v>
                </c:pt>
                <c:pt idx="352">
                  <c:v>4039</c:v>
                </c:pt>
                <c:pt idx="353">
                  <c:v>4040</c:v>
                </c:pt>
                <c:pt idx="354">
                  <c:v>4041</c:v>
                </c:pt>
                <c:pt idx="355">
                  <c:v>4042</c:v>
                </c:pt>
                <c:pt idx="356">
                  <c:v>4043</c:v>
                </c:pt>
                <c:pt idx="357">
                  <c:v>4044</c:v>
                </c:pt>
                <c:pt idx="358">
                  <c:v>4045</c:v>
                </c:pt>
                <c:pt idx="359">
                  <c:v>4046</c:v>
                </c:pt>
                <c:pt idx="360">
                  <c:v>4047</c:v>
                </c:pt>
                <c:pt idx="361">
                  <c:v>4048</c:v>
                </c:pt>
                <c:pt idx="362">
                  <c:v>4049</c:v>
                </c:pt>
                <c:pt idx="363">
                  <c:v>4050</c:v>
                </c:pt>
                <c:pt idx="364">
                  <c:v>4051</c:v>
                </c:pt>
                <c:pt idx="365">
                  <c:v>4052</c:v>
                </c:pt>
                <c:pt idx="366">
                  <c:v>4053</c:v>
                </c:pt>
                <c:pt idx="367">
                  <c:v>4054</c:v>
                </c:pt>
                <c:pt idx="368">
                  <c:v>4055</c:v>
                </c:pt>
                <c:pt idx="369">
                  <c:v>4056</c:v>
                </c:pt>
                <c:pt idx="370">
                  <c:v>4057</c:v>
                </c:pt>
                <c:pt idx="371">
                  <c:v>4058</c:v>
                </c:pt>
                <c:pt idx="372">
                  <c:v>4059</c:v>
                </c:pt>
                <c:pt idx="373">
                  <c:v>4060</c:v>
                </c:pt>
                <c:pt idx="374">
                  <c:v>4061</c:v>
                </c:pt>
                <c:pt idx="375">
                  <c:v>4062</c:v>
                </c:pt>
                <c:pt idx="376">
                  <c:v>4063</c:v>
                </c:pt>
                <c:pt idx="377">
                  <c:v>4064</c:v>
                </c:pt>
                <c:pt idx="378">
                  <c:v>4065</c:v>
                </c:pt>
                <c:pt idx="379">
                  <c:v>4066</c:v>
                </c:pt>
                <c:pt idx="380">
                  <c:v>4067</c:v>
                </c:pt>
                <c:pt idx="381">
                  <c:v>4068</c:v>
                </c:pt>
                <c:pt idx="382">
                  <c:v>4069</c:v>
                </c:pt>
                <c:pt idx="383">
                  <c:v>4070</c:v>
                </c:pt>
                <c:pt idx="384">
                  <c:v>4071</c:v>
                </c:pt>
                <c:pt idx="385">
                  <c:v>4072</c:v>
                </c:pt>
                <c:pt idx="386">
                  <c:v>4073</c:v>
                </c:pt>
                <c:pt idx="387">
                  <c:v>4074</c:v>
                </c:pt>
                <c:pt idx="388">
                  <c:v>4075</c:v>
                </c:pt>
                <c:pt idx="389">
                  <c:v>4076</c:v>
                </c:pt>
                <c:pt idx="390">
                  <c:v>4077</c:v>
                </c:pt>
                <c:pt idx="391">
                  <c:v>4078</c:v>
                </c:pt>
                <c:pt idx="392">
                  <c:v>4079</c:v>
                </c:pt>
                <c:pt idx="393">
                  <c:v>4080</c:v>
                </c:pt>
                <c:pt idx="394">
                  <c:v>4081</c:v>
                </c:pt>
                <c:pt idx="395">
                  <c:v>4082</c:v>
                </c:pt>
                <c:pt idx="396">
                  <c:v>4083</c:v>
                </c:pt>
                <c:pt idx="397">
                  <c:v>4084</c:v>
                </c:pt>
                <c:pt idx="398">
                  <c:v>4085</c:v>
                </c:pt>
                <c:pt idx="399">
                  <c:v>4086</c:v>
                </c:pt>
                <c:pt idx="400">
                  <c:v>4087</c:v>
                </c:pt>
                <c:pt idx="401">
                  <c:v>4088</c:v>
                </c:pt>
                <c:pt idx="402">
                  <c:v>4089</c:v>
                </c:pt>
                <c:pt idx="403">
                  <c:v>4090</c:v>
                </c:pt>
                <c:pt idx="404">
                  <c:v>4091</c:v>
                </c:pt>
                <c:pt idx="405">
                  <c:v>4092</c:v>
                </c:pt>
                <c:pt idx="406">
                  <c:v>4093</c:v>
                </c:pt>
                <c:pt idx="407">
                  <c:v>4094</c:v>
                </c:pt>
                <c:pt idx="408">
                  <c:v>4095</c:v>
                </c:pt>
                <c:pt idx="409">
                  <c:v>4096</c:v>
                </c:pt>
                <c:pt idx="410">
                  <c:v>4097</c:v>
                </c:pt>
                <c:pt idx="411">
                  <c:v>4098</c:v>
                </c:pt>
                <c:pt idx="412">
                  <c:v>4099</c:v>
                </c:pt>
                <c:pt idx="413">
                  <c:v>4100</c:v>
                </c:pt>
                <c:pt idx="414">
                  <c:v>4101</c:v>
                </c:pt>
                <c:pt idx="415">
                  <c:v>4102</c:v>
                </c:pt>
                <c:pt idx="416">
                  <c:v>4103</c:v>
                </c:pt>
                <c:pt idx="417">
                  <c:v>4104</c:v>
                </c:pt>
                <c:pt idx="418">
                  <c:v>4105</c:v>
                </c:pt>
                <c:pt idx="419">
                  <c:v>4106</c:v>
                </c:pt>
                <c:pt idx="420">
                  <c:v>4107</c:v>
                </c:pt>
                <c:pt idx="421">
                  <c:v>4108</c:v>
                </c:pt>
                <c:pt idx="422">
                  <c:v>4109</c:v>
                </c:pt>
                <c:pt idx="423">
                  <c:v>4110</c:v>
                </c:pt>
                <c:pt idx="424">
                  <c:v>4111</c:v>
                </c:pt>
                <c:pt idx="425">
                  <c:v>4112</c:v>
                </c:pt>
                <c:pt idx="426">
                  <c:v>4113</c:v>
                </c:pt>
                <c:pt idx="427">
                  <c:v>4114</c:v>
                </c:pt>
                <c:pt idx="428">
                  <c:v>4115</c:v>
                </c:pt>
                <c:pt idx="429">
                  <c:v>4116</c:v>
                </c:pt>
                <c:pt idx="430">
                  <c:v>4117</c:v>
                </c:pt>
                <c:pt idx="431">
                  <c:v>4118</c:v>
                </c:pt>
                <c:pt idx="432">
                  <c:v>4119</c:v>
                </c:pt>
                <c:pt idx="433">
                  <c:v>4120</c:v>
                </c:pt>
              </c:numCache>
            </c:numRef>
          </c:xVal>
          <c:yVal>
            <c:numRef>
              <c:f>Graph!$C$506:$C$937</c:f>
              <c:numCache>
                <c:formatCode>General</c:formatCode>
                <c:ptCount val="432"/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Graph!$A$505:$A$938</c:f>
              <c:numCache>
                <c:formatCode>General</c:formatCode>
                <c:ptCount val="434"/>
                <c:pt idx="0">
                  <c:v>3687</c:v>
                </c:pt>
                <c:pt idx="1">
                  <c:v>3688</c:v>
                </c:pt>
                <c:pt idx="2">
                  <c:v>3689</c:v>
                </c:pt>
                <c:pt idx="3">
                  <c:v>3690</c:v>
                </c:pt>
                <c:pt idx="4">
                  <c:v>3691</c:v>
                </c:pt>
                <c:pt idx="5">
                  <c:v>3692</c:v>
                </c:pt>
                <c:pt idx="6">
                  <c:v>3693</c:v>
                </c:pt>
                <c:pt idx="7">
                  <c:v>3694</c:v>
                </c:pt>
                <c:pt idx="8">
                  <c:v>3695</c:v>
                </c:pt>
                <c:pt idx="9">
                  <c:v>3696</c:v>
                </c:pt>
                <c:pt idx="10">
                  <c:v>3697</c:v>
                </c:pt>
                <c:pt idx="11">
                  <c:v>3698</c:v>
                </c:pt>
                <c:pt idx="12">
                  <c:v>3699</c:v>
                </c:pt>
                <c:pt idx="13">
                  <c:v>3700</c:v>
                </c:pt>
                <c:pt idx="14">
                  <c:v>3701</c:v>
                </c:pt>
                <c:pt idx="15">
                  <c:v>3702</c:v>
                </c:pt>
                <c:pt idx="16">
                  <c:v>3703</c:v>
                </c:pt>
                <c:pt idx="17">
                  <c:v>3704</c:v>
                </c:pt>
                <c:pt idx="18">
                  <c:v>3705</c:v>
                </c:pt>
                <c:pt idx="19">
                  <c:v>3706</c:v>
                </c:pt>
                <c:pt idx="20">
                  <c:v>3707</c:v>
                </c:pt>
                <c:pt idx="21">
                  <c:v>3708</c:v>
                </c:pt>
                <c:pt idx="22">
                  <c:v>3709</c:v>
                </c:pt>
                <c:pt idx="23">
                  <c:v>3710</c:v>
                </c:pt>
                <c:pt idx="24">
                  <c:v>3711</c:v>
                </c:pt>
                <c:pt idx="25">
                  <c:v>3712</c:v>
                </c:pt>
                <c:pt idx="26">
                  <c:v>3713</c:v>
                </c:pt>
                <c:pt idx="27">
                  <c:v>3714</c:v>
                </c:pt>
                <c:pt idx="28">
                  <c:v>3715</c:v>
                </c:pt>
                <c:pt idx="29">
                  <c:v>3716</c:v>
                </c:pt>
                <c:pt idx="30">
                  <c:v>3717</c:v>
                </c:pt>
                <c:pt idx="31">
                  <c:v>3718</c:v>
                </c:pt>
                <c:pt idx="32">
                  <c:v>3719</c:v>
                </c:pt>
                <c:pt idx="33">
                  <c:v>3720</c:v>
                </c:pt>
                <c:pt idx="34">
                  <c:v>3721</c:v>
                </c:pt>
                <c:pt idx="35">
                  <c:v>3722</c:v>
                </c:pt>
                <c:pt idx="36">
                  <c:v>3723</c:v>
                </c:pt>
                <c:pt idx="37">
                  <c:v>3724</c:v>
                </c:pt>
                <c:pt idx="38">
                  <c:v>3725</c:v>
                </c:pt>
                <c:pt idx="39">
                  <c:v>3726</c:v>
                </c:pt>
                <c:pt idx="40">
                  <c:v>3727</c:v>
                </c:pt>
                <c:pt idx="41">
                  <c:v>3728</c:v>
                </c:pt>
                <c:pt idx="42">
                  <c:v>3729</c:v>
                </c:pt>
                <c:pt idx="43">
                  <c:v>3730</c:v>
                </c:pt>
                <c:pt idx="44">
                  <c:v>3731</c:v>
                </c:pt>
                <c:pt idx="45">
                  <c:v>3732</c:v>
                </c:pt>
                <c:pt idx="46">
                  <c:v>3733</c:v>
                </c:pt>
                <c:pt idx="47">
                  <c:v>3734</c:v>
                </c:pt>
                <c:pt idx="48">
                  <c:v>3735</c:v>
                </c:pt>
                <c:pt idx="49">
                  <c:v>3736</c:v>
                </c:pt>
                <c:pt idx="50">
                  <c:v>3737</c:v>
                </c:pt>
                <c:pt idx="51">
                  <c:v>3738</c:v>
                </c:pt>
                <c:pt idx="52">
                  <c:v>3739</c:v>
                </c:pt>
                <c:pt idx="53">
                  <c:v>3740</c:v>
                </c:pt>
                <c:pt idx="54">
                  <c:v>3741</c:v>
                </c:pt>
                <c:pt idx="55">
                  <c:v>3742</c:v>
                </c:pt>
                <c:pt idx="56">
                  <c:v>3743</c:v>
                </c:pt>
                <c:pt idx="57">
                  <c:v>3744</c:v>
                </c:pt>
                <c:pt idx="58">
                  <c:v>3745</c:v>
                </c:pt>
                <c:pt idx="59">
                  <c:v>3746</c:v>
                </c:pt>
                <c:pt idx="60">
                  <c:v>3747</c:v>
                </c:pt>
                <c:pt idx="61">
                  <c:v>3748</c:v>
                </c:pt>
                <c:pt idx="62">
                  <c:v>3749</c:v>
                </c:pt>
                <c:pt idx="63">
                  <c:v>3750</c:v>
                </c:pt>
                <c:pt idx="64">
                  <c:v>3751</c:v>
                </c:pt>
                <c:pt idx="65">
                  <c:v>3752</c:v>
                </c:pt>
                <c:pt idx="66">
                  <c:v>3753</c:v>
                </c:pt>
                <c:pt idx="67">
                  <c:v>3754</c:v>
                </c:pt>
                <c:pt idx="68">
                  <c:v>3755</c:v>
                </c:pt>
                <c:pt idx="69">
                  <c:v>3756</c:v>
                </c:pt>
                <c:pt idx="70">
                  <c:v>3757</c:v>
                </c:pt>
                <c:pt idx="71">
                  <c:v>3758</c:v>
                </c:pt>
                <c:pt idx="72">
                  <c:v>3759</c:v>
                </c:pt>
                <c:pt idx="73">
                  <c:v>3760</c:v>
                </c:pt>
                <c:pt idx="74">
                  <c:v>3761</c:v>
                </c:pt>
                <c:pt idx="75">
                  <c:v>3762</c:v>
                </c:pt>
                <c:pt idx="76">
                  <c:v>3763</c:v>
                </c:pt>
                <c:pt idx="77">
                  <c:v>3764</c:v>
                </c:pt>
                <c:pt idx="78">
                  <c:v>3765</c:v>
                </c:pt>
                <c:pt idx="79">
                  <c:v>3766</c:v>
                </c:pt>
                <c:pt idx="80">
                  <c:v>3767</c:v>
                </c:pt>
                <c:pt idx="81">
                  <c:v>3768</c:v>
                </c:pt>
                <c:pt idx="82">
                  <c:v>3769</c:v>
                </c:pt>
                <c:pt idx="83">
                  <c:v>3770</c:v>
                </c:pt>
                <c:pt idx="84">
                  <c:v>3771</c:v>
                </c:pt>
                <c:pt idx="85">
                  <c:v>3772</c:v>
                </c:pt>
                <c:pt idx="86">
                  <c:v>3773</c:v>
                </c:pt>
                <c:pt idx="87">
                  <c:v>3774</c:v>
                </c:pt>
                <c:pt idx="88">
                  <c:v>3775</c:v>
                </c:pt>
                <c:pt idx="89">
                  <c:v>3776</c:v>
                </c:pt>
                <c:pt idx="90">
                  <c:v>3777</c:v>
                </c:pt>
                <c:pt idx="91">
                  <c:v>3778</c:v>
                </c:pt>
                <c:pt idx="92">
                  <c:v>3779</c:v>
                </c:pt>
                <c:pt idx="93">
                  <c:v>3780</c:v>
                </c:pt>
                <c:pt idx="94">
                  <c:v>3781</c:v>
                </c:pt>
                <c:pt idx="95">
                  <c:v>3782</c:v>
                </c:pt>
                <c:pt idx="96">
                  <c:v>3783</c:v>
                </c:pt>
                <c:pt idx="97">
                  <c:v>3784</c:v>
                </c:pt>
                <c:pt idx="98">
                  <c:v>3785</c:v>
                </c:pt>
                <c:pt idx="99">
                  <c:v>3786</c:v>
                </c:pt>
                <c:pt idx="100">
                  <c:v>3787</c:v>
                </c:pt>
                <c:pt idx="101">
                  <c:v>3788</c:v>
                </c:pt>
                <c:pt idx="102">
                  <c:v>3789</c:v>
                </c:pt>
                <c:pt idx="103">
                  <c:v>3790</c:v>
                </c:pt>
                <c:pt idx="104">
                  <c:v>3791</c:v>
                </c:pt>
                <c:pt idx="105">
                  <c:v>3792</c:v>
                </c:pt>
                <c:pt idx="106">
                  <c:v>3793</c:v>
                </c:pt>
                <c:pt idx="107">
                  <c:v>3794</c:v>
                </c:pt>
                <c:pt idx="108">
                  <c:v>3795</c:v>
                </c:pt>
                <c:pt idx="109">
                  <c:v>3796</c:v>
                </c:pt>
                <c:pt idx="110">
                  <c:v>3797</c:v>
                </c:pt>
                <c:pt idx="111">
                  <c:v>3798</c:v>
                </c:pt>
                <c:pt idx="112">
                  <c:v>3799</c:v>
                </c:pt>
                <c:pt idx="113">
                  <c:v>3800</c:v>
                </c:pt>
                <c:pt idx="114">
                  <c:v>3801</c:v>
                </c:pt>
                <c:pt idx="115">
                  <c:v>3802</c:v>
                </c:pt>
                <c:pt idx="116">
                  <c:v>3803</c:v>
                </c:pt>
                <c:pt idx="117">
                  <c:v>3804</c:v>
                </c:pt>
                <c:pt idx="118">
                  <c:v>3805</c:v>
                </c:pt>
                <c:pt idx="119">
                  <c:v>3806</c:v>
                </c:pt>
                <c:pt idx="120">
                  <c:v>3807</c:v>
                </c:pt>
                <c:pt idx="121">
                  <c:v>3808</c:v>
                </c:pt>
                <c:pt idx="122">
                  <c:v>3809</c:v>
                </c:pt>
                <c:pt idx="123">
                  <c:v>3810</c:v>
                </c:pt>
                <c:pt idx="124">
                  <c:v>3811</c:v>
                </c:pt>
                <c:pt idx="125">
                  <c:v>3812</c:v>
                </c:pt>
                <c:pt idx="126">
                  <c:v>3813</c:v>
                </c:pt>
                <c:pt idx="127">
                  <c:v>3814</c:v>
                </c:pt>
                <c:pt idx="128">
                  <c:v>3815</c:v>
                </c:pt>
                <c:pt idx="129">
                  <c:v>3816</c:v>
                </c:pt>
                <c:pt idx="130">
                  <c:v>3817</c:v>
                </c:pt>
                <c:pt idx="131">
                  <c:v>3818</c:v>
                </c:pt>
                <c:pt idx="132">
                  <c:v>3819</c:v>
                </c:pt>
                <c:pt idx="133">
                  <c:v>3820</c:v>
                </c:pt>
                <c:pt idx="134">
                  <c:v>3821</c:v>
                </c:pt>
                <c:pt idx="135">
                  <c:v>3822</c:v>
                </c:pt>
                <c:pt idx="136">
                  <c:v>3823</c:v>
                </c:pt>
                <c:pt idx="137">
                  <c:v>3824</c:v>
                </c:pt>
                <c:pt idx="138">
                  <c:v>3825</c:v>
                </c:pt>
                <c:pt idx="139">
                  <c:v>3826</c:v>
                </c:pt>
                <c:pt idx="140">
                  <c:v>3827</c:v>
                </c:pt>
                <c:pt idx="141">
                  <c:v>3828</c:v>
                </c:pt>
                <c:pt idx="142">
                  <c:v>3829</c:v>
                </c:pt>
                <c:pt idx="143">
                  <c:v>3830</c:v>
                </c:pt>
                <c:pt idx="144">
                  <c:v>3831</c:v>
                </c:pt>
                <c:pt idx="145">
                  <c:v>3832</c:v>
                </c:pt>
                <c:pt idx="146">
                  <c:v>3833</c:v>
                </c:pt>
                <c:pt idx="147">
                  <c:v>3834</c:v>
                </c:pt>
                <c:pt idx="148">
                  <c:v>3835</c:v>
                </c:pt>
                <c:pt idx="149">
                  <c:v>3836</c:v>
                </c:pt>
                <c:pt idx="150">
                  <c:v>3837</c:v>
                </c:pt>
                <c:pt idx="151">
                  <c:v>3838</c:v>
                </c:pt>
                <c:pt idx="152">
                  <c:v>3839</c:v>
                </c:pt>
                <c:pt idx="153">
                  <c:v>3840</c:v>
                </c:pt>
                <c:pt idx="154">
                  <c:v>3841</c:v>
                </c:pt>
                <c:pt idx="155">
                  <c:v>3842</c:v>
                </c:pt>
                <c:pt idx="156">
                  <c:v>3843</c:v>
                </c:pt>
                <c:pt idx="157">
                  <c:v>3844</c:v>
                </c:pt>
                <c:pt idx="158">
                  <c:v>3845</c:v>
                </c:pt>
                <c:pt idx="159">
                  <c:v>3846</c:v>
                </c:pt>
                <c:pt idx="160">
                  <c:v>3847</c:v>
                </c:pt>
                <c:pt idx="161">
                  <c:v>3848</c:v>
                </c:pt>
                <c:pt idx="162">
                  <c:v>3849</c:v>
                </c:pt>
                <c:pt idx="163">
                  <c:v>3850</c:v>
                </c:pt>
                <c:pt idx="164">
                  <c:v>3851</c:v>
                </c:pt>
                <c:pt idx="165">
                  <c:v>3852</c:v>
                </c:pt>
                <c:pt idx="166">
                  <c:v>3853</c:v>
                </c:pt>
                <c:pt idx="167">
                  <c:v>3854</c:v>
                </c:pt>
                <c:pt idx="168">
                  <c:v>3855</c:v>
                </c:pt>
                <c:pt idx="169">
                  <c:v>3856</c:v>
                </c:pt>
                <c:pt idx="170">
                  <c:v>3857</c:v>
                </c:pt>
                <c:pt idx="171">
                  <c:v>3858</c:v>
                </c:pt>
                <c:pt idx="172">
                  <c:v>3859</c:v>
                </c:pt>
                <c:pt idx="173">
                  <c:v>3860</c:v>
                </c:pt>
                <c:pt idx="174">
                  <c:v>3861</c:v>
                </c:pt>
                <c:pt idx="175">
                  <c:v>3862</c:v>
                </c:pt>
                <c:pt idx="176">
                  <c:v>3863</c:v>
                </c:pt>
                <c:pt idx="177">
                  <c:v>3864</c:v>
                </c:pt>
                <c:pt idx="178">
                  <c:v>3865</c:v>
                </c:pt>
                <c:pt idx="179">
                  <c:v>3866</c:v>
                </c:pt>
                <c:pt idx="180">
                  <c:v>3867</c:v>
                </c:pt>
                <c:pt idx="181">
                  <c:v>3868</c:v>
                </c:pt>
                <c:pt idx="182">
                  <c:v>3869</c:v>
                </c:pt>
                <c:pt idx="183">
                  <c:v>3870</c:v>
                </c:pt>
                <c:pt idx="184">
                  <c:v>3871</c:v>
                </c:pt>
                <c:pt idx="185">
                  <c:v>3872</c:v>
                </c:pt>
                <c:pt idx="186">
                  <c:v>3873</c:v>
                </c:pt>
                <c:pt idx="187">
                  <c:v>3874</c:v>
                </c:pt>
                <c:pt idx="188">
                  <c:v>3875</c:v>
                </c:pt>
                <c:pt idx="189">
                  <c:v>3876</c:v>
                </c:pt>
                <c:pt idx="190">
                  <c:v>3877</c:v>
                </c:pt>
                <c:pt idx="191">
                  <c:v>3878</c:v>
                </c:pt>
                <c:pt idx="192">
                  <c:v>3879</c:v>
                </c:pt>
                <c:pt idx="193">
                  <c:v>3880</c:v>
                </c:pt>
                <c:pt idx="194">
                  <c:v>3881</c:v>
                </c:pt>
                <c:pt idx="195">
                  <c:v>3882</c:v>
                </c:pt>
                <c:pt idx="196">
                  <c:v>3883</c:v>
                </c:pt>
                <c:pt idx="197">
                  <c:v>3884</c:v>
                </c:pt>
                <c:pt idx="198">
                  <c:v>3885</c:v>
                </c:pt>
                <c:pt idx="199">
                  <c:v>3886</c:v>
                </c:pt>
                <c:pt idx="200">
                  <c:v>3887</c:v>
                </c:pt>
                <c:pt idx="201">
                  <c:v>3888</c:v>
                </c:pt>
                <c:pt idx="202">
                  <c:v>3889</c:v>
                </c:pt>
                <c:pt idx="203">
                  <c:v>3890</c:v>
                </c:pt>
                <c:pt idx="204">
                  <c:v>3891</c:v>
                </c:pt>
                <c:pt idx="205">
                  <c:v>3892</c:v>
                </c:pt>
                <c:pt idx="206">
                  <c:v>3893</c:v>
                </c:pt>
                <c:pt idx="207">
                  <c:v>3894</c:v>
                </c:pt>
                <c:pt idx="208">
                  <c:v>3895</c:v>
                </c:pt>
                <c:pt idx="209">
                  <c:v>3896</c:v>
                </c:pt>
                <c:pt idx="210">
                  <c:v>3897</c:v>
                </c:pt>
                <c:pt idx="211">
                  <c:v>3898</c:v>
                </c:pt>
                <c:pt idx="212">
                  <c:v>3899</c:v>
                </c:pt>
                <c:pt idx="213">
                  <c:v>3900</c:v>
                </c:pt>
                <c:pt idx="214">
                  <c:v>3901</c:v>
                </c:pt>
                <c:pt idx="215">
                  <c:v>3902</c:v>
                </c:pt>
                <c:pt idx="216">
                  <c:v>3903</c:v>
                </c:pt>
                <c:pt idx="217">
                  <c:v>3904</c:v>
                </c:pt>
                <c:pt idx="218">
                  <c:v>3905</c:v>
                </c:pt>
                <c:pt idx="219">
                  <c:v>3906</c:v>
                </c:pt>
                <c:pt idx="220">
                  <c:v>3907</c:v>
                </c:pt>
                <c:pt idx="221">
                  <c:v>3908</c:v>
                </c:pt>
                <c:pt idx="222">
                  <c:v>3909</c:v>
                </c:pt>
                <c:pt idx="223">
                  <c:v>3910</c:v>
                </c:pt>
                <c:pt idx="224">
                  <c:v>3911</c:v>
                </c:pt>
                <c:pt idx="225">
                  <c:v>3912</c:v>
                </c:pt>
                <c:pt idx="226">
                  <c:v>3913</c:v>
                </c:pt>
                <c:pt idx="227">
                  <c:v>3914</c:v>
                </c:pt>
                <c:pt idx="228">
                  <c:v>3915</c:v>
                </c:pt>
                <c:pt idx="229">
                  <c:v>3916</c:v>
                </c:pt>
                <c:pt idx="230">
                  <c:v>3917</c:v>
                </c:pt>
                <c:pt idx="231">
                  <c:v>3918</c:v>
                </c:pt>
                <c:pt idx="232">
                  <c:v>3919</c:v>
                </c:pt>
                <c:pt idx="233">
                  <c:v>3920</c:v>
                </c:pt>
                <c:pt idx="234">
                  <c:v>3921</c:v>
                </c:pt>
                <c:pt idx="235">
                  <c:v>3922</c:v>
                </c:pt>
                <c:pt idx="236">
                  <c:v>3923</c:v>
                </c:pt>
                <c:pt idx="237">
                  <c:v>3924</c:v>
                </c:pt>
                <c:pt idx="238">
                  <c:v>3925</c:v>
                </c:pt>
                <c:pt idx="239">
                  <c:v>3926</c:v>
                </c:pt>
                <c:pt idx="240">
                  <c:v>3927</c:v>
                </c:pt>
                <c:pt idx="241">
                  <c:v>3928</c:v>
                </c:pt>
                <c:pt idx="242">
                  <c:v>3929</c:v>
                </c:pt>
                <c:pt idx="243">
                  <c:v>3930</c:v>
                </c:pt>
                <c:pt idx="244">
                  <c:v>3931</c:v>
                </c:pt>
                <c:pt idx="245">
                  <c:v>3932</c:v>
                </c:pt>
                <c:pt idx="246">
                  <c:v>3933</c:v>
                </c:pt>
                <c:pt idx="247">
                  <c:v>3934</c:v>
                </c:pt>
                <c:pt idx="248">
                  <c:v>3935</c:v>
                </c:pt>
                <c:pt idx="249">
                  <c:v>3936</c:v>
                </c:pt>
                <c:pt idx="250">
                  <c:v>3937</c:v>
                </c:pt>
                <c:pt idx="251">
                  <c:v>3938</c:v>
                </c:pt>
                <c:pt idx="252">
                  <c:v>3939</c:v>
                </c:pt>
                <c:pt idx="253">
                  <c:v>3940</c:v>
                </c:pt>
                <c:pt idx="254">
                  <c:v>3941</c:v>
                </c:pt>
                <c:pt idx="255">
                  <c:v>3942</c:v>
                </c:pt>
                <c:pt idx="256">
                  <c:v>3943</c:v>
                </c:pt>
                <c:pt idx="257">
                  <c:v>3944</c:v>
                </c:pt>
                <c:pt idx="258">
                  <c:v>3945</c:v>
                </c:pt>
                <c:pt idx="259">
                  <c:v>3946</c:v>
                </c:pt>
                <c:pt idx="260">
                  <c:v>3947</c:v>
                </c:pt>
                <c:pt idx="261">
                  <c:v>3948</c:v>
                </c:pt>
                <c:pt idx="262">
                  <c:v>3949</c:v>
                </c:pt>
                <c:pt idx="263">
                  <c:v>3950</c:v>
                </c:pt>
                <c:pt idx="264">
                  <c:v>3951</c:v>
                </c:pt>
                <c:pt idx="265">
                  <c:v>3952</c:v>
                </c:pt>
                <c:pt idx="266">
                  <c:v>3953</c:v>
                </c:pt>
                <c:pt idx="267">
                  <c:v>3954</c:v>
                </c:pt>
                <c:pt idx="268">
                  <c:v>3955</c:v>
                </c:pt>
                <c:pt idx="269">
                  <c:v>3956</c:v>
                </c:pt>
                <c:pt idx="270">
                  <c:v>3957</c:v>
                </c:pt>
                <c:pt idx="271">
                  <c:v>3958</c:v>
                </c:pt>
                <c:pt idx="272">
                  <c:v>3959</c:v>
                </c:pt>
                <c:pt idx="273">
                  <c:v>3960</c:v>
                </c:pt>
                <c:pt idx="274">
                  <c:v>3961</c:v>
                </c:pt>
                <c:pt idx="275">
                  <c:v>3962</c:v>
                </c:pt>
                <c:pt idx="276">
                  <c:v>3963</c:v>
                </c:pt>
                <c:pt idx="277">
                  <c:v>3964</c:v>
                </c:pt>
                <c:pt idx="278">
                  <c:v>3965</c:v>
                </c:pt>
                <c:pt idx="279">
                  <c:v>3966</c:v>
                </c:pt>
                <c:pt idx="280">
                  <c:v>3967</c:v>
                </c:pt>
                <c:pt idx="281">
                  <c:v>3968</c:v>
                </c:pt>
                <c:pt idx="282">
                  <c:v>3969</c:v>
                </c:pt>
                <c:pt idx="283">
                  <c:v>3970</c:v>
                </c:pt>
                <c:pt idx="284">
                  <c:v>3971</c:v>
                </c:pt>
                <c:pt idx="285">
                  <c:v>3972</c:v>
                </c:pt>
                <c:pt idx="286">
                  <c:v>3973</c:v>
                </c:pt>
                <c:pt idx="287">
                  <c:v>3974</c:v>
                </c:pt>
                <c:pt idx="288">
                  <c:v>3975</c:v>
                </c:pt>
                <c:pt idx="289">
                  <c:v>3976</c:v>
                </c:pt>
                <c:pt idx="290">
                  <c:v>3977</c:v>
                </c:pt>
                <c:pt idx="291">
                  <c:v>3978</c:v>
                </c:pt>
                <c:pt idx="292">
                  <c:v>3979</c:v>
                </c:pt>
                <c:pt idx="293">
                  <c:v>3980</c:v>
                </c:pt>
                <c:pt idx="294">
                  <c:v>3981</c:v>
                </c:pt>
                <c:pt idx="295">
                  <c:v>3982</c:v>
                </c:pt>
                <c:pt idx="296">
                  <c:v>3983</c:v>
                </c:pt>
                <c:pt idx="297">
                  <c:v>3984</c:v>
                </c:pt>
                <c:pt idx="298">
                  <c:v>3985</c:v>
                </c:pt>
                <c:pt idx="299">
                  <c:v>3986</c:v>
                </c:pt>
                <c:pt idx="300">
                  <c:v>3987</c:v>
                </c:pt>
                <c:pt idx="301">
                  <c:v>3988</c:v>
                </c:pt>
                <c:pt idx="302">
                  <c:v>3989</c:v>
                </c:pt>
                <c:pt idx="303">
                  <c:v>3990</c:v>
                </c:pt>
                <c:pt idx="304">
                  <c:v>3991</c:v>
                </c:pt>
                <c:pt idx="305">
                  <c:v>3992</c:v>
                </c:pt>
                <c:pt idx="306">
                  <c:v>3993</c:v>
                </c:pt>
                <c:pt idx="307">
                  <c:v>3994</c:v>
                </c:pt>
                <c:pt idx="308">
                  <c:v>3995</c:v>
                </c:pt>
                <c:pt idx="309">
                  <c:v>3996</c:v>
                </c:pt>
                <c:pt idx="310">
                  <c:v>3997</c:v>
                </c:pt>
                <c:pt idx="311">
                  <c:v>3998</c:v>
                </c:pt>
                <c:pt idx="312">
                  <c:v>3999</c:v>
                </c:pt>
                <c:pt idx="313">
                  <c:v>4000</c:v>
                </c:pt>
                <c:pt idx="314">
                  <c:v>4001</c:v>
                </c:pt>
                <c:pt idx="315">
                  <c:v>4002</c:v>
                </c:pt>
                <c:pt idx="316">
                  <c:v>4003</c:v>
                </c:pt>
                <c:pt idx="317">
                  <c:v>4004</c:v>
                </c:pt>
                <c:pt idx="318">
                  <c:v>4005</c:v>
                </c:pt>
                <c:pt idx="319">
                  <c:v>4006</c:v>
                </c:pt>
                <c:pt idx="320">
                  <c:v>4007</c:v>
                </c:pt>
                <c:pt idx="321">
                  <c:v>4008</c:v>
                </c:pt>
                <c:pt idx="322">
                  <c:v>4009</c:v>
                </c:pt>
                <c:pt idx="323">
                  <c:v>4010</c:v>
                </c:pt>
                <c:pt idx="324">
                  <c:v>4011</c:v>
                </c:pt>
                <c:pt idx="325">
                  <c:v>4012</c:v>
                </c:pt>
                <c:pt idx="326">
                  <c:v>4013</c:v>
                </c:pt>
                <c:pt idx="327">
                  <c:v>4014</c:v>
                </c:pt>
                <c:pt idx="328">
                  <c:v>4015</c:v>
                </c:pt>
                <c:pt idx="329">
                  <c:v>4016</c:v>
                </c:pt>
                <c:pt idx="330">
                  <c:v>4017</c:v>
                </c:pt>
                <c:pt idx="331">
                  <c:v>4018</c:v>
                </c:pt>
                <c:pt idx="332">
                  <c:v>4019</c:v>
                </c:pt>
                <c:pt idx="333">
                  <c:v>4020</c:v>
                </c:pt>
                <c:pt idx="334">
                  <c:v>4021</c:v>
                </c:pt>
                <c:pt idx="335">
                  <c:v>4022</c:v>
                </c:pt>
                <c:pt idx="336">
                  <c:v>4023</c:v>
                </c:pt>
                <c:pt idx="337">
                  <c:v>4024</c:v>
                </c:pt>
                <c:pt idx="338">
                  <c:v>4025</c:v>
                </c:pt>
                <c:pt idx="339">
                  <c:v>4026</c:v>
                </c:pt>
                <c:pt idx="340">
                  <c:v>4027</c:v>
                </c:pt>
                <c:pt idx="341">
                  <c:v>4028</c:v>
                </c:pt>
                <c:pt idx="342">
                  <c:v>4029</c:v>
                </c:pt>
                <c:pt idx="343">
                  <c:v>4030</c:v>
                </c:pt>
                <c:pt idx="344">
                  <c:v>4031</c:v>
                </c:pt>
                <c:pt idx="345">
                  <c:v>4032</c:v>
                </c:pt>
                <c:pt idx="346">
                  <c:v>4033</c:v>
                </c:pt>
                <c:pt idx="347">
                  <c:v>4034</c:v>
                </c:pt>
                <c:pt idx="348">
                  <c:v>4035</c:v>
                </c:pt>
                <c:pt idx="349">
                  <c:v>4036</c:v>
                </c:pt>
                <c:pt idx="350">
                  <c:v>4037</c:v>
                </c:pt>
                <c:pt idx="351">
                  <c:v>4038</c:v>
                </c:pt>
                <c:pt idx="352">
                  <c:v>4039</c:v>
                </c:pt>
                <c:pt idx="353">
                  <c:v>4040</c:v>
                </c:pt>
                <c:pt idx="354">
                  <c:v>4041</c:v>
                </c:pt>
                <c:pt idx="355">
                  <c:v>4042</c:v>
                </c:pt>
                <c:pt idx="356">
                  <c:v>4043</c:v>
                </c:pt>
                <c:pt idx="357">
                  <c:v>4044</c:v>
                </c:pt>
                <c:pt idx="358">
                  <c:v>4045</c:v>
                </c:pt>
                <c:pt idx="359">
                  <c:v>4046</c:v>
                </c:pt>
                <c:pt idx="360">
                  <c:v>4047</c:v>
                </c:pt>
                <c:pt idx="361">
                  <c:v>4048</c:v>
                </c:pt>
                <c:pt idx="362">
                  <c:v>4049</c:v>
                </c:pt>
                <c:pt idx="363">
                  <c:v>4050</c:v>
                </c:pt>
                <c:pt idx="364">
                  <c:v>4051</c:v>
                </c:pt>
                <c:pt idx="365">
                  <c:v>4052</c:v>
                </c:pt>
                <c:pt idx="366">
                  <c:v>4053</c:v>
                </c:pt>
                <c:pt idx="367">
                  <c:v>4054</c:v>
                </c:pt>
                <c:pt idx="368">
                  <c:v>4055</c:v>
                </c:pt>
                <c:pt idx="369">
                  <c:v>4056</c:v>
                </c:pt>
                <c:pt idx="370">
                  <c:v>4057</c:v>
                </c:pt>
                <c:pt idx="371">
                  <c:v>4058</c:v>
                </c:pt>
                <c:pt idx="372">
                  <c:v>4059</c:v>
                </c:pt>
                <c:pt idx="373">
                  <c:v>4060</c:v>
                </c:pt>
                <c:pt idx="374">
                  <c:v>4061</c:v>
                </c:pt>
                <c:pt idx="375">
                  <c:v>4062</c:v>
                </c:pt>
                <c:pt idx="376">
                  <c:v>4063</c:v>
                </c:pt>
                <c:pt idx="377">
                  <c:v>4064</c:v>
                </c:pt>
                <c:pt idx="378">
                  <c:v>4065</c:v>
                </c:pt>
                <c:pt idx="379">
                  <c:v>4066</c:v>
                </c:pt>
                <c:pt idx="380">
                  <c:v>4067</c:v>
                </c:pt>
                <c:pt idx="381">
                  <c:v>4068</c:v>
                </c:pt>
                <c:pt idx="382">
                  <c:v>4069</c:v>
                </c:pt>
                <c:pt idx="383">
                  <c:v>4070</c:v>
                </c:pt>
                <c:pt idx="384">
                  <c:v>4071</c:v>
                </c:pt>
                <c:pt idx="385">
                  <c:v>4072</c:v>
                </c:pt>
                <c:pt idx="386">
                  <c:v>4073</c:v>
                </c:pt>
                <c:pt idx="387">
                  <c:v>4074</c:v>
                </c:pt>
                <c:pt idx="388">
                  <c:v>4075</c:v>
                </c:pt>
                <c:pt idx="389">
                  <c:v>4076</c:v>
                </c:pt>
                <c:pt idx="390">
                  <c:v>4077</c:v>
                </c:pt>
                <c:pt idx="391">
                  <c:v>4078</c:v>
                </c:pt>
                <c:pt idx="392">
                  <c:v>4079</c:v>
                </c:pt>
                <c:pt idx="393">
                  <c:v>4080</c:v>
                </c:pt>
                <c:pt idx="394">
                  <c:v>4081</c:v>
                </c:pt>
                <c:pt idx="395">
                  <c:v>4082</c:v>
                </c:pt>
                <c:pt idx="396">
                  <c:v>4083</c:v>
                </c:pt>
                <c:pt idx="397">
                  <c:v>4084</c:v>
                </c:pt>
                <c:pt idx="398">
                  <c:v>4085</c:v>
                </c:pt>
                <c:pt idx="399">
                  <c:v>4086</c:v>
                </c:pt>
                <c:pt idx="400">
                  <c:v>4087</c:v>
                </c:pt>
                <c:pt idx="401">
                  <c:v>4088</c:v>
                </c:pt>
                <c:pt idx="402">
                  <c:v>4089</c:v>
                </c:pt>
                <c:pt idx="403">
                  <c:v>4090</c:v>
                </c:pt>
                <c:pt idx="404">
                  <c:v>4091</c:v>
                </c:pt>
                <c:pt idx="405">
                  <c:v>4092</c:v>
                </c:pt>
                <c:pt idx="406">
                  <c:v>4093</c:v>
                </c:pt>
                <c:pt idx="407">
                  <c:v>4094</c:v>
                </c:pt>
                <c:pt idx="408">
                  <c:v>4095</c:v>
                </c:pt>
                <c:pt idx="409">
                  <c:v>4096</c:v>
                </c:pt>
                <c:pt idx="410">
                  <c:v>4097</c:v>
                </c:pt>
                <c:pt idx="411">
                  <c:v>4098</c:v>
                </c:pt>
                <c:pt idx="412">
                  <c:v>4099</c:v>
                </c:pt>
                <c:pt idx="413">
                  <c:v>4100</c:v>
                </c:pt>
                <c:pt idx="414">
                  <c:v>4101</c:v>
                </c:pt>
                <c:pt idx="415">
                  <c:v>4102</c:v>
                </c:pt>
                <c:pt idx="416">
                  <c:v>4103</c:v>
                </c:pt>
                <c:pt idx="417">
                  <c:v>4104</c:v>
                </c:pt>
                <c:pt idx="418">
                  <c:v>4105</c:v>
                </c:pt>
                <c:pt idx="419">
                  <c:v>4106</c:v>
                </c:pt>
                <c:pt idx="420">
                  <c:v>4107</c:v>
                </c:pt>
                <c:pt idx="421">
                  <c:v>4108</c:v>
                </c:pt>
                <c:pt idx="422">
                  <c:v>4109</c:v>
                </c:pt>
                <c:pt idx="423">
                  <c:v>4110</c:v>
                </c:pt>
                <c:pt idx="424">
                  <c:v>4111</c:v>
                </c:pt>
                <c:pt idx="425">
                  <c:v>4112</c:v>
                </c:pt>
                <c:pt idx="426">
                  <c:v>4113</c:v>
                </c:pt>
                <c:pt idx="427">
                  <c:v>4114</c:v>
                </c:pt>
                <c:pt idx="428">
                  <c:v>4115</c:v>
                </c:pt>
                <c:pt idx="429">
                  <c:v>4116</c:v>
                </c:pt>
                <c:pt idx="430">
                  <c:v>4117</c:v>
                </c:pt>
                <c:pt idx="431">
                  <c:v>4118</c:v>
                </c:pt>
                <c:pt idx="432">
                  <c:v>4119</c:v>
                </c:pt>
                <c:pt idx="433">
                  <c:v>4120</c:v>
                </c:pt>
              </c:numCache>
            </c:numRef>
          </c:xVal>
          <c:yVal>
            <c:numRef>
              <c:f>Graph!$E$506:$E$937</c:f>
              <c:numCache>
                <c:formatCode>General</c:formatCode>
                <c:ptCount val="432"/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94448"/>
        <c:axId val="452992208"/>
      </c:scatterChart>
      <c:valAx>
        <c:axId val="452994448"/>
        <c:scaling>
          <c:orientation val="minMax"/>
          <c:max val="4120"/>
          <c:min val="3687"/>
        </c:scaling>
        <c:delete val="0"/>
        <c:axPos val="b"/>
        <c:numFmt formatCode="General" sourceLinked="1"/>
        <c:majorTickMark val="out"/>
        <c:minorTickMark val="none"/>
        <c:tickLblPos val="nextTo"/>
        <c:crossAx val="452992208"/>
        <c:crosses val="autoZero"/>
        <c:crossBetween val="midCat"/>
      </c:valAx>
      <c:valAx>
        <c:axId val="452992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299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746"/>
  <sheetViews>
    <sheetView workbookViewId="0"/>
  </sheetViews>
  <sheetFormatPr defaultRowHeight="15" x14ac:dyDescent="0.25"/>
  <cols>
    <col min="1" max="1" width="6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5" bestFit="1" customWidth="1"/>
    <col min="11" max="11" width="14.85546875" bestFit="1" customWidth="1"/>
    <col min="12" max="12" width="11" bestFit="1" customWidth="1"/>
    <col min="13" max="13" width="9" bestFit="1" customWidth="1"/>
    <col min="14" max="14" width="6" bestFit="1" customWidth="1"/>
    <col min="15" max="15" width="5.85546875" bestFit="1" customWidth="1"/>
    <col min="57" max="57" width="6.28515625" bestFit="1" customWidth="1"/>
    <col min="58" max="58" width="6.140625" bestFit="1" customWidth="1"/>
    <col min="59" max="59" width="6" bestFit="1" customWidth="1"/>
    <col min="60" max="60" width="5.8554687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</row>
    <row r="4" spans="1:60" x14ac:dyDescent="0.25">
      <c r="A4">
        <v>3</v>
      </c>
    </row>
    <row r="5" spans="1:60" x14ac:dyDescent="0.25">
      <c r="A5">
        <v>4</v>
      </c>
    </row>
    <row r="6" spans="1:60" x14ac:dyDescent="0.25">
      <c r="A6">
        <v>5</v>
      </c>
    </row>
    <row r="7" spans="1:60" x14ac:dyDescent="0.25">
      <c r="A7">
        <v>6</v>
      </c>
    </row>
    <row r="8" spans="1:60" x14ac:dyDescent="0.25">
      <c r="A8">
        <v>7</v>
      </c>
    </row>
    <row r="9" spans="1:60" x14ac:dyDescent="0.25">
      <c r="A9">
        <v>8</v>
      </c>
    </row>
    <row r="10" spans="1:60" x14ac:dyDescent="0.25">
      <c r="A10">
        <v>9</v>
      </c>
    </row>
    <row r="11" spans="1:60" x14ac:dyDescent="0.25">
      <c r="A11">
        <v>10</v>
      </c>
    </row>
    <row r="12" spans="1:60" x14ac:dyDescent="0.25">
      <c r="A12">
        <v>11</v>
      </c>
    </row>
    <row r="13" spans="1:60" x14ac:dyDescent="0.25">
      <c r="A13">
        <v>12</v>
      </c>
    </row>
    <row r="14" spans="1:60" x14ac:dyDescent="0.25">
      <c r="A14">
        <v>13</v>
      </c>
    </row>
    <row r="15" spans="1:60" x14ac:dyDescent="0.25">
      <c r="A15">
        <v>14</v>
      </c>
    </row>
    <row r="16" spans="1:6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1" x14ac:dyDescent="0.25">
      <c r="A1553">
        <v>1552</v>
      </c>
    </row>
    <row r="1554" spans="1:11" x14ac:dyDescent="0.25">
      <c r="A1554">
        <v>1553</v>
      </c>
    </row>
    <row r="1555" spans="1:11" x14ac:dyDescent="0.25">
      <c r="A1555">
        <v>1554</v>
      </c>
    </row>
    <row r="1556" spans="1:11" x14ac:dyDescent="0.25">
      <c r="A1556">
        <v>1555</v>
      </c>
    </row>
    <row r="1557" spans="1:11" x14ac:dyDescent="0.25">
      <c r="A1557">
        <v>1556</v>
      </c>
    </row>
    <row r="1558" spans="1:11" x14ac:dyDescent="0.25">
      <c r="A1558">
        <v>1557</v>
      </c>
    </row>
    <row r="1559" spans="1:11" x14ac:dyDescent="0.25">
      <c r="A1559">
        <v>1558</v>
      </c>
      <c r="J1559">
        <v>9.1662269999999992</v>
      </c>
      <c r="K1559">
        <v>12.909938</v>
      </c>
    </row>
    <row r="1560" spans="1:11" x14ac:dyDescent="0.25">
      <c r="A1560">
        <v>1559</v>
      </c>
    </row>
    <row r="1561" spans="1:11" x14ac:dyDescent="0.25">
      <c r="A1561">
        <v>1560</v>
      </c>
    </row>
    <row r="1562" spans="1:11" x14ac:dyDescent="0.25">
      <c r="A1562">
        <v>1561</v>
      </c>
    </row>
    <row r="1563" spans="1:11" x14ac:dyDescent="0.25">
      <c r="A1563">
        <v>1562</v>
      </c>
    </row>
    <row r="1564" spans="1:11" x14ac:dyDescent="0.25">
      <c r="A1564">
        <v>1563</v>
      </c>
    </row>
    <row r="1565" spans="1:11" x14ac:dyDescent="0.25">
      <c r="A1565">
        <v>1564</v>
      </c>
    </row>
    <row r="1566" spans="1:11" x14ac:dyDescent="0.25">
      <c r="A1566">
        <v>1565</v>
      </c>
    </row>
    <row r="1567" spans="1:11" x14ac:dyDescent="0.25">
      <c r="A1567">
        <v>1566</v>
      </c>
    </row>
    <row r="1568" spans="1:11" x14ac:dyDescent="0.25">
      <c r="A1568">
        <v>1567</v>
      </c>
    </row>
    <row r="1569" spans="1:9" x14ac:dyDescent="0.25">
      <c r="A1569">
        <v>1568</v>
      </c>
    </row>
    <row r="1570" spans="1:9" x14ac:dyDescent="0.25">
      <c r="A1570">
        <v>1569</v>
      </c>
    </row>
    <row r="1571" spans="1:9" x14ac:dyDescent="0.25">
      <c r="A1571">
        <v>1570</v>
      </c>
    </row>
    <row r="1572" spans="1:9" x14ac:dyDescent="0.25">
      <c r="A1572">
        <v>1571</v>
      </c>
    </row>
    <row r="1573" spans="1:9" x14ac:dyDescent="0.25">
      <c r="A1573">
        <v>1572</v>
      </c>
    </row>
    <row r="1574" spans="1:9" x14ac:dyDescent="0.25">
      <c r="A1574">
        <v>1573</v>
      </c>
    </row>
    <row r="1575" spans="1:9" x14ac:dyDescent="0.25">
      <c r="A1575">
        <v>1574</v>
      </c>
    </row>
    <row r="1576" spans="1:9" x14ac:dyDescent="0.25">
      <c r="A1576">
        <v>1575</v>
      </c>
    </row>
    <row r="1577" spans="1:9" x14ac:dyDescent="0.25">
      <c r="A1577">
        <v>1576</v>
      </c>
    </row>
    <row r="1578" spans="1:9" x14ac:dyDescent="0.25">
      <c r="A1578">
        <v>1577</v>
      </c>
    </row>
    <row r="1579" spans="1:9" x14ac:dyDescent="0.25">
      <c r="A1579">
        <v>1578</v>
      </c>
    </row>
    <row r="1580" spans="1:9" x14ac:dyDescent="0.25">
      <c r="A1580">
        <v>1579</v>
      </c>
      <c r="D1580">
        <v>29.714123999999998</v>
      </c>
      <c r="E1580">
        <v>8.0513589999999997</v>
      </c>
    </row>
    <row r="1581" spans="1:9" x14ac:dyDescent="0.25">
      <c r="A1581">
        <v>1580</v>
      </c>
      <c r="D1581">
        <v>29.714123999999998</v>
      </c>
      <c r="E1581">
        <v>8.0513589999999997</v>
      </c>
    </row>
    <row r="1582" spans="1:9" x14ac:dyDescent="0.25">
      <c r="A1582">
        <v>1581</v>
      </c>
      <c r="D1582">
        <v>29.714123999999998</v>
      </c>
      <c r="E1582">
        <v>8.0513589999999997</v>
      </c>
    </row>
    <row r="1583" spans="1:9" x14ac:dyDescent="0.25">
      <c r="A1583">
        <v>1582</v>
      </c>
      <c r="D1583">
        <v>29.714123999999998</v>
      </c>
      <c r="E1583">
        <v>8.0513589999999997</v>
      </c>
    </row>
    <row r="1584" spans="1:9" x14ac:dyDescent="0.25">
      <c r="A1584">
        <v>1583</v>
      </c>
      <c r="D1584">
        <v>29.714123999999998</v>
      </c>
      <c r="E1584">
        <v>8.0513589999999997</v>
      </c>
      <c r="H1584">
        <v>17.218827999999995</v>
      </c>
      <c r="I1584">
        <v>9.8559739999999998</v>
      </c>
    </row>
    <row r="1585" spans="1:9" x14ac:dyDescent="0.25">
      <c r="A1585">
        <v>1584</v>
      </c>
      <c r="D1585">
        <v>29.714123999999998</v>
      </c>
      <c r="E1585">
        <v>8.0513589999999997</v>
      </c>
      <c r="H1585">
        <v>17.218827999999995</v>
      </c>
      <c r="I1585">
        <v>9.8559739999999998</v>
      </c>
    </row>
    <row r="1586" spans="1:9" x14ac:dyDescent="0.25">
      <c r="A1586">
        <v>1585</v>
      </c>
      <c r="D1586">
        <v>29.714123999999998</v>
      </c>
      <c r="E1586">
        <v>8.0513589999999997</v>
      </c>
      <c r="H1586">
        <v>17.218827999999995</v>
      </c>
      <c r="I1586">
        <v>9.8559739999999998</v>
      </c>
    </row>
    <row r="1587" spans="1:9" x14ac:dyDescent="0.25">
      <c r="A1587">
        <v>1586</v>
      </c>
      <c r="D1587">
        <v>29.714123999999998</v>
      </c>
      <c r="E1587">
        <v>8.0513589999999997</v>
      </c>
      <c r="H1587">
        <v>17.218827999999995</v>
      </c>
      <c r="I1587">
        <v>9.8559739999999998</v>
      </c>
    </row>
    <row r="1588" spans="1:9" x14ac:dyDescent="0.25">
      <c r="A1588">
        <v>1587</v>
      </c>
      <c r="D1588">
        <v>29.714123999999998</v>
      </c>
      <c r="E1588">
        <v>8.0513589999999997</v>
      </c>
      <c r="H1588">
        <v>17.218827999999995</v>
      </c>
      <c r="I1588">
        <v>9.8559739999999998</v>
      </c>
    </row>
    <row r="1589" spans="1:9" x14ac:dyDescent="0.25">
      <c r="A1589">
        <v>1588</v>
      </c>
      <c r="D1589">
        <v>29.714123999999998</v>
      </c>
      <c r="E1589">
        <v>8.0513589999999997</v>
      </c>
      <c r="H1589">
        <v>17.218827999999995</v>
      </c>
      <c r="I1589">
        <v>9.8559739999999998</v>
      </c>
    </row>
    <row r="1590" spans="1:9" x14ac:dyDescent="0.25">
      <c r="A1590">
        <v>1589</v>
      </c>
      <c r="D1590">
        <v>29.714123999999998</v>
      </c>
      <c r="E1590">
        <v>8.0513589999999997</v>
      </c>
      <c r="H1590">
        <v>17.218827999999995</v>
      </c>
      <c r="I1590">
        <v>9.8559739999999998</v>
      </c>
    </row>
    <row r="1591" spans="1:9" x14ac:dyDescent="0.25">
      <c r="A1591">
        <v>1590</v>
      </c>
      <c r="D1591">
        <v>29.714123999999998</v>
      </c>
      <c r="E1591">
        <v>8.0513589999999997</v>
      </c>
      <c r="H1591">
        <v>17.218827999999995</v>
      </c>
      <c r="I1591">
        <v>9.8559739999999998</v>
      </c>
    </row>
    <row r="1592" spans="1:9" x14ac:dyDescent="0.25">
      <c r="A1592">
        <v>1591</v>
      </c>
      <c r="D1592">
        <v>29.714123999999998</v>
      </c>
      <c r="E1592">
        <v>8.0513589999999997</v>
      </c>
      <c r="H1592">
        <v>17.218827999999995</v>
      </c>
      <c r="I1592">
        <v>9.8559739999999998</v>
      </c>
    </row>
    <row r="1593" spans="1:9" x14ac:dyDescent="0.25">
      <c r="A1593">
        <v>1592</v>
      </c>
      <c r="D1593">
        <v>29.714123999999998</v>
      </c>
      <c r="E1593">
        <v>8.0513589999999997</v>
      </c>
      <c r="H1593">
        <v>17.218827999999995</v>
      </c>
      <c r="I1593">
        <v>9.8559739999999998</v>
      </c>
    </row>
    <row r="1594" spans="1:9" x14ac:dyDescent="0.25">
      <c r="A1594">
        <v>1593</v>
      </c>
      <c r="D1594">
        <v>29.714123999999998</v>
      </c>
      <c r="E1594">
        <v>8.0513589999999997</v>
      </c>
      <c r="H1594">
        <v>17.218827999999995</v>
      </c>
      <c r="I1594">
        <v>9.8559739999999998</v>
      </c>
    </row>
    <row r="1595" spans="1:9" x14ac:dyDescent="0.25">
      <c r="A1595">
        <v>1594</v>
      </c>
      <c r="D1595">
        <v>29.714123999999998</v>
      </c>
      <c r="E1595">
        <v>8.0513589999999997</v>
      </c>
      <c r="H1595">
        <v>17.218827999999995</v>
      </c>
      <c r="I1595">
        <v>9.8559739999999998</v>
      </c>
    </row>
    <row r="1596" spans="1:9" x14ac:dyDescent="0.25">
      <c r="A1596">
        <v>1595</v>
      </c>
      <c r="D1596">
        <v>29.714123999999998</v>
      </c>
      <c r="E1596">
        <v>8.0513589999999997</v>
      </c>
      <c r="H1596">
        <v>17.218827999999995</v>
      </c>
      <c r="I1596">
        <v>9.8559739999999998</v>
      </c>
    </row>
    <row r="1597" spans="1:9" x14ac:dyDescent="0.25">
      <c r="A1597">
        <v>1596</v>
      </c>
      <c r="D1597">
        <v>29.714123999999998</v>
      </c>
      <c r="E1597">
        <v>8.0513589999999997</v>
      </c>
      <c r="H1597">
        <v>17.218827999999995</v>
      </c>
      <c r="I1597">
        <v>9.8559739999999998</v>
      </c>
    </row>
    <row r="1598" spans="1:9" x14ac:dyDescent="0.25">
      <c r="A1598">
        <v>1597</v>
      </c>
      <c r="D1598">
        <v>29.714123999999998</v>
      </c>
      <c r="E1598">
        <v>8.0513589999999997</v>
      </c>
      <c r="H1598">
        <v>17.218827999999995</v>
      </c>
      <c r="I1598">
        <v>9.8559739999999998</v>
      </c>
    </row>
    <row r="1599" spans="1:9" x14ac:dyDescent="0.25">
      <c r="A1599">
        <v>1598</v>
      </c>
      <c r="D1599">
        <v>29.714123999999998</v>
      </c>
      <c r="E1599">
        <v>8.0513589999999997</v>
      </c>
      <c r="H1599">
        <v>17.218827999999995</v>
      </c>
      <c r="I1599">
        <v>9.8559739999999998</v>
      </c>
    </row>
    <row r="1600" spans="1:9" x14ac:dyDescent="0.25">
      <c r="A1600">
        <v>1599</v>
      </c>
      <c r="D1600">
        <v>29.714123999999998</v>
      </c>
      <c r="E1600">
        <v>8.0513589999999997</v>
      </c>
      <c r="H1600">
        <v>17.218827999999995</v>
      </c>
      <c r="I1600">
        <v>9.8559739999999998</v>
      </c>
    </row>
    <row r="1601" spans="1:9" x14ac:dyDescent="0.25">
      <c r="A1601">
        <v>1600</v>
      </c>
      <c r="D1601">
        <v>29.714123999999998</v>
      </c>
      <c r="E1601">
        <v>8.0513589999999997</v>
      </c>
      <c r="H1601">
        <v>17.218827999999995</v>
      </c>
      <c r="I1601">
        <v>9.8559739999999998</v>
      </c>
    </row>
    <row r="1602" spans="1:9" x14ac:dyDescent="0.25">
      <c r="A1602">
        <v>1601</v>
      </c>
      <c r="D1602">
        <v>29.714123999999998</v>
      </c>
      <c r="E1602">
        <v>8.0513589999999997</v>
      </c>
      <c r="H1602">
        <v>17.218827999999995</v>
      </c>
      <c r="I1602">
        <v>9.8559739999999998</v>
      </c>
    </row>
    <row r="1603" spans="1:9" x14ac:dyDescent="0.25">
      <c r="A1603">
        <v>1602</v>
      </c>
      <c r="D1603">
        <v>29.714123999999998</v>
      </c>
      <c r="E1603">
        <v>8.0513589999999997</v>
      </c>
      <c r="H1603">
        <v>17.288235999999998</v>
      </c>
      <c r="I1603">
        <v>9.9947909999999993</v>
      </c>
    </row>
    <row r="1604" spans="1:9" x14ac:dyDescent="0.25">
      <c r="A1604">
        <v>1603</v>
      </c>
      <c r="D1604">
        <v>29.714123999999998</v>
      </c>
      <c r="E1604">
        <v>8.0513589999999997</v>
      </c>
      <c r="H1604">
        <v>17.565869999999997</v>
      </c>
      <c r="I1604">
        <v>9.9947909999999993</v>
      </c>
    </row>
    <row r="1605" spans="1:9" x14ac:dyDescent="0.25">
      <c r="A1605">
        <v>1604</v>
      </c>
      <c r="D1605">
        <v>29.714123999999998</v>
      </c>
      <c r="E1605">
        <v>8.0513589999999997</v>
      </c>
      <c r="H1605">
        <v>17.565869999999997</v>
      </c>
      <c r="I1605">
        <v>9.9947909999999993</v>
      </c>
    </row>
    <row r="1606" spans="1:9" x14ac:dyDescent="0.25">
      <c r="A1606">
        <v>1605</v>
      </c>
      <c r="B1606">
        <v>37.558499999999995</v>
      </c>
      <c r="C1606">
        <v>5.7608860000000002</v>
      </c>
      <c r="D1606">
        <v>29.714123999999998</v>
      </c>
      <c r="E1606">
        <v>8.0513589999999997</v>
      </c>
      <c r="H1606">
        <v>17.565869999999997</v>
      </c>
      <c r="I1606">
        <v>9.9947909999999993</v>
      </c>
    </row>
    <row r="1607" spans="1:9" x14ac:dyDescent="0.25">
      <c r="A1607">
        <v>1606</v>
      </c>
      <c r="B1607">
        <v>37.558499999999995</v>
      </c>
      <c r="C1607">
        <v>5.7608860000000002</v>
      </c>
      <c r="D1607">
        <v>29.714123999999998</v>
      </c>
      <c r="E1607">
        <v>8.0513589999999997</v>
      </c>
      <c r="H1607">
        <v>17.565869999999997</v>
      </c>
      <c r="I1607">
        <v>9.9947909999999993</v>
      </c>
    </row>
    <row r="1608" spans="1:9" x14ac:dyDescent="0.25">
      <c r="A1608">
        <v>1607</v>
      </c>
      <c r="B1608">
        <v>37.558499999999995</v>
      </c>
      <c r="C1608">
        <v>5.7608860000000002</v>
      </c>
      <c r="D1608">
        <v>29.714123999999998</v>
      </c>
      <c r="E1608">
        <v>8.0513589999999997</v>
      </c>
      <c r="H1608">
        <v>17.565869999999997</v>
      </c>
      <c r="I1608">
        <v>9.9947909999999993</v>
      </c>
    </row>
    <row r="1609" spans="1:9" x14ac:dyDescent="0.25">
      <c r="A1609">
        <v>1608</v>
      </c>
      <c r="B1609">
        <v>37.558499999999995</v>
      </c>
      <c r="C1609">
        <v>5.7608860000000002</v>
      </c>
      <c r="H1609">
        <v>17.565869999999997</v>
      </c>
      <c r="I1609">
        <v>9.9947909999999993</v>
      </c>
    </row>
    <row r="1610" spans="1:9" x14ac:dyDescent="0.25">
      <c r="A1610">
        <v>1609</v>
      </c>
      <c r="B1610">
        <v>37.558499999999995</v>
      </c>
      <c r="C1610">
        <v>5.7608860000000002</v>
      </c>
      <c r="H1610">
        <v>17.704800999999996</v>
      </c>
      <c r="I1610">
        <v>9.9947909999999993</v>
      </c>
    </row>
    <row r="1611" spans="1:9" x14ac:dyDescent="0.25">
      <c r="A1611">
        <v>1610</v>
      </c>
      <c r="B1611">
        <v>37.558499999999995</v>
      </c>
      <c r="C1611">
        <v>5.7608860000000002</v>
      </c>
      <c r="H1611">
        <v>17.704800999999996</v>
      </c>
      <c r="I1611">
        <v>9.9947909999999993</v>
      </c>
    </row>
    <row r="1612" spans="1:9" x14ac:dyDescent="0.25">
      <c r="A1612">
        <v>1611</v>
      </c>
      <c r="B1612">
        <v>37.558499999999995</v>
      </c>
      <c r="C1612">
        <v>5.7608860000000002</v>
      </c>
      <c r="H1612">
        <v>17.843613999999995</v>
      </c>
      <c r="I1612">
        <v>9.7171570000000003</v>
      </c>
    </row>
    <row r="1613" spans="1:9" x14ac:dyDescent="0.25">
      <c r="A1613">
        <v>1612</v>
      </c>
      <c r="B1613">
        <v>37.558499999999995</v>
      </c>
      <c r="C1613">
        <v>5.7608860000000002</v>
      </c>
      <c r="F1613">
        <v>25.201908999999993</v>
      </c>
      <c r="G1613">
        <v>5.5526609999999996</v>
      </c>
      <c r="H1613">
        <v>17.843613999999995</v>
      </c>
      <c r="I1613">
        <v>9.7171570000000003</v>
      </c>
    </row>
    <row r="1614" spans="1:9" x14ac:dyDescent="0.25">
      <c r="A1614">
        <v>1613</v>
      </c>
      <c r="B1614">
        <v>37.558499999999995</v>
      </c>
      <c r="C1614">
        <v>5.7608860000000002</v>
      </c>
      <c r="F1614">
        <v>25.201908999999993</v>
      </c>
      <c r="G1614">
        <v>5.5526609999999996</v>
      </c>
      <c r="H1614">
        <v>17.843613999999995</v>
      </c>
      <c r="I1614">
        <v>9.7171570000000003</v>
      </c>
    </row>
    <row r="1615" spans="1:9" x14ac:dyDescent="0.25">
      <c r="A1615">
        <v>1614</v>
      </c>
      <c r="B1615">
        <v>37.558499999999995</v>
      </c>
      <c r="C1615">
        <v>5.7608860000000002</v>
      </c>
      <c r="F1615">
        <v>25.201908999999993</v>
      </c>
      <c r="G1615">
        <v>5.5526609999999996</v>
      </c>
      <c r="H1615">
        <v>17.843613999999995</v>
      </c>
      <c r="I1615">
        <v>9.7171570000000003</v>
      </c>
    </row>
    <row r="1616" spans="1:9" x14ac:dyDescent="0.25">
      <c r="A1616">
        <v>1615</v>
      </c>
      <c r="B1616">
        <v>37.558499999999995</v>
      </c>
      <c r="C1616">
        <v>5.7608860000000002</v>
      </c>
      <c r="F1616">
        <v>25.201908999999993</v>
      </c>
      <c r="G1616">
        <v>5.5526609999999996</v>
      </c>
      <c r="H1616">
        <v>17.913021999999998</v>
      </c>
      <c r="I1616">
        <v>9.7171570000000003</v>
      </c>
    </row>
    <row r="1617" spans="1:9" x14ac:dyDescent="0.25">
      <c r="A1617">
        <v>1616</v>
      </c>
      <c r="B1617">
        <v>37.558499999999995</v>
      </c>
      <c r="C1617">
        <v>5.7608860000000002</v>
      </c>
      <c r="F1617">
        <v>25.201908999999993</v>
      </c>
      <c r="G1617">
        <v>5.5526609999999996</v>
      </c>
      <c r="H1617">
        <v>17.982430999999998</v>
      </c>
      <c r="I1617">
        <v>9.7171570000000003</v>
      </c>
    </row>
    <row r="1618" spans="1:9" x14ac:dyDescent="0.25">
      <c r="A1618">
        <v>1617</v>
      </c>
      <c r="B1618">
        <v>37.558499999999995</v>
      </c>
      <c r="C1618">
        <v>5.7608860000000002</v>
      </c>
      <c r="F1618">
        <v>25.201908999999993</v>
      </c>
      <c r="G1618">
        <v>5.5526609999999996</v>
      </c>
      <c r="H1618">
        <v>17.982430999999998</v>
      </c>
      <c r="I1618">
        <v>9.7171570000000003</v>
      </c>
    </row>
    <row r="1619" spans="1:9" x14ac:dyDescent="0.25">
      <c r="A1619">
        <v>1618</v>
      </c>
      <c r="B1619">
        <v>37.558499999999995</v>
      </c>
      <c r="C1619">
        <v>5.7608860000000002</v>
      </c>
      <c r="F1619">
        <v>25.201908999999993</v>
      </c>
      <c r="G1619">
        <v>5.5526609999999996</v>
      </c>
      <c r="H1619">
        <v>17.982430999999998</v>
      </c>
      <c r="I1619">
        <v>9.7171570000000003</v>
      </c>
    </row>
    <row r="1620" spans="1:9" x14ac:dyDescent="0.25">
      <c r="A1620">
        <v>1619</v>
      </c>
      <c r="B1620">
        <v>37.558499999999995</v>
      </c>
      <c r="C1620">
        <v>5.7608860000000002</v>
      </c>
      <c r="F1620">
        <v>25.201908999999993</v>
      </c>
      <c r="G1620">
        <v>5.5526609999999996</v>
      </c>
      <c r="H1620">
        <v>17.982430999999998</v>
      </c>
      <c r="I1620">
        <v>9.7171570000000003</v>
      </c>
    </row>
    <row r="1621" spans="1:9" x14ac:dyDescent="0.25">
      <c r="A1621">
        <v>1620</v>
      </c>
      <c r="B1621">
        <v>37.558499999999995</v>
      </c>
      <c r="C1621">
        <v>5.7608860000000002</v>
      </c>
      <c r="F1621">
        <v>25.201908999999993</v>
      </c>
      <c r="G1621">
        <v>5.5526609999999996</v>
      </c>
      <c r="H1621">
        <v>18.121247999999994</v>
      </c>
      <c r="I1621">
        <v>9.5089330000000007</v>
      </c>
    </row>
    <row r="1622" spans="1:9" x14ac:dyDescent="0.25">
      <c r="A1622">
        <v>1621</v>
      </c>
      <c r="B1622">
        <v>37.558499999999995</v>
      </c>
      <c r="C1622">
        <v>5.7608860000000002</v>
      </c>
      <c r="F1622">
        <v>25.201908999999993</v>
      </c>
      <c r="G1622">
        <v>5.5526609999999996</v>
      </c>
      <c r="H1622">
        <v>18.121247999999994</v>
      </c>
      <c r="I1622">
        <v>9.5089330000000007</v>
      </c>
    </row>
    <row r="1623" spans="1:9" x14ac:dyDescent="0.25">
      <c r="A1623">
        <v>1622</v>
      </c>
      <c r="B1623">
        <v>37.558499999999995</v>
      </c>
      <c r="C1623">
        <v>5.7608860000000002</v>
      </c>
      <c r="F1623">
        <v>25.201908999999993</v>
      </c>
      <c r="G1623">
        <v>5.5526609999999996</v>
      </c>
    </row>
    <row r="1624" spans="1:9" x14ac:dyDescent="0.25">
      <c r="A1624">
        <v>1623</v>
      </c>
      <c r="B1624">
        <v>37.558499999999995</v>
      </c>
      <c r="C1624">
        <v>5.7608860000000002</v>
      </c>
      <c r="F1624">
        <v>25.201908999999993</v>
      </c>
      <c r="G1624">
        <v>5.5526609999999996</v>
      </c>
    </row>
    <row r="1625" spans="1:9" x14ac:dyDescent="0.25">
      <c r="A1625">
        <v>1624</v>
      </c>
      <c r="B1625">
        <v>37.558499999999995</v>
      </c>
      <c r="C1625">
        <v>5.7608860000000002</v>
      </c>
      <c r="F1625">
        <v>25.201908999999993</v>
      </c>
      <c r="G1625">
        <v>5.5526609999999996</v>
      </c>
    </row>
    <row r="1626" spans="1:9" x14ac:dyDescent="0.25">
      <c r="A1626">
        <v>1625</v>
      </c>
      <c r="B1626">
        <v>37.558499999999995</v>
      </c>
      <c r="C1626">
        <v>5.7608860000000002</v>
      </c>
      <c r="F1626">
        <v>25.201908999999993</v>
      </c>
      <c r="G1626">
        <v>5.5526609999999996</v>
      </c>
    </row>
    <row r="1627" spans="1:9" x14ac:dyDescent="0.25">
      <c r="A1627">
        <v>1626</v>
      </c>
      <c r="B1627">
        <v>37.558499999999995</v>
      </c>
      <c r="C1627">
        <v>5.7608860000000002</v>
      </c>
      <c r="F1627">
        <v>25.201908999999993</v>
      </c>
      <c r="G1627">
        <v>5.5526609999999996</v>
      </c>
    </row>
    <row r="1628" spans="1:9" x14ac:dyDescent="0.25">
      <c r="A1628">
        <v>1627</v>
      </c>
      <c r="B1628">
        <v>37.558499999999995</v>
      </c>
      <c r="C1628">
        <v>5.7608860000000002</v>
      </c>
      <c r="F1628">
        <v>25.201908999999993</v>
      </c>
      <c r="G1628">
        <v>5.5526609999999996</v>
      </c>
    </row>
    <row r="1629" spans="1:9" x14ac:dyDescent="0.25">
      <c r="A1629">
        <v>1628</v>
      </c>
      <c r="B1629">
        <v>37.558499999999995</v>
      </c>
      <c r="C1629">
        <v>5.7608860000000002</v>
      </c>
      <c r="F1629">
        <v>25.201908999999993</v>
      </c>
      <c r="G1629">
        <v>5.5526609999999996</v>
      </c>
    </row>
    <row r="1630" spans="1:9" x14ac:dyDescent="0.25">
      <c r="A1630">
        <v>1629</v>
      </c>
      <c r="B1630">
        <v>37.558499999999995</v>
      </c>
      <c r="C1630">
        <v>5.7608860000000002</v>
      </c>
      <c r="F1630">
        <v>25.201908999999993</v>
      </c>
      <c r="G1630">
        <v>5.5526609999999996</v>
      </c>
    </row>
    <row r="1631" spans="1:9" x14ac:dyDescent="0.25">
      <c r="A1631">
        <v>1630</v>
      </c>
      <c r="B1631">
        <v>37.558499999999995</v>
      </c>
      <c r="C1631">
        <v>5.7608860000000002</v>
      </c>
      <c r="D1631">
        <v>45.610987999999992</v>
      </c>
      <c r="E1631">
        <v>9.3007080000000002</v>
      </c>
      <c r="F1631">
        <v>25.201908999999993</v>
      </c>
      <c r="G1631">
        <v>5.5526609999999996</v>
      </c>
    </row>
    <row r="1632" spans="1:9" x14ac:dyDescent="0.25">
      <c r="A1632">
        <v>1631</v>
      </c>
      <c r="B1632">
        <v>37.558499999999995</v>
      </c>
      <c r="C1632">
        <v>5.7608860000000002</v>
      </c>
      <c r="D1632">
        <v>45.610987999999992</v>
      </c>
      <c r="E1632">
        <v>9.3007080000000002</v>
      </c>
      <c r="F1632">
        <v>25.201908999999993</v>
      </c>
      <c r="G1632">
        <v>5.5526609999999996</v>
      </c>
    </row>
    <row r="1633" spans="1:9" x14ac:dyDescent="0.25">
      <c r="A1633">
        <v>1632</v>
      </c>
      <c r="D1633">
        <v>45.610987999999992</v>
      </c>
      <c r="E1633">
        <v>9.3007080000000002</v>
      </c>
      <c r="F1633">
        <v>25.201908999999993</v>
      </c>
      <c r="G1633">
        <v>5.5526609999999996</v>
      </c>
    </row>
    <row r="1634" spans="1:9" x14ac:dyDescent="0.25">
      <c r="A1634">
        <v>1633</v>
      </c>
      <c r="D1634">
        <v>45.610987999999992</v>
      </c>
      <c r="E1634">
        <v>9.3007080000000002</v>
      </c>
      <c r="F1634">
        <v>25.201908999999993</v>
      </c>
      <c r="G1634">
        <v>5.5526609999999996</v>
      </c>
    </row>
    <row r="1635" spans="1:9" x14ac:dyDescent="0.25">
      <c r="A1635">
        <v>1634</v>
      </c>
      <c r="D1635">
        <v>45.610987999999992</v>
      </c>
      <c r="E1635">
        <v>9.3007080000000002</v>
      </c>
      <c r="F1635">
        <v>25.201908999999993</v>
      </c>
      <c r="G1635">
        <v>5.5526609999999996</v>
      </c>
    </row>
    <row r="1636" spans="1:9" x14ac:dyDescent="0.25">
      <c r="A1636">
        <v>1635</v>
      </c>
      <c r="D1636">
        <v>45.610987999999992</v>
      </c>
      <c r="E1636">
        <v>9.3007080000000002</v>
      </c>
      <c r="F1636">
        <v>25.201908999999993</v>
      </c>
      <c r="G1636">
        <v>5.5526609999999996</v>
      </c>
    </row>
    <row r="1637" spans="1:9" x14ac:dyDescent="0.25">
      <c r="A1637">
        <v>1636</v>
      </c>
      <c r="D1637">
        <v>45.610987999999992</v>
      </c>
      <c r="E1637">
        <v>9.3007080000000002</v>
      </c>
      <c r="F1637">
        <v>25.201908999999993</v>
      </c>
      <c r="G1637">
        <v>5.5526609999999996</v>
      </c>
    </row>
    <row r="1638" spans="1:9" x14ac:dyDescent="0.25">
      <c r="A1638">
        <v>1637</v>
      </c>
      <c r="D1638">
        <v>45.610987999999992</v>
      </c>
      <c r="E1638">
        <v>9.3007080000000002</v>
      </c>
      <c r="F1638">
        <v>25.201908999999993</v>
      </c>
      <c r="G1638">
        <v>5.5526609999999996</v>
      </c>
    </row>
    <row r="1639" spans="1:9" x14ac:dyDescent="0.25">
      <c r="A1639">
        <v>1638</v>
      </c>
      <c r="D1639">
        <v>45.610987999999992</v>
      </c>
      <c r="E1639">
        <v>9.3007080000000002</v>
      </c>
      <c r="F1639">
        <v>25.201908999999993</v>
      </c>
      <c r="G1639">
        <v>5.5526609999999996</v>
      </c>
    </row>
    <row r="1640" spans="1:9" x14ac:dyDescent="0.25">
      <c r="A1640">
        <v>1639</v>
      </c>
      <c r="D1640">
        <v>45.610987999999992</v>
      </c>
      <c r="E1640">
        <v>9.3007080000000002</v>
      </c>
      <c r="F1640">
        <v>25.201908999999993</v>
      </c>
      <c r="G1640">
        <v>5.5526609999999996</v>
      </c>
    </row>
    <row r="1641" spans="1:9" x14ac:dyDescent="0.25">
      <c r="A1641">
        <v>1640</v>
      </c>
      <c r="D1641">
        <v>45.610987999999992</v>
      </c>
      <c r="E1641">
        <v>9.3007080000000002</v>
      </c>
      <c r="F1641">
        <v>25.201908999999993</v>
      </c>
      <c r="G1641">
        <v>5.5526609999999996</v>
      </c>
    </row>
    <row r="1642" spans="1:9" x14ac:dyDescent="0.25">
      <c r="A1642">
        <v>1641</v>
      </c>
      <c r="D1642">
        <v>45.610987999999992</v>
      </c>
      <c r="E1642">
        <v>9.3007080000000002</v>
      </c>
      <c r="F1642">
        <v>25.201908999999993</v>
      </c>
      <c r="G1642">
        <v>5.5526609999999996</v>
      </c>
    </row>
    <row r="1643" spans="1:9" x14ac:dyDescent="0.25">
      <c r="A1643">
        <v>1642</v>
      </c>
      <c r="D1643">
        <v>45.610987999999992</v>
      </c>
      <c r="E1643">
        <v>9.3007080000000002</v>
      </c>
      <c r="F1643">
        <v>25.201908999999993</v>
      </c>
      <c r="G1643">
        <v>5.5526609999999996</v>
      </c>
      <c r="H1643">
        <v>35.267685999999998</v>
      </c>
      <c r="I1643">
        <v>10.064199</v>
      </c>
    </row>
    <row r="1644" spans="1:9" x14ac:dyDescent="0.25">
      <c r="A1644">
        <v>1643</v>
      </c>
      <c r="D1644">
        <v>45.610987999999992</v>
      </c>
      <c r="E1644">
        <v>9.3007080000000002</v>
      </c>
      <c r="F1644">
        <v>25.201908999999993</v>
      </c>
      <c r="G1644">
        <v>5.5526609999999996</v>
      </c>
      <c r="H1644">
        <v>35.267685999999998</v>
      </c>
      <c r="I1644">
        <v>10.064199</v>
      </c>
    </row>
    <row r="1645" spans="1:9" x14ac:dyDescent="0.25">
      <c r="A1645">
        <v>1644</v>
      </c>
      <c r="D1645">
        <v>45.610987999999992</v>
      </c>
      <c r="E1645">
        <v>9.3007080000000002</v>
      </c>
      <c r="H1645">
        <v>35.267685999999998</v>
      </c>
      <c r="I1645">
        <v>10.064199</v>
      </c>
    </row>
    <row r="1646" spans="1:9" x14ac:dyDescent="0.25">
      <c r="A1646">
        <v>1645</v>
      </c>
      <c r="D1646">
        <v>45.610987999999992</v>
      </c>
      <c r="E1646">
        <v>9.3007080000000002</v>
      </c>
      <c r="H1646">
        <v>35.267685999999998</v>
      </c>
      <c r="I1646">
        <v>10.064199</v>
      </c>
    </row>
    <row r="1647" spans="1:9" x14ac:dyDescent="0.25">
      <c r="A1647">
        <v>1646</v>
      </c>
      <c r="D1647">
        <v>45.610987999999992</v>
      </c>
      <c r="E1647">
        <v>9.3007080000000002</v>
      </c>
      <c r="H1647">
        <v>35.267685999999998</v>
      </c>
      <c r="I1647">
        <v>10.064199</v>
      </c>
    </row>
    <row r="1648" spans="1:9" x14ac:dyDescent="0.25">
      <c r="A1648">
        <v>1647</v>
      </c>
      <c r="D1648">
        <v>45.610987999999992</v>
      </c>
      <c r="E1648">
        <v>9.3007080000000002</v>
      </c>
      <c r="H1648">
        <v>35.267685999999998</v>
      </c>
      <c r="I1648">
        <v>10.064199</v>
      </c>
    </row>
    <row r="1649" spans="1:9" x14ac:dyDescent="0.25">
      <c r="A1649">
        <v>1648</v>
      </c>
      <c r="D1649">
        <v>45.610987999999992</v>
      </c>
      <c r="E1649">
        <v>9.3007080000000002</v>
      </c>
      <c r="H1649">
        <v>35.267685999999998</v>
      </c>
      <c r="I1649">
        <v>10.064199</v>
      </c>
    </row>
    <row r="1650" spans="1:9" x14ac:dyDescent="0.25">
      <c r="A1650">
        <v>1649</v>
      </c>
      <c r="D1650">
        <v>45.610987999999992</v>
      </c>
      <c r="E1650">
        <v>9.3007080000000002</v>
      </c>
      <c r="H1650">
        <v>35.267685999999998</v>
      </c>
      <c r="I1650">
        <v>10.064199</v>
      </c>
    </row>
    <row r="1651" spans="1:9" x14ac:dyDescent="0.25">
      <c r="A1651">
        <v>1650</v>
      </c>
      <c r="D1651">
        <v>45.610987999999992</v>
      </c>
      <c r="E1651">
        <v>9.3007080000000002</v>
      </c>
      <c r="H1651">
        <v>35.267685999999998</v>
      </c>
      <c r="I1651">
        <v>10.064199</v>
      </c>
    </row>
    <row r="1652" spans="1:9" x14ac:dyDescent="0.25">
      <c r="A1652">
        <v>1651</v>
      </c>
      <c r="D1652">
        <v>45.610987999999992</v>
      </c>
      <c r="E1652">
        <v>9.3007080000000002</v>
      </c>
      <c r="H1652">
        <v>35.267685999999998</v>
      </c>
      <c r="I1652">
        <v>10.064199</v>
      </c>
    </row>
    <row r="1653" spans="1:9" x14ac:dyDescent="0.25">
      <c r="A1653">
        <v>1652</v>
      </c>
      <c r="D1653">
        <v>45.610987999999992</v>
      </c>
      <c r="E1653">
        <v>9.3007080000000002</v>
      </c>
      <c r="H1653">
        <v>35.267685999999998</v>
      </c>
      <c r="I1653">
        <v>10.064199</v>
      </c>
    </row>
    <row r="1654" spans="1:9" x14ac:dyDescent="0.25">
      <c r="A1654">
        <v>1653</v>
      </c>
      <c r="D1654">
        <v>45.610987999999992</v>
      </c>
      <c r="E1654">
        <v>9.3007080000000002</v>
      </c>
      <c r="H1654">
        <v>35.267685999999998</v>
      </c>
      <c r="I1654">
        <v>10.064199</v>
      </c>
    </row>
    <row r="1655" spans="1:9" x14ac:dyDescent="0.25">
      <c r="A1655">
        <v>1654</v>
      </c>
      <c r="D1655">
        <v>45.610987999999992</v>
      </c>
      <c r="E1655">
        <v>9.3007080000000002</v>
      </c>
      <c r="H1655">
        <v>35.267685999999998</v>
      </c>
      <c r="I1655">
        <v>10.064199</v>
      </c>
    </row>
    <row r="1656" spans="1:9" x14ac:dyDescent="0.25">
      <c r="A1656">
        <v>1655</v>
      </c>
      <c r="B1656">
        <v>54.288262999999993</v>
      </c>
      <c r="C1656">
        <v>6.5937859999999997</v>
      </c>
      <c r="D1656">
        <v>45.610987999999992</v>
      </c>
      <c r="E1656">
        <v>9.3007080000000002</v>
      </c>
      <c r="H1656">
        <v>35.267685999999998</v>
      </c>
      <c r="I1656">
        <v>10.064199</v>
      </c>
    </row>
    <row r="1657" spans="1:9" x14ac:dyDescent="0.25">
      <c r="A1657">
        <v>1656</v>
      </c>
      <c r="B1657">
        <v>54.288262999999993</v>
      </c>
      <c r="C1657">
        <v>6.5937859999999997</v>
      </c>
      <c r="D1657">
        <v>45.610987999999992</v>
      </c>
      <c r="E1657">
        <v>9.3007080000000002</v>
      </c>
      <c r="H1657">
        <v>35.267685999999998</v>
      </c>
      <c r="I1657">
        <v>10.064199</v>
      </c>
    </row>
    <row r="1658" spans="1:9" x14ac:dyDescent="0.25">
      <c r="A1658">
        <v>1657</v>
      </c>
      <c r="B1658">
        <v>54.288262999999993</v>
      </c>
      <c r="C1658">
        <v>6.5937859999999997</v>
      </c>
      <c r="H1658">
        <v>35.267685999999998</v>
      </c>
      <c r="I1658">
        <v>10.064199</v>
      </c>
    </row>
    <row r="1659" spans="1:9" x14ac:dyDescent="0.25">
      <c r="A1659">
        <v>1658</v>
      </c>
      <c r="B1659">
        <v>54.288262999999993</v>
      </c>
      <c r="C1659">
        <v>6.5937859999999997</v>
      </c>
      <c r="H1659">
        <v>35.267685999999998</v>
      </c>
      <c r="I1659">
        <v>10.064199</v>
      </c>
    </row>
    <row r="1660" spans="1:9" x14ac:dyDescent="0.25">
      <c r="A1660">
        <v>1659</v>
      </c>
      <c r="B1660">
        <v>54.288262999999993</v>
      </c>
      <c r="C1660">
        <v>6.5937859999999997</v>
      </c>
      <c r="H1660">
        <v>35.267685999999998</v>
      </c>
      <c r="I1660">
        <v>10.064199</v>
      </c>
    </row>
    <row r="1661" spans="1:9" x14ac:dyDescent="0.25">
      <c r="A1661">
        <v>1660</v>
      </c>
      <c r="B1661">
        <v>54.288262999999993</v>
      </c>
      <c r="C1661">
        <v>6.5937859999999997</v>
      </c>
      <c r="H1661">
        <v>35.267685999999998</v>
      </c>
      <c r="I1661">
        <v>10.064199</v>
      </c>
    </row>
    <row r="1662" spans="1:9" x14ac:dyDescent="0.25">
      <c r="A1662">
        <v>1661</v>
      </c>
      <c r="B1662">
        <v>54.288262999999993</v>
      </c>
      <c r="C1662">
        <v>6.5937859999999997</v>
      </c>
      <c r="H1662">
        <v>35.267685999999998</v>
      </c>
      <c r="I1662">
        <v>10.064199</v>
      </c>
    </row>
    <row r="1663" spans="1:9" x14ac:dyDescent="0.25">
      <c r="A1663">
        <v>1662</v>
      </c>
      <c r="B1663">
        <v>54.288262999999993</v>
      </c>
      <c r="C1663">
        <v>6.5937859999999997</v>
      </c>
      <c r="H1663">
        <v>35.267685999999998</v>
      </c>
      <c r="I1663">
        <v>10.064199</v>
      </c>
    </row>
    <row r="1664" spans="1:9" x14ac:dyDescent="0.25">
      <c r="A1664">
        <v>1663</v>
      </c>
      <c r="B1664">
        <v>54.288262999999993</v>
      </c>
      <c r="C1664">
        <v>6.5937859999999997</v>
      </c>
      <c r="H1664">
        <v>35.267685999999998</v>
      </c>
      <c r="I1664">
        <v>10.064199</v>
      </c>
    </row>
    <row r="1665" spans="1:9" x14ac:dyDescent="0.25">
      <c r="A1665">
        <v>1664</v>
      </c>
      <c r="B1665">
        <v>54.288262999999993</v>
      </c>
      <c r="C1665">
        <v>6.5937859999999997</v>
      </c>
      <c r="H1665">
        <v>35.267685999999998</v>
      </c>
      <c r="I1665">
        <v>10.064199</v>
      </c>
    </row>
    <row r="1666" spans="1:9" x14ac:dyDescent="0.25">
      <c r="A1666">
        <v>1665</v>
      </c>
      <c r="B1666">
        <v>54.288262999999993</v>
      </c>
      <c r="C1666">
        <v>6.5937859999999997</v>
      </c>
      <c r="H1666">
        <v>35.267685999999998</v>
      </c>
      <c r="I1666">
        <v>10.064199</v>
      </c>
    </row>
    <row r="1667" spans="1:9" x14ac:dyDescent="0.25">
      <c r="A1667">
        <v>1666</v>
      </c>
      <c r="B1667">
        <v>54.288262999999993</v>
      </c>
      <c r="C1667">
        <v>6.5937859999999997</v>
      </c>
      <c r="H1667">
        <v>35.267685999999998</v>
      </c>
      <c r="I1667">
        <v>10.064199</v>
      </c>
    </row>
    <row r="1668" spans="1:9" x14ac:dyDescent="0.25">
      <c r="A1668">
        <v>1667</v>
      </c>
      <c r="B1668">
        <v>54.288262999999993</v>
      </c>
      <c r="C1668">
        <v>6.5937859999999997</v>
      </c>
      <c r="F1668">
        <v>43.944962999999994</v>
      </c>
      <c r="G1668">
        <v>6.9408269999999996</v>
      </c>
      <c r="H1668">
        <v>35.475911999999994</v>
      </c>
      <c r="I1668">
        <v>9.9947909999999993</v>
      </c>
    </row>
    <row r="1669" spans="1:9" x14ac:dyDescent="0.25">
      <c r="A1669">
        <v>1668</v>
      </c>
      <c r="B1669">
        <v>54.288262999999993</v>
      </c>
      <c r="C1669">
        <v>6.5937859999999997</v>
      </c>
      <c r="F1669">
        <v>43.944962999999994</v>
      </c>
      <c r="G1669">
        <v>6.9408269999999996</v>
      </c>
      <c r="H1669">
        <v>35.892361999999991</v>
      </c>
      <c r="I1669">
        <v>9.9253830000000001</v>
      </c>
    </row>
    <row r="1670" spans="1:9" x14ac:dyDescent="0.25">
      <c r="A1670">
        <v>1669</v>
      </c>
      <c r="B1670">
        <v>54.288262999999993</v>
      </c>
      <c r="C1670">
        <v>6.5937859999999997</v>
      </c>
      <c r="F1670">
        <v>43.944962999999994</v>
      </c>
      <c r="G1670">
        <v>6.9408269999999996</v>
      </c>
      <c r="H1670">
        <v>35.892361999999991</v>
      </c>
      <c r="I1670">
        <v>9.9253830000000001</v>
      </c>
    </row>
    <row r="1671" spans="1:9" x14ac:dyDescent="0.25">
      <c r="A1671">
        <v>1670</v>
      </c>
      <c r="B1671">
        <v>54.288262999999993</v>
      </c>
      <c r="C1671">
        <v>6.5937859999999997</v>
      </c>
      <c r="F1671">
        <v>43.944962999999994</v>
      </c>
      <c r="G1671">
        <v>6.9408269999999996</v>
      </c>
      <c r="H1671">
        <v>35.892361999999991</v>
      </c>
      <c r="I1671">
        <v>9.9253830000000001</v>
      </c>
    </row>
    <row r="1672" spans="1:9" x14ac:dyDescent="0.25">
      <c r="A1672">
        <v>1671</v>
      </c>
      <c r="B1672">
        <v>54.288262999999993</v>
      </c>
      <c r="C1672">
        <v>6.5937859999999997</v>
      </c>
      <c r="F1672">
        <v>43.944962999999994</v>
      </c>
      <c r="G1672">
        <v>6.9408269999999996</v>
      </c>
      <c r="H1672">
        <v>35.892361999999991</v>
      </c>
      <c r="I1672">
        <v>9.9253830000000001</v>
      </c>
    </row>
    <row r="1673" spans="1:9" x14ac:dyDescent="0.25">
      <c r="A1673">
        <v>1672</v>
      </c>
      <c r="B1673">
        <v>54.288262999999993</v>
      </c>
      <c r="C1673">
        <v>6.5937859999999997</v>
      </c>
      <c r="F1673">
        <v>43.944962999999994</v>
      </c>
      <c r="G1673">
        <v>6.9408269999999996</v>
      </c>
    </row>
    <row r="1674" spans="1:9" x14ac:dyDescent="0.25">
      <c r="A1674">
        <v>1673</v>
      </c>
      <c r="B1674">
        <v>54.288262999999993</v>
      </c>
      <c r="C1674">
        <v>6.5937859999999997</v>
      </c>
      <c r="F1674">
        <v>43.944962999999994</v>
      </c>
      <c r="G1674">
        <v>6.9408269999999996</v>
      </c>
    </row>
    <row r="1675" spans="1:9" x14ac:dyDescent="0.25">
      <c r="A1675">
        <v>1674</v>
      </c>
      <c r="B1675">
        <v>54.288262999999993</v>
      </c>
      <c r="C1675">
        <v>6.5937859999999997</v>
      </c>
      <c r="F1675">
        <v>43.944962999999994</v>
      </c>
      <c r="G1675">
        <v>6.9408269999999996</v>
      </c>
    </row>
    <row r="1676" spans="1:9" x14ac:dyDescent="0.25">
      <c r="A1676">
        <v>1675</v>
      </c>
      <c r="B1676">
        <v>54.288262999999993</v>
      </c>
      <c r="C1676">
        <v>6.5937859999999997</v>
      </c>
      <c r="F1676">
        <v>43.944962999999994</v>
      </c>
      <c r="G1676">
        <v>6.9408269999999996</v>
      </c>
    </row>
    <row r="1677" spans="1:9" x14ac:dyDescent="0.25">
      <c r="A1677">
        <v>1676</v>
      </c>
      <c r="B1677">
        <v>54.288262999999993</v>
      </c>
      <c r="C1677">
        <v>6.5937859999999997</v>
      </c>
      <c r="F1677">
        <v>43.944962999999994</v>
      </c>
      <c r="G1677">
        <v>6.9408269999999996</v>
      </c>
    </row>
    <row r="1678" spans="1:9" x14ac:dyDescent="0.25">
      <c r="A1678">
        <v>1677</v>
      </c>
      <c r="B1678">
        <v>54.288262999999993</v>
      </c>
      <c r="C1678">
        <v>6.5937859999999997</v>
      </c>
      <c r="F1678">
        <v>43.944962999999994</v>
      </c>
      <c r="G1678">
        <v>6.9408269999999996</v>
      </c>
    </row>
    <row r="1679" spans="1:9" x14ac:dyDescent="0.25">
      <c r="A1679">
        <v>1678</v>
      </c>
      <c r="B1679">
        <v>54.288262999999993</v>
      </c>
      <c r="C1679">
        <v>6.5937859999999997</v>
      </c>
      <c r="F1679">
        <v>43.944962999999994</v>
      </c>
      <c r="G1679">
        <v>6.9408269999999996</v>
      </c>
    </row>
    <row r="1680" spans="1:9" x14ac:dyDescent="0.25">
      <c r="A1680">
        <v>1679</v>
      </c>
      <c r="B1680">
        <v>54.288262999999993</v>
      </c>
      <c r="C1680">
        <v>6.5937859999999997</v>
      </c>
      <c r="F1680">
        <v>43.944962999999994</v>
      </c>
      <c r="G1680">
        <v>6.9408269999999996</v>
      </c>
    </row>
    <row r="1681" spans="1:9" x14ac:dyDescent="0.25">
      <c r="A1681">
        <v>1680</v>
      </c>
      <c r="B1681">
        <v>54.288262999999993</v>
      </c>
      <c r="C1681">
        <v>6.5937859999999997</v>
      </c>
      <c r="F1681">
        <v>43.944962999999994</v>
      </c>
      <c r="G1681">
        <v>6.9408269999999996</v>
      </c>
    </row>
    <row r="1682" spans="1:9" x14ac:dyDescent="0.25">
      <c r="A1682">
        <v>1681</v>
      </c>
      <c r="F1682">
        <v>43.944962999999994</v>
      </c>
      <c r="G1682">
        <v>6.9408269999999996</v>
      </c>
    </row>
    <row r="1683" spans="1:9" x14ac:dyDescent="0.25">
      <c r="A1683">
        <v>1682</v>
      </c>
      <c r="D1683">
        <v>65.091927999999996</v>
      </c>
      <c r="E1683">
        <v>6.7046020000000004</v>
      </c>
      <c r="F1683">
        <v>43.944962999999994</v>
      </c>
      <c r="G1683">
        <v>6.9408269999999996</v>
      </c>
    </row>
    <row r="1684" spans="1:9" x14ac:dyDescent="0.25">
      <c r="A1684">
        <v>1683</v>
      </c>
      <c r="D1684">
        <v>65.091927999999996</v>
      </c>
      <c r="E1684">
        <v>6.7046020000000004</v>
      </c>
      <c r="F1684">
        <v>43.944962999999994</v>
      </c>
      <c r="G1684">
        <v>6.9408269999999996</v>
      </c>
    </row>
    <row r="1685" spans="1:9" x14ac:dyDescent="0.25">
      <c r="A1685">
        <v>1684</v>
      </c>
      <c r="D1685">
        <v>65.091927999999996</v>
      </c>
      <c r="E1685">
        <v>6.7046020000000004</v>
      </c>
      <c r="F1685">
        <v>43.944962999999994</v>
      </c>
      <c r="G1685">
        <v>6.9408269999999996</v>
      </c>
    </row>
    <row r="1686" spans="1:9" x14ac:dyDescent="0.25">
      <c r="A1686">
        <v>1685</v>
      </c>
      <c r="D1686">
        <v>65.091927999999996</v>
      </c>
      <c r="E1686">
        <v>6.7046020000000004</v>
      </c>
      <c r="F1686">
        <v>43.944962999999994</v>
      </c>
      <c r="G1686">
        <v>6.9408269999999996</v>
      </c>
    </row>
    <row r="1687" spans="1:9" x14ac:dyDescent="0.25">
      <c r="A1687">
        <v>1686</v>
      </c>
      <c r="D1687">
        <v>65.091927999999996</v>
      </c>
      <c r="E1687">
        <v>6.7046020000000004</v>
      </c>
      <c r="F1687">
        <v>43.944962999999994</v>
      </c>
      <c r="G1687">
        <v>6.9408269999999996</v>
      </c>
    </row>
    <row r="1688" spans="1:9" x14ac:dyDescent="0.25">
      <c r="A1688">
        <v>1687</v>
      </c>
      <c r="D1688">
        <v>65.091927999999996</v>
      </c>
      <c r="E1688">
        <v>6.7046020000000004</v>
      </c>
      <c r="F1688">
        <v>43.944962999999994</v>
      </c>
      <c r="G1688">
        <v>6.9408269999999996</v>
      </c>
    </row>
    <row r="1689" spans="1:9" x14ac:dyDescent="0.25">
      <c r="A1689">
        <v>1688</v>
      </c>
      <c r="D1689">
        <v>65.091927999999996</v>
      </c>
      <c r="E1689">
        <v>6.7046020000000004</v>
      </c>
      <c r="F1689">
        <v>43.944962999999994</v>
      </c>
      <c r="G1689">
        <v>6.9408269999999996</v>
      </c>
    </row>
    <row r="1690" spans="1:9" x14ac:dyDescent="0.25">
      <c r="A1690">
        <v>1689</v>
      </c>
      <c r="D1690">
        <v>65.091927999999996</v>
      </c>
      <c r="E1690">
        <v>6.7046020000000004</v>
      </c>
      <c r="F1690">
        <v>43.944962999999994</v>
      </c>
      <c r="G1690">
        <v>6.9408269999999996</v>
      </c>
    </row>
    <row r="1691" spans="1:9" x14ac:dyDescent="0.25">
      <c r="A1691">
        <v>1690</v>
      </c>
      <c r="D1691">
        <v>65.091927999999996</v>
      </c>
      <c r="E1691">
        <v>6.7046020000000004</v>
      </c>
      <c r="F1691">
        <v>43.944962999999994</v>
      </c>
      <c r="G1691">
        <v>6.9408269999999996</v>
      </c>
    </row>
    <row r="1692" spans="1:9" x14ac:dyDescent="0.25">
      <c r="A1692">
        <v>1691</v>
      </c>
      <c r="D1692">
        <v>65.091927999999996</v>
      </c>
      <c r="E1692">
        <v>6.7046020000000004</v>
      </c>
      <c r="F1692">
        <v>43.944962999999994</v>
      </c>
      <c r="G1692">
        <v>6.9408269999999996</v>
      </c>
    </row>
    <row r="1693" spans="1:9" x14ac:dyDescent="0.25">
      <c r="A1693">
        <v>1692</v>
      </c>
      <c r="D1693">
        <v>65.091927999999996</v>
      </c>
      <c r="E1693">
        <v>6.7046020000000004</v>
      </c>
      <c r="F1693">
        <v>43.944962999999994</v>
      </c>
      <c r="G1693">
        <v>6.9408269999999996</v>
      </c>
      <c r="H1693">
        <v>54.218853999999993</v>
      </c>
      <c r="I1693">
        <v>9.2312989999999999</v>
      </c>
    </row>
    <row r="1694" spans="1:9" x14ac:dyDescent="0.25">
      <c r="A1694">
        <v>1693</v>
      </c>
      <c r="D1694">
        <v>65.091927999999996</v>
      </c>
      <c r="E1694">
        <v>6.7046020000000004</v>
      </c>
      <c r="H1694">
        <v>54.218853999999993</v>
      </c>
      <c r="I1694">
        <v>9.2312989999999999</v>
      </c>
    </row>
    <row r="1695" spans="1:9" x14ac:dyDescent="0.25">
      <c r="A1695">
        <v>1694</v>
      </c>
      <c r="D1695">
        <v>65.091927999999996</v>
      </c>
      <c r="E1695">
        <v>6.7046020000000004</v>
      </c>
      <c r="H1695">
        <v>54.218853999999993</v>
      </c>
      <c r="I1695">
        <v>9.2312989999999999</v>
      </c>
    </row>
    <row r="1696" spans="1:9" x14ac:dyDescent="0.25">
      <c r="A1696">
        <v>1695</v>
      </c>
      <c r="D1696">
        <v>65.091927999999996</v>
      </c>
      <c r="E1696">
        <v>6.7046020000000004</v>
      </c>
      <c r="H1696">
        <v>54.218853999999993</v>
      </c>
      <c r="I1696">
        <v>9.2312989999999999</v>
      </c>
    </row>
    <row r="1697" spans="1:9" x14ac:dyDescent="0.25">
      <c r="A1697">
        <v>1696</v>
      </c>
      <c r="D1697">
        <v>65.091927999999996</v>
      </c>
      <c r="E1697">
        <v>6.7046020000000004</v>
      </c>
      <c r="H1697">
        <v>54.218853999999993</v>
      </c>
      <c r="I1697">
        <v>9.2312989999999999</v>
      </c>
    </row>
    <row r="1698" spans="1:9" x14ac:dyDescent="0.25">
      <c r="A1698">
        <v>1697</v>
      </c>
      <c r="D1698">
        <v>65.091927999999996</v>
      </c>
      <c r="E1698">
        <v>6.7046020000000004</v>
      </c>
      <c r="H1698">
        <v>54.218853999999993</v>
      </c>
      <c r="I1698">
        <v>9.2312989999999999</v>
      </c>
    </row>
    <row r="1699" spans="1:9" x14ac:dyDescent="0.25">
      <c r="A1699">
        <v>1698</v>
      </c>
      <c r="D1699">
        <v>65.091927999999996</v>
      </c>
      <c r="E1699">
        <v>6.7046020000000004</v>
      </c>
      <c r="H1699">
        <v>54.218853999999993</v>
      </c>
      <c r="I1699">
        <v>9.2312989999999999</v>
      </c>
    </row>
    <row r="1700" spans="1:9" x14ac:dyDescent="0.25">
      <c r="A1700">
        <v>1699</v>
      </c>
      <c r="D1700">
        <v>65.091927999999996</v>
      </c>
      <c r="E1700">
        <v>6.7046020000000004</v>
      </c>
      <c r="H1700">
        <v>54.218853999999993</v>
      </c>
      <c r="I1700">
        <v>9.2312989999999999</v>
      </c>
    </row>
    <row r="1701" spans="1:9" x14ac:dyDescent="0.25">
      <c r="A1701">
        <v>1700</v>
      </c>
      <c r="D1701">
        <v>65.091927999999996</v>
      </c>
      <c r="E1701">
        <v>6.7046020000000004</v>
      </c>
      <c r="H1701">
        <v>54.218853999999993</v>
      </c>
      <c r="I1701">
        <v>9.2312989999999999</v>
      </c>
    </row>
    <row r="1702" spans="1:9" x14ac:dyDescent="0.25">
      <c r="A1702">
        <v>1701</v>
      </c>
      <c r="D1702">
        <v>65.091927999999996</v>
      </c>
      <c r="E1702">
        <v>6.7046020000000004</v>
      </c>
      <c r="H1702">
        <v>54.218853999999993</v>
      </c>
      <c r="I1702">
        <v>9.2312989999999999</v>
      </c>
    </row>
    <row r="1703" spans="1:9" x14ac:dyDescent="0.25">
      <c r="A1703">
        <v>1702</v>
      </c>
      <c r="D1703">
        <v>65.091927999999996</v>
      </c>
      <c r="E1703">
        <v>6.7046020000000004</v>
      </c>
      <c r="H1703">
        <v>54.218853999999993</v>
      </c>
      <c r="I1703">
        <v>9.2312989999999999</v>
      </c>
    </row>
    <row r="1704" spans="1:9" x14ac:dyDescent="0.25">
      <c r="A1704">
        <v>1703</v>
      </c>
      <c r="B1704">
        <v>71.01252199999999</v>
      </c>
      <c r="C1704">
        <v>4.9955540000000003</v>
      </c>
      <c r="D1704">
        <v>65.091927999999996</v>
      </c>
      <c r="E1704">
        <v>6.7046020000000004</v>
      </c>
      <c r="H1704">
        <v>54.218853999999993</v>
      </c>
      <c r="I1704">
        <v>9.2312989999999999</v>
      </c>
    </row>
    <row r="1705" spans="1:9" x14ac:dyDescent="0.25">
      <c r="A1705">
        <v>1704</v>
      </c>
      <c r="B1705">
        <v>71.01252199999999</v>
      </c>
      <c r="C1705">
        <v>4.9955540000000003</v>
      </c>
      <c r="D1705">
        <v>63.520917999999995</v>
      </c>
      <c r="E1705">
        <v>7.5655010000000003</v>
      </c>
      <c r="H1705">
        <v>54.218853999999993</v>
      </c>
      <c r="I1705">
        <v>9.2312989999999999</v>
      </c>
    </row>
    <row r="1706" spans="1:9" x14ac:dyDescent="0.25">
      <c r="A1706">
        <v>1705</v>
      </c>
      <c r="B1706">
        <v>71.01252199999999</v>
      </c>
      <c r="C1706">
        <v>4.9955540000000003</v>
      </c>
      <c r="D1706">
        <v>63.520917999999995</v>
      </c>
      <c r="E1706">
        <v>7.5655010000000003</v>
      </c>
      <c r="H1706">
        <v>54.218853999999993</v>
      </c>
      <c r="I1706">
        <v>9.2312989999999999</v>
      </c>
    </row>
    <row r="1707" spans="1:9" x14ac:dyDescent="0.25">
      <c r="A1707">
        <v>1706</v>
      </c>
      <c r="B1707">
        <v>71.01252199999999</v>
      </c>
      <c r="C1707">
        <v>4.9955540000000003</v>
      </c>
      <c r="H1707">
        <v>54.218853999999993</v>
      </c>
      <c r="I1707">
        <v>9.2312989999999999</v>
      </c>
    </row>
    <row r="1708" spans="1:9" x14ac:dyDescent="0.25">
      <c r="A1708">
        <v>1707</v>
      </c>
      <c r="B1708">
        <v>71.01252199999999</v>
      </c>
      <c r="C1708">
        <v>4.9955540000000003</v>
      </c>
      <c r="H1708">
        <v>54.218853999999993</v>
      </c>
      <c r="I1708">
        <v>9.2312989999999999</v>
      </c>
    </row>
    <row r="1709" spans="1:9" x14ac:dyDescent="0.25">
      <c r="A1709">
        <v>1708</v>
      </c>
      <c r="B1709">
        <v>71.01252199999999</v>
      </c>
      <c r="C1709">
        <v>4.9955540000000003</v>
      </c>
      <c r="H1709">
        <v>54.218853999999993</v>
      </c>
      <c r="I1709">
        <v>9.2312989999999999</v>
      </c>
    </row>
    <row r="1710" spans="1:9" x14ac:dyDescent="0.25">
      <c r="A1710">
        <v>1709</v>
      </c>
      <c r="B1710">
        <v>71.01252199999999</v>
      </c>
      <c r="C1710">
        <v>4.9955540000000003</v>
      </c>
      <c r="H1710">
        <v>54.218853999999993</v>
      </c>
      <c r="I1710">
        <v>9.2312989999999999</v>
      </c>
    </row>
    <row r="1711" spans="1:9" x14ac:dyDescent="0.25">
      <c r="A1711">
        <v>1710</v>
      </c>
      <c r="B1711">
        <v>71.01252199999999</v>
      </c>
      <c r="C1711">
        <v>4.9955540000000003</v>
      </c>
      <c r="H1711">
        <v>54.218853999999993</v>
      </c>
      <c r="I1711">
        <v>9.2312989999999999</v>
      </c>
    </row>
    <row r="1712" spans="1:9" x14ac:dyDescent="0.25">
      <c r="A1712">
        <v>1711</v>
      </c>
      <c r="B1712">
        <v>71.01252199999999</v>
      </c>
      <c r="C1712">
        <v>4.9955540000000003</v>
      </c>
      <c r="H1712">
        <v>54.218853999999993</v>
      </c>
      <c r="I1712">
        <v>9.2312989999999999</v>
      </c>
    </row>
    <row r="1713" spans="1:9" x14ac:dyDescent="0.25">
      <c r="A1713">
        <v>1712</v>
      </c>
      <c r="B1713">
        <v>71.01252199999999</v>
      </c>
      <c r="C1713">
        <v>4.9955540000000003</v>
      </c>
      <c r="H1713">
        <v>54.427191999999991</v>
      </c>
      <c r="I1713">
        <v>9.2312989999999999</v>
      </c>
    </row>
    <row r="1714" spans="1:9" x14ac:dyDescent="0.25">
      <c r="A1714">
        <v>1713</v>
      </c>
      <c r="B1714">
        <v>71.01252199999999</v>
      </c>
      <c r="C1714">
        <v>4.9955540000000003</v>
      </c>
      <c r="H1714">
        <v>54.427191999999991</v>
      </c>
      <c r="I1714">
        <v>9.2312989999999999</v>
      </c>
    </row>
    <row r="1715" spans="1:9" x14ac:dyDescent="0.25">
      <c r="A1715">
        <v>1714</v>
      </c>
      <c r="B1715">
        <v>71.01252199999999</v>
      </c>
      <c r="C1715">
        <v>4.9955540000000003</v>
      </c>
      <c r="F1715">
        <v>64.368233999999987</v>
      </c>
      <c r="G1715">
        <v>5.1270360000000004</v>
      </c>
      <c r="H1715">
        <v>54.427191999999991</v>
      </c>
      <c r="I1715">
        <v>9.2312989999999999</v>
      </c>
    </row>
    <row r="1716" spans="1:9" x14ac:dyDescent="0.25">
      <c r="A1716">
        <v>1715</v>
      </c>
      <c r="B1716">
        <v>71.01252199999999</v>
      </c>
      <c r="C1716">
        <v>4.9955540000000003</v>
      </c>
      <c r="F1716">
        <v>64.368233999999987</v>
      </c>
      <c r="G1716">
        <v>5.1270360000000004</v>
      </c>
      <c r="H1716">
        <v>54.704825999999997</v>
      </c>
      <c r="I1716">
        <v>8.8842580000000009</v>
      </c>
    </row>
    <row r="1717" spans="1:9" x14ac:dyDescent="0.25">
      <c r="A1717">
        <v>1716</v>
      </c>
      <c r="B1717">
        <v>71.01252199999999</v>
      </c>
      <c r="C1717">
        <v>4.9955540000000003</v>
      </c>
      <c r="F1717">
        <v>64.368233999999987</v>
      </c>
      <c r="G1717">
        <v>5.1270360000000004</v>
      </c>
      <c r="H1717">
        <v>54.704825999999997</v>
      </c>
      <c r="I1717">
        <v>8.8842580000000009</v>
      </c>
    </row>
    <row r="1718" spans="1:9" x14ac:dyDescent="0.25">
      <c r="A1718">
        <v>1717</v>
      </c>
      <c r="B1718">
        <v>71.01252199999999</v>
      </c>
      <c r="C1718">
        <v>4.9955540000000003</v>
      </c>
      <c r="F1718">
        <v>64.368233999999987</v>
      </c>
      <c r="G1718">
        <v>5.1270360000000004</v>
      </c>
      <c r="H1718">
        <v>54.704825999999997</v>
      </c>
      <c r="I1718">
        <v>8.8842580000000009</v>
      </c>
    </row>
    <row r="1719" spans="1:9" x14ac:dyDescent="0.25">
      <c r="A1719">
        <v>1718</v>
      </c>
      <c r="B1719">
        <v>71.01252199999999</v>
      </c>
      <c r="C1719">
        <v>4.9955540000000003</v>
      </c>
      <c r="F1719">
        <v>64.368233999999987</v>
      </c>
      <c r="G1719">
        <v>5.1270360000000004</v>
      </c>
      <c r="H1719">
        <v>54.704825999999997</v>
      </c>
      <c r="I1719">
        <v>8.8842580000000009</v>
      </c>
    </row>
    <row r="1720" spans="1:9" x14ac:dyDescent="0.25">
      <c r="A1720">
        <v>1719</v>
      </c>
      <c r="B1720">
        <v>71.01252199999999</v>
      </c>
      <c r="C1720">
        <v>4.9955540000000003</v>
      </c>
      <c r="F1720">
        <v>64.368233999999987</v>
      </c>
      <c r="G1720">
        <v>5.1270360000000004</v>
      </c>
    </row>
    <row r="1721" spans="1:9" x14ac:dyDescent="0.25">
      <c r="A1721">
        <v>1720</v>
      </c>
      <c r="B1721">
        <v>71.01252199999999</v>
      </c>
      <c r="C1721">
        <v>4.9955540000000003</v>
      </c>
      <c r="F1721">
        <v>64.368233999999987</v>
      </c>
      <c r="G1721">
        <v>5.1270360000000004</v>
      </c>
    </row>
    <row r="1722" spans="1:9" x14ac:dyDescent="0.25">
      <c r="A1722">
        <v>1721</v>
      </c>
      <c r="B1722">
        <v>71.01252199999999</v>
      </c>
      <c r="C1722">
        <v>4.9955540000000003</v>
      </c>
      <c r="F1722">
        <v>64.368233999999987</v>
      </c>
      <c r="G1722">
        <v>5.1270360000000004</v>
      </c>
    </row>
    <row r="1723" spans="1:9" x14ac:dyDescent="0.25">
      <c r="A1723">
        <v>1722</v>
      </c>
      <c r="B1723">
        <v>71.01252199999999</v>
      </c>
      <c r="C1723">
        <v>4.9955540000000003</v>
      </c>
      <c r="F1723">
        <v>64.368233999999987</v>
      </c>
      <c r="G1723">
        <v>5.1270360000000004</v>
      </c>
    </row>
    <row r="1724" spans="1:9" x14ac:dyDescent="0.25">
      <c r="A1724">
        <v>1723</v>
      </c>
      <c r="B1724">
        <v>71.01252199999999</v>
      </c>
      <c r="C1724">
        <v>4.9955540000000003</v>
      </c>
      <c r="F1724">
        <v>64.368233999999987</v>
      </c>
      <c r="G1724">
        <v>5.1270360000000004</v>
      </c>
    </row>
    <row r="1725" spans="1:9" x14ac:dyDescent="0.25">
      <c r="A1725">
        <v>1724</v>
      </c>
      <c r="B1725">
        <v>71.01252199999999</v>
      </c>
      <c r="C1725">
        <v>4.9955540000000003</v>
      </c>
      <c r="F1725">
        <v>64.368233999999987</v>
      </c>
      <c r="G1725">
        <v>5.1270360000000004</v>
      </c>
    </row>
    <row r="1726" spans="1:9" x14ac:dyDescent="0.25">
      <c r="A1726">
        <v>1725</v>
      </c>
      <c r="D1726">
        <v>78.840902</v>
      </c>
      <c r="E1726">
        <v>7.2304209999999998</v>
      </c>
      <c r="F1726">
        <v>64.368233999999987</v>
      </c>
      <c r="G1726">
        <v>5.1270360000000004</v>
      </c>
    </row>
    <row r="1727" spans="1:9" x14ac:dyDescent="0.25">
      <c r="A1727">
        <v>1726</v>
      </c>
      <c r="D1727">
        <v>78.840902</v>
      </c>
      <c r="E1727">
        <v>7.2304209999999998</v>
      </c>
      <c r="F1727">
        <v>64.368233999999987</v>
      </c>
      <c r="G1727">
        <v>5.1270360000000004</v>
      </c>
    </row>
    <row r="1728" spans="1:9" x14ac:dyDescent="0.25">
      <c r="A1728">
        <v>1727</v>
      </c>
      <c r="D1728">
        <v>78.840902</v>
      </c>
      <c r="E1728">
        <v>7.2304209999999998</v>
      </c>
      <c r="F1728">
        <v>64.368233999999987</v>
      </c>
      <c r="G1728">
        <v>5.1270360000000004</v>
      </c>
    </row>
    <row r="1729" spans="1:9" x14ac:dyDescent="0.25">
      <c r="A1729">
        <v>1728</v>
      </c>
      <c r="D1729">
        <v>78.840902</v>
      </c>
      <c r="E1729">
        <v>7.2304209999999998</v>
      </c>
      <c r="F1729">
        <v>64.368233999999987</v>
      </c>
      <c r="G1729">
        <v>5.1270360000000004</v>
      </c>
    </row>
    <row r="1730" spans="1:9" x14ac:dyDescent="0.25">
      <c r="A1730">
        <v>1729</v>
      </c>
      <c r="D1730">
        <v>78.840902</v>
      </c>
      <c r="E1730">
        <v>7.2304209999999998</v>
      </c>
      <c r="F1730">
        <v>64.368233999999987</v>
      </c>
      <c r="G1730">
        <v>5.1270360000000004</v>
      </c>
    </row>
    <row r="1731" spans="1:9" x14ac:dyDescent="0.25">
      <c r="A1731">
        <v>1730</v>
      </c>
      <c r="D1731">
        <v>78.840902</v>
      </c>
      <c r="E1731">
        <v>7.2304209999999998</v>
      </c>
      <c r="F1731">
        <v>64.368233999999987</v>
      </c>
      <c r="G1731">
        <v>5.1270360000000004</v>
      </c>
    </row>
    <row r="1732" spans="1:9" x14ac:dyDescent="0.25">
      <c r="A1732">
        <v>1731</v>
      </c>
      <c r="D1732">
        <v>78.840902</v>
      </c>
      <c r="E1732">
        <v>7.2304209999999998</v>
      </c>
      <c r="F1732">
        <v>64.368233999999987</v>
      </c>
      <c r="G1732">
        <v>5.1270360000000004</v>
      </c>
    </row>
    <row r="1733" spans="1:9" x14ac:dyDescent="0.25">
      <c r="A1733">
        <v>1732</v>
      </c>
      <c r="D1733">
        <v>78.840902</v>
      </c>
      <c r="E1733">
        <v>7.2304209999999998</v>
      </c>
      <c r="F1733">
        <v>64.368233999999987</v>
      </c>
      <c r="G1733">
        <v>5.1270360000000004</v>
      </c>
    </row>
    <row r="1734" spans="1:9" x14ac:dyDescent="0.25">
      <c r="A1734">
        <v>1733</v>
      </c>
      <c r="D1734">
        <v>78.840902</v>
      </c>
      <c r="E1734">
        <v>7.2304209999999998</v>
      </c>
      <c r="F1734">
        <v>64.368233999999987</v>
      </c>
      <c r="G1734">
        <v>5.1270360000000004</v>
      </c>
    </row>
    <row r="1735" spans="1:9" x14ac:dyDescent="0.25">
      <c r="A1735">
        <v>1734</v>
      </c>
      <c r="D1735">
        <v>78.840902</v>
      </c>
      <c r="E1735">
        <v>7.2304209999999998</v>
      </c>
      <c r="F1735">
        <v>64.368233999999987</v>
      </c>
      <c r="G1735">
        <v>5.1270360000000004</v>
      </c>
    </row>
    <row r="1736" spans="1:9" x14ac:dyDescent="0.25">
      <c r="A1736">
        <v>1735</v>
      </c>
      <c r="D1736">
        <v>78.840902</v>
      </c>
      <c r="E1736">
        <v>7.2304209999999998</v>
      </c>
      <c r="F1736">
        <v>64.368233999999987</v>
      </c>
      <c r="G1736">
        <v>5.1270360000000004</v>
      </c>
    </row>
    <row r="1737" spans="1:9" x14ac:dyDescent="0.25">
      <c r="A1737">
        <v>1736</v>
      </c>
      <c r="D1737">
        <v>78.840902</v>
      </c>
      <c r="E1737">
        <v>7.2304209999999998</v>
      </c>
      <c r="F1737">
        <v>64.763009999999994</v>
      </c>
      <c r="G1737">
        <v>5.1927770000000004</v>
      </c>
    </row>
    <row r="1738" spans="1:9" x14ac:dyDescent="0.25">
      <c r="A1738">
        <v>1737</v>
      </c>
      <c r="D1738">
        <v>78.840902</v>
      </c>
      <c r="E1738">
        <v>7.2304209999999998</v>
      </c>
      <c r="F1738">
        <v>62.757313999999994</v>
      </c>
      <c r="G1738">
        <v>5.5526609999999996</v>
      </c>
    </row>
    <row r="1739" spans="1:9" x14ac:dyDescent="0.25">
      <c r="A1739">
        <v>1738</v>
      </c>
      <c r="D1739">
        <v>78.840902</v>
      </c>
      <c r="E1739">
        <v>7.2304209999999998</v>
      </c>
    </row>
    <row r="1740" spans="1:9" x14ac:dyDescent="0.25">
      <c r="A1740">
        <v>1739</v>
      </c>
      <c r="D1740">
        <v>78.840902</v>
      </c>
      <c r="E1740">
        <v>7.2304209999999998</v>
      </c>
      <c r="H1740">
        <v>71.736104999999981</v>
      </c>
      <c r="I1740">
        <v>7.8877220000000001</v>
      </c>
    </row>
    <row r="1741" spans="1:9" x14ac:dyDescent="0.25">
      <c r="A1741">
        <v>1740</v>
      </c>
      <c r="D1741">
        <v>78.840902</v>
      </c>
      <c r="E1741">
        <v>7.2304209999999998</v>
      </c>
      <c r="H1741">
        <v>71.736104999999981</v>
      </c>
      <c r="I1741">
        <v>7.8877220000000001</v>
      </c>
    </row>
    <row r="1742" spans="1:9" x14ac:dyDescent="0.25">
      <c r="A1742">
        <v>1741</v>
      </c>
      <c r="D1742">
        <v>78.840902</v>
      </c>
      <c r="E1742">
        <v>7.2304209999999998</v>
      </c>
      <c r="H1742">
        <v>71.736104999999981</v>
      </c>
      <c r="I1742">
        <v>7.8877220000000001</v>
      </c>
    </row>
    <row r="1743" spans="1:9" x14ac:dyDescent="0.25">
      <c r="A1743">
        <v>1742</v>
      </c>
      <c r="D1743">
        <v>78.840902</v>
      </c>
      <c r="E1743">
        <v>7.2304209999999998</v>
      </c>
      <c r="H1743">
        <v>71.736104999999981</v>
      </c>
      <c r="I1743">
        <v>7.8877220000000001</v>
      </c>
    </row>
    <row r="1744" spans="1:9" x14ac:dyDescent="0.25">
      <c r="A1744">
        <v>1743</v>
      </c>
      <c r="D1744">
        <v>78.840902</v>
      </c>
      <c r="E1744">
        <v>7.2304209999999998</v>
      </c>
      <c r="H1744">
        <v>71.736104999999981</v>
      </c>
      <c r="I1744">
        <v>7.8877220000000001</v>
      </c>
    </row>
    <row r="1745" spans="1:9" x14ac:dyDescent="0.25">
      <c r="A1745">
        <v>1744</v>
      </c>
      <c r="D1745">
        <v>78.840902</v>
      </c>
      <c r="E1745">
        <v>7.2304209999999998</v>
      </c>
      <c r="H1745">
        <v>71.736104999999981</v>
      </c>
      <c r="I1745">
        <v>7.8877220000000001</v>
      </c>
    </row>
    <row r="1746" spans="1:9" x14ac:dyDescent="0.25">
      <c r="A1746">
        <v>1745</v>
      </c>
      <c r="D1746">
        <v>78.840902</v>
      </c>
      <c r="E1746">
        <v>7.2304209999999998</v>
      </c>
      <c r="H1746">
        <v>71.736104999999981</v>
      </c>
      <c r="I1746">
        <v>7.8877220000000001</v>
      </c>
    </row>
    <row r="1747" spans="1:9" x14ac:dyDescent="0.25">
      <c r="A1747">
        <v>1746</v>
      </c>
      <c r="D1747">
        <v>78.840902</v>
      </c>
      <c r="E1747">
        <v>7.2304209999999998</v>
      </c>
      <c r="H1747">
        <v>71.736104999999981</v>
      </c>
      <c r="I1747">
        <v>7.8877220000000001</v>
      </c>
    </row>
    <row r="1748" spans="1:9" x14ac:dyDescent="0.25">
      <c r="A1748">
        <v>1747</v>
      </c>
      <c r="H1748">
        <v>71.736104999999981</v>
      </c>
      <c r="I1748">
        <v>7.8877220000000001</v>
      </c>
    </row>
    <row r="1749" spans="1:9" x14ac:dyDescent="0.25">
      <c r="A1749">
        <v>1748</v>
      </c>
      <c r="H1749">
        <v>71.736104999999981</v>
      </c>
      <c r="I1749">
        <v>7.8877220000000001</v>
      </c>
    </row>
    <row r="1750" spans="1:9" x14ac:dyDescent="0.25">
      <c r="A1750">
        <v>1749</v>
      </c>
      <c r="B1750">
        <v>87.195534999999992</v>
      </c>
      <c r="C1750">
        <v>5.2585179999999996</v>
      </c>
      <c r="H1750">
        <v>71.736104999999981</v>
      </c>
      <c r="I1750">
        <v>7.8877220000000001</v>
      </c>
    </row>
    <row r="1751" spans="1:9" x14ac:dyDescent="0.25">
      <c r="A1751">
        <v>1750</v>
      </c>
      <c r="B1751">
        <v>87.195534999999992</v>
      </c>
      <c r="C1751">
        <v>5.2585179999999996</v>
      </c>
      <c r="H1751">
        <v>71.736104999999981</v>
      </c>
      <c r="I1751">
        <v>7.8877220000000001</v>
      </c>
    </row>
    <row r="1752" spans="1:9" x14ac:dyDescent="0.25">
      <c r="A1752">
        <v>1751</v>
      </c>
      <c r="B1752">
        <v>87.195534999999992</v>
      </c>
      <c r="C1752">
        <v>5.2585179999999996</v>
      </c>
      <c r="H1752">
        <v>71.736104999999981</v>
      </c>
      <c r="I1752">
        <v>7.8877220000000001</v>
      </c>
    </row>
    <row r="1753" spans="1:9" x14ac:dyDescent="0.25">
      <c r="A1753">
        <v>1752</v>
      </c>
      <c r="B1753">
        <v>87.195534999999992</v>
      </c>
      <c r="C1753">
        <v>5.2585179999999996</v>
      </c>
      <c r="H1753">
        <v>71.736104999999981</v>
      </c>
      <c r="I1753">
        <v>7.8877220000000001</v>
      </c>
    </row>
    <row r="1754" spans="1:9" x14ac:dyDescent="0.25">
      <c r="A1754">
        <v>1753</v>
      </c>
      <c r="B1754">
        <v>87.195534999999992</v>
      </c>
      <c r="C1754">
        <v>5.2585179999999996</v>
      </c>
      <c r="H1754">
        <v>71.736104999999981</v>
      </c>
      <c r="I1754">
        <v>7.8877220000000001</v>
      </c>
    </row>
    <row r="1755" spans="1:9" x14ac:dyDescent="0.25">
      <c r="A1755">
        <v>1754</v>
      </c>
      <c r="B1755">
        <v>87.195534999999992</v>
      </c>
      <c r="C1755">
        <v>5.2585179999999996</v>
      </c>
      <c r="H1755">
        <v>71.736104999999981</v>
      </c>
      <c r="I1755">
        <v>7.8877220000000001</v>
      </c>
    </row>
    <row r="1756" spans="1:9" x14ac:dyDescent="0.25">
      <c r="A1756">
        <v>1755</v>
      </c>
      <c r="B1756">
        <v>87.195534999999992</v>
      </c>
      <c r="C1756">
        <v>5.2585179999999996</v>
      </c>
      <c r="H1756">
        <v>71.736104999999981</v>
      </c>
      <c r="I1756">
        <v>7.8877220000000001</v>
      </c>
    </row>
    <row r="1757" spans="1:9" x14ac:dyDescent="0.25">
      <c r="A1757">
        <v>1756</v>
      </c>
      <c r="B1757">
        <v>87.195534999999992</v>
      </c>
      <c r="C1757">
        <v>5.2585179999999996</v>
      </c>
      <c r="H1757">
        <v>71.736104999999981</v>
      </c>
      <c r="I1757">
        <v>7.8877220000000001</v>
      </c>
    </row>
    <row r="1758" spans="1:9" x14ac:dyDescent="0.25">
      <c r="A1758">
        <v>1757</v>
      </c>
      <c r="B1758">
        <v>87.195534999999992</v>
      </c>
      <c r="C1758">
        <v>5.2585179999999996</v>
      </c>
      <c r="H1758">
        <v>71.736104999999981</v>
      </c>
      <c r="I1758">
        <v>7.8877220000000001</v>
      </c>
    </row>
    <row r="1759" spans="1:9" x14ac:dyDescent="0.25">
      <c r="A1759">
        <v>1758</v>
      </c>
      <c r="B1759">
        <v>87.195534999999992</v>
      </c>
      <c r="C1759">
        <v>5.2585179999999996</v>
      </c>
      <c r="H1759">
        <v>71.736104999999981</v>
      </c>
      <c r="I1759">
        <v>7.8877220000000001</v>
      </c>
    </row>
    <row r="1760" spans="1:9" x14ac:dyDescent="0.25">
      <c r="A1760">
        <v>1759</v>
      </c>
      <c r="B1760">
        <v>87.195534999999992</v>
      </c>
      <c r="C1760">
        <v>5.2585179999999996</v>
      </c>
    </row>
    <row r="1761" spans="1:7" x14ac:dyDescent="0.25">
      <c r="A1761">
        <v>1760</v>
      </c>
      <c r="B1761">
        <v>87.195534999999992</v>
      </c>
      <c r="C1761">
        <v>5.2585179999999996</v>
      </c>
      <c r="F1761">
        <v>78.775052999999986</v>
      </c>
      <c r="G1761">
        <v>5.8500779999999999</v>
      </c>
    </row>
    <row r="1762" spans="1:7" x14ac:dyDescent="0.25">
      <c r="A1762">
        <v>1761</v>
      </c>
      <c r="B1762">
        <v>87.195534999999992</v>
      </c>
      <c r="C1762">
        <v>5.2585179999999996</v>
      </c>
      <c r="F1762">
        <v>78.775052999999986</v>
      </c>
      <c r="G1762">
        <v>5.8500779999999999</v>
      </c>
    </row>
    <row r="1763" spans="1:7" x14ac:dyDescent="0.25">
      <c r="A1763">
        <v>1762</v>
      </c>
      <c r="B1763">
        <v>87.195534999999992</v>
      </c>
      <c r="C1763">
        <v>5.2585179999999996</v>
      </c>
      <c r="F1763">
        <v>78.775052999999986</v>
      </c>
      <c r="G1763">
        <v>5.8500779999999999</v>
      </c>
    </row>
    <row r="1764" spans="1:7" x14ac:dyDescent="0.25">
      <c r="A1764">
        <v>1763</v>
      </c>
      <c r="B1764">
        <v>87.195534999999992</v>
      </c>
      <c r="C1764">
        <v>5.2585179999999996</v>
      </c>
      <c r="F1764">
        <v>78.775052999999986</v>
      </c>
      <c r="G1764">
        <v>5.8500779999999999</v>
      </c>
    </row>
    <row r="1765" spans="1:7" x14ac:dyDescent="0.25">
      <c r="A1765">
        <v>1764</v>
      </c>
      <c r="B1765">
        <v>87.195534999999992</v>
      </c>
      <c r="C1765">
        <v>5.2585179999999996</v>
      </c>
      <c r="F1765">
        <v>78.775052999999986</v>
      </c>
      <c r="G1765">
        <v>5.8500779999999999</v>
      </c>
    </row>
    <row r="1766" spans="1:7" x14ac:dyDescent="0.25">
      <c r="A1766">
        <v>1765</v>
      </c>
      <c r="B1766">
        <v>87.195534999999992</v>
      </c>
      <c r="C1766">
        <v>5.2585179999999996</v>
      </c>
      <c r="F1766">
        <v>78.775052999999986</v>
      </c>
      <c r="G1766">
        <v>5.8500779999999999</v>
      </c>
    </row>
    <row r="1767" spans="1:7" x14ac:dyDescent="0.25">
      <c r="A1767">
        <v>1766</v>
      </c>
      <c r="B1767">
        <v>87.195534999999992</v>
      </c>
      <c r="C1767">
        <v>5.2585179999999996</v>
      </c>
      <c r="D1767">
        <v>95.221249999999998</v>
      </c>
      <c r="E1767">
        <v>7.3619029999999999</v>
      </c>
      <c r="F1767">
        <v>78.775052999999986</v>
      </c>
      <c r="G1767">
        <v>5.8500779999999999</v>
      </c>
    </row>
    <row r="1768" spans="1:7" x14ac:dyDescent="0.25">
      <c r="A1768">
        <v>1767</v>
      </c>
      <c r="B1768">
        <v>87.524457999999981</v>
      </c>
      <c r="C1768">
        <v>5.39</v>
      </c>
      <c r="D1768">
        <v>95.221249999999998</v>
      </c>
      <c r="E1768">
        <v>7.3619029999999999</v>
      </c>
      <c r="F1768">
        <v>78.775052999999986</v>
      </c>
      <c r="G1768">
        <v>5.8500779999999999</v>
      </c>
    </row>
    <row r="1769" spans="1:7" x14ac:dyDescent="0.25">
      <c r="A1769">
        <v>1768</v>
      </c>
      <c r="D1769">
        <v>95.221249999999998</v>
      </c>
      <c r="E1769">
        <v>7.3619029999999999</v>
      </c>
      <c r="F1769">
        <v>78.775052999999986</v>
      </c>
      <c r="G1769">
        <v>5.8500779999999999</v>
      </c>
    </row>
    <row r="1770" spans="1:7" x14ac:dyDescent="0.25">
      <c r="A1770">
        <v>1769</v>
      </c>
      <c r="D1770">
        <v>95.221249999999998</v>
      </c>
      <c r="E1770">
        <v>7.3619029999999999</v>
      </c>
      <c r="F1770">
        <v>79.038232999999991</v>
      </c>
      <c r="G1770">
        <v>5.8500779999999999</v>
      </c>
    </row>
    <row r="1771" spans="1:7" x14ac:dyDescent="0.25">
      <c r="A1771">
        <v>1770</v>
      </c>
      <c r="D1771">
        <v>95.221249999999998</v>
      </c>
      <c r="E1771">
        <v>7.3619029999999999</v>
      </c>
      <c r="F1771">
        <v>79.038232999999991</v>
      </c>
      <c r="G1771">
        <v>5.8500779999999999</v>
      </c>
    </row>
    <row r="1772" spans="1:7" x14ac:dyDescent="0.25">
      <c r="A1772">
        <v>1771</v>
      </c>
      <c r="D1772">
        <v>95.221249999999998</v>
      </c>
      <c r="E1772">
        <v>7.3619029999999999</v>
      </c>
      <c r="F1772">
        <v>79.038232999999991</v>
      </c>
      <c r="G1772">
        <v>5.8500779999999999</v>
      </c>
    </row>
    <row r="1773" spans="1:7" x14ac:dyDescent="0.25">
      <c r="A1773">
        <v>1772</v>
      </c>
      <c r="D1773">
        <v>95.221249999999998</v>
      </c>
      <c r="E1773">
        <v>7.3619029999999999</v>
      </c>
      <c r="F1773">
        <v>79.038232999999991</v>
      </c>
      <c r="G1773">
        <v>5.8500779999999999</v>
      </c>
    </row>
    <row r="1774" spans="1:7" x14ac:dyDescent="0.25">
      <c r="A1774">
        <v>1773</v>
      </c>
      <c r="D1774">
        <v>95.221249999999998</v>
      </c>
      <c r="E1774">
        <v>7.3619029999999999</v>
      </c>
      <c r="F1774">
        <v>79.038232999999991</v>
      </c>
      <c r="G1774">
        <v>5.8500779999999999</v>
      </c>
    </row>
    <row r="1775" spans="1:7" x14ac:dyDescent="0.25">
      <c r="A1775">
        <v>1774</v>
      </c>
      <c r="D1775">
        <v>95.221249999999998</v>
      </c>
      <c r="E1775">
        <v>7.3619029999999999</v>
      </c>
      <c r="F1775">
        <v>79.038232999999991</v>
      </c>
      <c r="G1775">
        <v>5.8500779999999999</v>
      </c>
    </row>
    <row r="1776" spans="1:7" x14ac:dyDescent="0.25">
      <c r="A1776">
        <v>1775</v>
      </c>
      <c r="D1776">
        <v>95.221249999999998</v>
      </c>
      <c r="E1776">
        <v>7.3619029999999999</v>
      </c>
      <c r="F1776">
        <v>79.038232999999991</v>
      </c>
      <c r="G1776">
        <v>5.8500779999999999</v>
      </c>
    </row>
    <row r="1777" spans="1:9" x14ac:dyDescent="0.25">
      <c r="A1777">
        <v>1776</v>
      </c>
      <c r="D1777">
        <v>95.221249999999998</v>
      </c>
      <c r="E1777">
        <v>7.3619029999999999</v>
      </c>
      <c r="F1777">
        <v>79.038232999999991</v>
      </c>
      <c r="G1777">
        <v>5.8500779999999999</v>
      </c>
    </row>
    <row r="1778" spans="1:9" x14ac:dyDescent="0.25">
      <c r="A1778">
        <v>1777</v>
      </c>
      <c r="D1778">
        <v>95.221249999999998</v>
      </c>
      <c r="E1778">
        <v>7.3619029999999999</v>
      </c>
      <c r="F1778">
        <v>79.038232999999991</v>
      </c>
      <c r="G1778">
        <v>5.8500779999999999</v>
      </c>
    </row>
    <row r="1779" spans="1:9" x14ac:dyDescent="0.25">
      <c r="A1779">
        <v>1778</v>
      </c>
      <c r="D1779">
        <v>95.221249999999998</v>
      </c>
      <c r="E1779">
        <v>7.3619029999999999</v>
      </c>
      <c r="F1779">
        <v>79.038232999999991</v>
      </c>
      <c r="G1779">
        <v>5.8500779999999999</v>
      </c>
      <c r="H1779">
        <v>88.050709999999981</v>
      </c>
      <c r="I1779">
        <v>8.3479089999999996</v>
      </c>
    </row>
    <row r="1780" spans="1:9" x14ac:dyDescent="0.25">
      <c r="A1780">
        <v>1779</v>
      </c>
      <c r="D1780">
        <v>95.221249999999998</v>
      </c>
      <c r="E1780">
        <v>7.3619029999999999</v>
      </c>
      <c r="H1780">
        <v>88.050709999999981</v>
      </c>
      <c r="I1780">
        <v>8.3479089999999996</v>
      </c>
    </row>
    <row r="1781" spans="1:9" x14ac:dyDescent="0.25">
      <c r="A1781">
        <v>1780</v>
      </c>
      <c r="D1781">
        <v>95.221249999999998</v>
      </c>
      <c r="E1781">
        <v>7.3619029999999999</v>
      </c>
      <c r="H1781">
        <v>88.050709999999981</v>
      </c>
      <c r="I1781">
        <v>8.3479089999999996</v>
      </c>
    </row>
    <row r="1782" spans="1:9" x14ac:dyDescent="0.25">
      <c r="A1782">
        <v>1781</v>
      </c>
      <c r="D1782">
        <v>95.221249999999998</v>
      </c>
      <c r="E1782">
        <v>7.3619029999999999</v>
      </c>
      <c r="H1782">
        <v>88.050709999999981</v>
      </c>
      <c r="I1782">
        <v>8.3479089999999996</v>
      </c>
    </row>
    <row r="1783" spans="1:9" x14ac:dyDescent="0.25">
      <c r="A1783">
        <v>1782</v>
      </c>
      <c r="D1783">
        <v>95.221249999999998</v>
      </c>
      <c r="E1783">
        <v>7.3619029999999999</v>
      </c>
      <c r="H1783">
        <v>88.050709999999981</v>
      </c>
      <c r="I1783">
        <v>8.3479089999999996</v>
      </c>
    </row>
    <row r="1784" spans="1:9" x14ac:dyDescent="0.25">
      <c r="A1784">
        <v>1783</v>
      </c>
      <c r="D1784">
        <v>95.221249999999998</v>
      </c>
      <c r="E1784">
        <v>7.3619029999999999</v>
      </c>
      <c r="H1784">
        <v>88.050709999999981</v>
      </c>
      <c r="I1784">
        <v>8.3479089999999996</v>
      </c>
    </row>
    <row r="1785" spans="1:9" x14ac:dyDescent="0.25">
      <c r="A1785">
        <v>1784</v>
      </c>
      <c r="D1785">
        <v>95.221249999999998</v>
      </c>
      <c r="E1785">
        <v>7.3619029999999999</v>
      </c>
      <c r="H1785">
        <v>88.050709999999981</v>
      </c>
      <c r="I1785">
        <v>8.3479089999999996</v>
      </c>
    </row>
    <row r="1786" spans="1:9" x14ac:dyDescent="0.25">
      <c r="A1786">
        <v>1785</v>
      </c>
      <c r="D1786">
        <v>95.879094999999992</v>
      </c>
      <c r="E1786">
        <v>7.493385</v>
      </c>
      <c r="H1786">
        <v>88.050709999999981</v>
      </c>
      <c r="I1786">
        <v>8.3479089999999996</v>
      </c>
    </row>
    <row r="1787" spans="1:9" x14ac:dyDescent="0.25">
      <c r="A1787">
        <v>1786</v>
      </c>
      <c r="H1787">
        <v>88.050709999999981</v>
      </c>
      <c r="I1787">
        <v>8.3479089999999996</v>
      </c>
    </row>
    <row r="1788" spans="1:9" x14ac:dyDescent="0.25">
      <c r="A1788">
        <v>1787</v>
      </c>
      <c r="B1788">
        <v>104.16798799999999</v>
      </c>
      <c r="C1788">
        <v>5.5871139999999997</v>
      </c>
      <c r="H1788">
        <v>88.050709999999981</v>
      </c>
      <c r="I1788">
        <v>8.3479089999999996</v>
      </c>
    </row>
    <row r="1789" spans="1:9" x14ac:dyDescent="0.25">
      <c r="A1789">
        <v>1788</v>
      </c>
      <c r="B1789">
        <v>104.16798799999999</v>
      </c>
      <c r="C1789">
        <v>5.5871139999999997</v>
      </c>
      <c r="H1789">
        <v>88.050709999999981</v>
      </c>
      <c r="I1789">
        <v>8.3479089999999996</v>
      </c>
    </row>
    <row r="1790" spans="1:9" x14ac:dyDescent="0.25">
      <c r="A1790">
        <v>1789</v>
      </c>
      <c r="B1790">
        <v>104.16798799999999</v>
      </c>
      <c r="C1790">
        <v>5.5871139999999997</v>
      </c>
      <c r="H1790">
        <v>88.050709999999981</v>
      </c>
      <c r="I1790">
        <v>8.3479089999999996</v>
      </c>
    </row>
    <row r="1791" spans="1:9" x14ac:dyDescent="0.25">
      <c r="A1791">
        <v>1790</v>
      </c>
      <c r="B1791">
        <v>104.16798799999999</v>
      </c>
      <c r="C1791">
        <v>5.5871139999999997</v>
      </c>
      <c r="H1791">
        <v>88.050709999999981</v>
      </c>
      <c r="I1791">
        <v>8.3479089999999996</v>
      </c>
    </row>
    <row r="1792" spans="1:9" x14ac:dyDescent="0.25">
      <c r="A1792">
        <v>1791</v>
      </c>
      <c r="B1792">
        <v>104.16798799999999</v>
      </c>
      <c r="C1792">
        <v>5.5871139999999997</v>
      </c>
      <c r="H1792">
        <v>88.050709999999981</v>
      </c>
      <c r="I1792">
        <v>8.3479089999999996</v>
      </c>
    </row>
    <row r="1793" spans="1:9" x14ac:dyDescent="0.25">
      <c r="A1793">
        <v>1792</v>
      </c>
      <c r="B1793">
        <v>104.16798799999999</v>
      </c>
      <c r="C1793">
        <v>5.5871139999999997</v>
      </c>
      <c r="H1793">
        <v>88.050709999999981</v>
      </c>
      <c r="I1793">
        <v>8.3479089999999996</v>
      </c>
    </row>
    <row r="1794" spans="1:9" x14ac:dyDescent="0.25">
      <c r="A1794">
        <v>1793</v>
      </c>
      <c r="B1794">
        <v>104.16798799999999</v>
      </c>
      <c r="C1794">
        <v>5.5871139999999997</v>
      </c>
      <c r="H1794">
        <v>88.050709999999981</v>
      </c>
      <c r="I1794">
        <v>8.3479089999999996</v>
      </c>
    </row>
    <row r="1795" spans="1:9" x14ac:dyDescent="0.25">
      <c r="A1795">
        <v>1794</v>
      </c>
      <c r="B1795">
        <v>104.16798799999999</v>
      </c>
      <c r="C1795">
        <v>5.5871139999999997</v>
      </c>
      <c r="H1795">
        <v>88.050709999999981</v>
      </c>
      <c r="I1795">
        <v>8.3479089999999996</v>
      </c>
    </row>
    <row r="1796" spans="1:9" x14ac:dyDescent="0.25">
      <c r="A1796">
        <v>1795</v>
      </c>
      <c r="B1796">
        <v>104.16798799999999</v>
      </c>
      <c r="C1796">
        <v>5.5871139999999997</v>
      </c>
      <c r="H1796">
        <v>88.050709999999981</v>
      </c>
      <c r="I1796">
        <v>8.3479089999999996</v>
      </c>
    </row>
    <row r="1797" spans="1:9" x14ac:dyDescent="0.25">
      <c r="A1797">
        <v>1796</v>
      </c>
      <c r="B1797">
        <v>104.16798799999999</v>
      </c>
      <c r="C1797">
        <v>5.5871139999999997</v>
      </c>
      <c r="H1797">
        <v>88.050709999999981</v>
      </c>
      <c r="I1797">
        <v>8.3479089999999996</v>
      </c>
    </row>
    <row r="1798" spans="1:9" x14ac:dyDescent="0.25">
      <c r="A1798">
        <v>1797</v>
      </c>
      <c r="B1798">
        <v>104.16798799999999</v>
      </c>
      <c r="C1798">
        <v>5.5871139999999997</v>
      </c>
      <c r="H1798">
        <v>88.050709999999981</v>
      </c>
      <c r="I1798">
        <v>8.3479089999999996</v>
      </c>
    </row>
    <row r="1799" spans="1:9" x14ac:dyDescent="0.25">
      <c r="A1799">
        <v>1798</v>
      </c>
      <c r="B1799">
        <v>104.16798799999999</v>
      </c>
      <c r="C1799">
        <v>5.5871139999999997</v>
      </c>
      <c r="H1799">
        <v>88.050709999999981</v>
      </c>
      <c r="I1799">
        <v>8.3479089999999996</v>
      </c>
    </row>
    <row r="1800" spans="1:9" x14ac:dyDescent="0.25">
      <c r="A1800">
        <v>1799</v>
      </c>
      <c r="B1800">
        <v>104.16798799999999</v>
      </c>
      <c r="C1800">
        <v>5.5871139999999997</v>
      </c>
      <c r="H1800">
        <v>88.050709999999981</v>
      </c>
      <c r="I1800">
        <v>8.3479089999999996</v>
      </c>
    </row>
    <row r="1801" spans="1:9" x14ac:dyDescent="0.25">
      <c r="A1801">
        <v>1800</v>
      </c>
      <c r="B1801">
        <v>104.16798799999999</v>
      </c>
      <c r="C1801">
        <v>5.5871139999999997</v>
      </c>
      <c r="H1801">
        <v>88.050709999999981</v>
      </c>
      <c r="I1801">
        <v>8.3479089999999996</v>
      </c>
    </row>
    <row r="1802" spans="1:9" x14ac:dyDescent="0.25">
      <c r="A1802">
        <v>1801</v>
      </c>
      <c r="B1802">
        <v>104.16798799999999</v>
      </c>
      <c r="C1802">
        <v>5.5871139999999997</v>
      </c>
    </row>
    <row r="1803" spans="1:9" x14ac:dyDescent="0.25">
      <c r="A1803">
        <v>1802</v>
      </c>
      <c r="B1803">
        <v>104.16798799999999</v>
      </c>
      <c r="C1803">
        <v>5.5871139999999997</v>
      </c>
      <c r="F1803">
        <v>96.997449999999986</v>
      </c>
      <c r="G1803">
        <v>5.4557399999999996</v>
      </c>
    </row>
    <row r="1804" spans="1:9" x14ac:dyDescent="0.25">
      <c r="A1804">
        <v>1803</v>
      </c>
      <c r="B1804">
        <v>104.16798799999999</v>
      </c>
      <c r="C1804">
        <v>5.5871139999999997</v>
      </c>
      <c r="F1804">
        <v>96.997449999999986</v>
      </c>
      <c r="G1804">
        <v>5.4557399999999996</v>
      </c>
    </row>
    <row r="1805" spans="1:9" x14ac:dyDescent="0.25">
      <c r="A1805">
        <v>1804</v>
      </c>
      <c r="B1805">
        <v>104.16798799999999</v>
      </c>
      <c r="C1805">
        <v>5.5871139999999997</v>
      </c>
      <c r="F1805">
        <v>96.997449999999986</v>
      </c>
      <c r="G1805">
        <v>5.4557399999999996</v>
      </c>
    </row>
    <row r="1806" spans="1:9" x14ac:dyDescent="0.25">
      <c r="A1806">
        <v>1805</v>
      </c>
      <c r="B1806">
        <v>104.16798799999999</v>
      </c>
      <c r="C1806">
        <v>5.5871139999999997</v>
      </c>
      <c r="F1806">
        <v>96.997449999999986</v>
      </c>
      <c r="G1806">
        <v>5.4557399999999996</v>
      </c>
    </row>
    <row r="1807" spans="1:9" x14ac:dyDescent="0.25">
      <c r="A1807">
        <v>1806</v>
      </c>
      <c r="B1807">
        <v>104.16798799999999</v>
      </c>
      <c r="C1807">
        <v>5.5871139999999997</v>
      </c>
      <c r="F1807">
        <v>96.997449999999986</v>
      </c>
      <c r="G1807">
        <v>5.4557399999999996</v>
      </c>
    </row>
    <row r="1808" spans="1:9" x14ac:dyDescent="0.25">
      <c r="A1808">
        <v>1807</v>
      </c>
      <c r="F1808">
        <v>96.997449999999986</v>
      </c>
      <c r="G1808">
        <v>5.4557399999999996</v>
      </c>
    </row>
    <row r="1809" spans="1:9" x14ac:dyDescent="0.25">
      <c r="A1809">
        <v>1808</v>
      </c>
      <c r="F1809">
        <v>96.997449999999986</v>
      </c>
      <c r="G1809">
        <v>5.4557399999999996</v>
      </c>
    </row>
    <row r="1810" spans="1:9" x14ac:dyDescent="0.25">
      <c r="A1810">
        <v>1809</v>
      </c>
      <c r="D1810">
        <v>114.29882199999999</v>
      </c>
      <c r="E1810">
        <v>6.6388610000000003</v>
      </c>
      <c r="F1810">
        <v>96.997449999999986</v>
      </c>
      <c r="G1810">
        <v>5.4557399999999996</v>
      </c>
    </row>
    <row r="1811" spans="1:9" x14ac:dyDescent="0.25">
      <c r="A1811">
        <v>1810</v>
      </c>
      <c r="D1811">
        <v>114.29882199999999</v>
      </c>
      <c r="E1811">
        <v>6.6388610000000003</v>
      </c>
      <c r="F1811">
        <v>96.997449999999986</v>
      </c>
      <c r="G1811">
        <v>5.4557399999999996</v>
      </c>
    </row>
    <row r="1812" spans="1:9" x14ac:dyDescent="0.25">
      <c r="A1812">
        <v>1811</v>
      </c>
      <c r="D1812">
        <v>114.29882199999999</v>
      </c>
      <c r="E1812">
        <v>6.6388610000000003</v>
      </c>
      <c r="F1812">
        <v>96.997449999999986</v>
      </c>
      <c r="G1812">
        <v>5.4557399999999996</v>
      </c>
    </row>
    <row r="1813" spans="1:9" x14ac:dyDescent="0.25">
      <c r="A1813">
        <v>1812</v>
      </c>
      <c r="D1813">
        <v>114.29882199999999</v>
      </c>
      <c r="E1813">
        <v>6.6388610000000003</v>
      </c>
      <c r="F1813">
        <v>96.997449999999986</v>
      </c>
      <c r="G1813">
        <v>5.4557399999999996</v>
      </c>
    </row>
    <row r="1814" spans="1:9" x14ac:dyDescent="0.25">
      <c r="A1814">
        <v>1813</v>
      </c>
      <c r="D1814">
        <v>114.29882199999999</v>
      </c>
      <c r="E1814">
        <v>6.6388610000000003</v>
      </c>
      <c r="F1814">
        <v>96.997449999999986</v>
      </c>
      <c r="G1814">
        <v>5.4557399999999996</v>
      </c>
    </row>
    <row r="1815" spans="1:9" x14ac:dyDescent="0.25">
      <c r="A1815">
        <v>1814</v>
      </c>
      <c r="D1815">
        <v>114.29882199999999</v>
      </c>
      <c r="E1815">
        <v>6.6388610000000003</v>
      </c>
      <c r="F1815">
        <v>96.997449999999986</v>
      </c>
      <c r="G1815">
        <v>5.4557399999999996</v>
      </c>
    </row>
    <row r="1816" spans="1:9" x14ac:dyDescent="0.25">
      <c r="A1816">
        <v>1815</v>
      </c>
      <c r="D1816">
        <v>114.29882199999999</v>
      </c>
      <c r="E1816">
        <v>6.6388610000000003</v>
      </c>
      <c r="F1816">
        <v>97.129041000000001</v>
      </c>
      <c r="G1816">
        <v>5.3242589999999996</v>
      </c>
    </row>
    <row r="1817" spans="1:9" x14ac:dyDescent="0.25">
      <c r="A1817">
        <v>1816</v>
      </c>
      <c r="D1817">
        <v>114.29882199999999</v>
      </c>
      <c r="E1817">
        <v>6.6388610000000003</v>
      </c>
      <c r="F1817">
        <v>97.260628999999994</v>
      </c>
      <c r="G1817">
        <v>5.4557399999999996</v>
      </c>
    </row>
    <row r="1818" spans="1:9" x14ac:dyDescent="0.25">
      <c r="A1818">
        <v>1817</v>
      </c>
      <c r="D1818">
        <v>114.29882199999999</v>
      </c>
      <c r="E1818">
        <v>6.6388610000000003</v>
      </c>
      <c r="F1818">
        <v>97.326371999999992</v>
      </c>
      <c r="G1818">
        <v>5.5214819999999998</v>
      </c>
    </row>
    <row r="1819" spans="1:9" x14ac:dyDescent="0.25">
      <c r="A1819">
        <v>1818</v>
      </c>
      <c r="D1819">
        <v>114.29882199999999</v>
      </c>
      <c r="E1819">
        <v>6.6388610000000003</v>
      </c>
      <c r="F1819">
        <v>97.326371999999992</v>
      </c>
      <c r="G1819">
        <v>5.5214819999999998</v>
      </c>
    </row>
    <row r="1820" spans="1:9" x14ac:dyDescent="0.25">
      <c r="A1820">
        <v>1819</v>
      </c>
      <c r="D1820">
        <v>114.29882199999999</v>
      </c>
      <c r="E1820">
        <v>6.6388610000000003</v>
      </c>
      <c r="F1820">
        <v>97.326371999999992</v>
      </c>
      <c r="G1820">
        <v>5.5214819999999998</v>
      </c>
    </row>
    <row r="1821" spans="1:9" x14ac:dyDescent="0.25">
      <c r="A1821">
        <v>1820</v>
      </c>
      <c r="D1821">
        <v>114.29882199999999</v>
      </c>
      <c r="E1821">
        <v>6.6388610000000003</v>
      </c>
      <c r="F1821">
        <v>97.392111</v>
      </c>
      <c r="G1821">
        <v>5.5214819999999998</v>
      </c>
    </row>
    <row r="1822" spans="1:9" x14ac:dyDescent="0.25">
      <c r="A1822">
        <v>1821</v>
      </c>
      <c r="D1822">
        <v>114.29882199999999</v>
      </c>
      <c r="E1822">
        <v>6.6388610000000003</v>
      </c>
      <c r="F1822">
        <v>97.786881999999991</v>
      </c>
      <c r="G1822">
        <v>5.7843369999999998</v>
      </c>
    </row>
    <row r="1823" spans="1:9" x14ac:dyDescent="0.25">
      <c r="A1823">
        <v>1822</v>
      </c>
      <c r="D1823">
        <v>114.29882199999999</v>
      </c>
      <c r="E1823">
        <v>6.6388610000000003</v>
      </c>
      <c r="F1823">
        <v>97.852624999999989</v>
      </c>
      <c r="G1823">
        <v>5.7843369999999998</v>
      </c>
      <c r="H1823">
        <v>107.12828399999999</v>
      </c>
      <c r="I1823">
        <v>7.8219810000000001</v>
      </c>
    </row>
    <row r="1824" spans="1:9" x14ac:dyDescent="0.25">
      <c r="A1824">
        <v>1823</v>
      </c>
      <c r="D1824">
        <v>114.29882199999999</v>
      </c>
      <c r="E1824">
        <v>6.6388610000000003</v>
      </c>
      <c r="F1824">
        <v>98.378876999999989</v>
      </c>
      <c r="G1824">
        <v>5.7843369999999998</v>
      </c>
      <c r="H1824">
        <v>107.12828399999999</v>
      </c>
      <c r="I1824">
        <v>7.8219810000000001</v>
      </c>
    </row>
    <row r="1825" spans="1:9" x14ac:dyDescent="0.25">
      <c r="A1825">
        <v>1824</v>
      </c>
      <c r="D1825">
        <v>114.29882199999999</v>
      </c>
      <c r="E1825">
        <v>6.6388610000000003</v>
      </c>
      <c r="H1825">
        <v>107.12828399999999</v>
      </c>
      <c r="I1825">
        <v>7.8219810000000001</v>
      </c>
    </row>
    <row r="1826" spans="1:9" x14ac:dyDescent="0.25">
      <c r="A1826">
        <v>1825</v>
      </c>
      <c r="D1826">
        <v>114.29882199999999</v>
      </c>
      <c r="E1826">
        <v>6.6388610000000003</v>
      </c>
      <c r="H1826">
        <v>107.12828399999999</v>
      </c>
      <c r="I1826">
        <v>7.8219810000000001</v>
      </c>
    </row>
    <row r="1827" spans="1:9" x14ac:dyDescent="0.25">
      <c r="A1827">
        <v>1826</v>
      </c>
      <c r="D1827">
        <v>114.29882199999999</v>
      </c>
      <c r="E1827">
        <v>6.6388610000000003</v>
      </c>
      <c r="H1827">
        <v>107.12828399999999</v>
      </c>
      <c r="I1827">
        <v>7.8219810000000001</v>
      </c>
    </row>
    <row r="1828" spans="1:9" x14ac:dyDescent="0.25">
      <c r="A1828">
        <v>1827</v>
      </c>
      <c r="B1828">
        <v>121.798282</v>
      </c>
      <c r="C1828">
        <v>5.0612950000000003</v>
      </c>
      <c r="D1828">
        <v>114.29882199999999</v>
      </c>
      <c r="E1828">
        <v>6.6388610000000003</v>
      </c>
      <c r="H1828">
        <v>107.12828399999999</v>
      </c>
      <c r="I1828">
        <v>7.8219810000000001</v>
      </c>
    </row>
    <row r="1829" spans="1:9" x14ac:dyDescent="0.25">
      <c r="A1829">
        <v>1828</v>
      </c>
      <c r="B1829">
        <v>121.798282</v>
      </c>
      <c r="C1829">
        <v>5.0612950000000003</v>
      </c>
      <c r="D1829">
        <v>114.29882199999999</v>
      </c>
      <c r="E1829">
        <v>6.6388610000000003</v>
      </c>
      <c r="H1829">
        <v>107.12828399999999</v>
      </c>
      <c r="I1829">
        <v>7.8219810000000001</v>
      </c>
    </row>
    <row r="1830" spans="1:9" x14ac:dyDescent="0.25">
      <c r="A1830">
        <v>1829</v>
      </c>
      <c r="B1830">
        <v>121.798282</v>
      </c>
      <c r="C1830">
        <v>5.0612950000000003</v>
      </c>
      <c r="H1830">
        <v>107.12828399999999</v>
      </c>
      <c r="I1830">
        <v>7.8219810000000001</v>
      </c>
    </row>
    <row r="1831" spans="1:9" x14ac:dyDescent="0.25">
      <c r="A1831">
        <v>1830</v>
      </c>
      <c r="B1831">
        <v>121.798282</v>
      </c>
      <c r="C1831">
        <v>5.0612950000000003</v>
      </c>
      <c r="H1831">
        <v>107.12828399999999</v>
      </c>
      <c r="I1831">
        <v>7.8219810000000001</v>
      </c>
    </row>
    <row r="1832" spans="1:9" x14ac:dyDescent="0.25">
      <c r="A1832">
        <v>1831</v>
      </c>
      <c r="B1832">
        <v>121.798282</v>
      </c>
      <c r="C1832">
        <v>5.0612950000000003</v>
      </c>
      <c r="H1832">
        <v>107.12828399999999</v>
      </c>
      <c r="I1832">
        <v>7.8219810000000001</v>
      </c>
    </row>
    <row r="1833" spans="1:9" x14ac:dyDescent="0.25">
      <c r="A1833">
        <v>1832</v>
      </c>
      <c r="B1833">
        <v>121.798282</v>
      </c>
      <c r="C1833">
        <v>5.0612950000000003</v>
      </c>
      <c r="H1833">
        <v>107.12828399999999</v>
      </c>
      <c r="I1833">
        <v>7.8219810000000001</v>
      </c>
    </row>
    <row r="1834" spans="1:9" x14ac:dyDescent="0.25">
      <c r="A1834">
        <v>1833</v>
      </c>
      <c r="B1834">
        <v>121.798282</v>
      </c>
      <c r="C1834">
        <v>5.0612950000000003</v>
      </c>
      <c r="H1834">
        <v>107.12828399999999</v>
      </c>
      <c r="I1834">
        <v>7.8219810000000001</v>
      </c>
    </row>
    <row r="1835" spans="1:9" x14ac:dyDescent="0.25">
      <c r="A1835">
        <v>1834</v>
      </c>
      <c r="B1835">
        <v>121.798282</v>
      </c>
      <c r="C1835">
        <v>5.0612950000000003</v>
      </c>
      <c r="H1835">
        <v>107.19402499999998</v>
      </c>
      <c r="I1835">
        <v>7.6906080000000001</v>
      </c>
    </row>
    <row r="1836" spans="1:9" x14ac:dyDescent="0.25">
      <c r="A1836">
        <v>1835</v>
      </c>
      <c r="B1836">
        <v>121.798282</v>
      </c>
      <c r="C1836">
        <v>5.0612950000000003</v>
      </c>
      <c r="H1836">
        <v>107.19402499999998</v>
      </c>
      <c r="I1836">
        <v>7.6906080000000001</v>
      </c>
    </row>
    <row r="1837" spans="1:9" x14ac:dyDescent="0.25">
      <c r="A1837">
        <v>1836</v>
      </c>
      <c r="B1837">
        <v>121.798282</v>
      </c>
      <c r="C1837">
        <v>5.0612950000000003</v>
      </c>
      <c r="H1837">
        <v>107.19402499999998</v>
      </c>
      <c r="I1837">
        <v>7.6906080000000001</v>
      </c>
    </row>
    <row r="1838" spans="1:9" x14ac:dyDescent="0.25">
      <c r="A1838">
        <v>1837</v>
      </c>
      <c r="B1838">
        <v>121.798282</v>
      </c>
      <c r="C1838">
        <v>5.0612950000000003</v>
      </c>
      <c r="H1838">
        <v>107.45720699999998</v>
      </c>
      <c r="I1838">
        <v>7.559126</v>
      </c>
    </row>
    <row r="1839" spans="1:9" x14ac:dyDescent="0.25">
      <c r="A1839">
        <v>1838</v>
      </c>
      <c r="B1839">
        <v>121.798282</v>
      </c>
      <c r="C1839">
        <v>5.0612950000000003</v>
      </c>
      <c r="H1839">
        <v>107.45720699999998</v>
      </c>
      <c r="I1839">
        <v>7.559126</v>
      </c>
    </row>
    <row r="1840" spans="1:9" x14ac:dyDescent="0.25">
      <c r="A1840">
        <v>1839</v>
      </c>
      <c r="B1840">
        <v>121.798282</v>
      </c>
      <c r="C1840">
        <v>5.0612950000000003</v>
      </c>
      <c r="H1840">
        <v>107.58879599999999</v>
      </c>
      <c r="I1840">
        <v>7.559126</v>
      </c>
    </row>
    <row r="1841" spans="1:9" x14ac:dyDescent="0.25">
      <c r="A1841">
        <v>1840</v>
      </c>
      <c r="B1841">
        <v>121.798282</v>
      </c>
      <c r="C1841">
        <v>5.0612950000000003</v>
      </c>
      <c r="H1841">
        <v>107.65453699999999</v>
      </c>
      <c r="I1841">
        <v>7.493385</v>
      </c>
    </row>
    <row r="1842" spans="1:9" x14ac:dyDescent="0.25">
      <c r="A1842">
        <v>1841</v>
      </c>
      <c r="B1842">
        <v>121.798282</v>
      </c>
      <c r="C1842">
        <v>5.0612950000000003</v>
      </c>
      <c r="H1842">
        <v>107.65453699999999</v>
      </c>
      <c r="I1842">
        <v>7.493385</v>
      </c>
    </row>
    <row r="1843" spans="1:9" x14ac:dyDescent="0.25">
      <c r="A1843">
        <v>1842</v>
      </c>
      <c r="B1843">
        <v>121.798282</v>
      </c>
      <c r="C1843">
        <v>5.0612950000000003</v>
      </c>
      <c r="H1843">
        <v>107.72038599999999</v>
      </c>
      <c r="I1843">
        <v>7.4276439999999999</v>
      </c>
    </row>
    <row r="1844" spans="1:9" x14ac:dyDescent="0.25">
      <c r="A1844">
        <v>1843</v>
      </c>
      <c r="B1844">
        <v>121.798282</v>
      </c>
      <c r="C1844">
        <v>5.0612950000000003</v>
      </c>
      <c r="F1844">
        <v>115.81184199999998</v>
      </c>
      <c r="G1844">
        <v>3.9439150000000001</v>
      </c>
      <c r="H1844">
        <v>108.04930899999999</v>
      </c>
      <c r="I1844">
        <v>7.2304209999999998</v>
      </c>
    </row>
    <row r="1845" spans="1:9" x14ac:dyDescent="0.25">
      <c r="A1845">
        <v>1844</v>
      </c>
      <c r="B1845">
        <v>121.798282</v>
      </c>
      <c r="C1845">
        <v>5.0612950000000003</v>
      </c>
      <c r="F1845">
        <v>115.81184199999998</v>
      </c>
      <c r="G1845">
        <v>3.9439150000000001</v>
      </c>
      <c r="H1845">
        <v>108.04930899999999</v>
      </c>
      <c r="I1845">
        <v>7.2304209999999998</v>
      </c>
    </row>
    <row r="1846" spans="1:9" x14ac:dyDescent="0.25">
      <c r="A1846">
        <v>1845</v>
      </c>
      <c r="B1846">
        <v>121.798282</v>
      </c>
      <c r="C1846">
        <v>5.0612950000000003</v>
      </c>
      <c r="F1846">
        <v>115.81184199999998</v>
      </c>
      <c r="G1846">
        <v>3.9439150000000001</v>
      </c>
      <c r="H1846">
        <v>108.04930899999999</v>
      </c>
      <c r="I1846">
        <v>7.2304209999999998</v>
      </c>
    </row>
    <row r="1847" spans="1:9" x14ac:dyDescent="0.25">
      <c r="A1847">
        <v>1846</v>
      </c>
      <c r="B1847">
        <v>121.798282</v>
      </c>
      <c r="C1847">
        <v>5.0612950000000003</v>
      </c>
      <c r="F1847">
        <v>115.81184199999998</v>
      </c>
      <c r="G1847">
        <v>3.9439150000000001</v>
      </c>
    </row>
    <row r="1848" spans="1:9" x14ac:dyDescent="0.25">
      <c r="A1848">
        <v>1847</v>
      </c>
      <c r="B1848">
        <v>121.798282</v>
      </c>
      <c r="C1848">
        <v>5.0612950000000003</v>
      </c>
      <c r="F1848">
        <v>115.81184199999998</v>
      </c>
      <c r="G1848">
        <v>3.9439150000000001</v>
      </c>
    </row>
    <row r="1849" spans="1:9" x14ac:dyDescent="0.25">
      <c r="A1849">
        <v>1848</v>
      </c>
      <c r="B1849">
        <v>121.798282</v>
      </c>
      <c r="C1849">
        <v>5.0612950000000003</v>
      </c>
      <c r="F1849">
        <v>115.81184199999998</v>
      </c>
      <c r="G1849">
        <v>3.9439150000000001</v>
      </c>
    </row>
    <row r="1850" spans="1:9" x14ac:dyDescent="0.25">
      <c r="A1850">
        <v>1849</v>
      </c>
      <c r="F1850">
        <v>115.81184199999998</v>
      </c>
      <c r="G1850">
        <v>3.9439150000000001</v>
      </c>
    </row>
    <row r="1851" spans="1:9" x14ac:dyDescent="0.25">
      <c r="A1851">
        <v>1850</v>
      </c>
      <c r="F1851">
        <v>115.81184199999998</v>
      </c>
      <c r="G1851">
        <v>3.9439150000000001</v>
      </c>
    </row>
    <row r="1852" spans="1:9" x14ac:dyDescent="0.25">
      <c r="A1852">
        <v>1851</v>
      </c>
      <c r="F1852">
        <v>115.81184199999998</v>
      </c>
      <c r="G1852">
        <v>3.9439150000000001</v>
      </c>
    </row>
    <row r="1853" spans="1:9" x14ac:dyDescent="0.25">
      <c r="A1853">
        <v>1852</v>
      </c>
      <c r="D1853">
        <v>144.902355</v>
      </c>
      <c r="E1853">
        <v>6.7135829999999999</v>
      </c>
      <c r="F1853">
        <v>115.81184199999998</v>
      </c>
      <c r="G1853">
        <v>3.9439150000000001</v>
      </c>
    </row>
    <row r="1854" spans="1:9" x14ac:dyDescent="0.25">
      <c r="A1854">
        <v>1853</v>
      </c>
      <c r="D1854">
        <v>144.902355</v>
      </c>
      <c r="E1854">
        <v>6.7135829999999999</v>
      </c>
      <c r="F1854">
        <v>115.81184199999998</v>
      </c>
      <c r="G1854">
        <v>3.9439150000000001</v>
      </c>
    </row>
    <row r="1855" spans="1:9" x14ac:dyDescent="0.25">
      <c r="A1855">
        <v>1854</v>
      </c>
      <c r="D1855">
        <v>144.902355</v>
      </c>
      <c r="E1855">
        <v>6.7135829999999999</v>
      </c>
      <c r="F1855">
        <v>115.81184199999998</v>
      </c>
      <c r="G1855">
        <v>3.9439150000000001</v>
      </c>
    </row>
    <row r="1856" spans="1:9" x14ac:dyDescent="0.25">
      <c r="A1856">
        <v>1855</v>
      </c>
      <c r="D1856">
        <v>144.902355</v>
      </c>
      <c r="E1856">
        <v>6.7135829999999999</v>
      </c>
      <c r="F1856">
        <v>115.877691</v>
      </c>
      <c r="G1856">
        <v>3.9439150000000001</v>
      </c>
    </row>
    <row r="1857" spans="1:9" x14ac:dyDescent="0.25">
      <c r="A1857">
        <v>1856</v>
      </c>
      <c r="D1857">
        <v>144.902355</v>
      </c>
      <c r="E1857">
        <v>6.7135829999999999</v>
      </c>
      <c r="F1857">
        <v>115.877691</v>
      </c>
      <c r="G1857">
        <v>3.9439150000000001</v>
      </c>
    </row>
    <row r="1858" spans="1:9" x14ac:dyDescent="0.25">
      <c r="A1858">
        <v>1857</v>
      </c>
      <c r="D1858">
        <v>144.902355</v>
      </c>
      <c r="E1858">
        <v>6.7135829999999999</v>
      </c>
      <c r="F1858">
        <v>116.07502199999999</v>
      </c>
      <c r="G1858">
        <v>3.9439150000000001</v>
      </c>
    </row>
    <row r="1859" spans="1:9" x14ac:dyDescent="0.25">
      <c r="A1859">
        <v>1858</v>
      </c>
      <c r="D1859">
        <v>144.902355</v>
      </c>
      <c r="E1859">
        <v>6.7135829999999999</v>
      </c>
      <c r="F1859">
        <v>116.07502199999999</v>
      </c>
      <c r="G1859">
        <v>3.9439150000000001</v>
      </c>
    </row>
    <row r="1860" spans="1:9" x14ac:dyDescent="0.25">
      <c r="A1860">
        <v>1859</v>
      </c>
      <c r="D1860">
        <v>144.902355</v>
      </c>
      <c r="E1860">
        <v>6.7135829999999999</v>
      </c>
      <c r="F1860">
        <v>116.07502199999999</v>
      </c>
      <c r="G1860">
        <v>3.9439150000000001</v>
      </c>
    </row>
    <row r="1861" spans="1:9" x14ac:dyDescent="0.25">
      <c r="A1861">
        <v>1860</v>
      </c>
      <c r="D1861">
        <v>144.902355</v>
      </c>
      <c r="E1861">
        <v>6.7135829999999999</v>
      </c>
      <c r="F1861">
        <v>116.07502199999999</v>
      </c>
      <c r="G1861">
        <v>3.9439150000000001</v>
      </c>
    </row>
    <row r="1862" spans="1:9" x14ac:dyDescent="0.25">
      <c r="A1862">
        <v>1861</v>
      </c>
      <c r="D1862">
        <v>144.902355</v>
      </c>
      <c r="E1862">
        <v>6.7135829999999999</v>
      </c>
      <c r="F1862">
        <v>116.07502199999999</v>
      </c>
      <c r="G1862">
        <v>3.9439150000000001</v>
      </c>
    </row>
    <row r="1863" spans="1:9" x14ac:dyDescent="0.25">
      <c r="A1863">
        <v>1862</v>
      </c>
      <c r="D1863">
        <v>144.902355</v>
      </c>
      <c r="E1863">
        <v>6.7135829999999999</v>
      </c>
      <c r="F1863">
        <v>116.07502199999999</v>
      </c>
      <c r="G1863">
        <v>3.9439150000000001</v>
      </c>
    </row>
    <row r="1864" spans="1:9" x14ac:dyDescent="0.25">
      <c r="A1864">
        <v>1863</v>
      </c>
      <c r="D1864">
        <v>144.902355</v>
      </c>
      <c r="E1864">
        <v>6.7135829999999999</v>
      </c>
      <c r="F1864">
        <v>116.07502199999999</v>
      </c>
      <c r="G1864">
        <v>3.9439150000000001</v>
      </c>
    </row>
    <row r="1865" spans="1:9" x14ac:dyDescent="0.25">
      <c r="A1865">
        <v>1864</v>
      </c>
      <c r="D1865">
        <v>144.902355</v>
      </c>
      <c r="E1865">
        <v>6.7135829999999999</v>
      </c>
      <c r="F1865">
        <v>116.07502199999999</v>
      </c>
      <c r="G1865">
        <v>3.9439150000000001</v>
      </c>
    </row>
    <row r="1866" spans="1:9" x14ac:dyDescent="0.25">
      <c r="A1866">
        <v>1865</v>
      </c>
      <c r="D1866">
        <v>144.902355</v>
      </c>
      <c r="E1866">
        <v>6.7135829999999999</v>
      </c>
    </row>
    <row r="1867" spans="1:9" x14ac:dyDescent="0.25">
      <c r="A1867">
        <v>1866</v>
      </c>
      <c r="D1867">
        <v>144.902355</v>
      </c>
      <c r="E1867">
        <v>6.7135829999999999</v>
      </c>
    </row>
    <row r="1868" spans="1:9" x14ac:dyDescent="0.25">
      <c r="A1868">
        <v>1867</v>
      </c>
      <c r="D1868">
        <v>144.902355</v>
      </c>
      <c r="E1868">
        <v>6.7135829999999999</v>
      </c>
      <c r="H1868">
        <v>125.35068099999999</v>
      </c>
      <c r="I1868">
        <v>7.2304209999999998</v>
      </c>
    </row>
    <row r="1869" spans="1:9" x14ac:dyDescent="0.25">
      <c r="A1869">
        <v>1868</v>
      </c>
      <c r="D1869">
        <v>144.902355</v>
      </c>
      <c r="E1869">
        <v>6.7135829999999999</v>
      </c>
      <c r="H1869">
        <v>125.35068099999999</v>
      </c>
      <c r="I1869">
        <v>7.2304209999999998</v>
      </c>
    </row>
    <row r="1870" spans="1:9" x14ac:dyDescent="0.25">
      <c r="A1870">
        <v>1869</v>
      </c>
      <c r="D1870">
        <v>144.902355</v>
      </c>
      <c r="E1870">
        <v>6.7135829999999999</v>
      </c>
      <c r="H1870">
        <v>125.35068099999999</v>
      </c>
      <c r="I1870">
        <v>7.2304209999999998</v>
      </c>
    </row>
    <row r="1871" spans="1:9" x14ac:dyDescent="0.25">
      <c r="A1871">
        <v>1870</v>
      </c>
      <c r="D1871">
        <v>144.902355</v>
      </c>
      <c r="E1871">
        <v>6.7135829999999999</v>
      </c>
      <c r="H1871">
        <v>125.35068099999999</v>
      </c>
      <c r="I1871">
        <v>7.2304209999999998</v>
      </c>
    </row>
    <row r="1872" spans="1:9" x14ac:dyDescent="0.25">
      <c r="A1872">
        <v>1871</v>
      </c>
      <c r="B1872">
        <v>152.08131800000001</v>
      </c>
      <c r="C1872">
        <v>5.2429920000000001</v>
      </c>
      <c r="D1872">
        <v>144.902355</v>
      </c>
      <c r="E1872">
        <v>6.7135829999999999</v>
      </c>
      <c r="H1872">
        <v>125.35068099999999</v>
      </c>
      <c r="I1872">
        <v>7.2304209999999998</v>
      </c>
    </row>
    <row r="1873" spans="1:9" x14ac:dyDescent="0.25">
      <c r="A1873">
        <v>1872</v>
      </c>
      <c r="B1873">
        <v>152.08131800000001</v>
      </c>
      <c r="C1873">
        <v>5.2429920000000001</v>
      </c>
      <c r="H1873">
        <v>125.35068099999999</v>
      </c>
      <c r="I1873">
        <v>7.2304209999999998</v>
      </c>
    </row>
    <row r="1874" spans="1:9" x14ac:dyDescent="0.25">
      <c r="A1874">
        <v>1873</v>
      </c>
      <c r="B1874">
        <v>152.08131800000001</v>
      </c>
      <c r="C1874">
        <v>5.2429920000000001</v>
      </c>
      <c r="H1874">
        <v>125.35068099999999</v>
      </c>
      <c r="I1874">
        <v>7.2304209999999998</v>
      </c>
    </row>
    <row r="1875" spans="1:9" x14ac:dyDescent="0.25">
      <c r="A1875">
        <v>1874</v>
      </c>
      <c r="B1875">
        <v>152.08131800000001</v>
      </c>
      <c r="C1875">
        <v>5.2429920000000001</v>
      </c>
      <c r="H1875">
        <v>125.35068099999999</v>
      </c>
      <c r="I1875">
        <v>7.2304209999999998</v>
      </c>
    </row>
    <row r="1876" spans="1:9" x14ac:dyDescent="0.25">
      <c r="A1876">
        <v>1875</v>
      </c>
      <c r="B1876">
        <v>152.08131800000001</v>
      </c>
      <c r="C1876">
        <v>5.2429920000000001</v>
      </c>
      <c r="H1876">
        <v>125.35068099999999</v>
      </c>
      <c r="I1876">
        <v>7.2304209999999998</v>
      </c>
    </row>
    <row r="1877" spans="1:9" x14ac:dyDescent="0.25">
      <c r="A1877">
        <v>1876</v>
      </c>
      <c r="B1877">
        <v>152.08131800000001</v>
      </c>
      <c r="C1877">
        <v>5.2429920000000001</v>
      </c>
      <c r="H1877">
        <v>125.35068099999999</v>
      </c>
      <c r="I1877">
        <v>7.2304209999999998</v>
      </c>
    </row>
    <row r="1878" spans="1:9" x14ac:dyDescent="0.25">
      <c r="A1878">
        <v>1877</v>
      </c>
      <c r="B1878">
        <v>152.08131800000001</v>
      </c>
      <c r="C1878">
        <v>5.2429920000000001</v>
      </c>
      <c r="H1878">
        <v>125.35068099999999</v>
      </c>
      <c r="I1878">
        <v>7.2304209999999998</v>
      </c>
    </row>
    <row r="1879" spans="1:9" x14ac:dyDescent="0.25">
      <c r="A1879">
        <v>1878</v>
      </c>
      <c r="B1879">
        <v>152.08131800000001</v>
      </c>
      <c r="C1879">
        <v>5.2429920000000001</v>
      </c>
      <c r="H1879">
        <v>125.35068099999999</v>
      </c>
      <c r="I1879">
        <v>7.2304209999999998</v>
      </c>
    </row>
    <row r="1880" spans="1:9" x14ac:dyDescent="0.25">
      <c r="A1880">
        <v>1879</v>
      </c>
      <c r="B1880">
        <v>152.08131800000001</v>
      </c>
      <c r="C1880">
        <v>5.2429920000000001</v>
      </c>
      <c r="H1880">
        <v>125.35068099999999</v>
      </c>
      <c r="I1880">
        <v>7.2304209999999998</v>
      </c>
    </row>
    <row r="1881" spans="1:9" x14ac:dyDescent="0.25">
      <c r="A1881">
        <v>1880</v>
      </c>
      <c r="B1881">
        <v>152.08131800000001</v>
      </c>
      <c r="C1881">
        <v>5.2429920000000001</v>
      </c>
      <c r="H1881">
        <v>125.35068099999999</v>
      </c>
      <c r="I1881">
        <v>7.2304209999999998</v>
      </c>
    </row>
    <row r="1882" spans="1:9" x14ac:dyDescent="0.25">
      <c r="A1882">
        <v>1881</v>
      </c>
      <c r="B1882">
        <v>152.08131800000001</v>
      </c>
      <c r="C1882">
        <v>5.2429920000000001</v>
      </c>
      <c r="H1882">
        <v>125.35068099999999</v>
      </c>
      <c r="I1882">
        <v>7.2304209999999998</v>
      </c>
    </row>
    <row r="1883" spans="1:9" x14ac:dyDescent="0.25">
      <c r="A1883">
        <v>1882</v>
      </c>
      <c r="B1883">
        <v>152.08131800000001</v>
      </c>
      <c r="C1883">
        <v>5.2429920000000001</v>
      </c>
      <c r="H1883">
        <v>125.548013</v>
      </c>
      <c r="I1883">
        <v>7.0989389999999997</v>
      </c>
    </row>
    <row r="1884" spans="1:9" x14ac:dyDescent="0.25">
      <c r="A1884">
        <v>1883</v>
      </c>
      <c r="B1884">
        <v>152.08131800000001</v>
      </c>
      <c r="C1884">
        <v>5.2429920000000001</v>
      </c>
      <c r="H1884">
        <v>125.548013</v>
      </c>
      <c r="I1884">
        <v>7.0989389999999997</v>
      </c>
    </row>
    <row r="1885" spans="1:9" x14ac:dyDescent="0.25">
      <c r="A1885">
        <v>1884</v>
      </c>
      <c r="B1885">
        <v>152.08131800000001</v>
      </c>
      <c r="C1885">
        <v>5.2429920000000001</v>
      </c>
      <c r="H1885">
        <v>125.548013</v>
      </c>
      <c r="I1885">
        <v>7.0989389999999997</v>
      </c>
    </row>
    <row r="1886" spans="1:9" x14ac:dyDescent="0.25">
      <c r="A1886">
        <v>1885</v>
      </c>
      <c r="B1886">
        <v>152.08131800000001</v>
      </c>
      <c r="C1886">
        <v>5.2429920000000001</v>
      </c>
      <c r="H1886">
        <v>125.548013</v>
      </c>
      <c r="I1886">
        <v>7.0989389999999997</v>
      </c>
    </row>
    <row r="1887" spans="1:9" x14ac:dyDescent="0.25">
      <c r="A1887">
        <v>1886</v>
      </c>
      <c r="B1887">
        <v>152.08131800000001</v>
      </c>
      <c r="C1887">
        <v>5.2429920000000001</v>
      </c>
      <c r="H1887">
        <v>125.548013</v>
      </c>
      <c r="I1887">
        <v>7.0989389999999997</v>
      </c>
    </row>
    <row r="1888" spans="1:9" x14ac:dyDescent="0.25">
      <c r="A1888">
        <v>1887</v>
      </c>
      <c r="B1888">
        <v>152.08131800000001</v>
      </c>
      <c r="C1888">
        <v>5.2429920000000001</v>
      </c>
      <c r="H1888">
        <v>125.548013</v>
      </c>
      <c r="I1888">
        <v>7.0989389999999997</v>
      </c>
    </row>
    <row r="1889" spans="1:9" x14ac:dyDescent="0.25">
      <c r="A1889">
        <v>1888</v>
      </c>
      <c r="B1889">
        <v>152.08131800000001</v>
      </c>
      <c r="C1889">
        <v>5.2429920000000001</v>
      </c>
      <c r="F1889">
        <v>147.40220299999999</v>
      </c>
      <c r="G1889">
        <v>4.7314090000000002</v>
      </c>
      <c r="H1889">
        <v>126.00852499999999</v>
      </c>
      <c r="I1889">
        <v>7.0333069999999998</v>
      </c>
    </row>
    <row r="1890" spans="1:9" x14ac:dyDescent="0.25">
      <c r="A1890">
        <v>1889</v>
      </c>
      <c r="B1890">
        <v>152.08131800000001</v>
      </c>
      <c r="C1890">
        <v>5.2429920000000001</v>
      </c>
      <c r="F1890">
        <v>147.40220299999999</v>
      </c>
      <c r="G1890">
        <v>4.7314090000000002</v>
      </c>
      <c r="H1890">
        <v>126.07426599999999</v>
      </c>
      <c r="I1890">
        <v>6.9675659999999997</v>
      </c>
    </row>
    <row r="1891" spans="1:9" x14ac:dyDescent="0.25">
      <c r="A1891">
        <v>1890</v>
      </c>
      <c r="B1891">
        <v>152.08131800000001</v>
      </c>
      <c r="C1891">
        <v>5.2429920000000001</v>
      </c>
      <c r="F1891">
        <v>147.40220299999999</v>
      </c>
      <c r="G1891">
        <v>4.7314090000000002</v>
      </c>
    </row>
    <row r="1892" spans="1:9" x14ac:dyDescent="0.25">
      <c r="A1892">
        <v>1891</v>
      </c>
      <c r="B1892">
        <v>152.08131800000001</v>
      </c>
      <c r="C1892">
        <v>5.2429920000000001</v>
      </c>
      <c r="D1892">
        <v>160.02944199999999</v>
      </c>
      <c r="E1892">
        <v>7.2890100000000002</v>
      </c>
      <c r="F1892">
        <v>147.40220299999999</v>
      </c>
      <c r="G1892">
        <v>4.7314090000000002</v>
      </c>
    </row>
    <row r="1893" spans="1:9" x14ac:dyDescent="0.25">
      <c r="A1893">
        <v>1892</v>
      </c>
      <c r="B1893">
        <v>152.08131800000001</v>
      </c>
      <c r="C1893">
        <v>5.2429920000000001</v>
      </c>
      <c r="D1893">
        <v>160.02944199999999</v>
      </c>
      <c r="E1893">
        <v>7.2890100000000002</v>
      </c>
      <c r="F1893">
        <v>147.40220299999999</v>
      </c>
      <c r="G1893">
        <v>4.7314090000000002</v>
      </c>
    </row>
    <row r="1894" spans="1:9" x14ac:dyDescent="0.25">
      <c r="A1894">
        <v>1893</v>
      </c>
      <c r="D1894">
        <v>160.02944199999999</v>
      </c>
      <c r="E1894">
        <v>7.2890100000000002</v>
      </c>
      <c r="F1894">
        <v>147.40220299999999</v>
      </c>
      <c r="G1894">
        <v>4.7314090000000002</v>
      </c>
    </row>
    <row r="1895" spans="1:9" x14ac:dyDescent="0.25">
      <c r="A1895">
        <v>1894</v>
      </c>
      <c r="D1895">
        <v>160.02944199999999</v>
      </c>
      <c r="E1895">
        <v>7.2890100000000002</v>
      </c>
      <c r="F1895">
        <v>147.40220299999999</v>
      </c>
      <c r="G1895">
        <v>4.7314090000000002</v>
      </c>
    </row>
    <row r="1896" spans="1:9" x14ac:dyDescent="0.25">
      <c r="A1896">
        <v>1895</v>
      </c>
      <c r="D1896">
        <v>160.02944199999999</v>
      </c>
      <c r="E1896">
        <v>7.2890100000000002</v>
      </c>
      <c r="F1896">
        <v>147.40220299999999</v>
      </c>
      <c r="G1896">
        <v>4.7314090000000002</v>
      </c>
    </row>
    <row r="1897" spans="1:9" x14ac:dyDescent="0.25">
      <c r="A1897">
        <v>1896</v>
      </c>
      <c r="D1897">
        <v>160.02944199999999</v>
      </c>
      <c r="E1897">
        <v>7.2890100000000002</v>
      </c>
      <c r="F1897">
        <v>147.40220299999999</v>
      </c>
      <c r="G1897">
        <v>4.7314090000000002</v>
      </c>
    </row>
    <row r="1898" spans="1:9" x14ac:dyDescent="0.25">
      <c r="A1898">
        <v>1897</v>
      </c>
      <c r="D1898">
        <v>160.02944199999999</v>
      </c>
      <c r="E1898">
        <v>7.2890100000000002</v>
      </c>
      <c r="F1898">
        <v>147.40220299999999</v>
      </c>
      <c r="G1898">
        <v>4.7314090000000002</v>
      </c>
    </row>
    <row r="1899" spans="1:9" x14ac:dyDescent="0.25">
      <c r="A1899">
        <v>1898</v>
      </c>
      <c r="D1899">
        <v>160.02944199999999</v>
      </c>
      <c r="E1899">
        <v>7.2890100000000002</v>
      </c>
      <c r="F1899">
        <v>147.40220299999999</v>
      </c>
      <c r="G1899">
        <v>4.7314090000000002</v>
      </c>
    </row>
    <row r="1900" spans="1:9" x14ac:dyDescent="0.25">
      <c r="A1900">
        <v>1899</v>
      </c>
      <c r="D1900">
        <v>160.02944199999999</v>
      </c>
      <c r="E1900">
        <v>7.2890100000000002</v>
      </c>
      <c r="F1900">
        <v>147.40220299999999</v>
      </c>
      <c r="G1900">
        <v>4.7314090000000002</v>
      </c>
    </row>
    <row r="1901" spans="1:9" x14ac:dyDescent="0.25">
      <c r="A1901">
        <v>1900</v>
      </c>
      <c r="D1901">
        <v>160.02944199999999</v>
      </c>
      <c r="E1901">
        <v>7.2890100000000002</v>
      </c>
      <c r="F1901">
        <v>147.53030799999999</v>
      </c>
      <c r="G1901">
        <v>4.7314090000000002</v>
      </c>
    </row>
    <row r="1902" spans="1:9" x14ac:dyDescent="0.25">
      <c r="A1902">
        <v>1901</v>
      </c>
      <c r="D1902">
        <v>160.02944199999999</v>
      </c>
      <c r="E1902">
        <v>7.2890100000000002</v>
      </c>
      <c r="F1902">
        <v>147.53030799999999</v>
      </c>
      <c r="G1902">
        <v>4.7314090000000002</v>
      </c>
    </row>
    <row r="1903" spans="1:9" x14ac:dyDescent="0.25">
      <c r="A1903">
        <v>1902</v>
      </c>
      <c r="D1903">
        <v>160.02944199999999</v>
      </c>
      <c r="E1903">
        <v>7.2890100000000002</v>
      </c>
      <c r="F1903">
        <v>147.53030799999999</v>
      </c>
      <c r="G1903">
        <v>4.7314090000000002</v>
      </c>
    </row>
    <row r="1904" spans="1:9" x14ac:dyDescent="0.25">
      <c r="A1904">
        <v>1903</v>
      </c>
      <c r="D1904">
        <v>160.02944199999999</v>
      </c>
      <c r="E1904">
        <v>7.2890100000000002</v>
      </c>
      <c r="F1904">
        <v>147.53030799999999</v>
      </c>
      <c r="G1904">
        <v>4.7314090000000002</v>
      </c>
    </row>
    <row r="1905" spans="1:9" x14ac:dyDescent="0.25">
      <c r="A1905">
        <v>1904</v>
      </c>
      <c r="D1905">
        <v>160.02944199999999</v>
      </c>
      <c r="E1905">
        <v>7.2890100000000002</v>
      </c>
      <c r="F1905">
        <v>147.850887</v>
      </c>
      <c r="G1905">
        <v>4.8593039999999998</v>
      </c>
    </row>
    <row r="1906" spans="1:9" x14ac:dyDescent="0.25">
      <c r="A1906">
        <v>1905</v>
      </c>
      <c r="D1906">
        <v>160.02944199999999</v>
      </c>
      <c r="E1906">
        <v>7.2890100000000002</v>
      </c>
      <c r="F1906">
        <v>147.91494</v>
      </c>
      <c r="G1906">
        <v>4.8593039999999998</v>
      </c>
    </row>
    <row r="1907" spans="1:9" x14ac:dyDescent="0.25">
      <c r="A1907">
        <v>1906</v>
      </c>
      <c r="D1907">
        <v>160.02944199999999</v>
      </c>
      <c r="E1907">
        <v>7.2890100000000002</v>
      </c>
      <c r="F1907">
        <v>147.91494</v>
      </c>
      <c r="G1907">
        <v>4.8593039999999998</v>
      </c>
    </row>
    <row r="1908" spans="1:9" x14ac:dyDescent="0.25">
      <c r="A1908">
        <v>1907</v>
      </c>
      <c r="D1908">
        <v>160.02944199999999</v>
      </c>
      <c r="E1908">
        <v>7.2890100000000002</v>
      </c>
      <c r="F1908">
        <v>147.91494</v>
      </c>
      <c r="G1908">
        <v>4.8593039999999998</v>
      </c>
    </row>
    <row r="1909" spans="1:9" x14ac:dyDescent="0.25">
      <c r="A1909">
        <v>1908</v>
      </c>
      <c r="D1909">
        <v>160.02944199999999</v>
      </c>
      <c r="E1909">
        <v>7.2890100000000002</v>
      </c>
      <c r="F1909">
        <v>148.10720499999999</v>
      </c>
      <c r="G1909">
        <v>4.9871999999999996</v>
      </c>
    </row>
    <row r="1910" spans="1:9" x14ac:dyDescent="0.25">
      <c r="A1910">
        <v>1909</v>
      </c>
      <c r="D1910">
        <v>160.02944199999999</v>
      </c>
      <c r="E1910">
        <v>7.2890100000000002</v>
      </c>
      <c r="F1910">
        <v>148.10720499999999</v>
      </c>
      <c r="G1910">
        <v>4.9871999999999996</v>
      </c>
      <c r="H1910">
        <v>155.92711700000001</v>
      </c>
      <c r="I1910">
        <v>8.8874969999999998</v>
      </c>
    </row>
    <row r="1911" spans="1:9" x14ac:dyDescent="0.25">
      <c r="A1911">
        <v>1910</v>
      </c>
      <c r="D1911">
        <v>160.02944199999999</v>
      </c>
      <c r="E1911">
        <v>7.2890100000000002</v>
      </c>
      <c r="H1911">
        <v>155.92711700000001</v>
      </c>
      <c r="I1911">
        <v>8.8874969999999998</v>
      </c>
    </row>
    <row r="1912" spans="1:9" x14ac:dyDescent="0.25">
      <c r="A1912">
        <v>1911</v>
      </c>
      <c r="D1912">
        <v>160.02944199999999</v>
      </c>
      <c r="E1912">
        <v>7.2890100000000002</v>
      </c>
      <c r="H1912">
        <v>155.92711700000001</v>
      </c>
      <c r="I1912">
        <v>8.8874969999999998</v>
      </c>
    </row>
    <row r="1913" spans="1:9" x14ac:dyDescent="0.25">
      <c r="A1913">
        <v>1912</v>
      </c>
      <c r="H1913">
        <v>155.92711700000001</v>
      </c>
      <c r="I1913">
        <v>8.8874969999999998</v>
      </c>
    </row>
    <row r="1914" spans="1:9" x14ac:dyDescent="0.25">
      <c r="A1914">
        <v>1913</v>
      </c>
      <c r="H1914">
        <v>155.92711700000001</v>
      </c>
      <c r="I1914">
        <v>8.8874969999999998</v>
      </c>
    </row>
    <row r="1915" spans="1:9" x14ac:dyDescent="0.25">
      <c r="A1915">
        <v>1914</v>
      </c>
      <c r="H1915">
        <v>155.92711700000001</v>
      </c>
      <c r="I1915">
        <v>8.8874969999999998</v>
      </c>
    </row>
    <row r="1916" spans="1:9" x14ac:dyDescent="0.25">
      <c r="A1916">
        <v>1915</v>
      </c>
      <c r="H1916">
        <v>155.92711700000001</v>
      </c>
      <c r="I1916">
        <v>8.8874969999999998</v>
      </c>
    </row>
    <row r="1917" spans="1:9" x14ac:dyDescent="0.25">
      <c r="A1917">
        <v>1916</v>
      </c>
      <c r="B1917">
        <v>170.22088600000001</v>
      </c>
      <c r="C1917">
        <v>6.7135829999999999</v>
      </c>
      <c r="H1917">
        <v>155.92711700000001</v>
      </c>
      <c r="I1917">
        <v>8.8874969999999998</v>
      </c>
    </row>
    <row r="1918" spans="1:9" x14ac:dyDescent="0.25">
      <c r="A1918">
        <v>1917</v>
      </c>
      <c r="B1918">
        <v>170.22088600000001</v>
      </c>
      <c r="C1918">
        <v>6.7135829999999999</v>
      </c>
      <c r="H1918">
        <v>155.92711700000001</v>
      </c>
      <c r="I1918">
        <v>8.8874969999999998</v>
      </c>
    </row>
    <row r="1919" spans="1:9" x14ac:dyDescent="0.25">
      <c r="A1919">
        <v>1918</v>
      </c>
      <c r="B1919">
        <v>170.22088600000001</v>
      </c>
      <c r="C1919">
        <v>6.7135829999999999</v>
      </c>
      <c r="H1919">
        <v>155.92711700000001</v>
      </c>
      <c r="I1919">
        <v>8.8874969999999998</v>
      </c>
    </row>
    <row r="1920" spans="1:9" x14ac:dyDescent="0.25">
      <c r="A1920">
        <v>1919</v>
      </c>
      <c r="B1920">
        <v>170.22088600000001</v>
      </c>
      <c r="C1920">
        <v>6.7135829999999999</v>
      </c>
      <c r="H1920">
        <v>155.92711700000001</v>
      </c>
      <c r="I1920">
        <v>8.8874969999999998</v>
      </c>
    </row>
    <row r="1921" spans="1:9" x14ac:dyDescent="0.25">
      <c r="A1921">
        <v>1920</v>
      </c>
      <c r="B1921">
        <v>170.22088600000001</v>
      </c>
      <c r="C1921">
        <v>6.7135829999999999</v>
      </c>
      <c r="H1921">
        <v>155.92711700000001</v>
      </c>
      <c r="I1921">
        <v>8.8874969999999998</v>
      </c>
    </row>
    <row r="1922" spans="1:9" x14ac:dyDescent="0.25">
      <c r="A1922">
        <v>1921</v>
      </c>
      <c r="B1922">
        <v>170.22088600000001</v>
      </c>
      <c r="C1922">
        <v>6.7135829999999999</v>
      </c>
      <c r="H1922">
        <v>155.92711700000001</v>
      </c>
      <c r="I1922">
        <v>8.8874969999999998</v>
      </c>
    </row>
    <row r="1923" spans="1:9" x14ac:dyDescent="0.25">
      <c r="A1923">
        <v>1922</v>
      </c>
      <c r="B1923">
        <v>170.22088600000001</v>
      </c>
      <c r="C1923">
        <v>6.7135829999999999</v>
      </c>
      <c r="H1923">
        <v>155.92711700000001</v>
      </c>
      <c r="I1923">
        <v>8.8874969999999998</v>
      </c>
    </row>
    <row r="1924" spans="1:9" x14ac:dyDescent="0.25">
      <c r="A1924">
        <v>1923</v>
      </c>
      <c r="B1924">
        <v>170.22088600000001</v>
      </c>
      <c r="C1924">
        <v>6.7135829999999999</v>
      </c>
      <c r="H1924">
        <v>155.92711700000001</v>
      </c>
      <c r="I1924">
        <v>8.8874969999999998</v>
      </c>
    </row>
    <row r="1925" spans="1:9" x14ac:dyDescent="0.25">
      <c r="A1925">
        <v>1924</v>
      </c>
      <c r="B1925">
        <v>170.22088600000001</v>
      </c>
      <c r="C1925">
        <v>6.7135829999999999</v>
      </c>
      <c r="H1925">
        <v>155.92711700000001</v>
      </c>
      <c r="I1925">
        <v>8.8874969999999998</v>
      </c>
    </row>
    <row r="1926" spans="1:9" x14ac:dyDescent="0.25">
      <c r="A1926">
        <v>1925</v>
      </c>
      <c r="B1926">
        <v>170.22088600000001</v>
      </c>
      <c r="C1926">
        <v>6.7135829999999999</v>
      </c>
      <c r="H1926">
        <v>155.92711700000001</v>
      </c>
      <c r="I1926">
        <v>8.8874969999999998</v>
      </c>
    </row>
    <row r="1927" spans="1:9" x14ac:dyDescent="0.25">
      <c r="A1927">
        <v>1926</v>
      </c>
      <c r="B1927">
        <v>170.22088600000001</v>
      </c>
      <c r="C1927">
        <v>6.7135829999999999</v>
      </c>
      <c r="H1927">
        <v>155.92711700000001</v>
      </c>
      <c r="I1927">
        <v>8.8874969999999998</v>
      </c>
    </row>
    <row r="1928" spans="1:9" x14ac:dyDescent="0.25">
      <c r="A1928">
        <v>1927</v>
      </c>
      <c r="B1928">
        <v>170.22088600000001</v>
      </c>
      <c r="C1928">
        <v>6.7135829999999999</v>
      </c>
      <c r="H1928">
        <v>155.92711700000001</v>
      </c>
      <c r="I1928">
        <v>8.8874969999999998</v>
      </c>
    </row>
    <row r="1929" spans="1:9" x14ac:dyDescent="0.25">
      <c r="A1929">
        <v>1928</v>
      </c>
      <c r="B1929">
        <v>170.22088600000001</v>
      </c>
      <c r="C1929">
        <v>6.7135829999999999</v>
      </c>
      <c r="H1929">
        <v>155.92711700000001</v>
      </c>
      <c r="I1929">
        <v>8.8874969999999998</v>
      </c>
    </row>
    <row r="1930" spans="1:9" x14ac:dyDescent="0.25">
      <c r="A1930">
        <v>1929</v>
      </c>
      <c r="B1930">
        <v>170.22088600000001</v>
      </c>
      <c r="C1930">
        <v>6.7135829999999999</v>
      </c>
      <c r="H1930">
        <v>155.92711700000001</v>
      </c>
      <c r="I1930">
        <v>8.8874969999999998</v>
      </c>
    </row>
    <row r="1931" spans="1:9" x14ac:dyDescent="0.25">
      <c r="A1931">
        <v>1930</v>
      </c>
      <c r="B1931">
        <v>170.22088600000001</v>
      </c>
      <c r="C1931">
        <v>6.7135829999999999</v>
      </c>
      <c r="H1931">
        <v>156.119484</v>
      </c>
      <c r="I1931">
        <v>8.9514449999999997</v>
      </c>
    </row>
    <row r="1932" spans="1:9" x14ac:dyDescent="0.25">
      <c r="A1932">
        <v>1931</v>
      </c>
      <c r="B1932">
        <v>170.22088600000001</v>
      </c>
      <c r="C1932">
        <v>6.7135829999999999</v>
      </c>
    </row>
    <row r="1933" spans="1:9" x14ac:dyDescent="0.25">
      <c r="A1933">
        <v>1932</v>
      </c>
      <c r="B1933">
        <v>170.22088600000001</v>
      </c>
      <c r="C1933">
        <v>6.7135829999999999</v>
      </c>
    </row>
    <row r="1934" spans="1:9" x14ac:dyDescent="0.25">
      <c r="A1934">
        <v>1933</v>
      </c>
      <c r="B1934">
        <v>170.22088600000001</v>
      </c>
      <c r="C1934">
        <v>6.7135829999999999</v>
      </c>
    </row>
    <row r="1935" spans="1:9" x14ac:dyDescent="0.25">
      <c r="A1935">
        <v>1934</v>
      </c>
      <c r="B1935">
        <v>170.22088600000001</v>
      </c>
      <c r="C1935">
        <v>6.7135829999999999</v>
      </c>
      <c r="D1935">
        <v>177.14353599999998</v>
      </c>
      <c r="E1935">
        <v>8.311966</v>
      </c>
      <c r="F1935">
        <v>164.131664</v>
      </c>
      <c r="G1935">
        <v>7.608644</v>
      </c>
    </row>
    <row r="1936" spans="1:9" x14ac:dyDescent="0.25">
      <c r="A1936">
        <v>1935</v>
      </c>
      <c r="B1936">
        <v>170.22088600000001</v>
      </c>
      <c r="C1936">
        <v>6.7135829999999999</v>
      </c>
      <c r="D1936">
        <v>177.14353599999998</v>
      </c>
      <c r="E1936">
        <v>8.311966</v>
      </c>
      <c r="F1936">
        <v>164.131664</v>
      </c>
      <c r="G1936">
        <v>7.608644</v>
      </c>
    </row>
    <row r="1937" spans="1:9" x14ac:dyDescent="0.25">
      <c r="A1937">
        <v>1936</v>
      </c>
      <c r="B1937">
        <v>170.22088600000001</v>
      </c>
      <c r="C1937">
        <v>6.7135829999999999</v>
      </c>
      <c r="D1937">
        <v>177.14353599999998</v>
      </c>
      <c r="E1937">
        <v>8.311966</v>
      </c>
      <c r="F1937">
        <v>164.131664</v>
      </c>
      <c r="G1937">
        <v>7.608644</v>
      </c>
    </row>
    <row r="1938" spans="1:9" x14ac:dyDescent="0.25">
      <c r="A1938">
        <v>1937</v>
      </c>
      <c r="D1938">
        <v>177.14353599999998</v>
      </c>
      <c r="E1938">
        <v>8.311966</v>
      </c>
      <c r="F1938">
        <v>164.131664</v>
      </c>
      <c r="G1938">
        <v>7.608644</v>
      </c>
    </row>
    <row r="1939" spans="1:9" x14ac:dyDescent="0.25">
      <c r="A1939">
        <v>1938</v>
      </c>
      <c r="D1939">
        <v>177.14353599999998</v>
      </c>
      <c r="E1939">
        <v>8.311966</v>
      </c>
      <c r="F1939">
        <v>164.131664</v>
      </c>
      <c r="G1939">
        <v>7.608644</v>
      </c>
    </row>
    <row r="1940" spans="1:9" x14ac:dyDescent="0.25">
      <c r="A1940">
        <v>1939</v>
      </c>
      <c r="D1940">
        <v>177.14353599999998</v>
      </c>
      <c r="E1940">
        <v>8.311966</v>
      </c>
      <c r="F1940">
        <v>164.131664</v>
      </c>
      <c r="G1940">
        <v>7.608644</v>
      </c>
    </row>
    <row r="1941" spans="1:9" x14ac:dyDescent="0.25">
      <c r="A1941">
        <v>1940</v>
      </c>
      <c r="D1941">
        <v>177.14353599999998</v>
      </c>
      <c r="E1941">
        <v>8.311966</v>
      </c>
      <c r="F1941">
        <v>164.131664</v>
      </c>
      <c r="G1941">
        <v>7.608644</v>
      </c>
    </row>
    <row r="1942" spans="1:9" x14ac:dyDescent="0.25">
      <c r="A1942">
        <v>1941</v>
      </c>
      <c r="D1942">
        <v>177.14353599999998</v>
      </c>
      <c r="E1942">
        <v>8.311966</v>
      </c>
      <c r="F1942">
        <v>164.131664</v>
      </c>
      <c r="G1942">
        <v>7.608644</v>
      </c>
    </row>
    <row r="1943" spans="1:9" x14ac:dyDescent="0.25">
      <c r="A1943">
        <v>1942</v>
      </c>
      <c r="D1943">
        <v>177.14353599999998</v>
      </c>
      <c r="E1943">
        <v>8.311966</v>
      </c>
      <c r="F1943">
        <v>164.131664</v>
      </c>
      <c r="G1943">
        <v>7.608644</v>
      </c>
    </row>
    <row r="1944" spans="1:9" x14ac:dyDescent="0.25">
      <c r="A1944">
        <v>1943</v>
      </c>
      <c r="D1944">
        <v>177.14353599999998</v>
      </c>
      <c r="E1944">
        <v>8.311966</v>
      </c>
      <c r="F1944">
        <v>164.131664</v>
      </c>
      <c r="G1944">
        <v>7.608644</v>
      </c>
    </row>
    <row r="1945" spans="1:9" x14ac:dyDescent="0.25">
      <c r="A1945">
        <v>1944</v>
      </c>
      <c r="D1945">
        <v>177.14353599999998</v>
      </c>
      <c r="E1945">
        <v>8.311966</v>
      </c>
      <c r="F1945">
        <v>164.131664</v>
      </c>
      <c r="G1945">
        <v>7.608644</v>
      </c>
      <c r="H1945">
        <v>170.925995</v>
      </c>
      <c r="I1945">
        <v>11.381043999999999</v>
      </c>
    </row>
    <row r="1946" spans="1:9" x14ac:dyDescent="0.25">
      <c r="A1946">
        <v>1945</v>
      </c>
      <c r="D1946">
        <v>177.14353599999998</v>
      </c>
      <c r="E1946">
        <v>8.311966</v>
      </c>
      <c r="F1946">
        <v>164.131664</v>
      </c>
      <c r="G1946">
        <v>7.608644</v>
      </c>
      <c r="H1946">
        <v>170.925995</v>
      </c>
      <c r="I1946">
        <v>11.381043999999999</v>
      </c>
    </row>
    <row r="1947" spans="1:9" x14ac:dyDescent="0.25">
      <c r="A1947">
        <v>1946</v>
      </c>
      <c r="D1947">
        <v>177.46401</v>
      </c>
      <c r="E1947">
        <v>8.2481229999999996</v>
      </c>
      <c r="F1947">
        <v>164.131664</v>
      </c>
      <c r="G1947">
        <v>7.608644</v>
      </c>
      <c r="H1947">
        <v>170.925995</v>
      </c>
      <c r="I1947">
        <v>11.381043999999999</v>
      </c>
    </row>
    <row r="1948" spans="1:9" x14ac:dyDescent="0.25">
      <c r="A1948">
        <v>1947</v>
      </c>
      <c r="D1948">
        <v>177.46401</v>
      </c>
      <c r="E1948">
        <v>8.2481229999999996</v>
      </c>
      <c r="F1948">
        <v>164.131664</v>
      </c>
      <c r="G1948">
        <v>7.608644</v>
      </c>
      <c r="H1948">
        <v>170.925995</v>
      </c>
      <c r="I1948">
        <v>11.381043999999999</v>
      </c>
    </row>
    <row r="1949" spans="1:9" x14ac:dyDescent="0.25">
      <c r="A1949">
        <v>1948</v>
      </c>
      <c r="D1949">
        <v>177.46401</v>
      </c>
      <c r="E1949">
        <v>8.2481229999999996</v>
      </c>
      <c r="F1949">
        <v>164.131664</v>
      </c>
      <c r="G1949">
        <v>7.608644</v>
      </c>
      <c r="H1949">
        <v>170.925995</v>
      </c>
      <c r="I1949">
        <v>11.381043999999999</v>
      </c>
    </row>
    <row r="1950" spans="1:9" x14ac:dyDescent="0.25">
      <c r="A1950">
        <v>1949</v>
      </c>
      <c r="D1950">
        <v>177.46401</v>
      </c>
      <c r="E1950">
        <v>8.2481229999999996</v>
      </c>
      <c r="F1950">
        <v>164.323925</v>
      </c>
      <c r="G1950">
        <v>7.8004879999999996</v>
      </c>
      <c r="H1950">
        <v>170.925995</v>
      </c>
      <c r="I1950">
        <v>11.381043999999999</v>
      </c>
    </row>
    <row r="1951" spans="1:9" x14ac:dyDescent="0.25">
      <c r="A1951">
        <v>1950</v>
      </c>
      <c r="D1951">
        <v>177.46401</v>
      </c>
      <c r="E1951">
        <v>8.2481229999999996</v>
      </c>
      <c r="F1951">
        <v>164.323925</v>
      </c>
      <c r="G1951">
        <v>7.8004879999999996</v>
      </c>
      <c r="H1951">
        <v>170.925995</v>
      </c>
      <c r="I1951">
        <v>11.381043999999999</v>
      </c>
    </row>
    <row r="1952" spans="1:9" x14ac:dyDescent="0.25">
      <c r="A1952">
        <v>1951</v>
      </c>
      <c r="D1952">
        <v>177.46401</v>
      </c>
      <c r="E1952">
        <v>8.2481229999999996</v>
      </c>
      <c r="F1952">
        <v>164.51629700000001</v>
      </c>
      <c r="G1952">
        <v>7.9923310000000001</v>
      </c>
      <c r="H1952">
        <v>170.925995</v>
      </c>
      <c r="I1952">
        <v>11.381043999999999</v>
      </c>
    </row>
    <row r="1953" spans="1:9" x14ac:dyDescent="0.25">
      <c r="A1953">
        <v>1952</v>
      </c>
      <c r="D1953">
        <v>177.46401</v>
      </c>
      <c r="E1953">
        <v>8.2481229999999996</v>
      </c>
      <c r="F1953">
        <v>164.64440200000001</v>
      </c>
      <c r="G1953">
        <v>7.9923310000000001</v>
      </c>
      <c r="H1953">
        <v>170.925995</v>
      </c>
      <c r="I1953">
        <v>11.381043999999999</v>
      </c>
    </row>
    <row r="1954" spans="1:9" x14ac:dyDescent="0.25">
      <c r="A1954">
        <v>1953</v>
      </c>
      <c r="D1954">
        <v>177.46401</v>
      </c>
      <c r="E1954">
        <v>8.2481229999999996</v>
      </c>
      <c r="F1954">
        <v>164.64440200000001</v>
      </c>
      <c r="G1954">
        <v>7.9923310000000001</v>
      </c>
      <c r="H1954">
        <v>170.925995</v>
      </c>
      <c r="I1954">
        <v>11.381043999999999</v>
      </c>
    </row>
    <row r="1955" spans="1:9" x14ac:dyDescent="0.25">
      <c r="A1955">
        <v>1954</v>
      </c>
      <c r="F1955">
        <v>164.64440200000001</v>
      </c>
      <c r="G1955">
        <v>7.9923310000000001</v>
      </c>
      <c r="H1955">
        <v>170.925995</v>
      </c>
      <c r="I1955">
        <v>11.381043999999999</v>
      </c>
    </row>
    <row r="1956" spans="1:9" x14ac:dyDescent="0.25">
      <c r="A1956">
        <v>1955</v>
      </c>
      <c r="H1956">
        <v>170.925995</v>
      </c>
      <c r="I1956">
        <v>11.381043999999999</v>
      </c>
    </row>
    <row r="1957" spans="1:9" x14ac:dyDescent="0.25">
      <c r="A1957">
        <v>1956</v>
      </c>
      <c r="B1957">
        <v>186.694031</v>
      </c>
      <c r="C1957">
        <v>6.5217390000000002</v>
      </c>
      <c r="H1957">
        <v>170.925995</v>
      </c>
      <c r="I1957">
        <v>11.381043999999999</v>
      </c>
    </row>
    <row r="1958" spans="1:9" x14ac:dyDescent="0.25">
      <c r="A1958">
        <v>1957</v>
      </c>
      <c r="B1958">
        <v>186.694031</v>
      </c>
      <c r="C1958">
        <v>6.5217390000000002</v>
      </c>
      <c r="H1958">
        <v>170.925995</v>
      </c>
      <c r="I1958">
        <v>11.381043999999999</v>
      </c>
    </row>
    <row r="1959" spans="1:9" x14ac:dyDescent="0.25">
      <c r="A1959">
        <v>1958</v>
      </c>
      <c r="B1959">
        <v>186.694031</v>
      </c>
      <c r="C1959">
        <v>6.5217390000000002</v>
      </c>
      <c r="H1959">
        <v>170.925995</v>
      </c>
      <c r="I1959">
        <v>11.381043999999999</v>
      </c>
    </row>
    <row r="1960" spans="1:9" x14ac:dyDescent="0.25">
      <c r="A1960">
        <v>1959</v>
      </c>
      <c r="B1960">
        <v>186.694031</v>
      </c>
      <c r="C1960">
        <v>6.5217390000000002</v>
      </c>
      <c r="H1960">
        <v>170.925995</v>
      </c>
      <c r="I1960">
        <v>11.381043999999999</v>
      </c>
    </row>
    <row r="1961" spans="1:9" x14ac:dyDescent="0.25">
      <c r="A1961">
        <v>1960</v>
      </c>
      <c r="B1961">
        <v>186.694031</v>
      </c>
      <c r="C1961">
        <v>6.5217390000000002</v>
      </c>
      <c r="H1961">
        <v>170.925995</v>
      </c>
      <c r="I1961">
        <v>11.381043999999999</v>
      </c>
    </row>
    <row r="1962" spans="1:9" x14ac:dyDescent="0.25">
      <c r="A1962">
        <v>1961</v>
      </c>
      <c r="B1962">
        <v>186.694031</v>
      </c>
      <c r="C1962">
        <v>6.5217390000000002</v>
      </c>
      <c r="H1962">
        <v>170.925995</v>
      </c>
      <c r="I1962">
        <v>11.381043999999999</v>
      </c>
    </row>
    <row r="1963" spans="1:9" x14ac:dyDescent="0.25">
      <c r="A1963">
        <v>1962</v>
      </c>
      <c r="B1963">
        <v>186.694031</v>
      </c>
      <c r="C1963">
        <v>6.5217390000000002</v>
      </c>
      <c r="H1963">
        <v>170.925995</v>
      </c>
      <c r="I1963">
        <v>11.381043999999999</v>
      </c>
    </row>
    <row r="1964" spans="1:9" x14ac:dyDescent="0.25">
      <c r="A1964">
        <v>1963</v>
      </c>
      <c r="B1964">
        <v>186.694031</v>
      </c>
      <c r="C1964">
        <v>6.5217390000000002</v>
      </c>
      <c r="H1964">
        <v>170.925995</v>
      </c>
      <c r="I1964">
        <v>11.381043999999999</v>
      </c>
    </row>
    <row r="1965" spans="1:9" x14ac:dyDescent="0.25">
      <c r="A1965">
        <v>1964</v>
      </c>
      <c r="B1965">
        <v>186.694031</v>
      </c>
      <c r="C1965">
        <v>6.5217390000000002</v>
      </c>
      <c r="H1965">
        <v>171.24646799999999</v>
      </c>
      <c r="I1965">
        <v>11.253147999999999</v>
      </c>
    </row>
    <row r="1966" spans="1:9" x14ac:dyDescent="0.25">
      <c r="A1966">
        <v>1965</v>
      </c>
      <c r="B1966">
        <v>186.694031</v>
      </c>
      <c r="C1966">
        <v>6.5217390000000002</v>
      </c>
      <c r="H1966">
        <v>171.31062700000001</v>
      </c>
      <c r="I1966">
        <v>11.1892</v>
      </c>
    </row>
    <row r="1967" spans="1:9" x14ac:dyDescent="0.25">
      <c r="A1967">
        <v>1966</v>
      </c>
      <c r="B1967">
        <v>186.694031</v>
      </c>
      <c r="C1967">
        <v>6.5217390000000002</v>
      </c>
      <c r="H1967">
        <v>171.31062700000001</v>
      </c>
      <c r="I1967">
        <v>11.1892</v>
      </c>
    </row>
    <row r="1968" spans="1:9" x14ac:dyDescent="0.25">
      <c r="A1968">
        <v>1967</v>
      </c>
      <c r="B1968">
        <v>186.694031</v>
      </c>
      <c r="C1968">
        <v>6.5217390000000002</v>
      </c>
      <c r="H1968">
        <v>171.31062700000001</v>
      </c>
      <c r="I1968">
        <v>11.1892</v>
      </c>
    </row>
    <row r="1969" spans="1:9" x14ac:dyDescent="0.25">
      <c r="A1969">
        <v>1968</v>
      </c>
      <c r="B1969">
        <v>186.694031</v>
      </c>
      <c r="C1969">
        <v>6.5217390000000002</v>
      </c>
      <c r="H1969">
        <v>171.31062700000001</v>
      </c>
      <c r="I1969">
        <v>11.125253000000001</v>
      </c>
    </row>
    <row r="1970" spans="1:9" x14ac:dyDescent="0.25">
      <c r="A1970">
        <v>1969</v>
      </c>
      <c r="B1970">
        <v>186.694031</v>
      </c>
      <c r="C1970">
        <v>6.5217390000000002</v>
      </c>
      <c r="H1970">
        <v>171.69515200000001</v>
      </c>
      <c r="I1970">
        <v>10.805618000000001</v>
      </c>
    </row>
    <row r="1971" spans="1:9" x14ac:dyDescent="0.25">
      <c r="A1971">
        <v>1970</v>
      </c>
      <c r="B1971">
        <v>186.694031</v>
      </c>
      <c r="C1971">
        <v>6.5217390000000002</v>
      </c>
      <c r="H1971">
        <v>171.69515200000001</v>
      </c>
      <c r="I1971">
        <v>10.805618000000001</v>
      </c>
    </row>
    <row r="1972" spans="1:9" x14ac:dyDescent="0.25">
      <c r="A1972">
        <v>1971</v>
      </c>
      <c r="B1972">
        <v>186.694031</v>
      </c>
      <c r="C1972">
        <v>6.5217390000000002</v>
      </c>
      <c r="F1972">
        <v>178.55364399999999</v>
      </c>
      <c r="G1972">
        <v>4.9871999999999996</v>
      </c>
    </row>
    <row r="1973" spans="1:9" x14ac:dyDescent="0.25">
      <c r="A1973">
        <v>1972</v>
      </c>
      <c r="B1973">
        <v>186.694031</v>
      </c>
      <c r="C1973">
        <v>6.5217390000000002</v>
      </c>
      <c r="F1973">
        <v>178.55364399999999</v>
      </c>
      <c r="G1973">
        <v>4.9871999999999996</v>
      </c>
    </row>
    <row r="1974" spans="1:9" x14ac:dyDescent="0.25">
      <c r="A1974">
        <v>1973</v>
      </c>
      <c r="B1974">
        <v>186.694031</v>
      </c>
      <c r="C1974">
        <v>6.5217390000000002</v>
      </c>
      <c r="F1974">
        <v>178.55364399999999</v>
      </c>
      <c r="G1974">
        <v>4.9871999999999996</v>
      </c>
    </row>
    <row r="1975" spans="1:9" x14ac:dyDescent="0.25">
      <c r="A1975">
        <v>1974</v>
      </c>
      <c r="B1975">
        <v>186.694031</v>
      </c>
      <c r="C1975">
        <v>6.5217390000000002</v>
      </c>
      <c r="F1975">
        <v>178.55364399999999</v>
      </c>
      <c r="G1975">
        <v>4.9871999999999996</v>
      </c>
    </row>
    <row r="1976" spans="1:9" x14ac:dyDescent="0.25">
      <c r="A1976">
        <v>1975</v>
      </c>
      <c r="B1976">
        <v>186.694031</v>
      </c>
      <c r="C1976">
        <v>6.5217390000000002</v>
      </c>
      <c r="F1976">
        <v>178.55364399999999</v>
      </c>
      <c r="G1976">
        <v>4.9871999999999996</v>
      </c>
    </row>
    <row r="1977" spans="1:9" x14ac:dyDescent="0.25">
      <c r="A1977">
        <v>1976</v>
      </c>
      <c r="B1977">
        <v>186.694031</v>
      </c>
      <c r="C1977">
        <v>6.5217390000000002</v>
      </c>
      <c r="F1977">
        <v>178.55364399999999</v>
      </c>
      <c r="G1977">
        <v>4.9871999999999996</v>
      </c>
    </row>
    <row r="1978" spans="1:9" x14ac:dyDescent="0.25">
      <c r="A1978">
        <v>1977</v>
      </c>
      <c r="B1978">
        <v>186.694031</v>
      </c>
      <c r="C1978">
        <v>6.5217390000000002</v>
      </c>
      <c r="F1978">
        <v>178.55364399999999</v>
      </c>
      <c r="G1978">
        <v>4.9871999999999996</v>
      </c>
    </row>
    <row r="1979" spans="1:9" x14ac:dyDescent="0.25">
      <c r="A1979">
        <v>1978</v>
      </c>
      <c r="B1979">
        <v>186.694031</v>
      </c>
      <c r="C1979">
        <v>6.5217390000000002</v>
      </c>
      <c r="F1979">
        <v>178.55364399999999</v>
      </c>
      <c r="G1979">
        <v>4.9871999999999996</v>
      </c>
    </row>
    <row r="1980" spans="1:9" x14ac:dyDescent="0.25">
      <c r="A1980">
        <v>1979</v>
      </c>
      <c r="B1980">
        <v>186.694031</v>
      </c>
      <c r="C1980">
        <v>6.5217390000000002</v>
      </c>
      <c r="F1980">
        <v>178.55364399999999</v>
      </c>
      <c r="G1980">
        <v>4.9871999999999996</v>
      </c>
    </row>
    <row r="1981" spans="1:9" x14ac:dyDescent="0.25">
      <c r="A1981">
        <v>1980</v>
      </c>
      <c r="B1981">
        <v>186.694031</v>
      </c>
      <c r="C1981">
        <v>6.5217390000000002</v>
      </c>
      <c r="F1981">
        <v>178.55364399999999</v>
      </c>
      <c r="G1981">
        <v>4.9871999999999996</v>
      </c>
    </row>
    <row r="1982" spans="1:9" x14ac:dyDescent="0.25">
      <c r="A1982">
        <v>1981</v>
      </c>
      <c r="F1982">
        <v>178.55364399999999</v>
      </c>
      <c r="G1982">
        <v>4.9871999999999996</v>
      </c>
    </row>
    <row r="1983" spans="1:9" x14ac:dyDescent="0.25">
      <c r="A1983">
        <v>1982</v>
      </c>
      <c r="D1983">
        <v>195.411315</v>
      </c>
      <c r="E1983">
        <v>6.5856880000000002</v>
      </c>
      <c r="F1983">
        <v>178.55364399999999</v>
      </c>
      <c r="G1983">
        <v>4.9871999999999996</v>
      </c>
    </row>
    <row r="1984" spans="1:9" x14ac:dyDescent="0.25">
      <c r="A1984">
        <v>1983</v>
      </c>
      <c r="D1984">
        <v>195.411315</v>
      </c>
      <c r="E1984">
        <v>6.5856880000000002</v>
      </c>
      <c r="F1984">
        <v>178.55364399999999</v>
      </c>
      <c r="G1984">
        <v>4.9871999999999996</v>
      </c>
    </row>
    <row r="1985" spans="1:7" x14ac:dyDescent="0.25">
      <c r="A1985">
        <v>1984</v>
      </c>
      <c r="D1985">
        <v>195.411315</v>
      </c>
      <c r="E1985">
        <v>6.5856880000000002</v>
      </c>
      <c r="F1985">
        <v>178.55364399999999</v>
      </c>
      <c r="G1985">
        <v>4.9871999999999996</v>
      </c>
    </row>
    <row r="1986" spans="1:7" x14ac:dyDescent="0.25">
      <c r="A1986">
        <v>1985</v>
      </c>
      <c r="D1986">
        <v>195.411315</v>
      </c>
      <c r="E1986">
        <v>6.5856880000000002</v>
      </c>
      <c r="F1986">
        <v>178.55364399999999</v>
      </c>
      <c r="G1986">
        <v>4.9871999999999996</v>
      </c>
    </row>
    <row r="1987" spans="1:7" x14ac:dyDescent="0.25">
      <c r="A1987">
        <v>1986</v>
      </c>
      <c r="D1987">
        <v>195.411315</v>
      </c>
      <c r="E1987">
        <v>6.5856880000000002</v>
      </c>
      <c r="F1987">
        <v>178.55364399999999</v>
      </c>
      <c r="G1987">
        <v>4.9871999999999996</v>
      </c>
    </row>
    <row r="1988" spans="1:7" x14ac:dyDescent="0.25">
      <c r="A1988">
        <v>1987</v>
      </c>
      <c r="D1988">
        <v>195.411315</v>
      </c>
      <c r="E1988">
        <v>6.5856880000000002</v>
      </c>
      <c r="F1988">
        <v>178.74590699999999</v>
      </c>
      <c r="G1988">
        <v>5.0511480000000004</v>
      </c>
    </row>
    <row r="1989" spans="1:7" x14ac:dyDescent="0.25">
      <c r="A1989">
        <v>1988</v>
      </c>
      <c r="D1989">
        <v>195.411315</v>
      </c>
      <c r="E1989">
        <v>6.5856880000000002</v>
      </c>
      <c r="F1989">
        <v>178.74590699999999</v>
      </c>
      <c r="G1989">
        <v>5.0511480000000004</v>
      </c>
    </row>
    <row r="1990" spans="1:7" x14ac:dyDescent="0.25">
      <c r="A1990">
        <v>1989</v>
      </c>
      <c r="D1990">
        <v>195.411315</v>
      </c>
      <c r="E1990">
        <v>6.5856880000000002</v>
      </c>
      <c r="F1990">
        <v>178.74590699999999</v>
      </c>
      <c r="G1990">
        <v>5.0511480000000004</v>
      </c>
    </row>
    <row r="1991" spans="1:7" x14ac:dyDescent="0.25">
      <c r="A1991">
        <v>1990</v>
      </c>
      <c r="D1991">
        <v>195.411315</v>
      </c>
      <c r="E1991">
        <v>6.5856880000000002</v>
      </c>
      <c r="F1991">
        <v>178.74590699999999</v>
      </c>
      <c r="G1991">
        <v>5.0511480000000004</v>
      </c>
    </row>
    <row r="1992" spans="1:7" x14ac:dyDescent="0.25">
      <c r="A1992">
        <v>1991</v>
      </c>
      <c r="D1992">
        <v>195.411315</v>
      </c>
      <c r="E1992">
        <v>6.5856880000000002</v>
      </c>
      <c r="F1992">
        <v>178.74590699999999</v>
      </c>
      <c r="G1992">
        <v>5.0511480000000004</v>
      </c>
    </row>
    <row r="1993" spans="1:7" x14ac:dyDescent="0.25">
      <c r="A1993">
        <v>1992</v>
      </c>
      <c r="D1993">
        <v>195.411315</v>
      </c>
      <c r="E1993">
        <v>6.5856880000000002</v>
      </c>
      <c r="F1993">
        <v>178.74590699999999</v>
      </c>
      <c r="G1993">
        <v>5.0511480000000004</v>
      </c>
    </row>
    <row r="1994" spans="1:7" x14ac:dyDescent="0.25">
      <c r="A1994">
        <v>1993</v>
      </c>
      <c r="D1994">
        <v>195.411315</v>
      </c>
      <c r="E1994">
        <v>6.5856880000000002</v>
      </c>
      <c r="F1994">
        <v>178.81006600000001</v>
      </c>
      <c r="G1994">
        <v>5.0511480000000004</v>
      </c>
    </row>
    <row r="1995" spans="1:7" x14ac:dyDescent="0.25">
      <c r="A1995">
        <v>1994</v>
      </c>
      <c r="D1995">
        <v>195.411315</v>
      </c>
      <c r="E1995">
        <v>6.5856880000000002</v>
      </c>
      <c r="F1995">
        <v>178.87411900000001</v>
      </c>
      <c r="G1995">
        <v>5.0511480000000004</v>
      </c>
    </row>
    <row r="1996" spans="1:7" x14ac:dyDescent="0.25">
      <c r="A1996">
        <v>1995</v>
      </c>
      <c r="D1996">
        <v>195.411315</v>
      </c>
      <c r="E1996">
        <v>6.5856880000000002</v>
      </c>
      <c r="F1996">
        <v>178.87411900000001</v>
      </c>
      <c r="G1996">
        <v>5.0511480000000004</v>
      </c>
    </row>
    <row r="1997" spans="1:7" x14ac:dyDescent="0.25">
      <c r="A1997">
        <v>1996</v>
      </c>
      <c r="D1997">
        <v>195.411315</v>
      </c>
      <c r="E1997">
        <v>6.5856880000000002</v>
      </c>
      <c r="F1997">
        <v>179.194594</v>
      </c>
      <c r="G1997">
        <v>5.0511480000000004</v>
      </c>
    </row>
    <row r="1998" spans="1:7" x14ac:dyDescent="0.25">
      <c r="A1998">
        <v>1997</v>
      </c>
      <c r="D1998">
        <v>195.411315</v>
      </c>
      <c r="E1998">
        <v>6.5856880000000002</v>
      </c>
    </row>
    <row r="1999" spans="1:7" x14ac:dyDescent="0.25">
      <c r="A1999">
        <v>1998</v>
      </c>
      <c r="D1999">
        <v>195.411315</v>
      </c>
      <c r="E1999">
        <v>6.5856880000000002</v>
      </c>
    </row>
    <row r="2000" spans="1:7" x14ac:dyDescent="0.25">
      <c r="A2000">
        <v>1999</v>
      </c>
      <c r="D2000">
        <v>195.411315</v>
      </c>
      <c r="E2000">
        <v>6.5856880000000002</v>
      </c>
    </row>
    <row r="2001" spans="1:13" x14ac:dyDescent="0.25">
      <c r="A2001">
        <v>2000</v>
      </c>
      <c r="D2001">
        <v>195.411315</v>
      </c>
      <c r="E2001">
        <v>6.5856880000000002</v>
      </c>
    </row>
    <row r="2002" spans="1:13" x14ac:dyDescent="0.25">
      <c r="A2002">
        <v>2001</v>
      </c>
      <c r="D2002">
        <v>195.411315</v>
      </c>
      <c r="E2002">
        <v>6.5856880000000002</v>
      </c>
    </row>
    <row r="2003" spans="1:13" x14ac:dyDescent="0.25">
      <c r="A2003">
        <v>2002</v>
      </c>
      <c r="D2003">
        <v>195.411315</v>
      </c>
      <c r="E2003">
        <v>6.5856880000000002</v>
      </c>
      <c r="H2003">
        <v>188.42471899999998</v>
      </c>
      <c r="I2003">
        <v>7.0332179999999997</v>
      </c>
    </row>
    <row r="2004" spans="1:13" x14ac:dyDescent="0.25">
      <c r="A2004">
        <v>2003</v>
      </c>
      <c r="B2004">
        <v>202.077437</v>
      </c>
      <c r="C2004">
        <v>4.5396700000000001</v>
      </c>
      <c r="D2004">
        <v>195.411315</v>
      </c>
      <c r="E2004">
        <v>6.5856880000000002</v>
      </c>
      <c r="H2004">
        <v>188.42471899999998</v>
      </c>
      <c r="I2004">
        <v>7.0332179999999997</v>
      </c>
    </row>
    <row r="2005" spans="1:13" x14ac:dyDescent="0.25">
      <c r="A2005">
        <v>2004</v>
      </c>
      <c r="B2005">
        <v>203.74071799999999</v>
      </c>
      <c r="C2005">
        <v>5.0455269999999999</v>
      </c>
      <c r="D2005">
        <v>195.411315</v>
      </c>
      <c r="E2005">
        <v>6.5856880000000002</v>
      </c>
      <c r="H2005">
        <v>188.42471899999998</v>
      </c>
      <c r="I2005">
        <v>7.0332179999999997</v>
      </c>
    </row>
    <row r="2006" spans="1:13" x14ac:dyDescent="0.25">
      <c r="A2006">
        <v>2005</v>
      </c>
      <c r="B2006">
        <v>203.74071799999999</v>
      </c>
      <c r="C2006">
        <v>5.0455269999999999</v>
      </c>
      <c r="H2006">
        <v>188.42471899999998</v>
      </c>
      <c r="I2006">
        <v>7.0332179999999997</v>
      </c>
    </row>
    <row r="2007" spans="1:13" x14ac:dyDescent="0.25">
      <c r="A2007">
        <v>2006</v>
      </c>
      <c r="B2007">
        <v>203.74071799999999</v>
      </c>
      <c r="C2007">
        <v>5.0455269999999999</v>
      </c>
      <c r="H2007">
        <v>188.42471899999998</v>
      </c>
      <c r="I2007">
        <v>7.0332179999999997</v>
      </c>
    </row>
    <row r="2008" spans="1:13" x14ac:dyDescent="0.25">
      <c r="A2008">
        <v>2007</v>
      </c>
      <c r="B2008">
        <v>203.74071799999999</v>
      </c>
      <c r="C2008">
        <v>5.0455269999999999</v>
      </c>
      <c r="H2008">
        <v>188.42471899999998</v>
      </c>
      <c r="I2008">
        <v>7.0332179999999997</v>
      </c>
    </row>
    <row r="2009" spans="1:13" x14ac:dyDescent="0.25">
      <c r="A2009">
        <v>2008</v>
      </c>
      <c r="B2009">
        <v>203.74071799999999</v>
      </c>
      <c r="C2009">
        <v>5.0455269999999999</v>
      </c>
      <c r="H2009">
        <v>188.42471899999998</v>
      </c>
      <c r="I2009">
        <v>7.0332179999999997</v>
      </c>
    </row>
    <row r="2010" spans="1:13" x14ac:dyDescent="0.25">
      <c r="A2010">
        <v>2009</v>
      </c>
      <c r="B2010">
        <v>203.74071799999999</v>
      </c>
      <c r="C2010">
        <v>5.0455269999999999</v>
      </c>
      <c r="H2010">
        <v>188.42471899999998</v>
      </c>
      <c r="I2010">
        <v>7.0332179999999997</v>
      </c>
    </row>
    <row r="2011" spans="1:13" x14ac:dyDescent="0.25">
      <c r="A2011">
        <v>2010</v>
      </c>
      <c r="B2011">
        <v>203.74071799999999</v>
      </c>
      <c r="C2011">
        <v>5.0455269999999999</v>
      </c>
      <c r="H2011">
        <v>188.42471899999998</v>
      </c>
      <c r="I2011">
        <v>7.0332179999999997</v>
      </c>
    </row>
    <row r="2012" spans="1:13" x14ac:dyDescent="0.25">
      <c r="A2012">
        <v>2011</v>
      </c>
      <c r="B2012">
        <v>203.74071799999999</v>
      </c>
      <c r="C2012">
        <v>5.0455269999999999</v>
      </c>
      <c r="H2012">
        <v>188.42471899999998</v>
      </c>
      <c r="I2012">
        <v>7.0332179999999997</v>
      </c>
    </row>
    <row r="2013" spans="1:13" x14ac:dyDescent="0.25">
      <c r="A2013">
        <v>2012</v>
      </c>
      <c r="B2013">
        <v>203.74071799999999</v>
      </c>
      <c r="C2013">
        <v>5.0455269999999999</v>
      </c>
      <c r="H2013">
        <v>188.42471899999998</v>
      </c>
      <c r="I2013">
        <v>7.0332179999999997</v>
      </c>
    </row>
    <row r="2014" spans="1:13" x14ac:dyDescent="0.25">
      <c r="A2014">
        <v>2013</v>
      </c>
      <c r="B2014">
        <v>203.74071799999999</v>
      </c>
      <c r="C2014">
        <v>5.0455269999999999</v>
      </c>
      <c r="H2014">
        <v>188.42471899999998</v>
      </c>
      <c r="I2014">
        <v>7.0332179999999997</v>
      </c>
    </row>
    <row r="2015" spans="1:13" x14ac:dyDescent="0.25">
      <c r="A2015">
        <v>2014</v>
      </c>
      <c r="B2015">
        <v>203.74071799999999</v>
      </c>
      <c r="C2015">
        <v>5.0455269999999999</v>
      </c>
      <c r="H2015">
        <v>188.48877400000001</v>
      </c>
      <c r="I2015">
        <v>6.905322</v>
      </c>
      <c r="L2015">
        <v>194.51394500000001</v>
      </c>
      <c r="M2015">
        <v>2.6214439999999999</v>
      </c>
    </row>
    <row r="2016" spans="1:13" x14ac:dyDescent="0.25">
      <c r="A2016">
        <v>2015</v>
      </c>
      <c r="B2016">
        <v>203.74071799999999</v>
      </c>
      <c r="C2016">
        <v>5.0455269999999999</v>
      </c>
      <c r="H2016">
        <v>188.48877400000001</v>
      </c>
      <c r="I2016">
        <v>6.905322</v>
      </c>
      <c r="L2016">
        <v>194.44989200000001</v>
      </c>
      <c r="M2016">
        <v>2.6214439999999999</v>
      </c>
    </row>
    <row r="2017" spans="1:13" x14ac:dyDescent="0.25">
      <c r="A2017">
        <v>2016</v>
      </c>
      <c r="B2017">
        <v>203.74071799999999</v>
      </c>
      <c r="C2017">
        <v>5.0455269999999999</v>
      </c>
      <c r="H2017">
        <v>188.616984</v>
      </c>
      <c r="I2017">
        <v>6.905322</v>
      </c>
      <c r="L2017">
        <v>194.44989200000001</v>
      </c>
      <c r="M2017">
        <v>2.6214439999999999</v>
      </c>
    </row>
    <row r="2018" spans="1:13" x14ac:dyDescent="0.25">
      <c r="A2018">
        <v>2017</v>
      </c>
      <c r="B2018">
        <v>203.74071799999999</v>
      </c>
      <c r="C2018">
        <v>5.0455269999999999</v>
      </c>
      <c r="H2018">
        <v>188.616984</v>
      </c>
      <c r="I2018">
        <v>6.905322</v>
      </c>
      <c r="L2018">
        <v>194.44989200000001</v>
      </c>
      <c r="M2018">
        <v>2.6214439999999999</v>
      </c>
    </row>
    <row r="2019" spans="1:13" x14ac:dyDescent="0.25">
      <c r="A2019">
        <v>2018</v>
      </c>
      <c r="B2019">
        <v>203.74071799999999</v>
      </c>
      <c r="C2019">
        <v>5.0455269999999999</v>
      </c>
      <c r="H2019">
        <v>188.809248</v>
      </c>
      <c r="I2019">
        <v>6.905322</v>
      </c>
      <c r="L2019">
        <v>194.44989200000001</v>
      </c>
      <c r="M2019">
        <v>2.6214439999999999</v>
      </c>
    </row>
    <row r="2020" spans="1:13" x14ac:dyDescent="0.25">
      <c r="A2020">
        <v>2019</v>
      </c>
      <c r="B2020">
        <v>203.74071799999999</v>
      </c>
      <c r="C2020">
        <v>5.0455269999999999</v>
      </c>
      <c r="H2020">
        <v>188.809248</v>
      </c>
      <c r="I2020">
        <v>6.905322</v>
      </c>
      <c r="L2020">
        <v>194.44989200000001</v>
      </c>
      <c r="M2020">
        <v>2.6214439999999999</v>
      </c>
    </row>
    <row r="2021" spans="1:13" x14ac:dyDescent="0.25">
      <c r="A2021">
        <v>2020</v>
      </c>
      <c r="B2021">
        <v>203.74071799999999</v>
      </c>
      <c r="C2021">
        <v>5.0455269999999999</v>
      </c>
      <c r="H2021">
        <v>189.00151099999999</v>
      </c>
      <c r="I2021">
        <v>6.8413740000000001</v>
      </c>
      <c r="L2021">
        <v>194.44989200000001</v>
      </c>
      <c r="M2021">
        <v>2.6214439999999999</v>
      </c>
    </row>
    <row r="2022" spans="1:13" x14ac:dyDescent="0.25">
      <c r="A2022">
        <v>2021</v>
      </c>
      <c r="B2022">
        <v>203.74071799999999</v>
      </c>
      <c r="C2022">
        <v>5.0455269999999999</v>
      </c>
      <c r="H2022">
        <v>189.00151099999999</v>
      </c>
      <c r="I2022">
        <v>6.8413740000000001</v>
      </c>
      <c r="L2022">
        <v>194.44989200000001</v>
      </c>
      <c r="M2022">
        <v>2.6214439999999999</v>
      </c>
    </row>
    <row r="2023" spans="1:13" x14ac:dyDescent="0.25">
      <c r="A2023">
        <v>2022</v>
      </c>
      <c r="B2023">
        <v>203.74071799999999</v>
      </c>
      <c r="C2023">
        <v>5.0455269999999999</v>
      </c>
      <c r="L2023">
        <v>194.44989200000001</v>
      </c>
      <c r="M2023">
        <v>2.6214439999999999</v>
      </c>
    </row>
    <row r="2024" spans="1:13" x14ac:dyDescent="0.25">
      <c r="A2024">
        <v>2023</v>
      </c>
      <c r="B2024">
        <v>203.74071799999999</v>
      </c>
      <c r="C2024">
        <v>5.0455269999999999</v>
      </c>
      <c r="L2024">
        <v>194.44989200000001</v>
      </c>
      <c r="M2024">
        <v>2.6214439999999999</v>
      </c>
    </row>
    <row r="2025" spans="1:13" x14ac:dyDescent="0.25">
      <c r="A2025">
        <v>2024</v>
      </c>
      <c r="B2025">
        <v>203.74071799999999</v>
      </c>
      <c r="C2025">
        <v>5.0455269999999999</v>
      </c>
      <c r="L2025">
        <v>194.44989200000001</v>
      </c>
      <c r="M2025">
        <v>2.6214439999999999</v>
      </c>
    </row>
    <row r="2026" spans="1:13" x14ac:dyDescent="0.25">
      <c r="A2026">
        <v>2025</v>
      </c>
      <c r="B2026">
        <v>203.74071799999999</v>
      </c>
      <c r="C2026">
        <v>5.0455269999999999</v>
      </c>
      <c r="L2026">
        <v>194.44989200000001</v>
      </c>
      <c r="M2026">
        <v>2.6214439999999999</v>
      </c>
    </row>
    <row r="2027" spans="1:13" x14ac:dyDescent="0.25">
      <c r="A2027">
        <v>2026</v>
      </c>
      <c r="B2027">
        <v>203.74071799999999</v>
      </c>
      <c r="C2027">
        <v>5.0455269999999999</v>
      </c>
      <c r="L2027">
        <v>194.44989200000001</v>
      </c>
      <c r="M2027">
        <v>2.6214439999999999</v>
      </c>
    </row>
    <row r="2028" spans="1:13" x14ac:dyDescent="0.25">
      <c r="A2028">
        <v>2027</v>
      </c>
      <c r="B2028">
        <v>203.74071799999999</v>
      </c>
      <c r="C2028">
        <v>5.0455269999999999</v>
      </c>
      <c r="L2028">
        <v>194.44989200000001</v>
      </c>
      <c r="M2028">
        <v>2.6214439999999999</v>
      </c>
    </row>
    <row r="2029" spans="1:13" x14ac:dyDescent="0.25">
      <c r="A2029">
        <v>2028</v>
      </c>
      <c r="B2029">
        <v>203.74071799999999</v>
      </c>
      <c r="C2029">
        <v>5.0455269999999999</v>
      </c>
      <c r="D2029">
        <v>209.94554099999999</v>
      </c>
      <c r="E2029">
        <v>6.4270769999999997</v>
      </c>
      <c r="L2029">
        <v>194.44989200000001</v>
      </c>
      <c r="M2029">
        <v>2.6214439999999999</v>
      </c>
    </row>
    <row r="2030" spans="1:13" x14ac:dyDescent="0.25">
      <c r="A2030">
        <v>2029</v>
      </c>
      <c r="D2030">
        <v>209.94554099999999</v>
      </c>
      <c r="E2030">
        <v>6.4270769999999997</v>
      </c>
      <c r="L2030">
        <v>194.642156</v>
      </c>
      <c r="M2030">
        <v>2.749339</v>
      </c>
    </row>
    <row r="2031" spans="1:13" x14ac:dyDescent="0.25">
      <c r="A2031">
        <v>2030</v>
      </c>
      <c r="D2031">
        <v>209.94554099999999</v>
      </c>
      <c r="E2031">
        <v>6.4270769999999997</v>
      </c>
      <c r="L2031">
        <v>194.642156</v>
      </c>
      <c r="M2031">
        <v>2.749339</v>
      </c>
    </row>
    <row r="2032" spans="1:13" x14ac:dyDescent="0.25">
      <c r="A2032">
        <v>2031</v>
      </c>
      <c r="D2032">
        <v>209.94554099999999</v>
      </c>
      <c r="E2032">
        <v>6.4270769999999997</v>
      </c>
      <c r="L2032">
        <v>194.642156</v>
      </c>
      <c r="M2032">
        <v>2.749339</v>
      </c>
    </row>
    <row r="2033" spans="1:13" x14ac:dyDescent="0.25">
      <c r="A2033">
        <v>2032</v>
      </c>
      <c r="D2033">
        <v>209.94554099999999</v>
      </c>
      <c r="E2033">
        <v>6.4270769999999997</v>
      </c>
      <c r="L2033">
        <v>194.706208</v>
      </c>
      <c r="M2033">
        <v>2.8132869999999999</v>
      </c>
    </row>
    <row r="2034" spans="1:13" x14ac:dyDescent="0.25">
      <c r="A2034">
        <v>2033</v>
      </c>
      <c r="D2034">
        <v>209.94554099999999</v>
      </c>
      <c r="E2034">
        <v>6.4270769999999997</v>
      </c>
      <c r="L2034">
        <v>194.706208</v>
      </c>
      <c r="M2034">
        <v>2.8132869999999999</v>
      </c>
    </row>
    <row r="2035" spans="1:13" x14ac:dyDescent="0.25">
      <c r="A2035">
        <v>2034</v>
      </c>
      <c r="D2035">
        <v>209.94554099999999</v>
      </c>
      <c r="E2035">
        <v>6.4270769999999997</v>
      </c>
      <c r="L2035">
        <v>194.706208</v>
      </c>
      <c r="M2035">
        <v>2.8132869999999999</v>
      </c>
    </row>
    <row r="2036" spans="1:13" x14ac:dyDescent="0.25">
      <c r="A2036">
        <v>2035</v>
      </c>
      <c r="D2036">
        <v>209.94554099999999</v>
      </c>
      <c r="E2036">
        <v>6.4270769999999997</v>
      </c>
      <c r="L2036">
        <v>194.89857799999999</v>
      </c>
      <c r="M2036">
        <v>2.9411830000000001</v>
      </c>
    </row>
    <row r="2037" spans="1:13" x14ac:dyDescent="0.25">
      <c r="A2037">
        <v>2036</v>
      </c>
      <c r="D2037">
        <v>209.94554099999999</v>
      </c>
      <c r="E2037">
        <v>6.4270769999999997</v>
      </c>
      <c r="L2037">
        <v>194.89857799999999</v>
      </c>
      <c r="M2037">
        <v>2.9411830000000001</v>
      </c>
    </row>
    <row r="2038" spans="1:13" x14ac:dyDescent="0.25">
      <c r="A2038">
        <v>2037</v>
      </c>
      <c r="D2038">
        <v>209.94554099999999</v>
      </c>
      <c r="E2038">
        <v>6.4270769999999997</v>
      </c>
      <c r="L2038">
        <v>194.89857799999999</v>
      </c>
      <c r="M2038">
        <v>2.9411830000000001</v>
      </c>
    </row>
    <row r="2039" spans="1:13" x14ac:dyDescent="0.25">
      <c r="A2039">
        <v>2038</v>
      </c>
      <c r="D2039">
        <v>209.94554099999999</v>
      </c>
      <c r="E2039">
        <v>6.4270769999999997</v>
      </c>
      <c r="H2039">
        <v>201.180171</v>
      </c>
      <c r="I2039">
        <v>5.7544700000000004</v>
      </c>
      <c r="L2039">
        <v>195.347263</v>
      </c>
      <c r="M2039">
        <v>2.8772350000000002</v>
      </c>
    </row>
    <row r="2040" spans="1:13" x14ac:dyDescent="0.25">
      <c r="A2040">
        <v>2039</v>
      </c>
      <c r="D2040">
        <v>209.94554099999999</v>
      </c>
      <c r="E2040">
        <v>6.4270769999999997</v>
      </c>
      <c r="H2040">
        <v>201.180171</v>
      </c>
      <c r="I2040">
        <v>5.7544700000000004</v>
      </c>
      <c r="L2040">
        <v>195.347263</v>
      </c>
      <c r="M2040">
        <v>2.8772350000000002</v>
      </c>
    </row>
    <row r="2041" spans="1:13" x14ac:dyDescent="0.25">
      <c r="A2041">
        <v>2040</v>
      </c>
      <c r="D2041">
        <v>209.94554099999999</v>
      </c>
      <c r="E2041">
        <v>6.4270769999999997</v>
      </c>
      <c r="H2041">
        <v>201.180171</v>
      </c>
      <c r="I2041">
        <v>5.7544700000000004</v>
      </c>
    </row>
    <row r="2042" spans="1:13" x14ac:dyDescent="0.25">
      <c r="A2042">
        <v>2041</v>
      </c>
      <c r="D2042">
        <v>209.94554099999999</v>
      </c>
      <c r="E2042">
        <v>6.4270769999999997</v>
      </c>
      <c r="H2042">
        <v>201.180171</v>
      </c>
      <c r="I2042">
        <v>5.7544700000000004</v>
      </c>
    </row>
    <row r="2043" spans="1:13" x14ac:dyDescent="0.25">
      <c r="A2043">
        <v>2042</v>
      </c>
      <c r="D2043">
        <v>209.94554099999999</v>
      </c>
      <c r="E2043">
        <v>6.4270769999999997</v>
      </c>
      <c r="H2043">
        <v>201.180171</v>
      </c>
      <c r="I2043">
        <v>5.7544700000000004</v>
      </c>
    </row>
    <row r="2044" spans="1:13" x14ac:dyDescent="0.25">
      <c r="A2044">
        <v>2043</v>
      </c>
      <c r="D2044">
        <v>209.94554099999999</v>
      </c>
      <c r="E2044">
        <v>6.4270769999999997</v>
      </c>
      <c r="H2044">
        <v>201.180171</v>
      </c>
      <c r="I2044">
        <v>5.7544700000000004</v>
      </c>
    </row>
    <row r="2045" spans="1:13" x14ac:dyDescent="0.25">
      <c r="A2045">
        <v>2044</v>
      </c>
      <c r="D2045">
        <v>209.94554099999999</v>
      </c>
      <c r="E2045">
        <v>6.4270769999999997</v>
      </c>
      <c r="H2045">
        <v>201.180171</v>
      </c>
      <c r="I2045">
        <v>5.7544700000000004</v>
      </c>
    </row>
    <row r="2046" spans="1:13" x14ac:dyDescent="0.25">
      <c r="A2046">
        <v>2045</v>
      </c>
      <c r="D2046">
        <v>209.94554099999999</v>
      </c>
      <c r="E2046">
        <v>6.4270769999999997</v>
      </c>
      <c r="H2046">
        <v>201.180171</v>
      </c>
      <c r="I2046">
        <v>5.7544700000000004</v>
      </c>
    </row>
    <row r="2047" spans="1:13" x14ac:dyDescent="0.25">
      <c r="A2047">
        <v>2046</v>
      </c>
      <c r="D2047">
        <v>209.94554099999999</v>
      </c>
      <c r="E2047">
        <v>6.4270769999999997</v>
      </c>
      <c r="H2047">
        <v>201.180171</v>
      </c>
      <c r="I2047">
        <v>5.7544700000000004</v>
      </c>
    </row>
    <row r="2048" spans="1:13" x14ac:dyDescent="0.25">
      <c r="A2048">
        <v>2047</v>
      </c>
      <c r="D2048">
        <v>209.94554099999999</v>
      </c>
      <c r="E2048">
        <v>6.4270769999999997</v>
      </c>
      <c r="H2048">
        <v>201.180171</v>
      </c>
      <c r="I2048">
        <v>5.7544700000000004</v>
      </c>
    </row>
    <row r="2049" spans="1:9" x14ac:dyDescent="0.25">
      <c r="A2049">
        <v>2048</v>
      </c>
      <c r="D2049">
        <v>209.94554099999999</v>
      </c>
      <c r="E2049">
        <v>6.4270769999999997</v>
      </c>
      <c r="H2049">
        <v>201.180171</v>
      </c>
      <c r="I2049">
        <v>5.7544700000000004</v>
      </c>
    </row>
    <row r="2050" spans="1:9" x14ac:dyDescent="0.25">
      <c r="A2050">
        <v>2049</v>
      </c>
      <c r="D2050">
        <v>209.94554099999999</v>
      </c>
      <c r="E2050">
        <v>6.4270769999999997</v>
      </c>
      <c r="H2050">
        <v>201.180171</v>
      </c>
      <c r="I2050">
        <v>5.7544700000000004</v>
      </c>
    </row>
    <row r="2051" spans="1:9" x14ac:dyDescent="0.25">
      <c r="A2051">
        <v>2050</v>
      </c>
      <c r="D2051">
        <v>209.94554099999999</v>
      </c>
      <c r="E2051">
        <v>6.4270769999999997</v>
      </c>
      <c r="H2051">
        <v>201.180171</v>
      </c>
      <c r="I2051">
        <v>5.7544700000000004</v>
      </c>
    </row>
    <row r="2052" spans="1:9" x14ac:dyDescent="0.25">
      <c r="A2052">
        <v>2051</v>
      </c>
      <c r="D2052">
        <v>209.94554099999999</v>
      </c>
      <c r="E2052">
        <v>6.4270769999999997</v>
      </c>
      <c r="H2052">
        <v>201.180171</v>
      </c>
      <c r="I2052">
        <v>5.7544700000000004</v>
      </c>
    </row>
    <row r="2053" spans="1:9" x14ac:dyDescent="0.25">
      <c r="A2053">
        <v>2052</v>
      </c>
      <c r="D2053">
        <v>209.94554099999999</v>
      </c>
      <c r="E2053">
        <v>6.4270769999999997</v>
      </c>
      <c r="H2053">
        <v>201.180171</v>
      </c>
      <c r="I2053">
        <v>5.7544700000000004</v>
      </c>
    </row>
    <row r="2054" spans="1:9" x14ac:dyDescent="0.25">
      <c r="A2054">
        <v>2053</v>
      </c>
      <c r="D2054">
        <v>209.94554099999999</v>
      </c>
      <c r="E2054">
        <v>6.4270769999999997</v>
      </c>
      <c r="H2054">
        <v>201.180171</v>
      </c>
      <c r="I2054">
        <v>5.7544700000000004</v>
      </c>
    </row>
    <row r="2055" spans="1:9" x14ac:dyDescent="0.25">
      <c r="A2055">
        <v>2054</v>
      </c>
      <c r="D2055">
        <v>209.94554099999999</v>
      </c>
      <c r="E2055">
        <v>6.4270769999999997</v>
      </c>
      <c r="H2055">
        <v>201.180171</v>
      </c>
      <c r="I2055">
        <v>5.7544700000000004</v>
      </c>
    </row>
    <row r="2056" spans="1:9" x14ac:dyDescent="0.25">
      <c r="A2056">
        <v>2055</v>
      </c>
      <c r="D2056">
        <v>209.94554099999999</v>
      </c>
      <c r="E2056">
        <v>6.4270769999999997</v>
      </c>
      <c r="H2056">
        <v>201.180171</v>
      </c>
      <c r="I2056">
        <v>5.7544700000000004</v>
      </c>
    </row>
    <row r="2057" spans="1:9" x14ac:dyDescent="0.25">
      <c r="A2057">
        <v>2056</v>
      </c>
      <c r="H2057">
        <v>201.180171</v>
      </c>
      <c r="I2057">
        <v>5.7544700000000004</v>
      </c>
    </row>
    <row r="2058" spans="1:9" x14ac:dyDescent="0.25">
      <c r="A2058">
        <v>2057</v>
      </c>
      <c r="B2058">
        <v>217.05392799999998</v>
      </c>
      <c r="C2058">
        <v>5.7662880000000003</v>
      </c>
      <c r="H2058">
        <v>201.180171</v>
      </c>
      <c r="I2058">
        <v>5.7544700000000004</v>
      </c>
    </row>
    <row r="2059" spans="1:9" x14ac:dyDescent="0.25">
      <c r="A2059">
        <v>2058</v>
      </c>
      <c r="B2059">
        <v>217.05392799999998</v>
      </c>
      <c r="C2059">
        <v>5.7662880000000003</v>
      </c>
      <c r="H2059">
        <v>201.180171</v>
      </c>
      <c r="I2059">
        <v>5.9463140000000001</v>
      </c>
    </row>
    <row r="2060" spans="1:9" x14ac:dyDescent="0.25">
      <c r="A2060">
        <v>2059</v>
      </c>
      <c r="B2060">
        <v>217.05392799999998</v>
      </c>
      <c r="C2060">
        <v>5.7662880000000003</v>
      </c>
      <c r="H2060">
        <v>201.372435</v>
      </c>
      <c r="I2060">
        <v>5.9463140000000001</v>
      </c>
    </row>
    <row r="2061" spans="1:9" x14ac:dyDescent="0.25">
      <c r="A2061">
        <v>2060</v>
      </c>
      <c r="B2061">
        <v>217.05392799999998</v>
      </c>
      <c r="C2061">
        <v>5.7662880000000003</v>
      </c>
    </row>
    <row r="2062" spans="1:9" x14ac:dyDescent="0.25">
      <c r="A2062">
        <v>2061</v>
      </c>
      <c r="B2062">
        <v>217.05392799999998</v>
      </c>
      <c r="C2062">
        <v>5.7662880000000003</v>
      </c>
      <c r="F2062">
        <v>207.776881</v>
      </c>
      <c r="G2062">
        <v>5.7662880000000003</v>
      </c>
    </row>
    <row r="2063" spans="1:9" x14ac:dyDescent="0.25">
      <c r="A2063">
        <v>2062</v>
      </c>
      <c r="B2063">
        <v>217.05392799999998</v>
      </c>
      <c r="C2063">
        <v>5.7662880000000003</v>
      </c>
      <c r="F2063">
        <v>207.776881</v>
      </c>
      <c r="G2063">
        <v>5.7662880000000003</v>
      </c>
    </row>
    <row r="2064" spans="1:9" x14ac:dyDescent="0.25">
      <c r="A2064">
        <v>2063</v>
      </c>
      <c r="B2064">
        <v>217.05392799999998</v>
      </c>
      <c r="C2064">
        <v>5.7662880000000003</v>
      </c>
      <c r="F2064">
        <v>207.776881</v>
      </c>
      <c r="G2064">
        <v>5.7662880000000003</v>
      </c>
    </row>
    <row r="2065" spans="1:9" x14ac:dyDescent="0.25">
      <c r="A2065">
        <v>2064</v>
      </c>
      <c r="B2065">
        <v>217.05392799999998</v>
      </c>
      <c r="C2065">
        <v>5.7662880000000003</v>
      </c>
      <c r="F2065">
        <v>207.776881</v>
      </c>
      <c r="G2065">
        <v>5.7662880000000003</v>
      </c>
    </row>
    <row r="2066" spans="1:9" x14ac:dyDescent="0.25">
      <c r="A2066">
        <v>2065</v>
      </c>
      <c r="B2066">
        <v>217.05392799999998</v>
      </c>
      <c r="C2066">
        <v>5.7662880000000003</v>
      </c>
      <c r="F2066">
        <v>207.776881</v>
      </c>
      <c r="G2066">
        <v>5.7662880000000003</v>
      </c>
    </row>
    <row r="2067" spans="1:9" x14ac:dyDescent="0.25">
      <c r="A2067">
        <v>2066</v>
      </c>
      <c r="B2067">
        <v>217.05392799999998</v>
      </c>
      <c r="C2067">
        <v>5.7662880000000003</v>
      </c>
      <c r="F2067">
        <v>207.776881</v>
      </c>
      <c r="G2067">
        <v>5.7662880000000003</v>
      </c>
    </row>
    <row r="2068" spans="1:9" x14ac:dyDescent="0.25">
      <c r="A2068">
        <v>2067</v>
      </c>
      <c r="B2068">
        <v>217.05392799999998</v>
      </c>
      <c r="C2068">
        <v>5.7662880000000003</v>
      </c>
      <c r="F2068">
        <v>207.776881</v>
      </c>
      <c r="G2068">
        <v>5.7662880000000003</v>
      </c>
    </row>
    <row r="2069" spans="1:9" x14ac:dyDescent="0.25">
      <c r="A2069">
        <v>2068</v>
      </c>
      <c r="B2069">
        <v>217.05392799999998</v>
      </c>
      <c r="C2069">
        <v>5.7662880000000003</v>
      </c>
      <c r="F2069">
        <v>207.776881</v>
      </c>
      <c r="G2069">
        <v>5.7662880000000003</v>
      </c>
    </row>
    <row r="2070" spans="1:9" x14ac:dyDescent="0.25">
      <c r="A2070">
        <v>2069</v>
      </c>
      <c r="B2070">
        <v>217.05392799999998</v>
      </c>
      <c r="C2070">
        <v>5.7662880000000003</v>
      </c>
      <c r="F2070">
        <v>207.776881</v>
      </c>
      <c r="G2070">
        <v>5.7662880000000003</v>
      </c>
    </row>
    <row r="2071" spans="1:9" x14ac:dyDescent="0.25">
      <c r="A2071">
        <v>2070</v>
      </c>
      <c r="B2071">
        <v>217.05392799999998</v>
      </c>
      <c r="C2071">
        <v>5.7662880000000003</v>
      </c>
      <c r="F2071">
        <v>207.776881</v>
      </c>
      <c r="G2071">
        <v>5.7662880000000003</v>
      </c>
    </row>
    <row r="2072" spans="1:9" x14ac:dyDescent="0.25">
      <c r="A2072">
        <v>2071</v>
      </c>
      <c r="B2072">
        <v>217.05392799999998</v>
      </c>
      <c r="C2072">
        <v>5.7662880000000003</v>
      </c>
      <c r="F2072">
        <v>207.776881</v>
      </c>
      <c r="G2072">
        <v>5.7662880000000003</v>
      </c>
    </row>
    <row r="2073" spans="1:9" x14ac:dyDescent="0.25">
      <c r="A2073">
        <v>2072</v>
      </c>
      <c r="B2073">
        <v>217.05392799999998</v>
      </c>
      <c r="C2073">
        <v>5.7662880000000003</v>
      </c>
      <c r="F2073">
        <v>207.776881</v>
      </c>
      <c r="G2073">
        <v>5.7662880000000003</v>
      </c>
    </row>
    <row r="2074" spans="1:9" x14ac:dyDescent="0.25">
      <c r="A2074">
        <v>2073</v>
      </c>
      <c r="B2074">
        <v>217.05392799999998</v>
      </c>
      <c r="C2074">
        <v>5.7662880000000003</v>
      </c>
      <c r="F2074">
        <v>207.776881</v>
      </c>
      <c r="G2074">
        <v>5.7662880000000003</v>
      </c>
    </row>
    <row r="2075" spans="1:9" x14ac:dyDescent="0.25">
      <c r="A2075">
        <v>2074</v>
      </c>
      <c r="B2075">
        <v>217.05392799999998</v>
      </c>
      <c r="C2075">
        <v>5.7662880000000003</v>
      </c>
      <c r="F2075">
        <v>207.776881</v>
      </c>
      <c r="G2075">
        <v>5.7662880000000003</v>
      </c>
    </row>
    <row r="2076" spans="1:9" x14ac:dyDescent="0.25">
      <c r="A2076">
        <v>2075</v>
      </c>
      <c r="B2076">
        <v>217.05392799999998</v>
      </c>
      <c r="C2076">
        <v>5.7662880000000003</v>
      </c>
      <c r="F2076">
        <v>207.776881</v>
      </c>
      <c r="G2076">
        <v>5.7662880000000003</v>
      </c>
    </row>
    <row r="2077" spans="1:9" x14ac:dyDescent="0.25">
      <c r="A2077">
        <v>2076</v>
      </c>
      <c r="B2077">
        <v>217.05392799999998</v>
      </c>
      <c r="C2077">
        <v>5.7662880000000003</v>
      </c>
      <c r="F2077">
        <v>207.776881</v>
      </c>
      <c r="G2077">
        <v>5.7662880000000003</v>
      </c>
      <c r="H2077">
        <v>213.25874999999999</v>
      </c>
      <c r="I2077">
        <v>8.7095040000000008</v>
      </c>
    </row>
    <row r="2078" spans="1:9" x14ac:dyDescent="0.25">
      <c r="A2078">
        <v>2077</v>
      </c>
      <c r="B2078">
        <v>217.05392799999998</v>
      </c>
      <c r="C2078">
        <v>5.7662880000000003</v>
      </c>
      <c r="F2078">
        <v>207.776881</v>
      </c>
      <c r="G2078">
        <v>5.7662880000000003</v>
      </c>
      <c r="H2078">
        <v>213.25874999999999</v>
      </c>
      <c r="I2078">
        <v>8.7095040000000008</v>
      </c>
    </row>
    <row r="2079" spans="1:9" x14ac:dyDescent="0.25">
      <c r="A2079">
        <v>2078</v>
      </c>
      <c r="B2079">
        <v>217.05392799999998</v>
      </c>
      <c r="C2079">
        <v>5.7662880000000003</v>
      </c>
      <c r="F2079">
        <v>207.776881</v>
      </c>
      <c r="G2079">
        <v>5.7662880000000003</v>
      </c>
      <c r="H2079">
        <v>213.25874999999999</v>
      </c>
      <c r="I2079">
        <v>8.7095040000000008</v>
      </c>
    </row>
    <row r="2080" spans="1:9" x14ac:dyDescent="0.25">
      <c r="A2080">
        <v>2079</v>
      </c>
      <c r="B2080">
        <v>217.05392799999998</v>
      </c>
      <c r="C2080">
        <v>5.7662880000000003</v>
      </c>
      <c r="F2080">
        <v>208.25874999999999</v>
      </c>
      <c r="G2080">
        <v>5.8864320000000001</v>
      </c>
      <c r="H2080">
        <v>213.25874999999999</v>
      </c>
      <c r="I2080">
        <v>8.7095040000000008</v>
      </c>
    </row>
    <row r="2081" spans="1:9" x14ac:dyDescent="0.25">
      <c r="A2081">
        <v>2080</v>
      </c>
      <c r="B2081">
        <v>217.05392799999998</v>
      </c>
      <c r="C2081">
        <v>5.7662880000000003</v>
      </c>
      <c r="D2081">
        <v>224.28275600000001</v>
      </c>
      <c r="E2081">
        <v>6.3670049999999998</v>
      </c>
      <c r="F2081">
        <v>208.25874999999999</v>
      </c>
      <c r="G2081">
        <v>5.8864320000000001</v>
      </c>
      <c r="H2081">
        <v>213.25874999999999</v>
      </c>
      <c r="I2081">
        <v>8.7095040000000008</v>
      </c>
    </row>
    <row r="2082" spans="1:9" x14ac:dyDescent="0.25">
      <c r="A2082">
        <v>2081</v>
      </c>
      <c r="D2082">
        <v>224.28275600000001</v>
      </c>
      <c r="E2082">
        <v>6.3670049999999998</v>
      </c>
      <c r="F2082">
        <v>208.25874999999999</v>
      </c>
      <c r="G2082">
        <v>5.8864320000000001</v>
      </c>
      <c r="H2082">
        <v>213.25874999999999</v>
      </c>
      <c r="I2082">
        <v>8.7095040000000008</v>
      </c>
    </row>
    <row r="2083" spans="1:9" x14ac:dyDescent="0.25">
      <c r="A2083">
        <v>2082</v>
      </c>
      <c r="D2083">
        <v>224.28275600000001</v>
      </c>
      <c r="E2083">
        <v>6.3670049999999998</v>
      </c>
      <c r="F2083">
        <v>208.25874999999999</v>
      </c>
      <c r="G2083">
        <v>5.8864320000000001</v>
      </c>
      <c r="H2083">
        <v>213.25874999999999</v>
      </c>
      <c r="I2083">
        <v>8.7095040000000008</v>
      </c>
    </row>
    <row r="2084" spans="1:9" x14ac:dyDescent="0.25">
      <c r="A2084">
        <v>2083</v>
      </c>
      <c r="D2084">
        <v>224.28275600000001</v>
      </c>
      <c r="E2084">
        <v>6.3670049999999998</v>
      </c>
      <c r="F2084">
        <v>208.319019</v>
      </c>
      <c r="G2084">
        <v>5.9465029999999999</v>
      </c>
      <c r="H2084">
        <v>213.25874999999999</v>
      </c>
      <c r="I2084">
        <v>8.7095040000000008</v>
      </c>
    </row>
    <row r="2085" spans="1:9" x14ac:dyDescent="0.25">
      <c r="A2085">
        <v>2084</v>
      </c>
      <c r="D2085">
        <v>224.28275600000001</v>
      </c>
      <c r="E2085">
        <v>6.3670049999999998</v>
      </c>
      <c r="F2085">
        <v>208.319019</v>
      </c>
      <c r="G2085">
        <v>5.9465029999999999</v>
      </c>
      <c r="H2085">
        <v>213.25874999999999</v>
      </c>
      <c r="I2085">
        <v>8.7095040000000008</v>
      </c>
    </row>
    <row r="2086" spans="1:9" x14ac:dyDescent="0.25">
      <c r="A2086">
        <v>2085</v>
      </c>
      <c r="D2086">
        <v>224.28275600000001</v>
      </c>
      <c r="E2086">
        <v>6.3670049999999998</v>
      </c>
      <c r="F2086">
        <v>208.319019</v>
      </c>
      <c r="G2086">
        <v>5.9465029999999999</v>
      </c>
      <c r="H2086">
        <v>213.25874999999999</v>
      </c>
      <c r="I2086">
        <v>8.7095040000000008</v>
      </c>
    </row>
    <row r="2087" spans="1:9" x14ac:dyDescent="0.25">
      <c r="A2087">
        <v>2086</v>
      </c>
      <c r="D2087">
        <v>224.28275600000001</v>
      </c>
      <c r="E2087">
        <v>6.3670049999999998</v>
      </c>
      <c r="H2087">
        <v>213.25874999999999</v>
      </c>
      <c r="I2087">
        <v>8.7095040000000008</v>
      </c>
    </row>
    <row r="2088" spans="1:9" x14ac:dyDescent="0.25">
      <c r="A2088">
        <v>2087</v>
      </c>
      <c r="D2088">
        <v>224.28275600000001</v>
      </c>
      <c r="E2088">
        <v>6.3670049999999998</v>
      </c>
      <c r="H2088">
        <v>213.25874999999999</v>
      </c>
      <c r="I2088">
        <v>8.7095040000000008</v>
      </c>
    </row>
    <row r="2089" spans="1:9" x14ac:dyDescent="0.25">
      <c r="A2089">
        <v>2088</v>
      </c>
      <c r="D2089">
        <v>224.28275600000001</v>
      </c>
      <c r="E2089">
        <v>6.3670049999999998</v>
      </c>
      <c r="H2089">
        <v>213.25874999999999</v>
      </c>
      <c r="I2089">
        <v>8.7095040000000008</v>
      </c>
    </row>
    <row r="2090" spans="1:9" x14ac:dyDescent="0.25">
      <c r="A2090">
        <v>2089</v>
      </c>
      <c r="D2090">
        <v>224.28275600000001</v>
      </c>
      <c r="E2090">
        <v>6.3670049999999998</v>
      </c>
      <c r="H2090">
        <v>213.25874999999999</v>
      </c>
      <c r="I2090">
        <v>8.7095040000000008</v>
      </c>
    </row>
    <row r="2091" spans="1:9" x14ac:dyDescent="0.25">
      <c r="A2091">
        <v>2090</v>
      </c>
      <c r="D2091">
        <v>224.28275600000001</v>
      </c>
      <c r="E2091">
        <v>6.3670049999999998</v>
      </c>
      <c r="H2091">
        <v>213.25874999999999</v>
      </c>
      <c r="I2091">
        <v>8.7095040000000008</v>
      </c>
    </row>
    <row r="2092" spans="1:9" x14ac:dyDescent="0.25">
      <c r="A2092">
        <v>2091</v>
      </c>
      <c r="D2092">
        <v>224.28275600000001</v>
      </c>
      <c r="E2092">
        <v>6.3670049999999998</v>
      </c>
      <c r="H2092">
        <v>213.25874999999999</v>
      </c>
      <c r="I2092">
        <v>8.7095040000000008</v>
      </c>
    </row>
    <row r="2093" spans="1:9" x14ac:dyDescent="0.25">
      <c r="A2093">
        <v>2092</v>
      </c>
      <c r="D2093">
        <v>224.28275600000001</v>
      </c>
      <c r="E2093">
        <v>6.3670049999999998</v>
      </c>
      <c r="H2093">
        <v>213.25874999999999</v>
      </c>
      <c r="I2093">
        <v>8.7095040000000008</v>
      </c>
    </row>
    <row r="2094" spans="1:9" x14ac:dyDescent="0.25">
      <c r="A2094">
        <v>2093</v>
      </c>
      <c r="D2094">
        <v>224.28275600000001</v>
      </c>
      <c r="E2094">
        <v>6.3670049999999998</v>
      </c>
      <c r="H2094">
        <v>213.25874999999999</v>
      </c>
      <c r="I2094">
        <v>8.7095040000000008</v>
      </c>
    </row>
    <row r="2095" spans="1:9" x14ac:dyDescent="0.25">
      <c r="A2095">
        <v>2094</v>
      </c>
      <c r="D2095">
        <v>224.28275600000001</v>
      </c>
      <c r="E2095">
        <v>6.3670049999999998</v>
      </c>
      <c r="H2095">
        <v>213.43946</v>
      </c>
      <c r="I2095">
        <v>8.7095040000000008</v>
      </c>
    </row>
    <row r="2096" spans="1:9" x14ac:dyDescent="0.25">
      <c r="A2096">
        <v>2095</v>
      </c>
      <c r="D2096">
        <v>224.28275600000001</v>
      </c>
      <c r="E2096">
        <v>6.3670049999999998</v>
      </c>
      <c r="H2096">
        <v>213.43946</v>
      </c>
      <c r="I2096">
        <v>8.7095040000000008</v>
      </c>
    </row>
    <row r="2097" spans="1:9" x14ac:dyDescent="0.25">
      <c r="A2097">
        <v>2096</v>
      </c>
      <c r="D2097">
        <v>224.28275600000001</v>
      </c>
      <c r="E2097">
        <v>6.3670049999999998</v>
      </c>
      <c r="H2097">
        <v>213.43946</v>
      </c>
      <c r="I2097">
        <v>8.7095040000000008</v>
      </c>
    </row>
    <row r="2098" spans="1:9" x14ac:dyDescent="0.25">
      <c r="A2098">
        <v>2097</v>
      </c>
      <c r="D2098">
        <v>224.28275600000001</v>
      </c>
      <c r="E2098">
        <v>6.3670049999999998</v>
      </c>
      <c r="H2098">
        <v>213.43946</v>
      </c>
      <c r="I2098">
        <v>8.7095040000000008</v>
      </c>
    </row>
    <row r="2099" spans="1:9" x14ac:dyDescent="0.25">
      <c r="A2099">
        <v>2098</v>
      </c>
      <c r="D2099">
        <v>224.28275600000001</v>
      </c>
      <c r="E2099">
        <v>6.3670049999999998</v>
      </c>
      <c r="H2099">
        <v>213.43946</v>
      </c>
      <c r="I2099">
        <v>8.7095040000000008</v>
      </c>
    </row>
    <row r="2100" spans="1:9" x14ac:dyDescent="0.25">
      <c r="A2100">
        <v>2099</v>
      </c>
      <c r="D2100">
        <v>224.28275600000001</v>
      </c>
      <c r="E2100">
        <v>6.3670049999999998</v>
      </c>
      <c r="H2100">
        <v>213.80088699999999</v>
      </c>
      <c r="I2100">
        <v>8.7695760000000007</v>
      </c>
    </row>
    <row r="2101" spans="1:9" x14ac:dyDescent="0.25">
      <c r="A2101">
        <v>2100</v>
      </c>
      <c r="D2101">
        <v>224.28275600000001</v>
      </c>
      <c r="E2101">
        <v>6.3670049999999998</v>
      </c>
      <c r="H2101">
        <v>213.80088699999999</v>
      </c>
      <c r="I2101">
        <v>8.7695760000000007</v>
      </c>
    </row>
    <row r="2102" spans="1:9" x14ac:dyDescent="0.25">
      <c r="A2102">
        <v>2101</v>
      </c>
      <c r="D2102">
        <v>224.28275600000001</v>
      </c>
      <c r="E2102">
        <v>6.3670049999999998</v>
      </c>
      <c r="H2102">
        <v>213.80088699999999</v>
      </c>
      <c r="I2102">
        <v>8.7695760000000007</v>
      </c>
    </row>
    <row r="2103" spans="1:9" x14ac:dyDescent="0.25">
      <c r="A2103">
        <v>2102</v>
      </c>
      <c r="D2103">
        <v>224.28275600000001</v>
      </c>
      <c r="E2103">
        <v>6.3670049999999998</v>
      </c>
      <c r="H2103">
        <v>213.80088699999999</v>
      </c>
      <c r="I2103">
        <v>8.7695760000000007</v>
      </c>
    </row>
    <row r="2104" spans="1:9" x14ac:dyDescent="0.25">
      <c r="A2104">
        <v>2103</v>
      </c>
      <c r="D2104">
        <v>224.28275600000001</v>
      </c>
      <c r="E2104">
        <v>6.3670049999999998</v>
      </c>
      <c r="H2104">
        <v>213.80088699999999</v>
      </c>
      <c r="I2104">
        <v>8.7695760000000007</v>
      </c>
    </row>
    <row r="2105" spans="1:9" x14ac:dyDescent="0.25">
      <c r="A2105">
        <v>2104</v>
      </c>
      <c r="D2105">
        <v>224.28275600000001</v>
      </c>
      <c r="E2105">
        <v>6.3670049999999998</v>
      </c>
      <c r="H2105">
        <v>213.80088699999999</v>
      </c>
      <c r="I2105">
        <v>8.7695760000000007</v>
      </c>
    </row>
    <row r="2106" spans="1:9" x14ac:dyDescent="0.25">
      <c r="A2106">
        <v>2105</v>
      </c>
      <c r="D2106">
        <v>224.28275600000001</v>
      </c>
      <c r="E2106">
        <v>6.3670049999999998</v>
      </c>
      <c r="H2106">
        <v>213.80088699999999</v>
      </c>
      <c r="I2106">
        <v>8.7695760000000007</v>
      </c>
    </row>
    <row r="2107" spans="1:9" x14ac:dyDescent="0.25">
      <c r="A2107">
        <v>2106</v>
      </c>
      <c r="D2107">
        <v>224.28275600000001</v>
      </c>
      <c r="E2107">
        <v>6.3670049999999998</v>
      </c>
      <c r="H2107">
        <v>213.80088699999999</v>
      </c>
      <c r="I2107">
        <v>8.7695760000000007</v>
      </c>
    </row>
    <row r="2108" spans="1:9" x14ac:dyDescent="0.25">
      <c r="A2108">
        <v>2107</v>
      </c>
      <c r="B2108">
        <v>232.957393</v>
      </c>
      <c r="C2108">
        <v>5.3458860000000001</v>
      </c>
      <c r="H2108">
        <v>213.80088699999999</v>
      </c>
      <c r="I2108">
        <v>8.7695760000000007</v>
      </c>
    </row>
    <row r="2109" spans="1:9" x14ac:dyDescent="0.25">
      <c r="A2109">
        <v>2108</v>
      </c>
      <c r="B2109">
        <v>232.957393</v>
      </c>
      <c r="C2109">
        <v>5.3458860000000001</v>
      </c>
    </row>
    <row r="2110" spans="1:9" x14ac:dyDescent="0.25">
      <c r="A2110">
        <v>2109</v>
      </c>
      <c r="B2110">
        <v>232.957393</v>
      </c>
      <c r="C2110">
        <v>5.3458860000000001</v>
      </c>
    </row>
    <row r="2111" spans="1:9" x14ac:dyDescent="0.25">
      <c r="A2111">
        <v>2110</v>
      </c>
      <c r="B2111">
        <v>232.957393</v>
      </c>
      <c r="C2111">
        <v>5.3458860000000001</v>
      </c>
      <c r="F2111">
        <v>220.78883300000001</v>
      </c>
      <c r="G2111">
        <v>5.1656700000000004</v>
      </c>
    </row>
    <row r="2112" spans="1:9" x14ac:dyDescent="0.25">
      <c r="A2112">
        <v>2111</v>
      </c>
      <c r="B2112">
        <v>232.957393</v>
      </c>
      <c r="C2112">
        <v>5.3458860000000001</v>
      </c>
      <c r="F2112">
        <v>220.78883300000001</v>
      </c>
      <c r="G2112">
        <v>5.1656700000000004</v>
      </c>
    </row>
    <row r="2113" spans="1:7" x14ac:dyDescent="0.25">
      <c r="A2113">
        <v>2112</v>
      </c>
      <c r="B2113">
        <v>232.957393</v>
      </c>
      <c r="C2113">
        <v>5.3458860000000001</v>
      </c>
      <c r="F2113">
        <v>220.78883300000001</v>
      </c>
      <c r="G2113">
        <v>5.1656700000000004</v>
      </c>
    </row>
    <row r="2114" spans="1:7" x14ac:dyDescent="0.25">
      <c r="A2114">
        <v>2113</v>
      </c>
      <c r="B2114">
        <v>232.957393</v>
      </c>
      <c r="C2114">
        <v>5.3458860000000001</v>
      </c>
      <c r="F2114">
        <v>220.78883300000001</v>
      </c>
      <c r="G2114">
        <v>5.1656700000000004</v>
      </c>
    </row>
    <row r="2115" spans="1:7" x14ac:dyDescent="0.25">
      <c r="A2115">
        <v>2114</v>
      </c>
      <c r="B2115">
        <v>232.957393</v>
      </c>
      <c r="C2115">
        <v>5.3458860000000001</v>
      </c>
      <c r="F2115">
        <v>220.78883300000001</v>
      </c>
      <c r="G2115">
        <v>5.1656700000000004</v>
      </c>
    </row>
    <row r="2116" spans="1:7" x14ac:dyDescent="0.25">
      <c r="A2116">
        <v>2115</v>
      </c>
      <c r="B2116">
        <v>232.957393</v>
      </c>
      <c r="C2116">
        <v>5.3458860000000001</v>
      </c>
      <c r="F2116">
        <v>220.78883300000001</v>
      </c>
      <c r="G2116">
        <v>5.1656700000000004</v>
      </c>
    </row>
    <row r="2117" spans="1:7" x14ac:dyDescent="0.25">
      <c r="A2117">
        <v>2116</v>
      </c>
      <c r="B2117">
        <v>232.957393</v>
      </c>
      <c r="C2117">
        <v>5.3458860000000001</v>
      </c>
      <c r="F2117">
        <v>220.78883300000001</v>
      </c>
      <c r="G2117">
        <v>5.1656700000000004</v>
      </c>
    </row>
    <row r="2118" spans="1:7" x14ac:dyDescent="0.25">
      <c r="A2118">
        <v>2117</v>
      </c>
      <c r="B2118">
        <v>232.957393</v>
      </c>
      <c r="C2118">
        <v>5.3458860000000001</v>
      </c>
      <c r="F2118">
        <v>220.78883300000001</v>
      </c>
      <c r="G2118">
        <v>5.1656700000000004</v>
      </c>
    </row>
    <row r="2119" spans="1:7" x14ac:dyDescent="0.25">
      <c r="A2119">
        <v>2118</v>
      </c>
      <c r="B2119">
        <v>232.957393</v>
      </c>
      <c r="C2119">
        <v>5.3458860000000001</v>
      </c>
      <c r="F2119">
        <v>220.78883300000001</v>
      </c>
      <c r="G2119">
        <v>5.1656700000000004</v>
      </c>
    </row>
    <row r="2120" spans="1:7" x14ac:dyDescent="0.25">
      <c r="A2120">
        <v>2119</v>
      </c>
      <c r="B2120">
        <v>232.957393</v>
      </c>
      <c r="C2120">
        <v>5.3458860000000001</v>
      </c>
      <c r="F2120">
        <v>220.78883300000001</v>
      </c>
      <c r="G2120">
        <v>5.1656700000000004</v>
      </c>
    </row>
    <row r="2121" spans="1:7" x14ac:dyDescent="0.25">
      <c r="A2121">
        <v>2120</v>
      </c>
      <c r="B2121">
        <v>232.957393</v>
      </c>
      <c r="C2121">
        <v>5.3458860000000001</v>
      </c>
      <c r="F2121">
        <v>220.78883300000001</v>
      </c>
      <c r="G2121">
        <v>5.1656700000000004</v>
      </c>
    </row>
    <row r="2122" spans="1:7" x14ac:dyDescent="0.25">
      <c r="A2122">
        <v>2121</v>
      </c>
      <c r="B2122">
        <v>232.957393</v>
      </c>
      <c r="C2122">
        <v>5.3458860000000001</v>
      </c>
      <c r="F2122">
        <v>220.78883300000001</v>
      </c>
      <c r="G2122">
        <v>5.1656700000000004</v>
      </c>
    </row>
    <row r="2123" spans="1:7" x14ac:dyDescent="0.25">
      <c r="A2123">
        <v>2122</v>
      </c>
      <c r="B2123">
        <v>232.957393</v>
      </c>
      <c r="C2123">
        <v>5.3458860000000001</v>
      </c>
      <c r="F2123">
        <v>220.78883300000001</v>
      </c>
      <c r="G2123">
        <v>5.1656700000000004</v>
      </c>
    </row>
    <row r="2124" spans="1:7" x14ac:dyDescent="0.25">
      <c r="A2124">
        <v>2123</v>
      </c>
      <c r="B2124">
        <v>232.957393</v>
      </c>
      <c r="C2124">
        <v>5.3458860000000001</v>
      </c>
      <c r="F2124">
        <v>220.78883300000001</v>
      </c>
      <c r="G2124">
        <v>5.1656700000000004</v>
      </c>
    </row>
    <row r="2125" spans="1:7" x14ac:dyDescent="0.25">
      <c r="A2125">
        <v>2124</v>
      </c>
      <c r="B2125">
        <v>232.957393</v>
      </c>
      <c r="C2125">
        <v>5.3458860000000001</v>
      </c>
      <c r="F2125">
        <v>220.78883300000001</v>
      </c>
      <c r="G2125">
        <v>5.1656700000000004</v>
      </c>
    </row>
    <row r="2126" spans="1:7" x14ac:dyDescent="0.25">
      <c r="A2126">
        <v>2125</v>
      </c>
      <c r="B2126">
        <v>232.957393</v>
      </c>
      <c r="C2126">
        <v>5.3458860000000001</v>
      </c>
      <c r="F2126">
        <v>220.78883300000001</v>
      </c>
      <c r="G2126">
        <v>5.1656700000000004</v>
      </c>
    </row>
    <row r="2127" spans="1:7" x14ac:dyDescent="0.25">
      <c r="A2127">
        <v>2126</v>
      </c>
      <c r="B2127">
        <v>232.957393</v>
      </c>
      <c r="C2127">
        <v>5.3458860000000001</v>
      </c>
      <c r="F2127">
        <v>220.78883300000001</v>
      </c>
      <c r="G2127">
        <v>5.1656700000000004</v>
      </c>
    </row>
    <row r="2128" spans="1:7" x14ac:dyDescent="0.25">
      <c r="A2128">
        <v>2127</v>
      </c>
      <c r="B2128">
        <v>232.957393</v>
      </c>
      <c r="C2128">
        <v>5.3458860000000001</v>
      </c>
      <c r="F2128">
        <v>220.78883300000001</v>
      </c>
      <c r="G2128">
        <v>5.1656700000000004</v>
      </c>
    </row>
    <row r="2129" spans="1:9" x14ac:dyDescent="0.25">
      <c r="A2129">
        <v>2128</v>
      </c>
      <c r="B2129">
        <v>232.957393</v>
      </c>
      <c r="C2129">
        <v>5.3458860000000001</v>
      </c>
      <c r="F2129">
        <v>221.029819</v>
      </c>
      <c r="G2129">
        <v>5.1656700000000004</v>
      </c>
    </row>
    <row r="2130" spans="1:9" x14ac:dyDescent="0.25">
      <c r="A2130">
        <v>2129</v>
      </c>
      <c r="B2130">
        <v>232.957393</v>
      </c>
      <c r="C2130">
        <v>5.3458860000000001</v>
      </c>
      <c r="F2130">
        <v>221.029819</v>
      </c>
      <c r="G2130">
        <v>5.1656700000000004</v>
      </c>
    </row>
    <row r="2131" spans="1:9" x14ac:dyDescent="0.25">
      <c r="A2131">
        <v>2130</v>
      </c>
      <c r="B2131">
        <v>232.957393</v>
      </c>
      <c r="C2131">
        <v>5.3458860000000001</v>
      </c>
      <c r="F2131">
        <v>221.029819</v>
      </c>
      <c r="G2131">
        <v>5.1656700000000004</v>
      </c>
    </row>
    <row r="2132" spans="1:9" x14ac:dyDescent="0.25">
      <c r="A2132">
        <v>2131</v>
      </c>
      <c r="B2132">
        <v>232.957393</v>
      </c>
      <c r="C2132">
        <v>5.3458860000000001</v>
      </c>
      <c r="D2132">
        <v>241.270602</v>
      </c>
      <c r="E2132">
        <v>7.6883840000000001</v>
      </c>
      <c r="F2132">
        <v>221.029819</v>
      </c>
      <c r="G2132">
        <v>5.1656700000000004</v>
      </c>
    </row>
    <row r="2133" spans="1:9" x14ac:dyDescent="0.25">
      <c r="A2133">
        <v>2132</v>
      </c>
      <c r="B2133">
        <v>232.957393</v>
      </c>
      <c r="C2133">
        <v>5.3458860000000001</v>
      </c>
      <c r="D2133">
        <v>241.270602</v>
      </c>
      <c r="E2133">
        <v>7.6883840000000001</v>
      </c>
      <c r="F2133">
        <v>221.029819</v>
      </c>
      <c r="G2133">
        <v>5.1656700000000004</v>
      </c>
    </row>
    <row r="2134" spans="1:9" x14ac:dyDescent="0.25">
      <c r="A2134">
        <v>2133</v>
      </c>
      <c r="D2134">
        <v>241.270602</v>
      </c>
      <c r="E2134">
        <v>7.6883840000000001</v>
      </c>
      <c r="F2134">
        <v>221.029819</v>
      </c>
      <c r="G2134">
        <v>5.1656700000000004</v>
      </c>
    </row>
    <row r="2135" spans="1:9" x14ac:dyDescent="0.25">
      <c r="A2135">
        <v>2134</v>
      </c>
      <c r="D2135">
        <v>241.270602</v>
      </c>
      <c r="E2135">
        <v>7.6883840000000001</v>
      </c>
      <c r="F2135">
        <v>221.391246</v>
      </c>
      <c r="G2135">
        <v>4.9854560000000001</v>
      </c>
      <c r="H2135">
        <v>229.28275600000001</v>
      </c>
      <c r="I2135">
        <v>7.2679819999999999</v>
      </c>
    </row>
    <row r="2136" spans="1:9" x14ac:dyDescent="0.25">
      <c r="A2136">
        <v>2135</v>
      </c>
      <c r="D2136">
        <v>241.270602</v>
      </c>
      <c r="E2136">
        <v>7.6883840000000001</v>
      </c>
      <c r="F2136">
        <v>221.391246</v>
      </c>
      <c r="G2136">
        <v>4.9854560000000001</v>
      </c>
      <c r="H2136">
        <v>229.28275600000001</v>
      </c>
      <c r="I2136">
        <v>7.2679819999999999</v>
      </c>
    </row>
    <row r="2137" spans="1:9" x14ac:dyDescent="0.25">
      <c r="A2137">
        <v>2136</v>
      </c>
      <c r="D2137">
        <v>241.270602</v>
      </c>
      <c r="E2137">
        <v>7.6883840000000001</v>
      </c>
      <c r="H2137">
        <v>229.28275600000001</v>
      </c>
      <c r="I2137">
        <v>7.2679819999999999</v>
      </c>
    </row>
    <row r="2138" spans="1:9" x14ac:dyDescent="0.25">
      <c r="A2138">
        <v>2137</v>
      </c>
      <c r="D2138">
        <v>241.270602</v>
      </c>
      <c r="E2138">
        <v>7.6883840000000001</v>
      </c>
      <c r="H2138">
        <v>229.28275600000001</v>
      </c>
      <c r="I2138">
        <v>7.2679819999999999</v>
      </c>
    </row>
    <row r="2139" spans="1:9" x14ac:dyDescent="0.25">
      <c r="A2139">
        <v>2138</v>
      </c>
      <c r="D2139">
        <v>241.270602</v>
      </c>
      <c r="E2139">
        <v>7.6883840000000001</v>
      </c>
      <c r="H2139">
        <v>229.28275600000001</v>
      </c>
      <c r="I2139">
        <v>7.2679819999999999</v>
      </c>
    </row>
    <row r="2140" spans="1:9" x14ac:dyDescent="0.25">
      <c r="A2140">
        <v>2139</v>
      </c>
      <c r="D2140">
        <v>241.270602</v>
      </c>
      <c r="E2140">
        <v>7.6883840000000001</v>
      </c>
      <c r="H2140">
        <v>229.28275600000001</v>
      </c>
      <c r="I2140">
        <v>7.2679819999999999</v>
      </c>
    </row>
    <row r="2141" spans="1:9" x14ac:dyDescent="0.25">
      <c r="A2141">
        <v>2140</v>
      </c>
      <c r="D2141">
        <v>241.270602</v>
      </c>
      <c r="E2141">
        <v>7.6883840000000001</v>
      </c>
      <c r="H2141">
        <v>229.28275600000001</v>
      </c>
      <c r="I2141">
        <v>7.2679819999999999</v>
      </c>
    </row>
    <row r="2142" spans="1:9" x14ac:dyDescent="0.25">
      <c r="A2142">
        <v>2141</v>
      </c>
      <c r="D2142">
        <v>241.270602</v>
      </c>
      <c r="E2142">
        <v>7.6883840000000001</v>
      </c>
      <c r="H2142">
        <v>229.28275600000001</v>
      </c>
      <c r="I2142">
        <v>7.2679819999999999</v>
      </c>
    </row>
    <row r="2143" spans="1:9" x14ac:dyDescent="0.25">
      <c r="A2143">
        <v>2142</v>
      </c>
      <c r="D2143">
        <v>241.270602</v>
      </c>
      <c r="E2143">
        <v>7.6883840000000001</v>
      </c>
      <c r="H2143">
        <v>229.28275600000001</v>
      </c>
      <c r="I2143">
        <v>7.2679819999999999</v>
      </c>
    </row>
    <row r="2144" spans="1:9" x14ac:dyDescent="0.25">
      <c r="A2144">
        <v>2143</v>
      </c>
      <c r="D2144">
        <v>241.270602</v>
      </c>
      <c r="E2144">
        <v>7.6883840000000001</v>
      </c>
      <c r="H2144">
        <v>229.28275600000001</v>
      </c>
      <c r="I2144">
        <v>7.2679819999999999</v>
      </c>
    </row>
    <row r="2145" spans="1:9" x14ac:dyDescent="0.25">
      <c r="A2145">
        <v>2144</v>
      </c>
      <c r="D2145">
        <v>241.270602</v>
      </c>
      <c r="E2145">
        <v>7.6883840000000001</v>
      </c>
      <c r="H2145">
        <v>229.28275600000001</v>
      </c>
      <c r="I2145">
        <v>7.2679819999999999</v>
      </c>
    </row>
    <row r="2146" spans="1:9" x14ac:dyDescent="0.25">
      <c r="A2146">
        <v>2145</v>
      </c>
      <c r="D2146">
        <v>241.270602</v>
      </c>
      <c r="E2146">
        <v>7.6883840000000001</v>
      </c>
      <c r="H2146">
        <v>229.28275600000001</v>
      </c>
      <c r="I2146">
        <v>7.2679819999999999</v>
      </c>
    </row>
    <row r="2147" spans="1:9" x14ac:dyDescent="0.25">
      <c r="A2147">
        <v>2146</v>
      </c>
      <c r="D2147">
        <v>241.270602</v>
      </c>
      <c r="E2147">
        <v>7.6883840000000001</v>
      </c>
      <c r="H2147">
        <v>229.28275600000001</v>
      </c>
      <c r="I2147">
        <v>7.2679819999999999</v>
      </c>
    </row>
    <row r="2148" spans="1:9" x14ac:dyDescent="0.25">
      <c r="A2148">
        <v>2147</v>
      </c>
      <c r="D2148">
        <v>241.270602</v>
      </c>
      <c r="E2148">
        <v>7.6883840000000001</v>
      </c>
      <c r="H2148">
        <v>229.28275600000001</v>
      </c>
      <c r="I2148">
        <v>7.2679819999999999</v>
      </c>
    </row>
    <row r="2149" spans="1:9" x14ac:dyDescent="0.25">
      <c r="A2149">
        <v>2148</v>
      </c>
      <c r="D2149">
        <v>241.270602</v>
      </c>
      <c r="E2149">
        <v>7.6883840000000001</v>
      </c>
      <c r="H2149">
        <v>229.28275600000001</v>
      </c>
      <c r="I2149">
        <v>7.2679819999999999</v>
      </c>
    </row>
    <row r="2150" spans="1:9" x14ac:dyDescent="0.25">
      <c r="A2150">
        <v>2149</v>
      </c>
      <c r="D2150">
        <v>241.270602</v>
      </c>
      <c r="E2150">
        <v>7.6883840000000001</v>
      </c>
      <c r="H2150">
        <v>229.28275600000001</v>
      </c>
      <c r="I2150">
        <v>7.2679819999999999</v>
      </c>
    </row>
    <row r="2151" spans="1:9" x14ac:dyDescent="0.25">
      <c r="A2151">
        <v>2150</v>
      </c>
      <c r="D2151">
        <v>241.270602</v>
      </c>
      <c r="E2151">
        <v>7.6883840000000001</v>
      </c>
      <c r="H2151">
        <v>229.28275600000001</v>
      </c>
      <c r="I2151">
        <v>7.2679819999999999</v>
      </c>
    </row>
    <row r="2152" spans="1:9" x14ac:dyDescent="0.25">
      <c r="A2152">
        <v>2151</v>
      </c>
      <c r="D2152">
        <v>241.270602</v>
      </c>
      <c r="E2152">
        <v>7.6883840000000001</v>
      </c>
      <c r="H2152">
        <v>229.28275600000001</v>
      </c>
      <c r="I2152">
        <v>7.2679819999999999</v>
      </c>
    </row>
    <row r="2153" spans="1:9" x14ac:dyDescent="0.25">
      <c r="A2153">
        <v>2152</v>
      </c>
      <c r="D2153">
        <v>241.270602</v>
      </c>
      <c r="E2153">
        <v>7.6883840000000001</v>
      </c>
      <c r="H2153">
        <v>229.28275600000001</v>
      </c>
      <c r="I2153">
        <v>7.2679819999999999</v>
      </c>
    </row>
    <row r="2154" spans="1:9" x14ac:dyDescent="0.25">
      <c r="A2154">
        <v>2153</v>
      </c>
      <c r="D2154">
        <v>241.270602</v>
      </c>
      <c r="E2154">
        <v>7.6883840000000001</v>
      </c>
      <c r="H2154">
        <v>229.342929</v>
      </c>
      <c r="I2154">
        <v>7.4481970000000004</v>
      </c>
    </row>
    <row r="2155" spans="1:9" x14ac:dyDescent="0.25">
      <c r="A2155">
        <v>2154</v>
      </c>
      <c r="D2155">
        <v>241.270602</v>
      </c>
      <c r="E2155">
        <v>7.6883840000000001</v>
      </c>
      <c r="H2155">
        <v>229.342929</v>
      </c>
      <c r="I2155">
        <v>7.4481970000000004</v>
      </c>
    </row>
    <row r="2156" spans="1:9" x14ac:dyDescent="0.25">
      <c r="A2156">
        <v>2155</v>
      </c>
      <c r="D2156">
        <v>241.270602</v>
      </c>
      <c r="E2156">
        <v>7.6883840000000001</v>
      </c>
      <c r="H2156">
        <v>229.764625</v>
      </c>
      <c r="I2156">
        <v>7.5082690000000003</v>
      </c>
    </row>
    <row r="2157" spans="1:9" x14ac:dyDescent="0.25">
      <c r="A2157">
        <v>2156</v>
      </c>
      <c r="D2157">
        <v>241.330873</v>
      </c>
      <c r="E2157">
        <v>7.6883840000000001</v>
      </c>
      <c r="H2157">
        <v>229.764625</v>
      </c>
      <c r="I2157">
        <v>7.5082690000000003</v>
      </c>
    </row>
    <row r="2158" spans="1:9" x14ac:dyDescent="0.25">
      <c r="A2158">
        <v>2157</v>
      </c>
      <c r="D2158">
        <v>241.57185899999999</v>
      </c>
      <c r="E2158">
        <v>7.628412</v>
      </c>
      <c r="H2158">
        <v>229.764625</v>
      </c>
      <c r="I2158">
        <v>7.5082690000000003</v>
      </c>
    </row>
    <row r="2159" spans="1:9" x14ac:dyDescent="0.25">
      <c r="A2159">
        <v>2158</v>
      </c>
      <c r="B2159">
        <v>249.463371</v>
      </c>
      <c r="C2159">
        <v>5.6461449999999997</v>
      </c>
      <c r="D2159">
        <v>241.57185899999999</v>
      </c>
      <c r="E2159">
        <v>7.628412</v>
      </c>
      <c r="H2159">
        <v>229.764625</v>
      </c>
      <c r="I2159">
        <v>7.5082690000000003</v>
      </c>
    </row>
    <row r="2160" spans="1:9" x14ac:dyDescent="0.25">
      <c r="A2160">
        <v>2159</v>
      </c>
      <c r="B2160">
        <v>249.463371</v>
      </c>
      <c r="C2160">
        <v>5.6461449999999997</v>
      </c>
      <c r="D2160">
        <v>241.57185899999999</v>
      </c>
      <c r="E2160">
        <v>7.628412</v>
      </c>
      <c r="H2160">
        <v>229.764625</v>
      </c>
      <c r="I2160">
        <v>7.5082690000000003</v>
      </c>
    </row>
    <row r="2161" spans="1:9" x14ac:dyDescent="0.25">
      <c r="A2161">
        <v>2160</v>
      </c>
      <c r="B2161">
        <v>249.463371</v>
      </c>
      <c r="C2161">
        <v>5.6461449999999997</v>
      </c>
      <c r="H2161">
        <v>229.764625</v>
      </c>
      <c r="I2161">
        <v>7.5082690000000003</v>
      </c>
    </row>
    <row r="2162" spans="1:9" x14ac:dyDescent="0.25">
      <c r="A2162">
        <v>2161</v>
      </c>
      <c r="B2162">
        <v>249.463371</v>
      </c>
      <c r="C2162">
        <v>5.6461449999999997</v>
      </c>
    </row>
    <row r="2163" spans="1:9" x14ac:dyDescent="0.25">
      <c r="A2163">
        <v>2162</v>
      </c>
      <c r="B2163">
        <v>249.463371</v>
      </c>
      <c r="C2163">
        <v>5.6461449999999997</v>
      </c>
      <c r="F2163">
        <v>237.415254</v>
      </c>
      <c r="G2163">
        <v>6.1267189999999996</v>
      </c>
    </row>
    <row r="2164" spans="1:9" x14ac:dyDescent="0.25">
      <c r="A2164">
        <v>2163</v>
      </c>
      <c r="B2164">
        <v>249.463371</v>
      </c>
      <c r="C2164">
        <v>5.6461449999999997</v>
      </c>
      <c r="F2164">
        <v>237.415254</v>
      </c>
      <c r="G2164">
        <v>6.1267189999999996</v>
      </c>
    </row>
    <row r="2165" spans="1:9" x14ac:dyDescent="0.25">
      <c r="A2165">
        <v>2164</v>
      </c>
      <c r="B2165">
        <v>249.463371</v>
      </c>
      <c r="C2165">
        <v>5.6461449999999997</v>
      </c>
      <c r="F2165">
        <v>237.415254</v>
      </c>
      <c r="G2165">
        <v>6.1267189999999996</v>
      </c>
    </row>
    <row r="2166" spans="1:9" x14ac:dyDescent="0.25">
      <c r="A2166">
        <v>2165</v>
      </c>
      <c r="B2166">
        <v>249.463371</v>
      </c>
      <c r="C2166">
        <v>5.6461449999999997</v>
      </c>
      <c r="F2166">
        <v>237.415254</v>
      </c>
      <c r="G2166">
        <v>6.1267189999999996</v>
      </c>
    </row>
    <row r="2167" spans="1:9" x14ac:dyDescent="0.25">
      <c r="A2167">
        <v>2166</v>
      </c>
      <c r="B2167">
        <v>249.463371</v>
      </c>
      <c r="C2167">
        <v>5.6461449999999997</v>
      </c>
      <c r="F2167">
        <v>237.415254</v>
      </c>
      <c r="G2167">
        <v>6.1267189999999996</v>
      </c>
    </row>
    <row r="2168" spans="1:9" x14ac:dyDescent="0.25">
      <c r="A2168">
        <v>2167</v>
      </c>
      <c r="B2168">
        <v>249.463371</v>
      </c>
      <c r="C2168">
        <v>5.6461449999999997</v>
      </c>
      <c r="F2168">
        <v>237.415254</v>
      </c>
      <c r="G2168">
        <v>6.1267189999999996</v>
      </c>
    </row>
    <row r="2169" spans="1:9" x14ac:dyDescent="0.25">
      <c r="A2169">
        <v>2168</v>
      </c>
      <c r="B2169">
        <v>249.463371</v>
      </c>
      <c r="C2169">
        <v>5.6461449999999997</v>
      </c>
      <c r="F2169">
        <v>237.415254</v>
      </c>
      <c r="G2169">
        <v>6.1267189999999996</v>
      </c>
    </row>
    <row r="2170" spans="1:9" x14ac:dyDescent="0.25">
      <c r="A2170">
        <v>2169</v>
      </c>
      <c r="B2170">
        <v>249.463371</v>
      </c>
      <c r="C2170">
        <v>5.6461449999999997</v>
      </c>
      <c r="F2170">
        <v>237.415254</v>
      </c>
      <c r="G2170">
        <v>6.1267189999999996</v>
      </c>
    </row>
    <row r="2171" spans="1:9" x14ac:dyDescent="0.25">
      <c r="A2171">
        <v>2170</v>
      </c>
      <c r="B2171">
        <v>249.463371</v>
      </c>
      <c r="C2171">
        <v>5.6461449999999997</v>
      </c>
      <c r="F2171">
        <v>237.415254</v>
      </c>
      <c r="G2171">
        <v>6.1267189999999996</v>
      </c>
    </row>
    <row r="2172" spans="1:9" x14ac:dyDescent="0.25">
      <c r="A2172">
        <v>2171</v>
      </c>
      <c r="B2172">
        <v>249.463371</v>
      </c>
      <c r="C2172">
        <v>5.6461449999999997</v>
      </c>
      <c r="F2172">
        <v>237.415254</v>
      </c>
      <c r="G2172">
        <v>6.1267189999999996</v>
      </c>
    </row>
    <row r="2173" spans="1:9" x14ac:dyDescent="0.25">
      <c r="A2173">
        <v>2172</v>
      </c>
      <c r="B2173">
        <v>249.463371</v>
      </c>
      <c r="C2173">
        <v>5.6461449999999997</v>
      </c>
      <c r="F2173">
        <v>237.415254</v>
      </c>
      <c r="G2173">
        <v>6.1267189999999996</v>
      </c>
    </row>
    <row r="2174" spans="1:9" x14ac:dyDescent="0.25">
      <c r="A2174">
        <v>2173</v>
      </c>
      <c r="B2174">
        <v>249.463371</v>
      </c>
      <c r="C2174">
        <v>5.6461449999999997</v>
      </c>
      <c r="F2174">
        <v>237.415254</v>
      </c>
      <c r="G2174">
        <v>6.1267189999999996</v>
      </c>
    </row>
    <row r="2175" spans="1:9" x14ac:dyDescent="0.25">
      <c r="A2175">
        <v>2174</v>
      </c>
      <c r="B2175">
        <v>249.463371</v>
      </c>
      <c r="C2175">
        <v>5.6461449999999997</v>
      </c>
      <c r="F2175">
        <v>237.415254</v>
      </c>
      <c r="G2175">
        <v>6.1267189999999996</v>
      </c>
    </row>
    <row r="2176" spans="1:9" x14ac:dyDescent="0.25">
      <c r="A2176">
        <v>2175</v>
      </c>
      <c r="B2176">
        <v>249.463371</v>
      </c>
      <c r="C2176">
        <v>5.6461449999999997</v>
      </c>
      <c r="F2176">
        <v>237.415254</v>
      </c>
      <c r="G2176">
        <v>6.1267189999999996</v>
      </c>
    </row>
    <row r="2177" spans="1:9" x14ac:dyDescent="0.25">
      <c r="A2177">
        <v>2176</v>
      </c>
      <c r="B2177">
        <v>249.463371</v>
      </c>
      <c r="C2177">
        <v>5.6461449999999997</v>
      </c>
      <c r="F2177">
        <v>237.415254</v>
      </c>
      <c r="G2177">
        <v>6.1267189999999996</v>
      </c>
    </row>
    <row r="2178" spans="1:9" x14ac:dyDescent="0.25">
      <c r="A2178">
        <v>2177</v>
      </c>
      <c r="B2178">
        <v>249.463371</v>
      </c>
      <c r="C2178">
        <v>5.6461449999999997</v>
      </c>
      <c r="F2178">
        <v>237.415254</v>
      </c>
      <c r="G2178">
        <v>6.1267189999999996</v>
      </c>
    </row>
    <row r="2179" spans="1:9" x14ac:dyDescent="0.25">
      <c r="A2179">
        <v>2178</v>
      </c>
      <c r="B2179">
        <v>249.463371</v>
      </c>
      <c r="C2179">
        <v>5.6461449999999997</v>
      </c>
      <c r="F2179">
        <v>237.415254</v>
      </c>
      <c r="G2179">
        <v>6.1267189999999996</v>
      </c>
    </row>
    <row r="2180" spans="1:9" x14ac:dyDescent="0.25">
      <c r="A2180">
        <v>2179</v>
      </c>
      <c r="B2180">
        <v>249.463371</v>
      </c>
      <c r="C2180">
        <v>5.6461449999999997</v>
      </c>
      <c r="F2180">
        <v>237.415254</v>
      </c>
      <c r="G2180">
        <v>6.1267189999999996</v>
      </c>
    </row>
    <row r="2181" spans="1:9" x14ac:dyDescent="0.25">
      <c r="A2181">
        <v>2180</v>
      </c>
      <c r="B2181">
        <v>249.463371</v>
      </c>
      <c r="C2181">
        <v>5.6461449999999997</v>
      </c>
      <c r="F2181">
        <v>237.415254</v>
      </c>
      <c r="G2181">
        <v>6.1267189999999996</v>
      </c>
    </row>
    <row r="2182" spans="1:9" x14ac:dyDescent="0.25">
      <c r="A2182">
        <v>2181</v>
      </c>
      <c r="B2182">
        <v>249.463371</v>
      </c>
      <c r="C2182">
        <v>5.6461449999999997</v>
      </c>
      <c r="F2182">
        <v>237.415254</v>
      </c>
      <c r="G2182">
        <v>6.1267189999999996</v>
      </c>
    </row>
    <row r="2183" spans="1:9" x14ac:dyDescent="0.25">
      <c r="A2183">
        <v>2182</v>
      </c>
      <c r="B2183">
        <v>249.463371</v>
      </c>
      <c r="C2183">
        <v>5.6461449999999997</v>
      </c>
      <c r="F2183">
        <v>237.415254</v>
      </c>
      <c r="G2183">
        <v>6.1267189999999996</v>
      </c>
    </row>
    <row r="2184" spans="1:9" x14ac:dyDescent="0.25">
      <c r="A2184">
        <v>2183</v>
      </c>
      <c r="B2184">
        <v>249.463371</v>
      </c>
      <c r="C2184">
        <v>5.6461449999999997</v>
      </c>
      <c r="F2184">
        <v>237.415254</v>
      </c>
      <c r="G2184">
        <v>6.1267189999999996</v>
      </c>
    </row>
    <row r="2185" spans="1:9" x14ac:dyDescent="0.25">
      <c r="A2185">
        <v>2184</v>
      </c>
      <c r="B2185">
        <v>249.463371</v>
      </c>
      <c r="C2185">
        <v>5.6461449999999997</v>
      </c>
      <c r="D2185">
        <v>257.535595</v>
      </c>
      <c r="E2185">
        <v>6.9676229999999997</v>
      </c>
      <c r="F2185">
        <v>237.415254</v>
      </c>
      <c r="G2185">
        <v>6.1267189999999996</v>
      </c>
    </row>
    <row r="2186" spans="1:9" x14ac:dyDescent="0.25">
      <c r="A2186">
        <v>2185</v>
      </c>
      <c r="B2186">
        <v>249.463371</v>
      </c>
      <c r="C2186">
        <v>5.6461449999999997</v>
      </c>
      <c r="D2186">
        <v>257.535595</v>
      </c>
      <c r="E2186">
        <v>6.9676229999999997</v>
      </c>
      <c r="F2186">
        <v>237.415254</v>
      </c>
      <c r="G2186">
        <v>6.1267189999999996</v>
      </c>
    </row>
    <row r="2187" spans="1:9" x14ac:dyDescent="0.25">
      <c r="A2187">
        <v>2186</v>
      </c>
      <c r="D2187">
        <v>257.535595</v>
      </c>
      <c r="E2187">
        <v>6.9676229999999997</v>
      </c>
      <c r="F2187">
        <v>237.656137</v>
      </c>
      <c r="G2187">
        <v>6.1267189999999996</v>
      </c>
      <c r="H2187">
        <v>246.029618</v>
      </c>
      <c r="I2187">
        <v>8.4693159999999992</v>
      </c>
    </row>
    <row r="2188" spans="1:9" x14ac:dyDescent="0.25">
      <c r="A2188">
        <v>2187</v>
      </c>
      <c r="D2188">
        <v>257.535595</v>
      </c>
      <c r="E2188">
        <v>6.9676229999999997</v>
      </c>
      <c r="F2188">
        <v>237.656137</v>
      </c>
      <c r="G2188">
        <v>6.1267189999999996</v>
      </c>
      <c r="H2188">
        <v>246.029618</v>
      </c>
      <c r="I2188">
        <v>8.4693159999999992</v>
      </c>
    </row>
    <row r="2189" spans="1:9" x14ac:dyDescent="0.25">
      <c r="A2189">
        <v>2188</v>
      </c>
      <c r="D2189">
        <v>257.535595</v>
      </c>
      <c r="E2189">
        <v>6.9676229999999997</v>
      </c>
      <c r="F2189">
        <v>237.83685</v>
      </c>
      <c r="G2189">
        <v>6.1867900000000002</v>
      </c>
      <c r="H2189">
        <v>246.029618</v>
      </c>
      <c r="I2189">
        <v>8.4693159999999992</v>
      </c>
    </row>
    <row r="2190" spans="1:9" x14ac:dyDescent="0.25">
      <c r="A2190">
        <v>2189</v>
      </c>
      <c r="D2190">
        <v>257.535595</v>
      </c>
      <c r="E2190">
        <v>6.9676229999999997</v>
      </c>
      <c r="F2190">
        <v>238.017663</v>
      </c>
      <c r="G2190">
        <v>6.3670049999999998</v>
      </c>
      <c r="H2190">
        <v>246.029618</v>
      </c>
      <c r="I2190">
        <v>8.4693159999999992</v>
      </c>
    </row>
    <row r="2191" spans="1:9" x14ac:dyDescent="0.25">
      <c r="A2191">
        <v>2190</v>
      </c>
      <c r="D2191">
        <v>257.535595</v>
      </c>
      <c r="E2191">
        <v>6.9676229999999997</v>
      </c>
      <c r="H2191">
        <v>246.029618</v>
      </c>
      <c r="I2191">
        <v>8.4693159999999992</v>
      </c>
    </row>
    <row r="2192" spans="1:9" x14ac:dyDescent="0.25">
      <c r="A2192">
        <v>2191</v>
      </c>
      <c r="D2192">
        <v>257.535595</v>
      </c>
      <c r="E2192">
        <v>6.9676229999999997</v>
      </c>
      <c r="H2192">
        <v>246.029618</v>
      </c>
      <c r="I2192">
        <v>8.4693159999999992</v>
      </c>
    </row>
    <row r="2193" spans="1:11" x14ac:dyDescent="0.25">
      <c r="A2193">
        <v>2192</v>
      </c>
      <c r="D2193">
        <v>257.535595</v>
      </c>
      <c r="E2193">
        <v>6.9676229999999997</v>
      </c>
      <c r="H2193">
        <v>246.029618</v>
      </c>
      <c r="I2193">
        <v>8.4693159999999992</v>
      </c>
    </row>
    <row r="2194" spans="1:11" x14ac:dyDescent="0.25">
      <c r="A2194">
        <v>2193</v>
      </c>
      <c r="D2194">
        <v>257.535595</v>
      </c>
      <c r="E2194">
        <v>6.9676229999999997</v>
      </c>
      <c r="H2194">
        <v>246.029618</v>
      </c>
      <c r="I2194">
        <v>8.4693159999999992</v>
      </c>
    </row>
    <row r="2195" spans="1:11" x14ac:dyDescent="0.25">
      <c r="A2195">
        <v>2194</v>
      </c>
      <c r="D2195">
        <v>257.535595</v>
      </c>
      <c r="E2195">
        <v>6.9676229999999997</v>
      </c>
      <c r="H2195">
        <v>246.029618</v>
      </c>
      <c r="I2195">
        <v>8.4693159999999992</v>
      </c>
    </row>
    <row r="2196" spans="1:11" x14ac:dyDescent="0.25">
      <c r="A2196">
        <v>2195</v>
      </c>
      <c r="D2196">
        <v>257.535595</v>
      </c>
      <c r="E2196">
        <v>6.9676229999999997</v>
      </c>
      <c r="H2196">
        <v>246.029618</v>
      </c>
      <c r="I2196">
        <v>8.4693159999999992</v>
      </c>
    </row>
    <row r="2197" spans="1:11" x14ac:dyDescent="0.25">
      <c r="A2197">
        <v>2196</v>
      </c>
      <c r="D2197">
        <v>257.535595</v>
      </c>
      <c r="E2197">
        <v>6.9676229999999997</v>
      </c>
      <c r="H2197">
        <v>246.029618</v>
      </c>
      <c r="I2197">
        <v>8.4693159999999992</v>
      </c>
    </row>
    <row r="2198" spans="1:11" x14ac:dyDescent="0.25">
      <c r="A2198">
        <v>2197</v>
      </c>
      <c r="D2198">
        <v>257.535595</v>
      </c>
      <c r="E2198">
        <v>6.9676229999999997</v>
      </c>
      <c r="H2198">
        <v>246.029618</v>
      </c>
      <c r="I2198">
        <v>8.4693159999999992</v>
      </c>
    </row>
    <row r="2199" spans="1:11" x14ac:dyDescent="0.25">
      <c r="A2199">
        <v>2198</v>
      </c>
      <c r="D2199">
        <v>257.535595</v>
      </c>
      <c r="E2199">
        <v>6.9676229999999997</v>
      </c>
      <c r="H2199">
        <v>246.029618</v>
      </c>
      <c r="I2199">
        <v>8.4693159999999992</v>
      </c>
    </row>
    <row r="2200" spans="1:11" x14ac:dyDescent="0.25">
      <c r="A2200">
        <v>2199</v>
      </c>
      <c r="D2200">
        <v>257.535595</v>
      </c>
      <c r="E2200">
        <v>6.9676229999999997</v>
      </c>
      <c r="H2200">
        <v>246.029618</v>
      </c>
      <c r="I2200">
        <v>8.4693159999999992</v>
      </c>
    </row>
    <row r="2201" spans="1:11" x14ac:dyDescent="0.25">
      <c r="A2201">
        <v>2200</v>
      </c>
      <c r="D2201">
        <v>257.535595</v>
      </c>
      <c r="E2201">
        <v>6.9676229999999997</v>
      </c>
      <c r="H2201">
        <v>246.029618</v>
      </c>
      <c r="I2201">
        <v>8.4693159999999992</v>
      </c>
    </row>
    <row r="2202" spans="1:11" x14ac:dyDescent="0.25">
      <c r="A2202">
        <v>2201</v>
      </c>
      <c r="D2202">
        <v>257.535595</v>
      </c>
      <c r="E2202">
        <v>6.9676229999999997</v>
      </c>
      <c r="H2202">
        <v>246.029618</v>
      </c>
      <c r="I2202">
        <v>8.4693159999999992</v>
      </c>
    </row>
    <row r="2203" spans="1:11" x14ac:dyDescent="0.25">
      <c r="A2203">
        <v>2202</v>
      </c>
      <c r="D2203">
        <v>257.535595</v>
      </c>
      <c r="E2203">
        <v>6.9676229999999997</v>
      </c>
      <c r="H2203">
        <v>246.029618</v>
      </c>
      <c r="I2203">
        <v>8.4693159999999992</v>
      </c>
    </row>
    <row r="2204" spans="1:11" x14ac:dyDescent="0.25">
      <c r="A2204">
        <v>2203</v>
      </c>
      <c r="D2204">
        <v>257.535595</v>
      </c>
      <c r="E2204">
        <v>6.9676229999999997</v>
      </c>
      <c r="H2204">
        <v>246.029618</v>
      </c>
      <c r="I2204">
        <v>8.4693159999999992</v>
      </c>
    </row>
    <row r="2205" spans="1:11" x14ac:dyDescent="0.25">
      <c r="A2205">
        <v>2204</v>
      </c>
      <c r="J2205">
        <v>210.66839099999999</v>
      </c>
      <c r="K2205">
        <v>11.832935000000001</v>
      </c>
    </row>
    <row r="2206" spans="1:11" x14ac:dyDescent="0.25">
      <c r="A2206">
        <v>2205</v>
      </c>
    </row>
    <row r="2207" spans="1:11" x14ac:dyDescent="0.25">
      <c r="A2207">
        <v>2206</v>
      </c>
    </row>
    <row r="2208" spans="1:1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1" x14ac:dyDescent="0.25">
      <c r="A2337">
        <v>2336</v>
      </c>
    </row>
    <row r="2338" spans="1:11" x14ac:dyDescent="0.25">
      <c r="A2338">
        <v>2337</v>
      </c>
    </row>
    <row r="2339" spans="1:11" x14ac:dyDescent="0.25">
      <c r="A2339">
        <v>2338</v>
      </c>
    </row>
    <row r="2340" spans="1:11" x14ac:dyDescent="0.25">
      <c r="A2340">
        <v>2339</v>
      </c>
    </row>
    <row r="2341" spans="1:11" x14ac:dyDescent="0.25">
      <c r="A2341">
        <v>2340</v>
      </c>
    </row>
    <row r="2342" spans="1:11" x14ac:dyDescent="0.25">
      <c r="A2342">
        <v>2341</v>
      </c>
    </row>
    <row r="2343" spans="1:11" x14ac:dyDescent="0.25">
      <c r="A2343">
        <v>2342</v>
      </c>
    </row>
    <row r="2344" spans="1:11" x14ac:dyDescent="0.25">
      <c r="A2344">
        <v>2343</v>
      </c>
    </row>
    <row r="2345" spans="1:11" x14ac:dyDescent="0.25">
      <c r="A2345">
        <v>2344</v>
      </c>
    </row>
    <row r="2346" spans="1:11" x14ac:dyDescent="0.25">
      <c r="A2346">
        <v>2345</v>
      </c>
    </row>
    <row r="2347" spans="1:11" x14ac:dyDescent="0.25">
      <c r="A2347">
        <v>2346</v>
      </c>
    </row>
    <row r="2348" spans="1:11" x14ac:dyDescent="0.25">
      <c r="A2348">
        <v>2347</v>
      </c>
    </row>
    <row r="2349" spans="1:11" x14ac:dyDescent="0.25">
      <c r="A2349">
        <v>2348</v>
      </c>
    </row>
    <row r="2350" spans="1:11" x14ac:dyDescent="0.25">
      <c r="A2350">
        <v>2349</v>
      </c>
      <c r="J2350">
        <v>211.029819</v>
      </c>
      <c r="K2350">
        <v>11.832935000000001</v>
      </c>
    </row>
    <row r="2351" spans="1:11" x14ac:dyDescent="0.25">
      <c r="A2351">
        <v>2350</v>
      </c>
    </row>
    <row r="2352" spans="1:11" x14ac:dyDescent="0.25">
      <c r="A2352">
        <v>2351</v>
      </c>
    </row>
    <row r="2353" spans="1:5" x14ac:dyDescent="0.25">
      <c r="A2353">
        <v>2352</v>
      </c>
    </row>
    <row r="2354" spans="1:5" x14ac:dyDescent="0.25">
      <c r="A2354">
        <v>2353</v>
      </c>
    </row>
    <row r="2355" spans="1:5" x14ac:dyDescent="0.25">
      <c r="A2355">
        <v>2354</v>
      </c>
    </row>
    <row r="2356" spans="1:5" x14ac:dyDescent="0.25">
      <c r="A2356">
        <v>2355</v>
      </c>
    </row>
    <row r="2357" spans="1:5" x14ac:dyDescent="0.25">
      <c r="A2357">
        <v>2356</v>
      </c>
    </row>
    <row r="2358" spans="1:5" x14ac:dyDescent="0.25">
      <c r="A2358">
        <v>2357</v>
      </c>
    </row>
    <row r="2359" spans="1:5" x14ac:dyDescent="0.25">
      <c r="A2359">
        <v>2358</v>
      </c>
    </row>
    <row r="2360" spans="1:5" x14ac:dyDescent="0.25">
      <c r="A2360">
        <v>2359</v>
      </c>
    </row>
    <row r="2361" spans="1:5" x14ac:dyDescent="0.25">
      <c r="A2361">
        <v>2360</v>
      </c>
    </row>
    <row r="2362" spans="1:5" x14ac:dyDescent="0.25">
      <c r="A2362">
        <v>2361</v>
      </c>
      <c r="D2362">
        <v>234.22248400000001</v>
      </c>
      <c r="E2362">
        <v>5.8263600000000002</v>
      </c>
    </row>
    <row r="2363" spans="1:5" x14ac:dyDescent="0.25">
      <c r="A2363">
        <v>2362</v>
      </c>
      <c r="D2363">
        <v>234.22248400000001</v>
      </c>
      <c r="E2363">
        <v>5.8263600000000002</v>
      </c>
    </row>
    <row r="2364" spans="1:5" x14ac:dyDescent="0.25">
      <c r="A2364">
        <v>2363</v>
      </c>
      <c r="D2364">
        <v>234.22248400000001</v>
      </c>
      <c r="E2364">
        <v>5.8263600000000002</v>
      </c>
    </row>
    <row r="2365" spans="1:5" x14ac:dyDescent="0.25">
      <c r="A2365">
        <v>2364</v>
      </c>
      <c r="D2365">
        <v>234.22248400000001</v>
      </c>
      <c r="E2365">
        <v>5.8263600000000002</v>
      </c>
    </row>
    <row r="2366" spans="1:5" x14ac:dyDescent="0.25">
      <c r="A2366">
        <v>2365</v>
      </c>
      <c r="D2366">
        <v>234.22248400000001</v>
      </c>
      <c r="E2366">
        <v>5.8263600000000002</v>
      </c>
    </row>
    <row r="2367" spans="1:5" x14ac:dyDescent="0.25">
      <c r="A2367">
        <v>2366</v>
      </c>
      <c r="D2367">
        <v>234.22248400000001</v>
      </c>
      <c r="E2367">
        <v>5.8263600000000002</v>
      </c>
    </row>
    <row r="2368" spans="1:5" x14ac:dyDescent="0.25">
      <c r="A2368">
        <v>2367</v>
      </c>
      <c r="D2368">
        <v>234.22248400000001</v>
      </c>
      <c r="E2368">
        <v>5.8263600000000002</v>
      </c>
    </row>
    <row r="2369" spans="1:7" x14ac:dyDescent="0.25">
      <c r="A2369">
        <v>2368</v>
      </c>
      <c r="D2369">
        <v>234.22248400000001</v>
      </c>
      <c r="E2369">
        <v>5.8263600000000002</v>
      </c>
    </row>
    <row r="2370" spans="1:7" x14ac:dyDescent="0.25">
      <c r="A2370">
        <v>2369</v>
      </c>
      <c r="D2370">
        <v>234.22248400000001</v>
      </c>
      <c r="E2370">
        <v>5.8263600000000002</v>
      </c>
    </row>
    <row r="2371" spans="1:7" x14ac:dyDescent="0.25">
      <c r="A2371">
        <v>2370</v>
      </c>
      <c r="D2371">
        <v>234.22248400000001</v>
      </c>
      <c r="E2371">
        <v>5.8263600000000002</v>
      </c>
    </row>
    <row r="2372" spans="1:7" x14ac:dyDescent="0.25">
      <c r="A2372">
        <v>2371</v>
      </c>
      <c r="D2372">
        <v>234.22248400000001</v>
      </c>
      <c r="E2372">
        <v>5.8263600000000002</v>
      </c>
    </row>
    <row r="2373" spans="1:7" x14ac:dyDescent="0.25">
      <c r="A2373">
        <v>2372</v>
      </c>
      <c r="D2373">
        <v>234.22248400000001</v>
      </c>
      <c r="E2373">
        <v>5.8263600000000002</v>
      </c>
    </row>
    <row r="2374" spans="1:7" x14ac:dyDescent="0.25">
      <c r="A2374">
        <v>2373</v>
      </c>
      <c r="D2374">
        <v>234.22248400000001</v>
      </c>
      <c r="E2374">
        <v>5.8263600000000002</v>
      </c>
    </row>
    <row r="2375" spans="1:7" x14ac:dyDescent="0.25">
      <c r="A2375">
        <v>2374</v>
      </c>
      <c r="D2375">
        <v>234.22248400000001</v>
      </c>
      <c r="E2375">
        <v>5.8263600000000002</v>
      </c>
    </row>
    <row r="2376" spans="1:7" x14ac:dyDescent="0.25">
      <c r="A2376">
        <v>2375</v>
      </c>
      <c r="D2376">
        <v>234.22248400000001</v>
      </c>
      <c r="E2376">
        <v>5.8263600000000002</v>
      </c>
    </row>
    <row r="2377" spans="1:7" x14ac:dyDescent="0.25">
      <c r="A2377">
        <v>2376</v>
      </c>
      <c r="D2377">
        <v>234.22248400000001</v>
      </c>
      <c r="E2377">
        <v>5.8263600000000002</v>
      </c>
    </row>
    <row r="2378" spans="1:7" x14ac:dyDescent="0.25">
      <c r="A2378">
        <v>2377</v>
      </c>
      <c r="D2378">
        <v>234.22248400000001</v>
      </c>
      <c r="E2378">
        <v>5.8263600000000002</v>
      </c>
    </row>
    <row r="2379" spans="1:7" x14ac:dyDescent="0.25">
      <c r="A2379">
        <v>2378</v>
      </c>
      <c r="D2379">
        <v>234.22248400000001</v>
      </c>
      <c r="E2379">
        <v>5.8263600000000002</v>
      </c>
    </row>
    <row r="2380" spans="1:7" x14ac:dyDescent="0.25">
      <c r="A2380">
        <v>2379</v>
      </c>
      <c r="D2380">
        <v>234.22248400000001</v>
      </c>
      <c r="E2380">
        <v>5.8263600000000002</v>
      </c>
    </row>
    <row r="2381" spans="1:7" x14ac:dyDescent="0.25">
      <c r="A2381">
        <v>2380</v>
      </c>
      <c r="D2381">
        <v>234.22248400000001</v>
      </c>
      <c r="E2381">
        <v>5.8263600000000002</v>
      </c>
    </row>
    <row r="2382" spans="1:7" x14ac:dyDescent="0.25">
      <c r="A2382">
        <v>2381</v>
      </c>
      <c r="D2382">
        <v>234.22248400000001</v>
      </c>
      <c r="E2382">
        <v>5.8263600000000002</v>
      </c>
      <c r="F2382">
        <v>242.89712299999999</v>
      </c>
      <c r="G2382">
        <v>8.8897189999999995</v>
      </c>
    </row>
    <row r="2383" spans="1:7" x14ac:dyDescent="0.25">
      <c r="A2383">
        <v>2382</v>
      </c>
      <c r="D2383">
        <v>234.22248400000001</v>
      </c>
      <c r="E2383">
        <v>5.8263600000000002</v>
      </c>
      <c r="F2383">
        <v>242.89712299999999</v>
      </c>
      <c r="G2383">
        <v>8.8897189999999995</v>
      </c>
    </row>
    <row r="2384" spans="1:7" x14ac:dyDescent="0.25">
      <c r="A2384">
        <v>2383</v>
      </c>
      <c r="D2384">
        <v>234.22248400000001</v>
      </c>
      <c r="E2384">
        <v>5.8263600000000002</v>
      </c>
      <c r="F2384">
        <v>242.89712299999999</v>
      </c>
      <c r="G2384">
        <v>8.8897189999999995</v>
      </c>
    </row>
    <row r="2385" spans="1:7" x14ac:dyDescent="0.25">
      <c r="A2385">
        <v>2384</v>
      </c>
      <c r="D2385">
        <v>234.22248400000001</v>
      </c>
      <c r="E2385">
        <v>5.8263600000000002</v>
      </c>
      <c r="F2385">
        <v>242.89712299999999</v>
      </c>
      <c r="G2385">
        <v>8.8897189999999995</v>
      </c>
    </row>
    <row r="2386" spans="1:7" x14ac:dyDescent="0.25">
      <c r="A2386">
        <v>2385</v>
      </c>
      <c r="D2386">
        <v>234.22248400000001</v>
      </c>
      <c r="E2386">
        <v>5.8263600000000002</v>
      </c>
      <c r="F2386">
        <v>242.89712299999999</v>
      </c>
      <c r="G2386">
        <v>8.8897189999999995</v>
      </c>
    </row>
    <row r="2387" spans="1:7" x14ac:dyDescent="0.25">
      <c r="A2387">
        <v>2386</v>
      </c>
      <c r="D2387">
        <v>234.22248400000001</v>
      </c>
      <c r="E2387">
        <v>5.8263600000000002</v>
      </c>
      <c r="F2387">
        <v>242.89712299999999</v>
      </c>
      <c r="G2387">
        <v>8.8897189999999995</v>
      </c>
    </row>
    <row r="2388" spans="1:7" x14ac:dyDescent="0.25">
      <c r="A2388">
        <v>2387</v>
      </c>
      <c r="D2388">
        <v>234.22248400000001</v>
      </c>
      <c r="E2388">
        <v>5.8263600000000002</v>
      </c>
      <c r="F2388">
        <v>242.89712299999999</v>
      </c>
      <c r="G2388">
        <v>8.8897189999999995</v>
      </c>
    </row>
    <row r="2389" spans="1:7" x14ac:dyDescent="0.25">
      <c r="A2389">
        <v>2388</v>
      </c>
      <c r="D2389">
        <v>234.22248400000001</v>
      </c>
      <c r="E2389">
        <v>5.8263600000000002</v>
      </c>
      <c r="F2389">
        <v>242.89712299999999</v>
      </c>
      <c r="G2389">
        <v>8.8897189999999995</v>
      </c>
    </row>
    <row r="2390" spans="1:7" x14ac:dyDescent="0.25">
      <c r="A2390">
        <v>2389</v>
      </c>
      <c r="D2390">
        <v>234.22248400000001</v>
      </c>
      <c r="E2390">
        <v>5.8263600000000002</v>
      </c>
      <c r="F2390">
        <v>242.89712299999999</v>
      </c>
      <c r="G2390">
        <v>8.8897189999999995</v>
      </c>
    </row>
    <row r="2391" spans="1:7" x14ac:dyDescent="0.25">
      <c r="A2391">
        <v>2390</v>
      </c>
      <c r="D2391">
        <v>234.22248400000001</v>
      </c>
      <c r="E2391">
        <v>5.8263600000000002</v>
      </c>
      <c r="F2391">
        <v>242.89712299999999</v>
      </c>
      <c r="G2391">
        <v>8.8897189999999995</v>
      </c>
    </row>
    <row r="2392" spans="1:7" x14ac:dyDescent="0.25">
      <c r="A2392">
        <v>2391</v>
      </c>
      <c r="B2392">
        <v>225.42730599999999</v>
      </c>
      <c r="C2392">
        <v>6.9676229999999997</v>
      </c>
      <c r="D2392">
        <v>234.22248400000001</v>
      </c>
      <c r="E2392">
        <v>5.8263600000000002</v>
      </c>
      <c r="F2392">
        <v>242.89712299999999</v>
      </c>
      <c r="G2392">
        <v>8.8897189999999995</v>
      </c>
    </row>
    <row r="2393" spans="1:7" x14ac:dyDescent="0.25">
      <c r="A2393">
        <v>2392</v>
      </c>
      <c r="B2393">
        <v>225.42730599999999</v>
      </c>
      <c r="C2393">
        <v>6.9676229999999997</v>
      </c>
      <c r="D2393">
        <v>234.22248400000001</v>
      </c>
      <c r="E2393">
        <v>5.8263600000000002</v>
      </c>
      <c r="F2393">
        <v>242.89712299999999</v>
      </c>
      <c r="G2393">
        <v>8.8897189999999995</v>
      </c>
    </row>
    <row r="2394" spans="1:7" x14ac:dyDescent="0.25">
      <c r="A2394">
        <v>2393</v>
      </c>
      <c r="B2394">
        <v>225.42730599999999</v>
      </c>
      <c r="C2394">
        <v>6.9676229999999997</v>
      </c>
      <c r="F2394">
        <v>242.89712299999999</v>
      </c>
      <c r="G2394">
        <v>8.8897189999999995</v>
      </c>
    </row>
    <row r="2395" spans="1:7" x14ac:dyDescent="0.25">
      <c r="A2395">
        <v>2394</v>
      </c>
      <c r="B2395">
        <v>225.42730599999999</v>
      </c>
      <c r="C2395">
        <v>6.9676229999999997</v>
      </c>
      <c r="F2395">
        <v>242.89712299999999</v>
      </c>
      <c r="G2395">
        <v>8.8897189999999995</v>
      </c>
    </row>
    <row r="2396" spans="1:7" x14ac:dyDescent="0.25">
      <c r="A2396">
        <v>2395</v>
      </c>
      <c r="B2396">
        <v>225.42730599999999</v>
      </c>
      <c r="C2396">
        <v>6.9676229999999997</v>
      </c>
      <c r="F2396">
        <v>242.89712299999999</v>
      </c>
      <c r="G2396">
        <v>8.8897189999999995</v>
      </c>
    </row>
    <row r="2397" spans="1:7" x14ac:dyDescent="0.25">
      <c r="A2397">
        <v>2396</v>
      </c>
      <c r="B2397">
        <v>225.42730599999999</v>
      </c>
      <c r="C2397">
        <v>6.9676229999999997</v>
      </c>
      <c r="F2397">
        <v>242.89712299999999</v>
      </c>
      <c r="G2397">
        <v>8.8897189999999995</v>
      </c>
    </row>
    <row r="2398" spans="1:7" x14ac:dyDescent="0.25">
      <c r="A2398">
        <v>2397</v>
      </c>
      <c r="B2398">
        <v>225.42730599999999</v>
      </c>
      <c r="C2398">
        <v>6.9676229999999997</v>
      </c>
      <c r="F2398">
        <v>242.89712299999999</v>
      </c>
      <c r="G2398">
        <v>8.8897189999999995</v>
      </c>
    </row>
    <row r="2399" spans="1:7" x14ac:dyDescent="0.25">
      <c r="A2399">
        <v>2398</v>
      </c>
      <c r="B2399">
        <v>225.42730599999999</v>
      </c>
      <c r="C2399">
        <v>6.9676229999999997</v>
      </c>
      <c r="F2399">
        <v>242.83685</v>
      </c>
      <c r="G2399">
        <v>8.9497909999999994</v>
      </c>
    </row>
    <row r="2400" spans="1:7" x14ac:dyDescent="0.25">
      <c r="A2400">
        <v>2399</v>
      </c>
      <c r="B2400">
        <v>225.42730599999999</v>
      </c>
      <c r="C2400">
        <v>6.9676229999999997</v>
      </c>
      <c r="F2400">
        <v>242.656137</v>
      </c>
      <c r="G2400">
        <v>8.9497909999999994</v>
      </c>
    </row>
    <row r="2401" spans="1:9" x14ac:dyDescent="0.25">
      <c r="A2401">
        <v>2400</v>
      </c>
      <c r="B2401">
        <v>225.42730599999999</v>
      </c>
      <c r="C2401">
        <v>6.9676229999999997</v>
      </c>
      <c r="F2401">
        <v>242.656137</v>
      </c>
      <c r="G2401">
        <v>8.9497909999999994</v>
      </c>
    </row>
    <row r="2402" spans="1:9" x14ac:dyDescent="0.25">
      <c r="A2402">
        <v>2401</v>
      </c>
      <c r="B2402">
        <v>225.42730599999999</v>
      </c>
      <c r="C2402">
        <v>6.9676229999999997</v>
      </c>
      <c r="F2402">
        <v>242.656137</v>
      </c>
      <c r="G2402">
        <v>8.9497909999999994</v>
      </c>
    </row>
    <row r="2403" spans="1:9" x14ac:dyDescent="0.25">
      <c r="A2403">
        <v>2402</v>
      </c>
      <c r="B2403">
        <v>225.42730599999999</v>
      </c>
      <c r="C2403">
        <v>6.9676229999999997</v>
      </c>
      <c r="F2403">
        <v>242.656137</v>
      </c>
      <c r="G2403">
        <v>8.9497909999999994</v>
      </c>
    </row>
    <row r="2404" spans="1:9" x14ac:dyDescent="0.25">
      <c r="A2404">
        <v>2403</v>
      </c>
      <c r="B2404">
        <v>225.42730599999999</v>
      </c>
      <c r="C2404">
        <v>6.9676229999999997</v>
      </c>
      <c r="F2404">
        <v>242.656137</v>
      </c>
      <c r="G2404">
        <v>8.9497909999999994</v>
      </c>
      <c r="H2404">
        <v>233.43936099999999</v>
      </c>
      <c r="I2404">
        <v>4.6850969999999998</v>
      </c>
    </row>
    <row r="2405" spans="1:9" x14ac:dyDescent="0.25">
      <c r="A2405">
        <v>2404</v>
      </c>
      <c r="B2405">
        <v>225.42730599999999</v>
      </c>
      <c r="C2405">
        <v>6.9676229999999997</v>
      </c>
      <c r="F2405">
        <v>242.656137</v>
      </c>
      <c r="G2405">
        <v>8.9497909999999994</v>
      </c>
      <c r="H2405">
        <v>233.43936099999999</v>
      </c>
      <c r="I2405">
        <v>4.6850969999999998</v>
      </c>
    </row>
    <row r="2406" spans="1:9" x14ac:dyDescent="0.25">
      <c r="A2406">
        <v>2405</v>
      </c>
      <c r="B2406">
        <v>225.42730599999999</v>
      </c>
      <c r="C2406">
        <v>6.9676229999999997</v>
      </c>
      <c r="F2406">
        <v>242.29471100000001</v>
      </c>
      <c r="G2406">
        <v>8.8296469999999996</v>
      </c>
      <c r="H2406">
        <v>233.43936099999999</v>
      </c>
      <c r="I2406">
        <v>4.6850969999999998</v>
      </c>
    </row>
    <row r="2407" spans="1:9" x14ac:dyDescent="0.25">
      <c r="A2407">
        <v>2406</v>
      </c>
      <c r="B2407">
        <v>225.42730599999999</v>
      </c>
      <c r="C2407">
        <v>6.9676229999999997</v>
      </c>
      <c r="F2407">
        <v>242.23443900000001</v>
      </c>
      <c r="G2407">
        <v>8.8296469999999996</v>
      </c>
      <c r="H2407">
        <v>233.43936099999999</v>
      </c>
      <c r="I2407">
        <v>4.6850969999999998</v>
      </c>
    </row>
    <row r="2408" spans="1:9" x14ac:dyDescent="0.25">
      <c r="A2408">
        <v>2407</v>
      </c>
      <c r="B2408">
        <v>225.42730599999999</v>
      </c>
      <c r="C2408">
        <v>6.9676229999999997</v>
      </c>
      <c r="F2408">
        <v>242.23443900000001</v>
      </c>
      <c r="G2408">
        <v>8.8296469999999996</v>
      </c>
      <c r="H2408">
        <v>233.43936099999999</v>
      </c>
      <c r="I2408">
        <v>4.6850969999999998</v>
      </c>
    </row>
    <row r="2409" spans="1:9" x14ac:dyDescent="0.25">
      <c r="A2409">
        <v>2408</v>
      </c>
      <c r="B2409">
        <v>225.42730599999999</v>
      </c>
      <c r="C2409">
        <v>6.9676229999999997</v>
      </c>
      <c r="H2409">
        <v>233.43936099999999</v>
      </c>
      <c r="I2409">
        <v>4.6850969999999998</v>
      </c>
    </row>
    <row r="2410" spans="1:9" x14ac:dyDescent="0.25">
      <c r="A2410">
        <v>2409</v>
      </c>
      <c r="B2410">
        <v>225.42730599999999</v>
      </c>
      <c r="C2410">
        <v>6.9676229999999997</v>
      </c>
      <c r="H2410">
        <v>233.43936099999999</v>
      </c>
      <c r="I2410">
        <v>4.6850969999999998</v>
      </c>
    </row>
    <row r="2411" spans="1:9" x14ac:dyDescent="0.25">
      <c r="A2411">
        <v>2410</v>
      </c>
      <c r="B2411">
        <v>225.42730599999999</v>
      </c>
      <c r="C2411">
        <v>6.9676229999999997</v>
      </c>
      <c r="H2411">
        <v>233.43936099999999</v>
      </c>
      <c r="I2411">
        <v>4.6850969999999998</v>
      </c>
    </row>
    <row r="2412" spans="1:9" x14ac:dyDescent="0.25">
      <c r="A2412">
        <v>2411</v>
      </c>
      <c r="B2412">
        <v>225.42730599999999</v>
      </c>
      <c r="C2412">
        <v>6.9676229999999997</v>
      </c>
      <c r="H2412">
        <v>233.43936099999999</v>
      </c>
      <c r="I2412">
        <v>4.6850969999999998</v>
      </c>
    </row>
    <row r="2413" spans="1:9" x14ac:dyDescent="0.25">
      <c r="A2413">
        <v>2412</v>
      </c>
      <c r="B2413">
        <v>225.42730599999999</v>
      </c>
      <c r="C2413">
        <v>6.9676229999999997</v>
      </c>
      <c r="H2413">
        <v>233.43936099999999</v>
      </c>
      <c r="I2413">
        <v>4.6850969999999998</v>
      </c>
    </row>
    <row r="2414" spans="1:9" x14ac:dyDescent="0.25">
      <c r="A2414">
        <v>2413</v>
      </c>
      <c r="B2414">
        <v>225.42730599999999</v>
      </c>
      <c r="C2414">
        <v>6.9676229999999997</v>
      </c>
      <c r="H2414">
        <v>233.43936099999999</v>
      </c>
      <c r="I2414">
        <v>4.6850969999999998</v>
      </c>
    </row>
    <row r="2415" spans="1:9" x14ac:dyDescent="0.25">
      <c r="A2415">
        <v>2414</v>
      </c>
      <c r="B2415">
        <v>225.42730599999999</v>
      </c>
      <c r="C2415">
        <v>6.9676229999999997</v>
      </c>
      <c r="H2415">
        <v>233.43936099999999</v>
      </c>
      <c r="I2415">
        <v>4.6850969999999998</v>
      </c>
    </row>
    <row r="2416" spans="1:9" x14ac:dyDescent="0.25">
      <c r="A2416">
        <v>2415</v>
      </c>
      <c r="B2416">
        <v>225.42730599999999</v>
      </c>
      <c r="C2416">
        <v>6.9676229999999997</v>
      </c>
      <c r="D2416">
        <v>217.535796</v>
      </c>
      <c r="E2416">
        <v>5.1656700000000004</v>
      </c>
      <c r="H2416">
        <v>233.43936099999999</v>
      </c>
      <c r="I2416">
        <v>4.6850969999999998</v>
      </c>
    </row>
    <row r="2417" spans="1:9" x14ac:dyDescent="0.25">
      <c r="A2417">
        <v>2416</v>
      </c>
      <c r="D2417">
        <v>217.535796</v>
      </c>
      <c r="E2417">
        <v>5.1656700000000004</v>
      </c>
      <c r="H2417">
        <v>233.43936099999999</v>
      </c>
      <c r="I2417">
        <v>4.6850969999999998</v>
      </c>
    </row>
    <row r="2418" spans="1:9" x14ac:dyDescent="0.25">
      <c r="A2418">
        <v>2417</v>
      </c>
      <c r="D2418">
        <v>217.535796</v>
      </c>
      <c r="E2418">
        <v>5.1656700000000004</v>
      </c>
      <c r="H2418">
        <v>233.43936099999999</v>
      </c>
      <c r="I2418">
        <v>4.6850969999999998</v>
      </c>
    </row>
    <row r="2419" spans="1:9" x14ac:dyDescent="0.25">
      <c r="A2419">
        <v>2418</v>
      </c>
      <c r="D2419">
        <v>217.535796</v>
      </c>
      <c r="E2419">
        <v>5.1656700000000004</v>
      </c>
      <c r="H2419">
        <v>233.43936099999999</v>
      </c>
      <c r="I2419">
        <v>4.6850969999999998</v>
      </c>
    </row>
    <row r="2420" spans="1:9" x14ac:dyDescent="0.25">
      <c r="A2420">
        <v>2419</v>
      </c>
      <c r="D2420">
        <v>217.535796</v>
      </c>
      <c r="E2420">
        <v>5.1656700000000004</v>
      </c>
      <c r="H2420">
        <v>233.43936099999999</v>
      </c>
      <c r="I2420">
        <v>4.6850969999999998</v>
      </c>
    </row>
    <row r="2421" spans="1:9" x14ac:dyDescent="0.25">
      <c r="A2421">
        <v>2420</v>
      </c>
      <c r="D2421">
        <v>217.535796</v>
      </c>
      <c r="E2421">
        <v>5.1656700000000004</v>
      </c>
      <c r="H2421">
        <v>233.43936099999999</v>
      </c>
      <c r="I2421">
        <v>4.6850969999999998</v>
      </c>
    </row>
    <row r="2422" spans="1:9" x14ac:dyDescent="0.25">
      <c r="A2422">
        <v>2421</v>
      </c>
      <c r="D2422">
        <v>217.535796</v>
      </c>
      <c r="E2422">
        <v>5.1656700000000004</v>
      </c>
      <c r="H2422">
        <v>233.43936099999999</v>
      </c>
      <c r="I2422">
        <v>4.6850969999999998</v>
      </c>
    </row>
    <row r="2423" spans="1:9" x14ac:dyDescent="0.25">
      <c r="A2423">
        <v>2422</v>
      </c>
      <c r="D2423">
        <v>217.535796</v>
      </c>
      <c r="E2423">
        <v>5.1656700000000004</v>
      </c>
      <c r="H2423">
        <v>233.43936099999999</v>
      </c>
      <c r="I2423">
        <v>4.6850969999999998</v>
      </c>
    </row>
    <row r="2424" spans="1:9" x14ac:dyDescent="0.25">
      <c r="A2424">
        <v>2423</v>
      </c>
      <c r="D2424">
        <v>217.535796</v>
      </c>
      <c r="E2424">
        <v>5.1656700000000004</v>
      </c>
      <c r="H2424">
        <v>233.43936099999999</v>
      </c>
      <c r="I2424">
        <v>4.6850969999999998</v>
      </c>
    </row>
    <row r="2425" spans="1:9" x14ac:dyDescent="0.25">
      <c r="A2425">
        <v>2424</v>
      </c>
      <c r="D2425">
        <v>217.535796</v>
      </c>
      <c r="E2425">
        <v>5.1656700000000004</v>
      </c>
      <c r="H2425">
        <v>233.43936099999999</v>
      </c>
      <c r="I2425">
        <v>4.6850969999999998</v>
      </c>
    </row>
    <row r="2426" spans="1:9" x14ac:dyDescent="0.25">
      <c r="A2426">
        <v>2425</v>
      </c>
      <c r="D2426">
        <v>217.65633700000001</v>
      </c>
      <c r="E2426">
        <v>5.1055989999999998</v>
      </c>
      <c r="H2426">
        <v>233.43936099999999</v>
      </c>
      <c r="I2426">
        <v>4.6850969999999998</v>
      </c>
    </row>
    <row r="2427" spans="1:9" x14ac:dyDescent="0.25">
      <c r="A2427">
        <v>2426</v>
      </c>
      <c r="D2427">
        <v>217.65633700000001</v>
      </c>
      <c r="E2427">
        <v>5.1055989999999998</v>
      </c>
      <c r="H2427">
        <v>233.077934</v>
      </c>
      <c r="I2427">
        <v>4.8052400000000004</v>
      </c>
    </row>
    <row r="2428" spans="1:9" x14ac:dyDescent="0.25">
      <c r="A2428">
        <v>2427</v>
      </c>
      <c r="D2428">
        <v>217.65633700000001</v>
      </c>
      <c r="E2428">
        <v>5.1055989999999998</v>
      </c>
      <c r="H2428">
        <v>233.077934</v>
      </c>
      <c r="I2428">
        <v>4.8052400000000004</v>
      </c>
    </row>
    <row r="2429" spans="1:9" x14ac:dyDescent="0.25">
      <c r="A2429">
        <v>2428</v>
      </c>
      <c r="D2429">
        <v>217.65633700000001</v>
      </c>
      <c r="E2429">
        <v>5.1055989999999998</v>
      </c>
      <c r="H2429">
        <v>233.077934</v>
      </c>
      <c r="I2429">
        <v>4.8052400000000004</v>
      </c>
    </row>
    <row r="2430" spans="1:9" x14ac:dyDescent="0.25">
      <c r="A2430">
        <v>2429</v>
      </c>
      <c r="D2430">
        <v>217.65633700000001</v>
      </c>
      <c r="E2430">
        <v>5.1055989999999998</v>
      </c>
      <c r="H2430">
        <v>233.077934</v>
      </c>
      <c r="I2430">
        <v>4.8052400000000004</v>
      </c>
    </row>
    <row r="2431" spans="1:9" x14ac:dyDescent="0.25">
      <c r="A2431">
        <v>2430</v>
      </c>
      <c r="D2431">
        <v>217.65633700000001</v>
      </c>
      <c r="E2431">
        <v>5.1055989999999998</v>
      </c>
      <c r="H2431">
        <v>232.957393</v>
      </c>
      <c r="I2431">
        <v>4.8653120000000003</v>
      </c>
    </row>
    <row r="2432" spans="1:9" x14ac:dyDescent="0.25">
      <c r="A2432">
        <v>2431</v>
      </c>
      <c r="D2432">
        <v>217.65633700000001</v>
      </c>
      <c r="E2432">
        <v>5.1055989999999998</v>
      </c>
      <c r="H2432">
        <v>232.957393</v>
      </c>
      <c r="I2432">
        <v>4.8653120000000003</v>
      </c>
    </row>
    <row r="2433" spans="1:9" x14ac:dyDescent="0.25">
      <c r="A2433">
        <v>2432</v>
      </c>
      <c r="D2433">
        <v>217.65633700000001</v>
      </c>
      <c r="E2433">
        <v>5.1055989999999998</v>
      </c>
      <c r="H2433">
        <v>232.957393</v>
      </c>
      <c r="I2433">
        <v>4.8653120000000003</v>
      </c>
    </row>
    <row r="2434" spans="1:9" x14ac:dyDescent="0.25">
      <c r="A2434">
        <v>2433</v>
      </c>
      <c r="D2434">
        <v>217.65633700000001</v>
      </c>
      <c r="E2434">
        <v>5.1055989999999998</v>
      </c>
      <c r="F2434">
        <v>224.945438</v>
      </c>
      <c r="G2434">
        <v>7.0877670000000004</v>
      </c>
    </row>
    <row r="2435" spans="1:9" x14ac:dyDescent="0.25">
      <c r="A2435">
        <v>2434</v>
      </c>
      <c r="D2435">
        <v>217.65633700000001</v>
      </c>
      <c r="E2435">
        <v>5.1055989999999998</v>
      </c>
      <c r="F2435">
        <v>224.945438</v>
      </c>
      <c r="G2435">
        <v>7.0877670000000004</v>
      </c>
    </row>
    <row r="2436" spans="1:9" x14ac:dyDescent="0.25">
      <c r="A2436">
        <v>2435</v>
      </c>
      <c r="D2436">
        <v>217.65633700000001</v>
      </c>
      <c r="E2436">
        <v>5.1055989999999998</v>
      </c>
      <c r="F2436">
        <v>224.945438</v>
      </c>
      <c r="G2436">
        <v>7.0877670000000004</v>
      </c>
    </row>
    <row r="2437" spans="1:9" x14ac:dyDescent="0.25">
      <c r="A2437">
        <v>2436</v>
      </c>
      <c r="D2437">
        <v>217.65633700000001</v>
      </c>
      <c r="E2437">
        <v>5.1055989999999998</v>
      </c>
      <c r="F2437">
        <v>224.945438</v>
      </c>
      <c r="G2437">
        <v>7.0877670000000004</v>
      </c>
    </row>
    <row r="2438" spans="1:9" x14ac:dyDescent="0.25">
      <c r="A2438">
        <v>2437</v>
      </c>
      <c r="D2438">
        <v>217.65633700000001</v>
      </c>
      <c r="E2438">
        <v>5.1055989999999998</v>
      </c>
      <c r="F2438">
        <v>224.945438</v>
      </c>
      <c r="G2438">
        <v>7.0877670000000004</v>
      </c>
    </row>
    <row r="2439" spans="1:9" x14ac:dyDescent="0.25">
      <c r="A2439">
        <v>2438</v>
      </c>
      <c r="D2439">
        <v>217.65633700000001</v>
      </c>
      <c r="E2439">
        <v>5.1055989999999998</v>
      </c>
      <c r="F2439">
        <v>224.945438</v>
      </c>
      <c r="G2439">
        <v>7.0877670000000004</v>
      </c>
    </row>
    <row r="2440" spans="1:9" x14ac:dyDescent="0.25">
      <c r="A2440">
        <v>2439</v>
      </c>
      <c r="D2440">
        <v>217.65633700000001</v>
      </c>
      <c r="E2440">
        <v>5.1055989999999998</v>
      </c>
      <c r="F2440">
        <v>224.945438</v>
      </c>
      <c r="G2440">
        <v>7.0877670000000004</v>
      </c>
    </row>
    <row r="2441" spans="1:9" x14ac:dyDescent="0.25">
      <c r="A2441">
        <v>2440</v>
      </c>
      <c r="D2441">
        <v>217.65633700000001</v>
      </c>
      <c r="E2441">
        <v>5.1055989999999998</v>
      </c>
      <c r="F2441">
        <v>224.945438</v>
      </c>
      <c r="G2441">
        <v>7.0877670000000004</v>
      </c>
    </row>
    <row r="2442" spans="1:9" x14ac:dyDescent="0.25">
      <c r="A2442">
        <v>2441</v>
      </c>
      <c r="B2442">
        <v>210.36723599999999</v>
      </c>
      <c r="C2442">
        <v>7.1478380000000001</v>
      </c>
      <c r="F2442">
        <v>224.945438</v>
      </c>
      <c r="G2442">
        <v>7.0877670000000004</v>
      </c>
    </row>
    <row r="2443" spans="1:9" x14ac:dyDescent="0.25">
      <c r="A2443">
        <v>2442</v>
      </c>
      <c r="B2443">
        <v>210.36723599999999</v>
      </c>
      <c r="C2443">
        <v>7.1478380000000001</v>
      </c>
      <c r="F2443">
        <v>224.945438</v>
      </c>
      <c r="G2443">
        <v>7.0877670000000004</v>
      </c>
    </row>
    <row r="2444" spans="1:9" x14ac:dyDescent="0.25">
      <c r="A2444">
        <v>2443</v>
      </c>
      <c r="B2444">
        <v>210.36723599999999</v>
      </c>
      <c r="C2444">
        <v>7.1478380000000001</v>
      </c>
      <c r="F2444">
        <v>224.945438</v>
      </c>
      <c r="G2444">
        <v>7.0877670000000004</v>
      </c>
    </row>
    <row r="2445" spans="1:9" x14ac:dyDescent="0.25">
      <c r="A2445">
        <v>2444</v>
      </c>
      <c r="B2445">
        <v>210.36723599999999</v>
      </c>
      <c r="C2445">
        <v>7.1478380000000001</v>
      </c>
      <c r="F2445">
        <v>224.945438</v>
      </c>
      <c r="G2445">
        <v>7.0877670000000004</v>
      </c>
    </row>
    <row r="2446" spans="1:9" x14ac:dyDescent="0.25">
      <c r="A2446">
        <v>2445</v>
      </c>
      <c r="B2446">
        <v>210.36723599999999</v>
      </c>
      <c r="C2446">
        <v>7.1478380000000001</v>
      </c>
      <c r="F2446">
        <v>224.945438</v>
      </c>
      <c r="G2446">
        <v>7.0877670000000004</v>
      </c>
    </row>
    <row r="2447" spans="1:9" x14ac:dyDescent="0.25">
      <c r="A2447">
        <v>2446</v>
      </c>
      <c r="B2447">
        <v>210.36723599999999</v>
      </c>
      <c r="C2447">
        <v>7.1478380000000001</v>
      </c>
      <c r="F2447">
        <v>224.945438</v>
      </c>
      <c r="G2447">
        <v>7.0877670000000004</v>
      </c>
    </row>
    <row r="2448" spans="1:9" x14ac:dyDescent="0.25">
      <c r="A2448">
        <v>2447</v>
      </c>
      <c r="B2448">
        <v>210.36723599999999</v>
      </c>
      <c r="C2448">
        <v>7.1478380000000001</v>
      </c>
      <c r="F2448">
        <v>224.945438</v>
      </c>
      <c r="G2448">
        <v>7.0877670000000004</v>
      </c>
    </row>
    <row r="2449" spans="1:9" x14ac:dyDescent="0.25">
      <c r="A2449">
        <v>2448</v>
      </c>
      <c r="B2449">
        <v>210.36723599999999</v>
      </c>
      <c r="C2449">
        <v>7.1478380000000001</v>
      </c>
      <c r="F2449">
        <v>224.945438</v>
      </c>
      <c r="G2449">
        <v>7.0877670000000004</v>
      </c>
    </row>
    <row r="2450" spans="1:9" x14ac:dyDescent="0.25">
      <c r="A2450">
        <v>2449</v>
      </c>
      <c r="B2450">
        <v>210.36723599999999</v>
      </c>
      <c r="C2450">
        <v>7.1478380000000001</v>
      </c>
      <c r="F2450">
        <v>224.945438</v>
      </c>
      <c r="G2450">
        <v>7.0877670000000004</v>
      </c>
    </row>
    <row r="2451" spans="1:9" x14ac:dyDescent="0.25">
      <c r="A2451">
        <v>2450</v>
      </c>
      <c r="B2451">
        <v>210.36723599999999</v>
      </c>
      <c r="C2451">
        <v>7.1478380000000001</v>
      </c>
      <c r="F2451">
        <v>224.945438</v>
      </c>
      <c r="G2451">
        <v>7.0877670000000004</v>
      </c>
    </row>
    <row r="2452" spans="1:9" x14ac:dyDescent="0.25">
      <c r="A2452">
        <v>2451</v>
      </c>
      <c r="B2452">
        <v>210.36723599999999</v>
      </c>
      <c r="C2452">
        <v>7.1478380000000001</v>
      </c>
      <c r="F2452">
        <v>224.945438</v>
      </c>
      <c r="G2452">
        <v>7.0877670000000004</v>
      </c>
    </row>
    <row r="2453" spans="1:9" x14ac:dyDescent="0.25">
      <c r="A2453">
        <v>2452</v>
      </c>
      <c r="B2453">
        <v>210.36723599999999</v>
      </c>
      <c r="C2453">
        <v>7.1478380000000001</v>
      </c>
      <c r="F2453">
        <v>224.945438</v>
      </c>
      <c r="G2453">
        <v>7.0877670000000004</v>
      </c>
    </row>
    <row r="2454" spans="1:9" x14ac:dyDescent="0.25">
      <c r="A2454">
        <v>2453</v>
      </c>
      <c r="B2454">
        <v>210.36723599999999</v>
      </c>
      <c r="C2454">
        <v>7.1478380000000001</v>
      </c>
      <c r="F2454">
        <v>224.945438</v>
      </c>
      <c r="G2454">
        <v>7.0877670000000004</v>
      </c>
      <c r="H2454">
        <v>216.75267299999999</v>
      </c>
      <c r="I2454">
        <v>4.1445509999999999</v>
      </c>
    </row>
    <row r="2455" spans="1:9" x14ac:dyDescent="0.25">
      <c r="A2455">
        <v>2454</v>
      </c>
      <c r="B2455">
        <v>210.36723599999999</v>
      </c>
      <c r="C2455">
        <v>7.1478380000000001</v>
      </c>
      <c r="F2455">
        <v>224.945438</v>
      </c>
      <c r="G2455">
        <v>7.0877670000000004</v>
      </c>
      <c r="H2455">
        <v>216.75267299999999</v>
      </c>
      <c r="I2455">
        <v>4.1445509999999999</v>
      </c>
    </row>
    <row r="2456" spans="1:9" x14ac:dyDescent="0.25">
      <c r="A2456">
        <v>2455</v>
      </c>
      <c r="B2456">
        <v>210.36723599999999</v>
      </c>
      <c r="C2456">
        <v>7.1478380000000001</v>
      </c>
      <c r="F2456">
        <v>224.945438</v>
      </c>
      <c r="G2456">
        <v>7.0877670000000004</v>
      </c>
      <c r="H2456">
        <v>216.75267299999999</v>
      </c>
      <c r="I2456">
        <v>4.1445509999999999</v>
      </c>
    </row>
    <row r="2457" spans="1:9" x14ac:dyDescent="0.25">
      <c r="A2457">
        <v>2456</v>
      </c>
      <c r="B2457">
        <v>210.36723599999999</v>
      </c>
      <c r="C2457">
        <v>7.1478380000000001</v>
      </c>
      <c r="F2457">
        <v>224.764724</v>
      </c>
      <c r="G2457">
        <v>6.9676229999999997</v>
      </c>
      <c r="H2457">
        <v>216.75267299999999</v>
      </c>
      <c r="I2457">
        <v>4.1445509999999999</v>
      </c>
    </row>
    <row r="2458" spans="1:9" x14ac:dyDescent="0.25">
      <c r="A2458">
        <v>2457</v>
      </c>
      <c r="B2458">
        <v>210.36723599999999</v>
      </c>
      <c r="C2458">
        <v>7.1478380000000001</v>
      </c>
      <c r="H2458">
        <v>216.75267299999999</v>
      </c>
      <c r="I2458">
        <v>4.1445509999999999</v>
      </c>
    </row>
    <row r="2459" spans="1:9" x14ac:dyDescent="0.25">
      <c r="A2459">
        <v>2458</v>
      </c>
      <c r="B2459">
        <v>210.36723599999999</v>
      </c>
      <c r="C2459">
        <v>7.1478380000000001</v>
      </c>
      <c r="H2459">
        <v>216.75267299999999</v>
      </c>
      <c r="I2459">
        <v>4.1445509999999999</v>
      </c>
    </row>
    <row r="2460" spans="1:9" x14ac:dyDescent="0.25">
      <c r="A2460">
        <v>2459</v>
      </c>
      <c r="B2460">
        <v>210.36723599999999</v>
      </c>
      <c r="C2460">
        <v>7.1478380000000001</v>
      </c>
      <c r="H2460">
        <v>216.75267299999999</v>
      </c>
      <c r="I2460">
        <v>4.1445509999999999</v>
      </c>
    </row>
    <row r="2461" spans="1:9" x14ac:dyDescent="0.25">
      <c r="A2461">
        <v>2460</v>
      </c>
      <c r="B2461">
        <v>210.36723599999999</v>
      </c>
      <c r="C2461">
        <v>7.1478380000000001</v>
      </c>
      <c r="H2461">
        <v>216.75267299999999</v>
      </c>
      <c r="I2461">
        <v>4.1445509999999999</v>
      </c>
    </row>
    <row r="2462" spans="1:9" x14ac:dyDescent="0.25">
      <c r="A2462">
        <v>2461</v>
      </c>
      <c r="B2462">
        <v>210.36723599999999</v>
      </c>
      <c r="C2462">
        <v>7.1478380000000001</v>
      </c>
      <c r="H2462">
        <v>216.75267299999999</v>
      </c>
      <c r="I2462">
        <v>4.1445509999999999</v>
      </c>
    </row>
    <row r="2463" spans="1:9" x14ac:dyDescent="0.25">
      <c r="A2463">
        <v>2462</v>
      </c>
      <c r="B2463">
        <v>210.36723599999999</v>
      </c>
      <c r="C2463">
        <v>7.1478380000000001</v>
      </c>
      <c r="H2463">
        <v>216.75267299999999</v>
      </c>
      <c r="I2463">
        <v>4.1445509999999999</v>
      </c>
    </row>
    <row r="2464" spans="1:9" x14ac:dyDescent="0.25">
      <c r="A2464">
        <v>2463</v>
      </c>
      <c r="B2464">
        <v>210.36723599999999</v>
      </c>
      <c r="C2464">
        <v>7.1478380000000001</v>
      </c>
      <c r="H2464">
        <v>216.75267299999999</v>
      </c>
      <c r="I2464">
        <v>4.1445509999999999</v>
      </c>
    </row>
    <row r="2465" spans="1:9" x14ac:dyDescent="0.25">
      <c r="A2465">
        <v>2464</v>
      </c>
      <c r="B2465">
        <v>210.36723599999999</v>
      </c>
      <c r="C2465">
        <v>7.1478380000000001</v>
      </c>
      <c r="D2465">
        <v>203.86125899999999</v>
      </c>
      <c r="E2465">
        <v>4.9253840000000002</v>
      </c>
      <c r="H2465">
        <v>216.75267299999999</v>
      </c>
      <c r="I2465">
        <v>4.1445509999999999</v>
      </c>
    </row>
    <row r="2466" spans="1:9" x14ac:dyDescent="0.25">
      <c r="A2466">
        <v>2465</v>
      </c>
      <c r="B2466">
        <v>210.36723599999999</v>
      </c>
      <c r="C2466">
        <v>7.1478380000000001</v>
      </c>
      <c r="D2466">
        <v>203.86125899999999</v>
      </c>
      <c r="E2466">
        <v>4.9253840000000002</v>
      </c>
      <c r="H2466">
        <v>216.75267299999999</v>
      </c>
      <c r="I2466">
        <v>4.1445509999999999</v>
      </c>
    </row>
    <row r="2467" spans="1:9" x14ac:dyDescent="0.25">
      <c r="A2467">
        <v>2466</v>
      </c>
      <c r="D2467">
        <v>203.86125899999999</v>
      </c>
      <c r="E2467">
        <v>4.9253840000000002</v>
      </c>
      <c r="H2467">
        <v>216.75267299999999</v>
      </c>
      <c r="I2467">
        <v>4.1445509999999999</v>
      </c>
    </row>
    <row r="2468" spans="1:9" x14ac:dyDescent="0.25">
      <c r="A2468">
        <v>2467</v>
      </c>
      <c r="D2468">
        <v>203.86125899999999</v>
      </c>
      <c r="E2468">
        <v>4.9253840000000002</v>
      </c>
      <c r="H2468">
        <v>216.75267299999999</v>
      </c>
      <c r="I2468">
        <v>4.1445509999999999</v>
      </c>
    </row>
    <row r="2469" spans="1:9" x14ac:dyDescent="0.25">
      <c r="A2469">
        <v>2468</v>
      </c>
      <c r="D2469">
        <v>203.86125899999999</v>
      </c>
      <c r="E2469">
        <v>4.9253840000000002</v>
      </c>
      <c r="H2469">
        <v>216.75267299999999</v>
      </c>
      <c r="I2469">
        <v>4.1445509999999999</v>
      </c>
    </row>
    <row r="2470" spans="1:9" x14ac:dyDescent="0.25">
      <c r="A2470">
        <v>2469</v>
      </c>
      <c r="D2470">
        <v>203.86125899999999</v>
      </c>
      <c r="E2470">
        <v>4.9253840000000002</v>
      </c>
      <c r="H2470">
        <v>216.75267299999999</v>
      </c>
      <c r="I2470">
        <v>4.1445509999999999</v>
      </c>
    </row>
    <row r="2471" spans="1:9" x14ac:dyDescent="0.25">
      <c r="A2471">
        <v>2470</v>
      </c>
      <c r="D2471">
        <v>203.86125899999999</v>
      </c>
      <c r="E2471">
        <v>4.9253840000000002</v>
      </c>
      <c r="H2471">
        <v>216.75267299999999</v>
      </c>
      <c r="I2471">
        <v>4.1445509999999999</v>
      </c>
    </row>
    <row r="2472" spans="1:9" x14ac:dyDescent="0.25">
      <c r="A2472">
        <v>2471</v>
      </c>
      <c r="D2472">
        <v>203.86125899999999</v>
      </c>
      <c r="E2472">
        <v>4.9253840000000002</v>
      </c>
      <c r="H2472">
        <v>216.75267299999999</v>
      </c>
      <c r="I2472">
        <v>4.1445509999999999</v>
      </c>
    </row>
    <row r="2473" spans="1:9" x14ac:dyDescent="0.25">
      <c r="A2473">
        <v>2472</v>
      </c>
      <c r="D2473">
        <v>203.86125899999999</v>
      </c>
      <c r="E2473">
        <v>4.9253840000000002</v>
      </c>
      <c r="H2473">
        <v>216.75267299999999</v>
      </c>
      <c r="I2473">
        <v>4.1445509999999999</v>
      </c>
    </row>
    <row r="2474" spans="1:9" x14ac:dyDescent="0.25">
      <c r="A2474">
        <v>2473</v>
      </c>
      <c r="D2474">
        <v>203.86125899999999</v>
      </c>
      <c r="E2474">
        <v>4.9253840000000002</v>
      </c>
      <c r="H2474">
        <v>216.75267299999999</v>
      </c>
      <c r="I2474">
        <v>4.1445509999999999</v>
      </c>
    </row>
    <row r="2475" spans="1:9" x14ac:dyDescent="0.25">
      <c r="A2475">
        <v>2474</v>
      </c>
      <c r="D2475">
        <v>203.86125899999999</v>
      </c>
      <c r="E2475">
        <v>4.9253840000000002</v>
      </c>
      <c r="H2475">
        <v>216.75267299999999</v>
      </c>
      <c r="I2475">
        <v>4.1445509999999999</v>
      </c>
    </row>
    <row r="2476" spans="1:9" x14ac:dyDescent="0.25">
      <c r="A2476">
        <v>2475</v>
      </c>
      <c r="D2476">
        <v>203.86125899999999</v>
      </c>
      <c r="E2476">
        <v>4.9253840000000002</v>
      </c>
      <c r="H2476">
        <v>216.75267299999999</v>
      </c>
      <c r="I2476">
        <v>4.1445509999999999</v>
      </c>
    </row>
    <row r="2477" spans="1:9" x14ac:dyDescent="0.25">
      <c r="A2477">
        <v>2476</v>
      </c>
      <c r="D2477">
        <v>203.86125899999999</v>
      </c>
      <c r="E2477">
        <v>4.9253840000000002</v>
      </c>
      <c r="H2477">
        <v>216.75267299999999</v>
      </c>
      <c r="I2477">
        <v>4.1445509999999999</v>
      </c>
    </row>
    <row r="2478" spans="1:9" x14ac:dyDescent="0.25">
      <c r="A2478">
        <v>2477</v>
      </c>
      <c r="D2478">
        <v>203.86125899999999</v>
      </c>
      <c r="E2478">
        <v>4.9253840000000002</v>
      </c>
      <c r="H2478">
        <v>216.391246</v>
      </c>
      <c r="I2478">
        <v>4.0244070000000001</v>
      </c>
    </row>
    <row r="2479" spans="1:9" x14ac:dyDescent="0.25">
      <c r="A2479">
        <v>2478</v>
      </c>
      <c r="D2479">
        <v>203.86125899999999</v>
      </c>
      <c r="E2479">
        <v>4.9854560000000001</v>
      </c>
      <c r="H2479">
        <v>216.391246</v>
      </c>
      <c r="I2479">
        <v>4.0244070000000001</v>
      </c>
    </row>
    <row r="2480" spans="1:9" x14ac:dyDescent="0.25">
      <c r="A2480">
        <v>2479</v>
      </c>
      <c r="D2480">
        <v>203.86125899999999</v>
      </c>
      <c r="E2480">
        <v>4.9854560000000001</v>
      </c>
      <c r="H2480">
        <v>216.391246</v>
      </c>
      <c r="I2480">
        <v>4.0244070000000001</v>
      </c>
    </row>
    <row r="2481" spans="1:7" x14ac:dyDescent="0.25">
      <c r="A2481">
        <v>2480</v>
      </c>
      <c r="D2481">
        <v>203.86125899999999</v>
      </c>
      <c r="E2481">
        <v>4.9854560000000001</v>
      </c>
    </row>
    <row r="2482" spans="1:7" x14ac:dyDescent="0.25">
      <c r="A2482">
        <v>2481</v>
      </c>
      <c r="D2482">
        <v>203.86125899999999</v>
      </c>
      <c r="E2482">
        <v>4.9854560000000001</v>
      </c>
      <c r="F2482">
        <v>209.10214500000001</v>
      </c>
      <c r="G2482">
        <v>6.306934</v>
      </c>
    </row>
    <row r="2483" spans="1:7" x14ac:dyDescent="0.25">
      <c r="A2483">
        <v>2482</v>
      </c>
      <c r="D2483">
        <v>203.86125899999999</v>
      </c>
      <c r="E2483">
        <v>4.9854560000000001</v>
      </c>
      <c r="F2483">
        <v>209.10214500000001</v>
      </c>
      <c r="G2483">
        <v>6.306934</v>
      </c>
    </row>
    <row r="2484" spans="1:7" x14ac:dyDescent="0.25">
      <c r="A2484">
        <v>2483</v>
      </c>
      <c r="D2484">
        <v>203.86125899999999</v>
      </c>
      <c r="E2484">
        <v>4.9854560000000001</v>
      </c>
      <c r="F2484">
        <v>209.10214500000001</v>
      </c>
      <c r="G2484">
        <v>6.306934</v>
      </c>
    </row>
    <row r="2485" spans="1:7" x14ac:dyDescent="0.25">
      <c r="A2485">
        <v>2484</v>
      </c>
      <c r="D2485">
        <v>202.59028000000001</v>
      </c>
      <c r="E2485">
        <v>4.4117740000000003</v>
      </c>
      <c r="F2485">
        <v>209.10214500000001</v>
      </c>
      <c r="G2485">
        <v>6.306934</v>
      </c>
    </row>
    <row r="2486" spans="1:7" x14ac:dyDescent="0.25">
      <c r="A2486">
        <v>2485</v>
      </c>
      <c r="D2486">
        <v>202.59028000000001</v>
      </c>
      <c r="E2486">
        <v>4.4117740000000003</v>
      </c>
      <c r="F2486">
        <v>209.10214500000001</v>
      </c>
      <c r="G2486">
        <v>6.306934</v>
      </c>
    </row>
    <row r="2487" spans="1:7" x14ac:dyDescent="0.25">
      <c r="A2487">
        <v>2486</v>
      </c>
      <c r="D2487">
        <v>202.59028000000001</v>
      </c>
      <c r="E2487">
        <v>4.4117740000000003</v>
      </c>
      <c r="F2487">
        <v>209.10214500000001</v>
      </c>
      <c r="G2487">
        <v>6.306934</v>
      </c>
    </row>
    <row r="2488" spans="1:7" x14ac:dyDescent="0.25">
      <c r="A2488">
        <v>2487</v>
      </c>
      <c r="F2488">
        <v>209.10214500000001</v>
      </c>
      <c r="G2488">
        <v>6.306934</v>
      </c>
    </row>
    <row r="2489" spans="1:7" x14ac:dyDescent="0.25">
      <c r="A2489">
        <v>2488</v>
      </c>
      <c r="F2489">
        <v>209.10214500000001</v>
      </c>
      <c r="G2489">
        <v>6.306934</v>
      </c>
    </row>
    <row r="2490" spans="1:7" x14ac:dyDescent="0.25">
      <c r="A2490">
        <v>2489</v>
      </c>
      <c r="F2490">
        <v>209.10214500000001</v>
      </c>
      <c r="G2490">
        <v>6.306934</v>
      </c>
    </row>
    <row r="2491" spans="1:7" x14ac:dyDescent="0.25">
      <c r="A2491">
        <v>2490</v>
      </c>
      <c r="B2491">
        <v>193.103836</v>
      </c>
      <c r="C2491">
        <v>6.202</v>
      </c>
      <c r="F2491">
        <v>209.10214500000001</v>
      </c>
      <c r="G2491">
        <v>6.306934</v>
      </c>
    </row>
    <row r="2492" spans="1:7" x14ac:dyDescent="0.25">
      <c r="A2492">
        <v>2491</v>
      </c>
      <c r="B2492">
        <v>193.103836</v>
      </c>
      <c r="C2492">
        <v>6.202</v>
      </c>
      <c r="F2492">
        <v>209.10214500000001</v>
      </c>
      <c r="G2492">
        <v>6.306934</v>
      </c>
    </row>
    <row r="2493" spans="1:7" x14ac:dyDescent="0.25">
      <c r="A2493">
        <v>2492</v>
      </c>
      <c r="B2493">
        <v>193.103836</v>
      </c>
      <c r="C2493">
        <v>6.202</v>
      </c>
      <c r="F2493">
        <v>209.10214500000001</v>
      </c>
      <c r="G2493">
        <v>6.306934</v>
      </c>
    </row>
    <row r="2494" spans="1:7" x14ac:dyDescent="0.25">
      <c r="A2494">
        <v>2493</v>
      </c>
      <c r="B2494">
        <v>193.103836</v>
      </c>
      <c r="C2494">
        <v>6.202</v>
      </c>
      <c r="F2494">
        <v>209.10214500000001</v>
      </c>
      <c r="G2494">
        <v>6.306934</v>
      </c>
    </row>
    <row r="2495" spans="1:7" x14ac:dyDescent="0.25">
      <c r="A2495">
        <v>2494</v>
      </c>
      <c r="B2495">
        <v>193.103836</v>
      </c>
      <c r="C2495">
        <v>6.202</v>
      </c>
      <c r="F2495">
        <v>209.10214500000001</v>
      </c>
      <c r="G2495">
        <v>6.306934</v>
      </c>
    </row>
    <row r="2496" spans="1:7" x14ac:dyDescent="0.25">
      <c r="A2496">
        <v>2495</v>
      </c>
      <c r="B2496">
        <v>193.103836</v>
      </c>
      <c r="C2496">
        <v>6.202</v>
      </c>
      <c r="F2496">
        <v>209.10214500000001</v>
      </c>
      <c r="G2496">
        <v>6.306934</v>
      </c>
    </row>
    <row r="2497" spans="1:9" x14ac:dyDescent="0.25">
      <c r="A2497">
        <v>2496</v>
      </c>
      <c r="B2497">
        <v>193.103836</v>
      </c>
      <c r="C2497">
        <v>6.202</v>
      </c>
      <c r="F2497">
        <v>209.10214500000001</v>
      </c>
      <c r="G2497">
        <v>6.306934</v>
      </c>
      <c r="H2497">
        <v>202.013384</v>
      </c>
      <c r="I2497">
        <v>2.557496</v>
      </c>
    </row>
    <row r="2498" spans="1:9" x14ac:dyDescent="0.25">
      <c r="A2498">
        <v>2497</v>
      </c>
      <c r="B2498">
        <v>193.103836</v>
      </c>
      <c r="C2498">
        <v>6.202</v>
      </c>
      <c r="F2498">
        <v>209.10214500000001</v>
      </c>
      <c r="G2498">
        <v>6.306934</v>
      </c>
      <c r="H2498">
        <v>202.013384</v>
      </c>
      <c r="I2498">
        <v>2.557496</v>
      </c>
    </row>
    <row r="2499" spans="1:9" x14ac:dyDescent="0.25">
      <c r="A2499">
        <v>2498</v>
      </c>
      <c r="B2499">
        <v>193.103836</v>
      </c>
      <c r="C2499">
        <v>6.202</v>
      </c>
      <c r="F2499">
        <v>209.10214500000001</v>
      </c>
      <c r="G2499">
        <v>6.306934</v>
      </c>
      <c r="H2499">
        <v>202.013384</v>
      </c>
      <c r="I2499">
        <v>2.557496</v>
      </c>
    </row>
    <row r="2500" spans="1:9" x14ac:dyDescent="0.25">
      <c r="A2500">
        <v>2499</v>
      </c>
      <c r="B2500">
        <v>193.103836</v>
      </c>
      <c r="C2500">
        <v>6.202</v>
      </c>
      <c r="F2500">
        <v>209.10214500000001</v>
      </c>
      <c r="G2500">
        <v>6.306934</v>
      </c>
      <c r="H2500">
        <v>202.013384</v>
      </c>
      <c r="I2500">
        <v>2.557496</v>
      </c>
    </row>
    <row r="2501" spans="1:9" x14ac:dyDescent="0.25">
      <c r="A2501">
        <v>2500</v>
      </c>
      <c r="B2501">
        <v>193.103836</v>
      </c>
      <c r="C2501">
        <v>6.202</v>
      </c>
      <c r="F2501">
        <v>209.10214500000001</v>
      </c>
      <c r="G2501">
        <v>6.306934</v>
      </c>
      <c r="H2501">
        <v>202.013384</v>
      </c>
      <c r="I2501">
        <v>2.557496</v>
      </c>
    </row>
    <row r="2502" spans="1:9" x14ac:dyDescent="0.25">
      <c r="A2502">
        <v>2501</v>
      </c>
      <c r="B2502">
        <v>193.103836</v>
      </c>
      <c r="C2502">
        <v>6.202</v>
      </c>
      <c r="F2502">
        <v>208.98169999999999</v>
      </c>
      <c r="G2502">
        <v>6.1267189999999996</v>
      </c>
      <c r="H2502">
        <v>202.013384</v>
      </c>
      <c r="I2502">
        <v>2.557496</v>
      </c>
    </row>
    <row r="2503" spans="1:9" x14ac:dyDescent="0.25">
      <c r="A2503">
        <v>2502</v>
      </c>
      <c r="B2503">
        <v>193.103836</v>
      </c>
      <c r="C2503">
        <v>6.202</v>
      </c>
      <c r="F2503">
        <v>208.98169999999999</v>
      </c>
      <c r="G2503">
        <v>6.1267189999999996</v>
      </c>
      <c r="H2503">
        <v>202.013384</v>
      </c>
      <c r="I2503">
        <v>2.557496</v>
      </c>
    </row>
    <row r="2504" spans="1:9" x14ac:dyDescent="0.25">
      <c r="A2504">
        <v>2503</v>
      </c>
      <c r="B2504">
        <v>193.103836</v>
      </c>
      <c r="C2504">
        <v>6.202</v>
      </c>
      <c r="H2504">
        <v>202.013384</v>
      </c>
      <c r="I2504">
        <v>2.557496</v>
      </c>
    </row>
    <row r="2505" spans="1:9" x14ac:dyDescent="0.25">
      <c r="A2505">
        <v>2504</v>
      </c>
      <c r="B2505">
        <v>193.103836</v>
      </c>
      <c r="C2505">
        <v>6.202</v>
      </c>
      <c r="H2505">
        <v>202.013384</v>
      </c>
      <c r="I2505">
        <v>2.557496</v>
      </c>
    </row>
    <row r="2506" spans="1:9" x14ac:dyDescent="0.25">
      <c r="A2506">
        <v>2505</v>
      </c>
      <c r="B2506">
        <v>193.103836</v>
      </c>
      <c r="C2506">
        <v>6.202</v>
      </c>
      <c r="H2506">
        <v>202.013384</v>
      </c>
      <c r="I2506">
        <v>2.557496</v>
      </c>
    </row>
    <row r="2507" spans="1:9" x14ac:dyDescent="0.25">
      <c r="A2507">
        <v>2506</v>
      </c>
      <c r="B2507">
        <v>193.103836</v>
      </c>
      <c r="C2507">
        <v>6.202</v>
      </c>
      <c r="H2507">
        <v>202.013384</v>
      </c>
      <c r="I2507">
        <v>2.557496</v>
      </c>
    </row>
    <row r="2508" spans="1:9" x14ac:dyDescent="0.25">
      <c r="A2508">
        <v>2507</v>
      </c>
      <c r="B2508">
        <v>193.103836</v>
      </c>
      <c r="C2508">
        <v>6.202</v>
      </c>
      <c r="H2508">
        <v>202.013384</v>
      </c>
      <c r="I2508">
        <v>2.557496</v>
      </c>
    </row>
    <row r="2509" spans="1:9" x14ac:dyDescent="0.25">
      <c r="A2509">
        <v>2508</v>
      </c>
      <c r="B2509">
        <v>193.103836</v>
      </c>
      <c r="C2509">
        <v>6.202</v>
      </c>
      <c r="H2509">
        <v>202.013384</v>
      </c>
      <c r="I2509">
        <v>2.557496</v>
      </c>
    </row>
    <row r="2510" spans="1:9" x14ac:dyDescent="0.25">
      <c r="A2510">
        <v>2509</v>
      </c>
      <c r="B2510">
        <v>193.103836</v>
      </c>
      <c r="C2510">
        <v>6.202</v>
      </c>
      <c r="H2510">
        <v>202.013384</v>
      </c>
      <c r="I2510">
        <v>2.557496</v>
      </c>
    </row>
    <row r="2511" spans="1:9" x14ac:dyDescent="0.25">
      <c r="A2511">
        <v>2510</v>
      </c>
      <c r="B2511">
        <v>193.103836</v>
      </c>
      <c r="C2511">
        <v>6.202</v>
      </c>
      <c r="D2511">
        <v>184.38655299999999</v>
      </c>
      <c r="E2511">
        <v>4.4117740000000003</v>
      </c>
      <c r="H2511">
        <v>202.013384</v>
      </c>
      <c r="I2511">
        <v>2.557496</v>
      </c>
    </row>
    <row r="2512" spans="1:9" x14ac:dyDescent="0.25">
      <c r="A2512">
        <v>2511</v>
      </c>
      <c r="D2512">
        <v>184.38655299999999</v>
      </c>
      <c r="E2512">
        <v>4.4117740000000003</v>
      </c>
      <c r="H2512">
        <v>202.013384</v>
      </c>
      <c r="I2512">
        <v>2.557496</v>
      </c>
    </row>
    <row r="2513" spans="1:9" x14ac:dyDescent="0.25">
      <c r="A2513">
        <v>2512</v>
      </c>
      <c r="D2513">
        <v>184.38655299999999</v>
      </c>
      <c r="E2513">
        <v>4.4117740000000003</v>
      </c>
      <c r="H2513">
        <v>202.013384</v>
      </c>
      <c r="I2513">
        <v>2.557496</v>
      </c>
    </row>
    <row r="2514" spans="1:9" x14ac:dyDescent="0.25">
      <c r="A2514">
        <v>2513</v>
      </c>
      <c r="D2514">
        <v>184.38655299999999</v>
      </c>
      <c r="E2514">
        <v>4.4117740000000003</v>
      </c>
      <c r="H2514">
        <v>201.88517300000001</v>
      </c>
      <c r="I2514">
        <v>2.557496</v>
      </c>
    </row>
    <row r="2515" spans="1:9" x14ac:dyDescent="0.25">
      <c r="A2515">
        <v>2514</v>
      </c>
      <c r="D2515">
        <v>184.38655299999999</v>
      </c>
      <c r="E2515">
        <v>4.4117740000000003</v>
      </c>
      <c r="H2515">
        <v>201.88517300000001</v>
      </c>
      <c r="I2515">
        <v>2.557496</v>
      </c>
    </row>
    <row r="2516" spans="1:9" x14ac:dyDescent="0.25">
      <c r="A2516">
        <v>2515</v>
      </c>
      <c r="D2516">
        <v>184.38655299999999</v>
      </c>
      <c r="E2516">
        <v>4.4117740000000003</v>
      </c>
      <c r="H2516">
        <v>201.82112000000001</v>
      </c>
      <c r="I2516">
        <v>2.557496</v>
      </c>
    </row>
    <row r="2517" spans="1:9" x14ac:dyDescent="0.25">
      <c r="A2517">
        <v>2516</v>
      </c>
      <c r="D2517">
        <v>184.38655299999999</v>
      </c>
      <c r="E2517">
        <v>4.4117740000000003</v>
      </c>
      <c r="H2517">
        <v>201.82112000000001</v>
      </c>
      <c r="I2517">
        <v>2.557496</v>
      </c>
    </row>
    <row r="2518" spans="1:9" x14ac:dyDescent="0.25">
      <c r="A2518">
        <v>2517</v>
      </c>
      <c r="D2518">
        <v>184.38655299999999</v>
      </c>
      <c r="E2518">
        <v>4.4117740000000003</v>
      </c>
      <c r="H2518">
        <v>201.82112000000001</v>
      </c>
      <c r="I2518">
        <v>2.557496</v>
      </c>
    </row>
    <row r="2519" spans="1:9" x14ac:dyDescent="0.25">
      <c r="A2519">
        <v>2518</v>
      </c>
      <c r="D2519">
        <v>184.38655299999999</v>
      </c>
      <c r="E2519">
        <v>4.4117740000000003</v>
      </c>
    </row>
    <row r="2520" spans="1:9" x14ac:dyDescent="0.25">
      <c r="A2520">
        <v>2519</v>
      </c>
      <c r="D2520">
        <v>184.38655299999999</v>
      </c>
      <c r="E2520">
        <v>4.4117740000000003</v>
      </c>
    </row>
    <row r="2521" spans="1:9" x14ac:dyDescent="0.25">
      <c r="A2521">
        <v>2520</v>
      </c>
      <c r="D2521">
        <v>184.38655299999999</v>
      </c>
      <c r="E2521">
        <v>4.4117740000000003</v>
      </c>
    </row>
    <row r="2522" spans="1:9" x14ac:dyDescent="0.25">
      <c r="A2522">
        <v>2521</v>
      </c>
      <c r="D2522">
        <v>184.38655299999999</v>
      </c>
      <c r="E2522">
        <v>4.4117740000000003</v>
      </c>
    </row>
    <row r="2523" spans="1:9" x14ac:dyDescent="0.25">
      <c r="A2523">
        <v>2522</v>
      </c>
      <c r="D2523">
        <v>184.38655299999999</v>
      </c>
      <c r="E2523">
        <v>4.4117740000000003</v>
      </c>
    </row>
    <row r="2524" spans="1:9" x14ac:dyDescent="0.25">
      <c r="A2524">
        <v>2523</v>
      </c>
      <c r="D2524">
        <v>184.38655299999999</v>
      </c>
      <c r="E2524">
        <v>4.4117740000000003</v>
      </c>
    </row>
    <row r="2525" spans="1:9" x14ac:dyDescent="0.25">
      <c r="A2525">
        <v>2524</v>
      </c>
      <c r="D2525">
        <v>184.38655299999999</v>
      </c>
      <c r="E2525">
        <v>4.4117740000000003</v>
      </c>
      <c r="F2525">
        <v>193.937049</v>
      </c>
      <c r="G2525">
        <v>5.6265739999999997</v>
      </c>
    </row>
    <row r="2526" spans="1:9" x14ac:dyDescent="0.25">
      <c r="A2526">
        <v>2525</v>
      </c>
      <c r="D2526">
        <v>184.38655299999999</v>
      </c>
      <c r="E2526">
        <v>4.4117740000000003</v>
      </c>
      <c r="F2526">
        <v>193.937049</v>
      </c>
      <c r="G2526">
        <v>5.6265739999999997</v>
      </c>
    </row>
    <row r="2527" spans="1:9" x14ac:dyDescent="0.25">
      <c r="A2527">
        <v>2526</v>
      </c>
      <c r="D2527">
        <v>184.38655299999999</v>
      </c>
      <c r="E2527">
        <v>4.4117740000000003</v>
      </c>
      <c r="F2527">
        <v>193.937049</v>
      </c>
      <c r="G2527">
        <v>5.6265739999999997</v>
      </c>
    </row>
    <row r="2528" spans="1:9" x14ac:dyDescent="0.25">
      <c r="A2528">
        <v>2527</v>
      </c>
      <c r="D2528">
        <v>184.38655299999999</v>
      </c>
      <c r="E2528">
        <v>4.4117740000000003</v>
      </c>
      <c r="F2528">
        <v>193.937049</v>
      </c>
      <c r="G2528">
        <v>5.6265739999999997</v>
      </c>
    </row>
    <row r="2529" spans="1:9" x14ac:dyDescent="0.25">
      <c r="A2529">
        <v>2528</v>
      </c>
      <c r="D2529">
        <v>184.38655299999999</v>
      </c>
      <c r="E2529">
        <v>4.4117740000000003</v>
      </c>
      <c r="F2529">
        <v>193.937049</v>
      </c>
      <c r="G2529">
        <v>5.6265739999999997</v>
      </c>
    </row>
    <row r="2530" spans="1:9" x14ac:dyDescent="0.25">
      <c r="A2530">
        <v>2529</v>
      </c>
      <c r="D2530">
        <v>184.38655299999999</v>
      </c>
      <c r="E2530">
        <v>4.4117740000000003</v>
      </c>
      <c r="F2530">
        <v>193.937049</v>
      </c>
      <c r="G2530">
        <v>5.6265739999999997</v>
      </c>
    </row>
    <row r="2531" spans="1:9" x14ac:dyDescent="0.25">
      <c r="A2531">
        <v>2530</v>
      </c>
      <c r="D2531">
        <v>184.38655299999999</v>
      </c>
      <c r="E2531">
        <v>4.4117740000000003</v>
      </c>
      <c r="F2531">
        <v>193.937049</v>
      </c>
      <c r="G2531">
        <v>5.6265739999999997</v>
      </c>
    </row>
    <row r="2532" spans="1:9" x14ac:dyDescent="0.25">
      <c r="A2532">
        <v>2531</v>
      </c>
      <c r="D2532">
        <v>184.38655299999999</v>
      </c>
      <c r="E2532">
        <v>4.4117740000000003</v>
      </c>
      <c r="F2532">
        <v>193.937049</v>
      </c>
      <c r="G2532">
        <v>5.6265739999999997</v>
      </c>
    </row>
    <row r="2533" spans="1:9" x14ac:dyDescent="0.25">
      <c r="A2533">
        <v>2532</v>
      </c>
      <c r="F2533">
        <v>193.937049</v>
      </c>
      <c r="G2533">
        <v>5.6265739999999997</v>
      </c>
    </row>
    <row r="2534" spans="1:9" x14ac:dyDescent="0.25">
      <c r="A2534">
        <v>2533</v>
      </c>
      <c r="B2534">
        <v>174.96416099999999</v>
      </c>
      <c r="C2534">
        <v>7.2890100000000002</v>
      </c>
      <c r="F2534">
        <v>193.937049</v>
      </c>
      <c r="G2534">
        <v>5.6265739999999997</v>
      </c>
    </row>
    <row r="2535" spans="1:9" x14ac:dyDescent="0.25">
      <c r="A2535">
        <v>2534</v>
      </c>
      <c r="B2535">
        <v>174.96416099999999</v>
      </c>
      <c r="C2535">
        <v>7.2890100000000002</v>
      </c>
      <c r="F2535">
        <v>193.937049</v>
      </c>
      <c r="G2535">
        <v>5.6265739999999997</v>
      </c>
    </row>
    <row r="2536" spans="1:9" x14ac:dyDescent="0.25">
      <c r="A2536">
        <v>2535</v>
      </c>
      <c r="B2536">
        <v>174.96416099999999</v>
      </c>
      <c r="C2536">
        <v>7.2890100000000002</v>
      </c>
      <c r="F2536">
        <v>193.937049</v>
      </c>
      <c r="G2536">
        <v>5.6265739999999997</v>
      </c>
    </row>
    <row r="2537" spans="1:9" x14ac:dyDescent="0.25">
      <c r="A2537">
        <v>2536</v>
      </c>
      <c r="B2537">
        <v>174.96416099999999</v>
      </c>
      <c r="C2537">
        <v>7.2890100000000002</v>
      </c>
      <c r="F2537">
        <v>193.48836299999999</v>
      </c>
      <c r="G2537">
        <v>5.7544700000000004</v>
      </c>
    </row>
    <row r="2538" spans="1:9" x14ac:dyDescent="0.25">
      <c r="A2538">
        <v>2537</v>
      </c>
      <c r="B2538">
        <v>174.96416099999999</v>
      </c>
      <c r="C2538">
        <v>7.2890100000000002</v>
      </c>
      <c r="F2538">
        <v>193.48836299999999</v>
      </c>
      <c r="G2538">
        <v>5.7544700000000004</v>
      </c>
      <c r="H2538">
        <v>185.66845000000001</v>
      </c>
      <c r="I2538">
        <v>2.301809</v>
      </c>
    </row>
    <row r="2539" spans="1:9" x14ac:dyDescent="0.25">
      <c r="A2539">
        <v>2538</v>
      </c>
      <c r="B2539">
        <v>174.96416099999999</v>
      </c>
      <c r="C2539">
        <v>7.2890100000000002</v>
      </c>
      <c r="F2539">
        <v>193.48836299999999</v>
      </c>
      <c r="G2539">
        <v>5.7544700000000004</v>
      </c>
      <c r="H2539">
        <v>185.66845000000001</v>
      </c>
      <c r="I2539">
        <v>2.301809</v>
      </c>
    </row>
    <row r="2540" spans="1:9" x14ac:dyDescent="0.25">
      <c r="A2540">
        <v>2539</v>
      </c>
      <c r="B2540">
        <v>174.96416099999999</v>
      </c>
      <c r="C2540">
        <v>7.2890100000000002</v>
      </c>
      <c r="F2540">
        <v>193.48836299999999</v>
      </c>
      <c r="G2540">
        <v>5.7544700000000004</v>
      </c>
      <c r="H2540">
        <v>185.66845000000001</v>
      </c>
      <c r="I2540">
        <v>2.301809</v>
      </c>
    </row>
    <row r="2541" spans="1:9" x14ac:dyDescent="0.25">
      <c r="A2541">
        <v>2540</v>
      </c>
      <c r="B2541">
        <v>174.96416099999999</v>
      </c>
      <c r="C2541">
        <v>7.2890100000000002</v>
      </c>
      <c r="F2541">
        <v>193.48836299999999</v>
      </c>
      <c r="G2541">
        <v>5.7544700000000004</v>
      </c>
      <c r="H2541">
        <v>185.66845000000001</v>
      </c>
      <c r="I2541">
        <v>2.301809</v>
      </c>
    </row>
    <row r="2542" spans="1:9" x14ac:dyDescent="0.25">
      <c r="A2542">
        <v>2541</v>
      </c>
      <c r="B2542">
        <v>174.96416099999999</v>
      </c>
      <c r="C2542">
        <v>7.2890100000000002</v>
      </c>
      <c r="F2542">
        <v>193.360153</v>
      </c>
      <c r="G2542">
        <v>5.6905219999999996</v>
      </c>
      <c r="H2542">
        <v>185.66845000000001</v>
      </c>
      <c r="I2542">
        <v>2.301809</v>
      </c>
    </row>
    <row r="2543" spans="1:9" x14ac:dyDescent="0.25">
      <c r="A2543">
        <v>2542</v>
      </c>
      <c r="B2543">
        <v>174.96416099999999</v>
      </c>
      <c r="C2543">
        <v>7.2890100000000002</v>
      </c>
      <c r="F2543">
        <v>193.360153</v>
      </c>
      <c r="G2543">
        <v>5.6905219999999996</v>
      </c>
      <c r="H2543">
        <v>185.66845000000001</v>
      </c>
      <c r="I2543">
        <v>2.301809</v>
      </c>
    </row>
    <row r="2544" spans="1:9" x14ac:dyDescent="0.25">
      <c r="A2544">
        <v>2543</v>
      </c>
      <c r="B2544">
        <v>174.96416099999999</v>
      </c>
      <c r="C2544">
        <v>7.2890100000000002</v>
      </c>
      <c r="H2544">
        <v>185.66845000000001</v>
      </c>
      <c r="I2544">
        <v>2.301809</v>
      </c>
    </row>
    <row r="2545" spans="1:9" x14ac:dyDescent="0.25">
      <c r="A2545">
        <v>2544</v>
      </c>
      <c r="B2545">
        <v>174.96416099999999</v>
      </c>
      <c r="C2545">
        <v>7.2890100000000002</v>
      </c>
      <c r="H2545">
        <v>185.66845000000001</v>
      </c>
      <c r="I2545">
        <v>2.301809</v>
      </c>
    </row>
    <row r="2546" spans="1:9" x14ac:dyDescent="0.25">
      <c r="A2546">
        <v>2545</v>
      </c>
      <c r="B2546">
        <v>174.96416099999999</v>
      </c>
      <c r="C2546">
        <v>7.2890100000000002</v>
      </c>
      <c r="H2546">
        <v>185.66845000000001</v>
      </c>
      <c r="I2546">
        <v>2.301809</v>
      </c>
    </row>
    <row r="2547" spans="1:9" x14ac:dyDescent="0.25">
      <c r="A2547">
        <v>2546</v>
      </c>
      <c r="B2547">
        <v>174.96416099999999</v>
      </c>
      <c r="C2547">
        <v>7.2890100000000002</v>
      </c>
      <c r="H2547">
        <v>185.66845000000001</v>
      </c>
      <c r="I2547">
        <v>2.301809</v>
      </c>
    </row>
    <row r="2548" spans="1:9" x14ac:dyDescent="0.25">
      <c r="A2548">
        <v>2547</v>
      </c>
      <c r="B2548">
        <v>174.96416099999999</v>
      </c>
      <c r="C2548">
        <v>7.2890100000000002</v>
      </c>
      <c r="H2548">
        <v>185.66845000000001</v>
      </c>
      <c r="I2548">
        <v>2.301809</v>
      </c>
    </row>
    <row r="2549" spans="1:9" x14ac:dyDescent="0.25">
      <c r="A2549">
        <v>2548</v>
      </c>
      <c r="B2549">
        <v>174.96416099999999</v>
      </c>
      <c r="C2549">
        <v>7.2890100000000002</v>
      </c>
      <c r="H2549">
        <v>185.66845000000001</v>
      </c>
      <c r="I2549">
        <v>2.301809</v>
      </c>
    </row>
    <row r="2550" spans="1:9" x14ac:dyDescent="0.25">
      <c r="A2550">
        <v>2549</v>
      </c>
      <c r="B2550">
        <v>174.96416099999999</v>
      </c>
      <c r="C2550">
        <v>7.2890100000000002</v>
      </c>
      <c r="H2550">
        <v>185.66845000000001</v>
      </c>
      <c r="I2550">
        <v>2.301809</v>
      </c>
    </row>
    <row r="2551" spans="1:9" x14ac:dyDescent="0.25">
      <c r="A2551">
        <v>2550</v>
      </c>
      <c r="B2551">
        <v>174.96416099999999</v>
      </c>
      <c r="C2551">
        <v>7.2890100000000002</v>
      </c>
      <c r="H2551">
        <v>185.60439700000001</v>
      </c>
      <c r="I2551">
        <v>2.3657569999999999</v>
      </c>
    </row>
    <row r="2552" spans="1:9" x14ac:dyDescent="0.25">
      <c r="A2552">
        <v>2551</v>
      </c>
      <c r="B2552">
        <v>174.96416099999999</v>
      </c>
      <c r="C2552">
        <v>7.2890100000000002</v>
      </c>
      <c r="H2552">
        <v>185.60439700000001</v>
      </c>
      <c r="I2552">
        <v>2.3657569999999999</v>
      </c>
    </row>
    <row r="2553" spans="1:9" x14ac:dyDescent="0.25">
      <c r="A2553">
        <v>2552</v>
      </c>
      <c r="B2553">
        <v>174.96416099999999</v>
      </c>
      <c r="C2553">
        <v>7.2890100000000002</v>
      </c>
      <c r="H2553">
        <v>185.60439700000001</v>
      </c>
      <c r="I2553">
        <v>2.3657569999999999</v>
      </c>
    </row>
    <row r="2554" spans="1:9" x14ac:dyDescent="0.25">
      <c r="A2554">
        <v>2553</v>
      </c>
      <c r="B2554">
        <v>174.96416099999999</v>
      </c>
      <c r="C2554">
        <v>7.2890100000000002</v>
      </c>
      <c r="H2554">
        <v>185.60439700000001</v>
      </c>
      <c r="I2554">
        <v>2.3657569999999999</v>
      </c>
    </row>
    <row r="2555" spans="1:9" x14ac:dyDescent="0.25">
      <c r="A2555">
        <v>2554</v>
      </c>
      <c r="B2555">
        <v>174.96416099999999</v>
      </c>
      <c r="C2555">
        <v>7.2890100000000002</v>
      </c>
      <c r="H2555">
        <v>185.60439700000001</v>
      </c>
      <c r="I2555">
        <v>2.3657569999999999</v>
      </c>
    </row>
    <row r="2556" spans="1:9" x14ac:dyDescent="0.25">
      <c r="A2556">
        <v>2555</v>
      </c>
      <c r="B2556">
        <v>174.96416099999999</v>
      </c>
      <c r="C2556">
        <v>7.2890100000000002</v>
      </c>
      <c r="H2556">
        <v>185.60439700000001</v>
      </c>
      <c r="I2556">
        <v>2.3657569999999999</v>
      </c>
    </row>
    <row r="2557" spans="1:9" x14ac:dyDescent="0.25">
      <c r="A2557">
        <v>2556</v>
      </c>
      <c r="D2557">
        <v>165.28545399999999</v>
      </c>
      <c r="E2557">
        <v>5.4347310000000002</v>
      </c>
      <c r="H2557">
        <v>185.60439700000001</v>
      </c>
      <c r="I2557">
        <v>2.3657569999999999</v>
      </c>
    </row>
    <row r="2558" spans="1:9" x14ac:dyDescent="0.25">
      <c r="A2558">
        <v>2557</v>
      </c>
      <c r="D2558">
        <v>165.28545399999999</v>
      </c>
      <c r="E2558">
        <v>5.4347310000000002</v>
      </c>
      <c r="H2558">
        <v>185.41213399999998</v>
      </c>
      <c r="I2558">
        <v>2.3657569999999999</v>
      </c>
    </row>
    <row r="2559" spans="1:9" x14ac:dyDescent="0.25">
      <c r="A2559">
        <v>2558</v>
      </c>
      <c r="D2559">
        <v>165.28545399999999</v>
      </c>
      <c r="E2559">
        <v>5.4347310000000002</v>
      </c>
      <c r="H2559">
        <v>185.41213399999998</v>
      </c>
      <c r="I2559">
        <v>2.3657569999999999</v>
      </c>
    </row>
    <row r="2560" spans="1:9" x14ac:dyDescent="0.25">
      <c r="A2560">
        <v>2559</v>
      </c>
      <c r="D2560">
        <v>165.28545399999999</v>
      </c>
      <c r="E2560">
        <v>5.4347310000000002</v>
      </c>
      <c r="H2560">
        <v>185.41213399999998</v>
      </c>
      <c r="I2560">
        <v>2.3657569999999999</v>
      </c>
    </row>
    <row r="2561" spans="1:9" x14ac:dyDescent="0.25">
      <c r="A2561">
        <v>2560</v>
      </c>
      <c r="D2561">
        <v>165.28545399999999</v>
      </c>
      <c r="E2561">
        <v>5.4347310000000002</v>
      </c>
      <c r="H2561">
        <v>185.41213399999998</v>
      </c>
      <c r="I2561">
        <v>2.3657569999999999</v>
      </c>
    </row>
    <row r="2562" spans="1:9" x14ac:dyDescent="0.25">
      <c r="A2562">
        <v>2561</v>
      </c>
      <c r="D2562">
        <v>165.28545399999999</v>
      </c>
      <c r="E2562">
        <v>5.4347310000000002</v>
      </c>
      <c r="H2562">
        <v>185.41213399999998</v>
      </c>
      <c r="I2562">
        <v>2.3657569999999999</v>
      </c>
    </row>
    <row r="2563" spans="1:9" x14ac:dyDescent="0.25">
      <c r="A2563">
        <v>2562</v>
      </c>
      <c r="D2563">
        <v>165.28545399999999</v>
      </c>
      <c r="E2563">
        <v>5.4347310000000002</v>
      </c>
    </row>
    <row r="2564" spans="1:9" x14ac:dyDescent="0.25">
      <c r="A2564">
        <v>2563</v>
      </c>
      <c r="D2564">
        <v>165.28545399999999</v>
      </c>
      <c r="E2564">
        <v>5.4347310000000002</v>
      </c>
    </row>
    <row r="2565" spans="1:9" x14ac:dyDescent="0.25">
      <c r="A2565">
        <v>2564</v>
      </c>
      <c r="D2565">
        <v>165.28545399999999</v>
      </c>
      <c r="E2565">
        <v>5.4347310000000002</v>
      </c>
    </row>
    <row r="2566" spans="1:9" x14ac:dyDescent="0.25">
      <c r="A2566">
        <v>2565</v>
      </c>
      <c r="D2566">
        <v>165.28545399999999</v>
      </c>
      <c r="E2566">
        <v>5.4347310000000002</v>
      </c>
      <c r="F2566">
        <v>177.14353599999998</v>
      </c>
      <c r="G2566">
        <v>6.8413740000000001</v>
      </c>
    </row>
    <row r="2567" spans="1:9" x14ac:dyDescent="0.25">
      <c r="A2567">
        <v>2566</v>
      </c>
      <c r="D2567">
        <v>165.28545399999999</v>
      </c>
      <c r="E2567">
        <v>5.4347310000000002</v>
      </c>
      <c r="F2567">
        <v>177.14353599999998</v>
      </c>
      <c r="G2567">
        <v>6.8413740000000001</v>
      </c>
    </row>
    <row r="2568" spans="1:9" x14ac:dyDescent="0.25">
      <c r="A2568">
        <v>2567</v>
      </c>
      <c r="D2568">
        <v>165.28545399999999</v>
      </c>
      <c r="E2568">
        <v>5.4347310000000002</v>
      </c>
      <c r="F2568">
        <v>177.14353599999998</v>
      </c>
      <c r="G2568">
        <v>6.8413740000000001</v>
      </c>
    </row>
    <row r="2569" spans="1:9" x14ac:dyDescent="0.25">
      <c r="A2569">
        <v>2568</v>
      </c>
      <c r="D2569">
        <v>165.28545399999999</v>
      </c>
      <c r="E2569">
        <v>5.4347310000000002</v>
      </c>
      <c r="F2569">
        <v>177.14353599999998</v>
      </c>
      <c r="G2569">
        <v>6.8413740000000001</v>
      </c>
    </row>
    <row r="2570" spans="1:9" x14ac:dyDescent="0.25">
      <c r="A2570">
        <v>2569</v>
      </c>
      <c r="D2570">
        <v>165.28545399999999</v>
      </c>
      <c r="E2570">
        <v>5.4347310000000002</v>
      </c>
      <c r="F2570">
        <v>177.14353599999998</v>
      </c>
      <c r="G2570">
        <v>6.8413740000000001</v>
      </c>
    </row>
    <row r="2571" spans="1:9" x14ac:dyDescent="0.25">
      <c r="A2571">
        <v>2570</v>
      </c>
      <c r="D2571">
        <v>165.28545399999999</v>
      </c>
      <c r="E2571">
        <v>5.4347310000000002</v>
      </c>
      <c r="F2571">
        <v>177.14353599999998</v>
      </c>
      <c r="G2571">
        <v>6.8413740000000001</v>
      </c>
    </row>
    <row r="2572" spans="1:9" x14ac:dyDescent="0.25">
      <c r="A2572">
        <v>2571</v>
      </c>
      <c r="D2572">
        <v>165.28545399999999</v>
      </c>
      <c r="E2572">
        <v>5.4347310000000002</v>
      </c>
      <c r="F2572">
        <v>177.14353599999998</v>
      </c>
      <c r="G2572">
        <v>6.8413740000000001</v>
      </c>
    </row>
    <row r="2573" spans="1:9" x14ac:dyDescent="0.25">
      <c r="A2573">
        <v>2572</v>
      </c>
      <c r="D2573">
        <v>165.28545399999999</v>
      </c>
      <c r="E2573">
        <v>5.4347310000000002</v>
      </c>
      <c r="F2573">
        <v>177.14353599999998</v>
      </c>
      <c r="G2573">
        <v>6.8413740000000001</v>
      </c>
    </row>
    <row r="2574" spans="1:9" x14ac:dyDescent="0.25">
      <c r="A2574">
        <v>2573</v>
      </c>
      <c r="D2574">
        <v>165.28545399999999</v>
      </c>
      <c r="E2574">
        <v>5.4347310000000002</v>
      </c>
      <c r="F2574">
        <v>177.14353599999998</v>
      </c>
      <c r="G2574">
        <v>6.8413740000000001</v>
      </c>
    </row>
    <row r="2575" spans="1:9" x14ac:dyDescent="0.25">
      <c r="A2575">
        <v>2574</v>
      </c>
      <c r="D2575">
        <v>165.28545399999999</v>
      </c>
      <c r="E2575">
        <v>5.4347310000000002</v>
      </c>
      <c r="F2575">
        <v>177.14353599999998</v>
      </c>
      <c r="G2575">
        <v>6.8413740000000001</v>
      </c>
    </row>
    <row r="2576" spans="1:9" x14ac:dyDescent="0.25">
      <c r="A2576">
        <v>2575</v>
      </c>
      <c r="D2576">
        <v>165.28545399999999</v>
      </c>
      <c r="E2576">
        <v>5.4347310000000002</v>
      </c>
      <c r="F2576">
        <v>177.14353599999998</v>
      </c>
      <c r="G2576">
        <v>6.8413740000000001</v>
      </c>
    </row>
    <row r="2577" spans="1:9" x14ac:dyDescent="0.25">
      <c r="A2577">
        <v>2576</v>
      </c>
      <c r="D2577">
        <v>165.28545399999999</v>
      </c>
      <c r="E2577">
        <v>5.4347310000000002</v>
      </c>
      <c r="F2577">
        <v>177.14353599999998</v>
      </c>
      <c r="G2577">
        <v>6.8413740000000001</v>
      </c>
    </row>
    <row r="2578" spans="1:9" x14ac:dyDescent="0.25">
      <c r="A2578">
        <v>2577</v>
      </c>
      <c r="D2578">
        <v>165.28545399999999</v>
      </c>
      <c r="E2578">
        <v>5.4347310000000002</v>
      </c>
      <c r="F2578">
        <v>177.14353599999998</v>
      </c>
      <c r="G2578">
        <v>6.8413740000000001</v>
      </c>
    </row>
    <row r="2579" spans="1:9" x14ac:dyDescent="0.25">
      <c r="A2579">
        <v>2578</v>
      </c>
      <c r="D2579">
        <v>165.28545399999999</v>
      </c>
      <c r="E2579">
        <v>5.4347310000000002</v>
      </c>
      <c r="F2579">
        <v>177.01532399999999</v>
      </c>
      <c r="G2579">
        <v>6.8413740000000001</v>
      </c>
    </row>
    <row r="2580" spans="1:9" x14ac:dyDescent="0.25">
      <c r="A2580">
        <v>2579</v>
      </c>
      <c r="F2580">
        <v>177.01532399999999</v>
      </c>
      <c r="G2580">
        <v>6.8413740000000001</v>
      </c>
    </row>
    <row r="2581" spans="1:9" x14ac:dyDescent="0.25">
      <c r="A2581">
        <v>2580</v>
      </c>
      <c r="B2581">
        <v>155.991276</v>
      </c>
      <c r="C2581">
        <v>6.1380520000000001</v>
      </c>
      <c r="F2581">
        <v>177.01532399999999</v>
      </c>
      <c r="G2581">
        <v>6.8413740000000001</v>
      </c>
    </row>
    <row r="2582" spans="1:9" x14ac:dyDescent="0.25">
      <c r="A2582">
        <v>2581</v>
      </c>
      <c r="B2582">
        <v>155.991276</v>
      </c>
      <c r="C2582">
        <v>6.1380520000000001</v>
      </c>
      <c r="F2582">
        <v>177.01532399999999</v>
      </c>
      <c r="G2582">
        <v>6.8413740000000001</v>
      </c>
      <c r="H2582">
        <v>168.16983099999999</v>
      </c>
      <c r="I2582">
        <v>4.0920350000000001</v>
      </c>
    </row>
    <row r="2583" spans="1:9" x14ac:dyDescent="0.25">
      <c r="A2583">
        <v>2582</v>
      </c>
      <c r="B2583">
        <v>155.991276</v>
      </c>
      <c r="C2583">
        <v>6.1380520000000001</v>
      </c>
      <c r="F2583">
        <v>177.01532399999999</v>
      </c>
      <c r="G2583">
        <v>6.8413740000000001</v>
      </c>
      <c r="H2583">
        <v>168.16983099999999</v>
      </c>
      <c r="I2583">
        <v>4.0920350000000001</v>
      </c>
    </row>
    <row r="2584" spans="1:9" x14ac:dyDescent="0.25">
      <c r="A2584">
        <v>2583</v>
      </c>
      <c r="B2584">
        <v>155.991276</v>
      </c>
      <c r="C2584">
        <v>6.1380520000000001</v>
      </c>
      <c r="H2584">
        <v>168.16983099999999</v>
      </c>
      <c r="I2584">
        <v>4.0920350000000001</v>
      </c>
    </row>
    <row r="2585" spans="1:9" x14ac:dyDescent="0.25">
      <c r="A2585">
        <v>2584</v>
      </c>
      <c r="B2585">
        <v>155.991276</v>
      </c>
      <c r="C2585">
        <v>6.1380520000000001</v>
      </c>
      <c r="H2585">
        <v>168.16983099999999</v>
      </c>
      <c r="I2585">
        <v>4.0920350000000001</v>
      </c>
    </row>
    <row r="2586" spans="1:9" x14ac:dyDescent="0.25">
      <c r="A2586">
        <v>2585</v>
      </c>
      <c r="B2586">
        <v>155.991276</v>
      </c>
      <c r="C2586">
        <v>6.1380520000000001</v>
      </c>
      <c r="H2586">
        <v>168.16983099999999</v>
      </c>
      <c r="I2586">
        <v>4.0920350000000001</v>
      </c>
    </row>
    <row r="2587" spans="1:9" x14ac:dyDescent="0.25">
      <c r="A2587">
        <v>2586</v>
      </c>
      <c r="B2587">
        <v>155.991276</v>
      </c>
      <c r="C2587">
        <v>6.1380520000000001</v>
      </c>
      <c r="H2587">
        <v>168.16983099999999</v>
      </c>
      <c r="I2587">
        <v>4.0920350000000001</v>
      </c>
    </row>
    <row r="2588" spans="1:9" x14ac:dyDescent="0.25">
      <c r="A2588">
        <v>2587</v>
      </c>
      <c r="B2588">
        <v>155.991276</v>
      </c>
      <c r="C2588">
        <v>6.1380520000000001</v>
      </c>
      <c r="H2588">
        <v>168.16983099999999</v>
      </c>
      <c r="I2588">
        <v>4.0920350000000001</v>
      </c>
    </row>
    <row r="2589" spans="1:9" x14ac:dyDescent="0.25">
      <c r="A2589">
        <v>2588</v>
      </c>
      <c r="B2589">
        <v>155.991276</v>
      </c>
      <c r="C2589">
        <v>6.1380520000000001</v>
      </c>
      <c r="H2589">
        <v>168.16983099999999</v>
      </c>
      <c r="I2589">
        <v>4.0920350000000001</v>
      </c>
    </row>
    <row r="2590" spans="1:9" x14ac:dyDescent="0.25">
      <c r="A2590">
        <v>2589</v>
      </c>
      <c r="B2590">
        <v>155.991276</v>
      </c>
      <c r="C2590">
        <v>6.1380520000000001</v>
      </c>
      <c r="H2590">
        <v>168.16983099999999</v>
      </c>
      <c r="I2590">
        <v>4.0920350000000001</v>
      </c>
    </row>
    <row r="2591" spans="1:9" x14ac:dyDescent="0.25">
      <c r="A2591">
        <v>2590</v>
      </c>
      <c r="B2591">
        <v>155.991276</v>
      </c>
      <c r="C2591">
        <v>6.1380520000000001</v>
      </c>
      <c r="H2591">
        <v>168.16983099999999</v>
      </c>
      <c r="I2591">
        <v>4.0920350000000001</v>
      </c>
    </row>
    <row r="2592" spans="1:9" x14ac:dyDescent="0.25">
      <c r="A2592">
        <v>2591</v>
      </c>
      <c r="B2592">
        <v>155.991276</v>
      </c>
      <c r="C2592">
        <v>6.1380520000000001</v>
      </c>
      <c r="H2592">
        <v>168.16983099999999</v>
      </c>
      <c r="I2592">
        <v>4.0920350000000001</v>
      </c>
    </row>
    <row r="2593" spans="1:9" x14ac:dyDescent="0.25">
      <c r="A2593">
        <v>2592</v>
      </c>
      <c r="B2593">
        <v>155.991276</v>
      </c>
      <c r="C2593">
        <v>6.1380520000000001</v>
      </c>
      <c r="H2593">
        <v>168.16983099999999</v>
      </c>
      <c r="I2593">
        <v>4.0920350000000001</v>
      </c>
    </row>
    <row r="2594" spans="1:9" x14ac:dyDescent="0.25">
      <c r="A2594">
        <v>2593</v>
      </c>
      <c r="B2594">
        <v>155.991276</v>
      </c>
      <c r="C2594">
        <v>6.1380520000000001</v>
      </c>
      <c r="H2594">
        <v>168.16983099999999</v>
      </c>
      <c r="I2594">
        <v>4.0920350000000001</v>
      </c>
    </row>
    <row r="2595" spans="1:9" x14ac:dyDescent="0.25">
      <c r="A2595">
        <v>2594</v>
      </c>
      <c r="B2595">
        <v>155.991276</v>
      </c>
      <c r="C2595">
        <v>6.1380520000000001</v>
      </c>
      <c r="H2595">
        <v>167.977566</v>
      </c>
      <c r="I2595">
        <v>4.0280870000000002</v>
      </c>
    </row>
    <row r="2596" spans="1:9" x14ac:dyDescent="0.25">
      <c r="A2596">
        <v>2595</v>
      </c>
      <c r="B2596">
        <v>155.991276</v>
      </c>
      <c r="C2596">
        <v>6.1380520000000001</v>
      </c>
      <c r="H2596">
        <v>167.977566</v>
      </c>
      <c r="I2596">
        <v>4.0280870000000002</v>
      </c>
    </row>
    <row r="2597" spans="1:9" x14ac:dyDescent="0.25">
      <c r="A2597">
        <v>2596</v>
      </c>
      <c r="B2597">
        <v>155.991276</v>
      </c>
      <c r="C2597">
        <v>6.1380520000000001</v>
      </c>
      <c r="H2597">
        <v>167.977566</v>
      </c>
      <c r="I2597">
        <v>4.0280870000000002</v>
      </c>
    </row>
    <row r="2598" spans="1:9" x14ac:dyDescent="0.25">
      <c r="A2598">
        <v>2597</v>
      </c>
      <c r="B2598">
        <v>155.991276</v>
      </c>
      <c r="C2598">
        <v>6.1380520000000001</v>
      </c>
      <c r="H2598">
        <v>167.91341</v>
      </c>
      <c r="I2598">
        <v>4.0280870000000002</v>
      </c>
    </row>
    <row r="2599" spans="1:9" x14ac:dyDescent="0.25">
      <c r="A2599">
        <v>2598</v>
      </c>
      <c r="B2599">
        <v>155.991276</v>
      </c>
      <c r="C2599">
        <v>6.1380520000000001</v>
      </c>
      <c r="H2599">
        <v>167.91341</v>
      </c>
      <c r="I2599">
        <v>4.0280870000000002</v>
      </c>
    </row>
    <row r="2600" spans="1:9" x14ac:dyDescent="0.25">
      <c r="A2600">
        <v>2599</v>
      </c>
      <c r="B2600">
        <v>155.991276</v>
      </c>
      <c r="C2600">
        <v>6.1380520000000001</v>
      </c>
      <c r="H2600">
        <v>167.91341</v>
      </c>
      <c r="I2600">
        <v>4.0280870000000002</v>
      </c>
    </row>
    <row r="2601" spans="1:9" x14ac:dyDescent="0.25">
      <c r="A2601">
        <v>2600</v>
      </c>
      <c r="B2601">
        <v>155.991276</v>
      </c>
      <c r="C2601">
        <v>6.1380520000000001</v>
      </c>
      <c r="H2601">
        <v>167.78519800000001</v>
      </c>
      <c r="I2601">
        <v>4.0920350000000001</v>
      </c>
    </row>
    <row r="2602" spans="1:9" x14ac:dyDescent="0.25">
      <c r="A2602">
        <v>2601</v>
      </c>
      <c r="B2602">
        <v>155.991276</v>
      </c>
      <c r="C2602">
        <v>6.1380520000000001</v>
      </c>
      <c r="H2602">
        <v>167.78519800000001</v>
      </c>
      <c r="I2602">
        <v>4.0920350000000001</v>
      </c>
    </row>
    <row r="2603" spans="1:9" x14ac:dyDescent="0.25">
      <c r="A2603">
        <v>2602</v>
      </c>
      <c r="B2603">
        <v>155.991276</v>
      </c>
      <c r="C2603">
        <v>6.1380520000000001</v>
      </c>
      <c r="H2603">
        <v>167.78519800000001</v>
      </c>
      <c r="I2603">
        <v>4.0920350000000001</v>
      </c>
    </row>
    <row r="2604" spans="1:9" x14ac:dyDescent="0.25">
      <c r="A2604">
        <v>2603</v>
      </c>
      <c r="D2604">
        <v>147.78672799999998</v>
      </c>
      <c r="E2604">
        <v>4.9232529999999999</v>
      </c>
      <c r="H2604">
        <v>167.40066899999999</v>
      </c>
      <c r="I2604">
        <v>4.2838789999999998</v>
      </c>
    </row>
    <row r="2605" spans="1:9" x14ac:dyDescent="0.25">
      <c r="A2605">
        <v>2604</v>
      </c>
      <c r="D2605">
        <v>147.78672799999998</v>
      </c>
      <c r="E2605">
        <v>4.9232529999999999</v>
      </c>
    </row>
    <row r="2606" spans="1:9" x14ac:dyDescent="0.25">
      <c r="A2606">
        <v>2605</v>
      </c>
      <c r="D2606">
        <v>147.78672799999998</v>
      </c>
      <c r="E2606">
        <v>4.9232529999999999</v>
      </c>
    </row>
    <row r="2607" spans="1:9" x14ac:dyDescent="0.25">
      <c r="A2607">
        <v>2606</v>
      </c>
      <c r="D2607">
        <v>147.78672799999998</v>
      </c>
      <c r="E2607">
        <v>4.9232529999999999</v>
      </c>
    </row>
    <row r="2608" spans="1:9" x14ac:dyDescent="0.25">
      <c r="A2608">
        <v>2607</v>
      </c>
      <c r="D2608">
        <v>147.78672799999998</v>
      </c>
      <c r="E2608">
        <v>4.9232529999999999</v>
      </c>
      <c r="F2608">
        <v>158.298756</v>
      </c>
      <c r="G2608">
        <v>6.649635</v>
      </c>
    </row>
    <row r="2609" spans="1:7" x14ac:dyDescent="0.25">
      <c r="A2609">
        <v>2608</v>
      </c>
      <c r="D2609">
        <v>147.78672799999998</v>
      </c>
      <c r="E2609">
        <v>4.9232529999999999</v>
      </c>
      <c r="F2609">
        <v>158.298756</v>
      </c>
      <c r="G2609">
        <v>6.649635</v>
      </c>
    </row>
    <row r="2610" spans="1:7" x14ac:dyDescent="0.25">
      <c r="A2610">
        <v>2609</v>
      </c>
      <c r="D2610">
        <v>147.78672799999998</v>
      </c>
      <c r="E2610">
        <v>4.9232529999999999</v>
      </c>
      <c r="F2610">
        <v>158.298756</v>
      </c>
      <c r="G2610">
        <v>6.649635</v>
      </c>
    </row>
    <row r="2611" spans="1:7" x14ac:dyDescent="0.25">
      <c r="A2611">
        <v>2610</v>
      </c>
      <c r="D2611">
        <v>147.78672799999998</v>
      </c>
      <c r="E2611">
        <v>4.9232529999999999</v>
      </c>
      <c r="F2611">
        <v>158.298756</v>
      </c>
      <c r="G2611">
        <v>6.649635</v>
      </c>
    </row>
    <row r="2612" spans="1:7" x14ac:dyDescent="0.25">
      <c r="A2612">
        <v>2611</v>
      </c>
      <c r="D2612">
        <v>147.78672799999998</v>
      </c>
      <c r="E2612">
        <v>4.9232529999999999</v>
      </c>
      <c r="F2612">
        <v>158.298756</v>
      </c>
      <c r="G2612">
        <v>6.649635</v>
      </c>
    </row>
    <row r="2613" spans="1:7" x14ac:dyDescent="0.25">
      <c r="A2613">
        <v>2612</v>
      </c>
      <c r="D2613">
        <v>147.78672799999998</v>
      </c>
      <c r="E2613">
        <v>4.9232529999999999</v>
      </c>
      <c r="F2613">
        <v>158.298756</v>
      </c>
      <c r="G2613">
        <v>6.649635</v>
      </c>
    </row>
    <row r="2614" spans="1:7" x14ac:dyDescent="0.25">
      <c r="A2614">
        <v>2613</v>
      </c>
      <c r="D2614">
        <v>147.78672799999998</v>
      </c>
      <c r="E2614">
        <v>4.9232529999999999</v>
      </c>
      <c r="F2614">
        <v>158.298756</v>
      </c>
      <c r="G2614">
        <v>6.649635</v>
      </c>
    </row>
    <row r="2615" spans="1:7" x14ac:dyDescent="0.25">
      <c r="A2615">
        <v>2614</v>
      </c>
      <c r="D2615">
        <v>147.78672799999998</v>
      </c>
      <c r="E2615">
        <v>4.9232529999999999</v>
      </c>
      <c r="F2615">
        <v>158.298756</v>
      </c>
      <c r="G2615">
        <v>6.649635</v>
      </c>
    </row>
    <row r="2616" spans="1:7" x14ac:dyDescent="0.25">
      <c r="A2616">
        <v>2615</v>
      </c>
      <c r="D2616">
        <v>147.78672799999998</v>
      </c>
      <c r="E2616">
        <v>4.9232529999999999</v>
      </c>
      <c r="F2616">
        <v>158.298756</v>
      </c>
      <c r="G2616">
        <v>6.649635</v>
      </c>
    </row>
    <row r="2617" spans="1:7" x14ac:dyDescent="0.25">
      <c r="A2617">
        <v>2616</v>
      </c>
      <c r="D2617">
        <v>147.78672799999998</v>
      </c>
      <c r="E2617">
        <v>4.9232529999999999</v>
      </c>
      <c r="F2617">
        <v>158.298756</v>
      </c>
      <c r="G2617">
        <v>6.649635</v>
      </c>
    </row>
    <row r="2618" spans="1:7" x14ac:dyDescent="0.25">
      <c r="A2618">
        <v>2617</v>
      </c>
      <c r="D2618">
        <v>147.78672799999998</v>
      </c>
      <c r="E2618">
        <v>4.9232529999999999</v>
      </c>
      <c r="F2618">
        <v>158.298756</v>
      </c>
      <c r="G2618">
        <v>6.649635</v>
      </c>
    </row>
    <row r="2619" spans="1:7" x14ac:dyDescent="0.25">
      <c r="A2619">
        <v>2618</v>
      </c>
      <c r="D2619">
        <v>147.78672799999998</v>
      </c>
      <c r="E2619">
        <v>4.9232529999999999</v>
      </c>
      <c r="F2619">
        <v>158.298756</v>
      </c>
      <c r="G2619">
        <v>6.649635</v>
      </c>
    </row>
    <row r="2620" spans="1:7" x14ac:dyDescent="0.25">
      <c r="A2620">
        <v>2619</v>
      </c>
      <c r="D2620">
        <v>147.78672799999998</v>
      </c>
      <c r="E2620">
        <v>4.9232529999999999</v>
      </c>
      <c r="F2620">
        <v>158.298756</v>
      </c>
      <c r="G2620">
        <v>6.649635</v>
      </c>
    </row>
    <row r="2621" spans="1:7" x14ac:dyDescent="0.25">
      <c r="A2621">
        <v>2620</v>
      </c>
      <c r="D2621">
        <v>147.78672799999998</v>
      </c>
      <c r="E2621">
        <v>4.9232529999999999</v>
      </c>
      <c r="F2621">
        <v>158.298756</v>
      </c>
      <c r="G2621">
        <v>6.649635</v>
      </c>
    </row>
    <row r="2622" spans="1:7" x14ac:dyDescent="0.25">
      <c r="A2622">
        <v>2621</v>
      </c>
      <c r="D2622">
        <v>147.78672799999998</v>
      </c>
      <c r="E2622">
        <v>4.9232529999999999</v>
      </c>
      <c r="F2622">
        <v>158.298756</v>
      </c>
      <c r="G2622">
        <v>6.649635</v>
      </c>
    </row>
    <row r="2623" spans="1:7" x14ac:dyDescent="0.25">
      <c r="A2623">
        <v>2622</v>
      </c>
      <c r="D2623">
        <v>147.78672799999998</v>
      </c>
      <c r="E2623">
        <v>4.9232529999999999</v>
      </c>
      <c r="F2623">
        <v>158.298756</v>
      </c>
      <c r="G2623">
        <v>6.649635</v>
      </c>
    </row>
    <row r="2624" spans="1:7" x14ac:dyDescent="0.25">
      <c r="A2624">
        <v>2623</v>
      </c>
      <c r="F2624">
        <v>158.298756</v>
      </c>
      <c r="G2624">
        <v>6.649635</v>
      </c>
    </row>
    <row r="2625" spans="1:9" x14ac:dyDescent="0.25">
      <c r="A2625">
        <v>2624</v>
      </c>
      <c r="B2625">
        <v>125.35068099999999</v>
      </c>
      <c r="C2625">
        <v>6.7703430000000004</v>
      </c>
      <c r="F2625">
        <v>158.298756</v>
      </c>
      <c r="G2625">
        <v>6.649635</v>
      </c>
      <c r="H2625">
        <v>149.70968299999998</v>
      </c>
      <c r="I2625">
        <v>3.1969750000000001</v>
      </c>
    </row>
    <row r="2626" spans="1:9" x14ac:dyDescent="0.25">
      <c r="A2626">
        <v>2625</v>
      </c>
      <c r="B2626">
        <v>125.35068099999999</v>
      </c>
      <c r="C2626">
        <v>6.7703430000000004</v>
      </c>
      <c r="F2626">
        <v>157.91422699999998</v>
      </c>
      <c r="G2626">
        <v>6.4577920000000004</v>
      </c>
      <c r="H2626">
        <v>149.70968299999998</v>
      </c>
      <c r="I2626">
        <v>3.1969750000000001</v>
      </c>
    </row>
    <row r="2627" spans="1:9" x14ac:dyDescent="0.25">
      <c r="A2627">
        <v>2626</v>
      </c>
      <c r="B2627">
        <v>125.35068099999999</v>
      </c>
      <c r="C2627">
        <v>6.7703430000000004</v>
      </c>
      <c r="F2627">
        <v>157.91422699999998</v>
      </c>
      <c r="G2627">
        <v>6.4577920000000004</v>
      </c>
      <c r="H2627">
        <v>149.70968299999998</v>
      </c>
      <c r="I2627">
        <v>3.1969750000000001</v>
      </c>
    </row>
    <row r="2628" spans="1:9" x14ac:dyDescent="0.25">
      <c r="A2628">
        <v>2627</v>
      </c>
      <c r="B2628">
        <v>125.35068099999999</v>
      </c>
      <c r="C2628">
        <v>6.7703430000000004</v>
      </c>
      <c r="H2628">
        <v>149.70968299999998</v>
      </c>
      <c r="I2628">
        <v>3.1969750000000001</v>
      </c>
    </row>
    <row r="2629" spans="1:9" x14ac:dyDescent="0.25">
      <c r="A2629">
        <v>2628</v>
      </c>
      <c r="B2629">
        <v>125.35068099999999</v>
      </c>
      <c r="C2629">
        <v>6.7703430000000004</v>
      </c>
      <c r="H2629">
        <v>149.70968299999998</v>
      </c>
      <c r="I2629">
        <v>3.1969750000000001</v>
      </c>
    </row>
    <row r="2630" spans="1:9" x14ac:dyDescent="0.25">
      <c r="A2630">
        <v>2629</v>
      </c>
      <c r="B2630">
        <v>125.35068099999999</v>
      </c>
      <c r="C2630">
        <v>6.7703430000000004</v>
      </c>
      <c r="H2630">
        <v>149.70968299999998</v>
      </c>
      <c r="I2630">
        <v>3.1969750000000001</v>
      </c>
    </row>
    <row r="2631" spans="1:9" x14ac:dyDescent="0.25">
      <c r="A2631">
        <v>2630</v>
      </c>
      <c r="B2631">
        <v>125.35068099999999</v>
      </c>
      <c r="C2631">
        <v>6.7703430000000004</v>
      </c>
      <c r="H2631">
        <v>149.70968299999998</v>
      </c>
      <c r="I2631">
        <v>3.1969750000000001</v>
      </c>
    </row>
    <row r="2632" spans="1:9" x14ac:dyDescent="0.25">
      <c r="A2632">
        <v>2631</v>
      </c>
      <c r="B2632">
        <v>125.35068099999999</v>
      </c>
      <c r="C2632">
        <v>6.7703430000000004</v>
      </c>
      <c r="H2632">
        <v>149.70968299999998</v>
      </c>
      <c r="I2632">
        <v>3.1969750000000001</v>
      </c>
    </row>
    <row r="2633" spans="1:9" x14ac:dyDescent="0.25">
      <c r="A2633">
        <v>2632</v>
      </c>
      <c r="B2633">
        <v>125.35068099999999</v>
      </c>
      <c r="C2633">
        <v>6.7703430000000004</v>
      </c>
      <c r="H2633">
        <v>149.70968299999998</v>
      </c>
      <c r="I2633">
        <v>3.1969750000000001</v>
      </c>
    </row>
    <row r="2634" spans="1:9" x14ac:dyDescent="0.25">
      <c r="A2634">
        <v>2633</v>
      </c>
      <c r="B2634">
        <v>125.35068099999999</v>
      </c>
      <c r="C2634">
        <v>6.7703430000000004</v>
      </c>
      <c r="H2634">
        <v>149.70968299999998</v>
      </c>
      <c r="I2634">
        <v>3.1969750000000001</v>
      </c>
    </row>
    <row r="2635" spans="1:9" x14ac:dyDescent="0.25">
      <c r="A2635">
        <v>2634</v>
      </c>
      <c r="B2635">
        <v>125.35068099999999</v>
      </c>
      <c r="C2635">
        <v>6.7703430000000004</v>
      </c>
      <c r="H2635">
        <v>149.70968299999998</v>
      </c>
      <c r="I2635">
        <v>3.1969750000000001</v>
      </c>
    </row>
    <row r="2636" spans="1:9" x14ac:dyDescent="0.25">
      <c r="A2636">
        <v>2635</v>
      </c>
      <c r="B2636">
        <v>125.35068099999999</v>
      </c>
      <c r="C2636">
        <v>6.7703430000000004</v>
      </c>
      <c r="H2636">
        <v>149.70968299999998</v>
      </c>
      <c r="I2636">
        <v>3.1969750000000001</v>
      </c>
    </row>
    <row r="2637" spans="1:9" x14ac:dyDescent="0.25">
      <c r="A2637">
        <v>2636</v>
      </c>
      <c r="B2637">
        <v>125.35068099999999</v>
      </c>
      <c r="C2637">
        <v>6.7703430000000004</v>
      </c>
      <c r="H2637">
        <v>149.70968299999998</v>
      </c>
      <c r="I2637">
        <v>3.1969750000000001</v>
      </c>
    </row>
    <row r="2638" spans="1:9" x14ac:dyDescent="0.25">
      <c r="A2638">
        <v>2637</v>
      </c>
      <c r="B2638">
        <v>125.35068099999999</v>
      </c>
      <c r="C2638">
        <v>6.7703430000000004</v>
      </c>
      <c r="H2638">
        <v>149.70968299999998</v>
      </c>
      <c r="I2638">
        <v>3.1969750000000001</v>
      </c>
    </row>
    <row r="2639" spans="1:9" x14ac:dyDescent="0.25">
      <c r="A2639">
        <v>2638</v>
      </c>
      <c r="B2639">
        <v>125.35068099999999</v>
      </c>
      <c r="C2639">
        <v>6.7703430000000004</v>
      </c>
      <c r="H2639">
        <v>149.70968299999998</v>
      </c>
      <c r="I2639">
        <v>3.1969750000000001</v>
      </c>
    </row>
    <row r="2640" spans="1:9" x14ac:dyDescent="0.25">
      <c r="A2640">
        <v>2639</v>
      </c>
      <c r="B2640">
        <v>125.35068099999999</v>
      </c>
      <c r="C2640">
        <v>6.7703430000000004</v>
      </c>
      <c r="H2640">
        <v>149.51741799999999</v>
      </c>
      <c r="I2640">
        <v>3.3247650000000002</v>
      </c>
    </row>
    <row r="2641" spans="1:9" x14ac:dyDescent="0.25">
      <c r="A2641">
        <v>2640</v>
      </c>
      <c r="B2641">
        <v>125.35068099999999</v>
      </c>
      <c r="C2641">
        <v>6.7703430000000004</v>
      </c>
      <c r="H2641">
        <v>149.51741799999999</v>
      </c>
      <c r="I2641">
        <v>3.3247650000000002</v>
      </c>
    </row>
    <row r="2642" spans="1:9" x14ac:dyDescent="0.25">
      <c r="A2642">
        <v>2641</v>
      </c>
      <c r="B2642">
        <v>125.35068099999999</v>
      </c>
      <c r="C2642">
        <v>6.7703430000000004</v>
      </c>
      <c r="H2642">
        <v>149.51741799999999</v>
      </c>
      <c r="I2642">
        <v>3.3247650000000002</v>
      </c>
    </row>
    <row r="2643" spans="1:9" x14ac:dyDescent="0.25">
      <c r="A2643">
        <v>2642</v>
      </c>
      <c r="B2643">
        <v>125.35068099999999</v>
      </c>
      <c r="C2643">
        <v>6.7703430000000004</v>
      </c>
      <c r="H2643">
        <v>149.51741799999999</v>
      </c>
      <c r="I2643">
        <v>3.3247650000000002</v>
      </c>
    </row>
    <row r="2644" spans="1:9" x14ac:dyDescent="0.25">
      <c r="A2644">
        <v>2643</v>
      </c>
      <c r="B2644">
        <v>125.35068099999999</v>
      </c>
      <c r="C2644">
        <v>6.7703430000000004</v>
      </c>
      <c r="H2644">
        <v>149.51741799999999</v>
      </c>
      <c r="I2644">
        <v>3.3247650000000002</v>
      </c>
    </row>
    <row r="2645" spans="1:9" x14ac:dyDescent="0.25">
      <c r="A2645">
        <v>2644</v>
      </c>
      <c r="B2645">
        <v>125.35068099999999</v>
      </c>
      <c r="C2645">
        <v>6.7703430000000004</v>
      </c>
      <c r="H2645">
        <v>149.389206</v>
      </c>
      <c r="I2645">
        <v>3.3247650000000002</v>
      </c>
    </row>
    <row r="2646" spans="1:9" x14ac:dyDescent="0.25">
      <c r="A2646">
        <v>2645</v>
      </c>
      <c r="H2646">
        <v>149.389206</v>
      </c>
      <c r="I2646">
        <v>3.3247650000000002</v>
      </c>
    </row>
    <row r="2647" spans="1:9" x14ac:dyDescent="0.25">
      <c r="A2647">
        <v>2646</v>
      </c>
      <c r="D2647">
        <v>116.403944</v>
      </c>
      <c r="E2647">
        <v>5.98156</v>
      </c>
    </row>
    <row r="2648" spans="1:9" x14ac:dyDescent="0.25">
      <c r="A2648">
        <v>2647</v>
      </c>
      <c r="D2648">
        <v>116.403944</v>
      </c>
      <c r="E2648">
        <v>5.98156</v>
      </c>
    </row>
    <row r="2649" spans="1:9" x14ac:dyDescent="0.25">
      <c r="A2649">
        <v>2648</v>
      </c>
      <c r="D2649">
        <v>116.403944</v>
      </c>
      <c r="E2649">
        <v>5.98156</v>
      </c>
    </row>
    <row r="2650" spans="1:9" x14ac:dyDescent="0.25">
      <c r="A2650">
        <v>2649</v>
      </c>
      <c r="D2650">
        <v>116.403944</v>
      </c>
      <c r="E2650">
        <v>5.98156</v>
      </c>
    </row>
    <row r="2651" spans="1:9" x14ac:dyDescent="0.25">
      <c r="A2651">
        <v>2650</v>
      </c>
      <c r="D2651">
        <v>116.403944</v>
      </c>
      <c r="E2651">
        <v>5.98156</v>
      </c>
      <c r="F2651">
        <v>127.06103099999999</v>
      </c>
      <c r="G2651">
        <v>6.9675659999999997</v>
      </c>
    </row>
    <row r="2652" spans="1:9" x14ac:dyDescent="0.25">
      <c r="A2652">
        <v>2651</v>
      </c>
      <c r="D2652">
        <v>116.403944</v>
      </c>
      <c r="E2652">
        <v>5.98156</v>
      </c>
      <c r="F2652">
        <v>127.06103099999999</v>
      </c>
      <c r="G2652">
        <v>6.9675659999999997</v>
      </c>
    </row>
    <row r="2653" spans="1:9" x14ac:dyDescent="0.25">
      <c r="A2653">
        <v>2652</v>
      </c>
      <c r="D2653">
        <v>116.403944</v>
      </c>
      <c r="E2653">
        <v>5.98156</v>
      </c>
      <c r="F2653">
        <v>127.06103099999999</v>
      </c>
      <c r="G2653">
        <v>6.9675659999999997</v>
      </c>
    </row>
    <row r="2654" spans="1:9" x14ac:dyDescent="0.25">
      <c r="A2654">
        <v>2653</v>
      </c>
      <c r="D2654">
        <v>116.403944</v>
      </c>
      <c r="E2654">
        <v>5.98156</v>
      </c>
      <c r="F2654">
        <v>127.06103099999999</v>
      </c>
      <c r="G2654">
        <v>6.9675659999999997</v>
      </c>
    </row>
    <row r="2655" spans="1:9" x14ac:dyDescent="0.25">
      <c r="A2655">
        <v>2654</v>
      </c>
      <c r="D2655">
        <v>116.403944</v>
      </c>
      <c r="E2655">
        <v>5.98156</v>
      </c>
      <c r="F2655">
        <v>127.06103099999999</v>
      </c>
      <c r="G2655">
        <v>6.9675659999999997</v>
      </c>
    </row>
    <row r="2656" spans="1:9" x14ac:dyDescent="0.25">
      <c r="A2656">
        <v>2655</v>
      </c>
      <c r="D2656">
        <v>116.403944</v>
      </c>
      <c r="E2656">
        <v>5.98156</v>
      </c>
      <c r="F2656">
        <v>127.06103099999999</v>
      </c>
      <c r="G2656">
        <v>6.9675659999999997</v>
      </c>
    </row>
    <row r="2657" spans="1:9" x14ac:dyDescent="0.25">
      <c r="A2657">
        <v>2656</v>
      </c>
      <c r="D2657">
        <v>116.403944</v>
      </c>
      <c r="E2657">
        <v>5.98156</v>
      </c>
      <c r="F2657">
        <v>127.06103099999999</v>
      </c>
      <c r="G2657">
        <v>6.9675659999999997</v>
      </c>
    </row>
    <row r="2658" spans="1:9" x14ac:dyDescent="0.25">
      <c r="A2658">
        <v>2657</v>
      </c>
      <c r="D2658">
        <v>116.403944</v>
      </c>
      <c r="E2658">
        <v>5.98156</v>
      </c>
      <c r="F2658">
        <v>127.06103099999999</v>
      </c>
      <c r="G2658">
        <v>6.9675659999999997</v>
      </c>
    </row>
    <row r="2659" spans="1:9" x14ac:dyDescent="0.25">
      <c r="A2659">
        <v>2658</v>
      </c>
      <c r="D2659">
        <v>116.403944</v>
      </c>
      <c r="E2659">
        <v>5.98156</v>
      </c>
      <c r="F2659">
        <v>127.06103099999999</v>
      </c>
      <c r="G2659">
        <v>6.9675659999999997</v>
      </c>
    </row>
    <row r="2660" spans="1:9" x14ac:dyDescent="0.25">
      <c r="A2660">
        <v>2659</v>
      </c>
      <c r="D2660">
        <v>116.403944</v>
      </c>
      <c r="E2660">
        <v>5.98156</v>
      </c>
      <c r="F2660">
        <v>127.06103099999999</v>
      </c>
      <c r="G2660">
        <v>6.9675659999999997</v>
      </c>
    </row>
    <row r="2661" spans="1:9" x14ac:dyDescent="0.25">
      <c r="A2661">
        <v>2660</v>
      </c>
      <c r="D2661">
        <v>116.403944</v>
      </c>
      <c r="E2661">
        <v>5.98156</v>
      </c>
      <c r="F2661">
        <v>127.06103099999999</v>
      </c>
      <c r="G2661">
        <v>6.9675659999999997</v>
      </c>
    </row>
    <row r="2662" spans="1:9" x14ac:dyDescent="0.25">
      <c r="A2662">
        <v>2661</v>
      </c>
      <c r="D2662">
        <v>116.403944</v>
      </c>
      <c r="E2662">
        <v>5.98156</v>
      </c>
      <c r="F2662">
        <v>127.06103099999999</v>
      </c>
      <c r="G2662">
        <v>6.9675659999999997</v>
      </c>
    </row>
    <row r="2663" spans="1:9" x14ac:dyDescent="0.25">
      <c r="A2663">
        <v>2662</v>
      </c>
      <c r="D2663">
        <v>116.403944</v>
      </c>
      <c r="E2663">
        <v>5.98156</v>
      </c>
      <c r="F2663">
        <v>127.06103099999999</v>
      </c>
      <c r="G2663">
        <v>6.9675659999999997</v>
      </c>
    </row>
    <row r="2664" spans="1:9" x14ac:dyDescent="0.25">
      <c r="A2664">
        <v>2663</v>
      </c>
      <c r="D2664">
        <v>116.403944</v>
      </c>
      <c r="E2664">
        <v>5.98156</v>
      </c>
      <c r="F2664">
        <v>127.06103099999999</v>
      </c>
      <c r="G2664">
        <v>6.9675659999999997</v>
      </c>
    </row>
    <row r="2665" spans="1:9" x14ac:dyDescent="0.25">
      <c r="A2665">
        <v>2664</v>
      </c>
      <c r="D2665">
        <v>116.403944</v>
      </c>
      <c r="E2665">
        <v>5.98156</v>
      </c>
      <c r="F2665">
        <v>126.929441</v>
      </c>
      <c r="G2665">
        <v>6.9675659999999997</v>
      </c>
    </row>
    <row r="2666" spans="1:9" x14ac:dyDescent="0.25">
      <c r="A2666">
        <v>2665</v>
      </c>
      <c r="F2666">
        <v>126.929441</v>
      </c>
      <c r="G2666">
        <v>6.9675659999999997</v>
      </c>
    </row>
    <row r="2667" spans="1:9" x14ac:dyDescent="0.25">
      <c r="A2667">
        <v>2666</v>
      </c>
      <c r="B2667">
        <v>106.27310899999999</v>
      </c>
      <c r="C2667">
        <v>7.7563490000000002</v>
      </c>
      <c r="F2667">
        <v>126.929441</v>
      </c>
      <c r="G2667">
        <v>6.9675659999999997</v>
      </c>
    </row>
    <row r="2668" spans="1:9" x14ac:dyDescent="0.25">
      <c r="A2668">
        <v>2667</v>
      </c>
      <c r="B2668">
        <v>106.27310899999999</v>
      </c>
      <c r="C2668">
        <v>7.7563490000000002</v>
      </c>
      <c r="F2668">
        <v>126.79795899999999</v>
      </c>
      <c r="G2668">
        <v>6.9675659999999997</v>
      </c>
      <c r="H2668">
        <v>118.574806</v>
      </c>
      <c r="I2668">
        <v>4.403994</v>
      </c>
    </row>
    <row r="2669" spans="1:9" x14ac:dyDescent="0.25">
      <c r="A2669">
        <v>2668</v>
      </c>
      <c r="B2669">
        <v>106.27310899999999</v>
      </c>
      <c r="C2669">
        <v>7.7563490000000002</v>
      </c>
      <c r="F2669">
        <v>126.79795899999999</v>
      </c>
      <c r="G2669">
        <v>6.9675659999999997</v>
      </c>
      <c r="H2669">
        <v>118.574806</v>
      </c>
      <c r="I2669">
        <v>4.403994</v>
      </c>
    </row>
    <row r="2670" spans="1:9" x14ac:dyDescent="0.25">
      <c r="A2670">
        <v>2669</v>
      </c>
      <c r="B2670">
        <v>106.27310899999999</v>
      </c>
      <c r="C2670">
        <v>7.7563490000000002</v>
      </c>
      <c r="F2670">
        <v>126.79795899999999</v>
      </c>
      <c r="G2670">
        <v>6.9675659999999997</v>
      </c>
      <c r="H2670">
        <v>118.574806</v>
      </c>
      <c r="I2670">
        <v>4.403994</v>
      </c>
    </row>
    <row r="2671" spans="1:9" x14ac:dyDescent="0.25">
      <c r="A2671">
        <v>2670</v>
      </c>
      <c r="B2671">
        <v>106.27310899999999</v>
      </c>
      <c r="C2671">
        <v>7.7563490000000002</v>
      </c>
      <c r="H2671">
        <v>118.574806</v>
      </c>
      <c r="I2671">
        <v>4.403994</v>
      </c>
    </row>
    <row r="2672" spans="1:9" x14ac:dyDescent="0.25">
      <c r="A2672">
        <v>2671</v>
      </c>
      <c r="B2672">
        <v>106.27310899999999</v>
      </c>
      <c r="C2672">
        <v>7.7563490000000002</v>
      </c>
      <c r="H2672">
        <v>118.574806</v>
      </c>
      <c r="I2672">
        <v>4.403994</v>
      </c>
    </row>
    <row r="2673" spans="1:9" x14ac:dyDescent="0.25">
      <c r="A2673">
        <v>2672</v>
      </c>
      <c r="B2673">
        <v>106.27310899999999</v>
      </c>
      <c r="C2673">
        <v>7.7563490000000002</v>
      </c>
      <c r="H2673">
        <v>118.574806</v>
      </c>
      <c r="I2673">
        <v>4.403994</v>
      </c>
    </row>
    <row r="2674" spans="1:9" x14ac:dyDescent="0.25">
      <c r="A2674">
        <v>2673</v>
      </c>
      <c r="B2674">
        <v>106.27310899999999</v>
      </c>
      <c r="C2674">
        <v>7.7563490000000002</v>
      </c>
      <c r="H2674">
        <v>118.574806</v>
      </c>
      <c r="I2674">
        <v>4.403994</v>
      </c>
    </row>
    <row r="2675" spans="1:9" x14ac:dyDescent="0.25">
      <c r="A2675">
        <v>2674</v>
      </c>
      <c r="B2675">
        <v>106.27310899999999</v>
      </c>
      <c r="C2675">
        <v>7.7563490000000002</v>
      </c>
      <c r="H2675">
        <v>118.574806</v>
      </c>
      <c r="I2675">
        <v>4.403994</v>
      </c>
    </row>
    <row r="2676" spans="1:9" x14ac:dyDescent="0.25">
      <c r="A2676">
        <v>2675</v>
      </c>
      <c r="B2676">
        <v>106.27310899999999</v>
      </c>
      <c r="C2676">
        <v>7.7563490000000002</v>
      </c>
      <c r="H2676">
        <v>118.574806</v>
      </c>
      <c r="I2676">
        <v>4.403994</v>
      </c>
    </row>
    <row r="2677" spans="1:9" x14ac:dyDescent="0.25">
      <c r="A2677">
        <v>2676</v>
      </c>
      <c r="B2677">
        <v>106.27310899999999</v>
      </c>
      <c r="C2677">
        <v>7.7563490000000002</v>
      </c>
      <c r="H2677">
        <v>118.574806</v>
      </c>
      <c r="I2677">
        <v>4.403994</v>
      </c>
    </row>
    <row r="2678" spans="1:9" x14ac:dyDescent="0.25">
      <c r="A2678">
        <v>2677</v>
      </c>
      <c r="B2678">
        <v>106.27310899999999</v>
      </c>
      <c r="C2678">
        <v>7.7563490000000002</v>
      </c>
      <c r="H2678">
        <v>118.574806</v>
      </c>
      <c r="I2678">
        <v>4.403994</v>
      </c>
    </row>
    <row r="2679" spans="1:9" x14ac:dyDescent="0.25">
      <c r="A2679">
        <v>2678</v>
      </c>
      <c r="B2679">
        <v>106.27310899999999</v>
      </c>
      <c r="C2679">
        <v>7.7563490000000002</v>
      </c>
      <c r="H2679">
        <v>118.509064</v>
      </c>
      <c r="I2679">
        <v>4.403994</v>
      </c>
    </row>
    <row r="2680" spans="1:9" x14ac:dyDescent="0.25">
      <c r="A2680">
        <v>2679</v>
      </c>
      <c r="B2680">
        <v>106.27310899999999</v>
      </c>
      <c r="C2680">
        <v>7.7563490000000002</v>
      </c>
      <c r="H2680">
        <v>118.509064</v>
      </c>
      <c r="I2680">
        <v>4.403994</v>
      </c>
    </row>
    <row r="2681" spans="1:9" x14ac:dyDescent="0.25">
      <c r="A2681">
        <v>2680</v>
      </c>
      <c r="B2681">
        <v>106.27310899999999</v>
      </c>
      <c r="C2681">
        <v>7.7563490000000002</v>
      </c>
      <c r="H2681">
        <v>118.443215</v>
      </c>
      <c r="I2681">
        <v>4.403994</v>
      </c>
    </row>
    <row r="2682" spans="1:9" x14ac:dyDescent="0.25">
      <c r="A2682">
        <v>2681</v>
      </c>
      <c r="B2682">
        <v>106.27310899999999</v>
      </c>
      <c r="C2682">
        <v>7.7563490000000002</v>
      </c>
      <c r="H2682">
        <v>118.443215</v>
      </c>
      <c r="I2682">
        <v>4.403994</v>
      </c>
    </row>
    <row r="2683" spans="1:9" x14ac:dyDescent="0.25">
      <c r="A2683">
        <v>2682</v>
      </c>
      <c r="B2683">
        <v>106.27310899999999</v>
      </c>
      <c r="C2683">
        <v>7.7563490000000002</v>
      </c>
      <c r="H2683">
        <v>118.24588399999999</v>
      </c>
      <c r="I2683">
        <v>4.2725119999999999</v>
      </c>
    </row>
    <row r="2684" spans="1:9" x14ac:dyDescent="0.25">
      <c r="A2684">
        <v>2683</v>
      </c>
      <c r="B2684">
        <v>106.27310899999999</v>
      </c>
      <c r="C2684">
        <v>7.7563490000000002</v>
      </c>
      <c r="H2684">
        <v>118.24588399999999</v>
      </c>
      <c r="I2684">
        <v>4.2725119999999999</v>
      </c>
    </row>
    <row r="2685" spans="1:9" x14ac:dyDescent="0.25">
      <c r="A2685">
        <v>2684</v>
      </c>
      <c r="B2685">
        <v>106.27310899999999</v>
      </c>
      <c r="C2685">
        <v>7.7563490000000002</v>
      </c>
      <c r="H2685">
        <v>118.24588399999999</v>
      </c>
      <c r="I2685">
        <v>4.2725119999999999</v>
      </c>
    </row>
    <row r="2686" spans="1:9" x14ac:dyDescent="0.25">
      <c r="A2686">
        <v>2685</v>
      </c>
      <c r="B2686">
        <v>106.27310899999999</v>
      </c>
      <c r="C2686">
        <v>7.7563490000000002</v>
      </c>
      <c r="H2686">
        <v>118.24588399999999</v>
      </c>
      <c r="I2686">
        <v>4.2725119999999999</v>
      </c>
    </row>
    <row r="2687" spans="1:9" x14ac:dyDescent="0.25">
      <c r="A2687">
        <v>2686</v>
      </c>
      <c r="H2687">
        <v>118.24588399999999</v>
      </c>
      <c r="I2687">
        <v>4.2725119999999999</v>
      </c>
    </row>
    <row r="2688" spans="1:9" x14ac:dyDescent="0.25">
      <c r="A2688">
        <v>2687</v>
      </c>
      <c r="H2688">
        <v>117.52229999999999</v>
      </c>
      <c r="I2688">
        <v>4.8640720000000002</v>
      </c>
    </row>
    <row r="2689" spans="1:9" x14ac:dyDescent="0.25">
      <c r="A2689">
        <v>2688</v>
      </c>
      <c r="D2689">
        <v>95.879094999999992</v>
      </c>
      <c r="E2689">
        <v>6.6388610000000003</v>
      </c>
      <c r="H2689">
        <v>117.52229999999999</v>
      </c>
      <c r="I2689">
        <v>4.8640720000000002</v>
      </c>
    </row>
    <row r="2690" spans="1:9" x14ac:dyDescent="0.25">
      <c r="A2690">
        <v>2689</v>
      </c>
      <c r="D2690">
        <v>95.879094999999992</v>
      </c>
      <c r="E2690">
        <v>6.6388610000000003</v>
      </c>
    </row>
    <row r="2691" spans="1:9" x14ac:dyDescent="0.25">
      <c r="A2691">
        <v>2690</v>
      </c>
      <c r="D2691">
        <v>95.879094999999992</v>
      </c>
      <c r="E2691">
        <v>6.6388610000000003</v>
      </c>
    </row>
    <row r="2692" spans="1:9" x14ac:dyDescent="0.25">
      <c r="A2692">
        <v>2691</v>
      </c>
      <c r="D2692">
        <v>95.879094999999992</v>
      </c>
      <c r="E2692">
        <v>6.6388610000000003</v>
      </c>
      <c r="F2692">
        <v>108.31238199999999</v>
      </c>
      <c r="G2692">
        <v>8.3479089999999996</v>
      </c>
    </row>
    <row r="2693" spans="1:9" x14ac:dyDescent="0.25">
      <c r="A2693">
        <v>2692</v>
      </c>
      <c r="D2693">
        <v>95.879094999999992</v>
      </c>
      <c r="E2693">
        <v>6.6388610000000003</v>
      </c>
      <c r="F2693">
        <v>108.31238199999999</v>
      </c>
      <c r="G2693">
        <v>8.3479089999999996</v>
      </c>
    </row>
    <row r="2694" spans="1:9" x14ac:dyDescent="0.25">
      <c r="A2694">
        <v>2693</v>
      </c>
      <c r="D2694">
        <v>95.879094999999992</v>
      </c>
      <c r="E2694">
        <v>6.6388610000000003</v>
      </c>
      <c r="F2694">
        <v>108.31238199999999</v>
      </c>
      <c r="G2694">
        <v>8.3479089999999996</v>
      </c>
    </row>
    <row r="2695" spans="1:9" x14ac:dyDescent="0.25">
      <c r="A2695">
        <v>2694</v>
      </c>
      <c r="D2695">
        <v>95.879094999999992</v>
      </c>
      <c r="E2695">
        <v>6.6388610000000003</v>
      </c>
      <c r="F2695">
        <v>108.31238199999999</v>
      </c>
      <c r="G2695">
        <v>8.3479089999999996</v>
      </c>
    </row>
    <row r="2696" spans="1:9" x14ac:dyDescent="0.25">
      <c r="A2696">
        <v>2695</v>
      </c>
      <c r="D2696">
        <v>95.879094999999992</v>
      </c>
      <c r="E2696">
        <v>6.6388610000000003</v>
      </c>
      <c r="F2696">
        <v>108.31238199999999</v>
      </c>
      <c r="G2696">
        <v>8.3479089999999996</v>
      </c>
    </row>
    <row r="2697" spans="1:9" x14ac:dyDescent="0.25">
      <c r="A2697">
        <v>2696</v>
      </c>
      <c r="D2697">
        <v>95.879094999999992</v>
      </c>
      <c r="E2697">
        <v>6.6388610000000003</v>
      </c>
      <c r="F2697">
        <v>108.31238199999999</v>
      </c>
      <c r="G2697">
        <v>8.3479089999999996</v>
      </c>
    </row>
    <row r="2698" spans="1:9" x14ac:dyDescent="0.25">
      <c r="A2698">
        <v>2697</v>
      </c>
      <c r="D2698">
        <v>95.879094999999992</v>
      </c>
      <c r="E2698">
        <v>6.6388610000000003</v>
      </c>
      <c r="F2698">
        <v>108.31238199999999</v>
      </c>
      <c r="G2698">
        <v>8.3479089999999996</v>
      </c>
    </row>
    <row r="2699" spans="1:9" x14ac:dyDescent="0.25">
      <c r="A2699">
        <v>2698</v>
      </c>
      <c r="D2699">
        <v>95.879094999999992</v>
      </c>
      <c r="E2699">
        <v>6.6388610000000003</v>
      </c>
      <c r="F2699">
        <v>108.31238199999999</v>
      </c>
      <c r="G2699">
        <v>8.3479089999999996</v>
      </c>
    </row>
    <row r="2700" spans="1:9" x14ac:dyDescent="0.25">
      <c r="A2700">
        <v>2699</v>
      </c>
      <c r="D2700">
        <v>95.879094999999992</v>
      </c>
      <c r="E2700">
        <v>6.6388610000000003</v>
      </c>
      <c r="F2700">
        <v>108.31238199999999</v>
      </c>
      <c r="G2700">
        <v>8.3479089999999996</v>
      </c>
    </row>
    <row r="2701" spans="1:9" x14ac:dyDescent="0.25">
      <c r="A2701">
        <v>2700</v>
      </c>
      <c r="D2701">
        <v>95.879094999999992</v>
      </c>
      <c r="E2701">
        <v>6.6388610000000003</v>
      </c>
      <c r="F2701">
        <v>108.31238199999999</v>
      </c>
      <c r="G2701">
        <v>8.3479089999999996</v>
      </c>
    </row>
    <row r="2702" spans="1:9" x14ac:dyDescent="0.25">
      <c r="A2702">
        <v>2701</v>
      </c>
      <c r="D2702">
        <v>95.879094999999992</v>
      </c>
      <c r="E2702">
        <v>6.6388610000000003</v>
      </c>
      <c r="F2702">
        <v>108.31238199999999</v>
      </c>
      <c r="G2702">
        <v>8.3479089999999996</v>
      </c>
    </row>
    <row r="2703" spans="1:9" x14ac:dyDescent="0.25">
      <c r="A2703">
        <v>2702</v>
      </c>
      <c r="D2703">
        <v>95.879094999999992</v>
      </c>
      <c r="E2703">
        <v>6.6388610000000003</v>
      </c>
      <c r="F2703">
        <v>108.31238199999999</v>
      </c>
      <c r="G2703">
        <v>8.3479089999999996</v>
      </c>
    </row>
    <row r="2704" spans="1:9" x14ac:dyDescent="0.25">
      <c r="A2704">
        <v>2703</v>
      </c>
      <c r="D2704">
        <v>95.879094999999992</v>
      </c>
      <c r="E2704">
        <v>6.6388610000000003</v>
      </c>
      <c r="F2704">
        <v>108.31238199999999</v>
      </c>
      <c r="G2704">
        <v>8.3479089999999996</v>
      </c>
    </row>
    <row r="2705" spans="1:9" x14ac:dyDescent="0.25">
      <c r="A2705">
        <v>2704</v>
      </c>
      <c r="D2705">
        <v>95.879094999999992</v>
      </c>
      <c r="E2705">
        <v>6.6388610000000003</v>
      </c>
      <c r="F2705">
        <v>108.31238199999999</v>
      </c>
      <c r="G2705">
        <v>8.3479089999999996</v>
      </c>
    </row>
    <row r="2706" spans="1:9" x14ac:dyDescent="0.25">
      <c r="A2706">
        <v>2705</v>
      </c>
      <c r="D2706">
        <v>95.879094999999992</v>
      </c>
      <c r="E2706">
        <v>6.6388610000000003</v>
      </c>
      <c r="F2706">
        <v>108.31238199999999</v>
      </c>
      <c r="G2706">
        <v>8.3479089999999996</v>
      </c>
    </row>
    <row r="2707" spans="1:9" x14ac:dyDescent="0.25">
      <c r="A2707">
        <v>2706</v>
      </c>
      <c r="F2707">
        <v>108.31238199999999</v>
      </c>
      <c r="G2707">
        <v>8.3479089999999996</v>
      </c>
    </row>
    <row r="2708" spans="1:9" x14ac:dyDescent="0.25">
      <c r="A2708">
        <v>2707</v>
      </c>
      <c r="F2708">
        <v>108.31238199999999</v>
      </c>
      <c r="G2708">
        <v>8.3479089999999996</v>
      </c>
    </row>
    <row r="2709" spans="1:9" x14ac:dyDescent="0.25">
      <c r="A2709">
        <v>2708</v>
      </c>
      <c r="B2709">
        <v>85.419335999999987</v>
      </c>
      <c r="C2709">
        <v>8.1506860000000003</v>
      </c>
      <c r="F2709">
        <v>108.115049</v>
      </c>
      <c r="G2709">
        <v>8.3479089999999996</v>
      </c>
    </row>
    <row r="2710" spans="1:9" x14ac:dyDescent="0.25">
      <c r="A2710">
        <v>2709</v>
      </c>
      <c r="B2710">
        <v>85.419335999999987</v>
      </c>
      <c r="C2710">
        <v>8.1506860000000003</v>
      </c>
      <c r="H2710">
        <v>97.984215999999989</v>
      </c>
      <c r="I2710">
        <v>5.1270360000000004</v>
      </c>
    </row>
    <row r="2711" spans="1:9" x14ac:dyDescent="0.25">
      <c r="A2711">
        <v>2710</v>
      </c>
      <c r="B2711">
        <v>85.419335999999987</v>
      </c>
      <c r="C2711">
        <v>8.1506860000000003</v>
      </c>
      <c r="H2711">
        <v>97.984215999999989</v>
      </c>
      <c r="I2711">
        <v>5.1270360000000004</v>
      </c>
    </row>
    <row r="2712" spans="1:9" x14ac:dyDescent="0.25">
      <c r="A2712">
        <v>2711</v>
      </c>
      <c r="B2712">
        <v>85.419335999999987</v>
      </c>
      <c r="C2712">
        <v>8.1506860000000003</v>
      </c>
      <c r="H2712">
        <v>97.984215999999989</v>
      </c>
      <c r="I2712">
        <v>5.1270360000000004</v>
      </c>
    </row>
    <row r="2713" spans="1:9" x14ac:dyDescent="0.25">
      <c r="A2713">
        <v>2712</v>
      </c>
      <c r="B2713">
        <v>85.419335999999987</v>
      </c>
      <c r="C2713">
        <v>8.1506860000000003</v>
      </c>
      <c r="H2713">
        <v>97.984215999999989</v>
      </c>
      <c r="I2713">
        <v>5.1270360000000004</v>
      </c>
    </row>
    <row r="2714" spans="1:9" x14ac:dyDescent="0.25">
      <c r="A2714">
        <v>2713</v>
      </c>
      <c r="B2714">
        <v>85.419335999999987</v>
      </c>
      <c r="C2714">
        <v>8.1506860000000003</v>
      </c>
      <c r="H2714">
        <v>97.984215999999989</v>
      </c>
      <c r="I2714">
        <v>5.1270360000000004</v>
      </c>
    </row>
    <row r="2715" spans="1:9" x14ac:dyDescent="0.25">
      <c r="A2715">
        <v>2714</v>
      </c>
      <c r="B2715">
        <v>85.419335999999987</v>
      </c>
      <c r="C2715">
        <v>8.1506860000000003</v>
      </c>
      <c r="H2715">
        <v>97.984215999999989</v>
      </c>
      <c r="I2715">
        <v>5.1270360000000004</v>
      </c>
    </row>
    <row r="2716" spans="1:9" x14ac:dyDescent="0.25">
      <c r="A2716">
        <v>2715</v>
      </c>
      <c r="B2716">
        <v>85.419335999999987</v>
      </c>
      <c r="C2716">
        <v>8.1506860000000003</v>
      </c>
      <c r="H2716">
        <v>97.984215999999989</v>
      </c>
      <c r="I2716">
        <v>5.1270360000000004</v>
      </c>
    </row>
    <row r="2717" spans="1:9" x14ac:dyDescent="0.25">
      <c r="A2717">
        <v>2716</v>
      </c>
      <c r="B2717">
        <v>85.419335999999987</v>
      </c>
      <c r="C2717">
        <v>8.1506860000000003</v>
      </c>
      <c r="H2717">
        <v>97.984215999999989</v>
      </c>
      <c r="I2717">
        <v>5.1270360000000004</v>
      </c>
    </row>
    <row r="2718" spans="1:9" x14ac:dyDescent="0.25">
      <c r="A2718">
        <v>2717</v>
      </c>
      <c r="B2718">
        <v>85.419335999999987</v>
      </c>
      <c r="C2718">
        <v>8.1506860000000003</v>
      </c>
      <c r="H2718">
        <v>97.984215999999989</v>
      </c>
      <c r="I2718">
        <v>5.1270360000000004</v>
      </c>
    </row>
    <row r="2719" spans="1:9" x14ac:dyDescent="0.25">
      <c r="A2719">
        <v>2718</v>
      </c>
      <c r="B2719">
        <v>85.419335999999987</v>
      </c>
      <c r="C2719">
        <v>8.1506860000000003</v>
      </c>
      <c r="H2719">
        <v>97.984215999999989</v>
      </c>
      <c r="I2719">
        <v>5.1270360000000004</v>
      </c>
    </row>
    <row r="2720" spans="1:9" x14ac:dyDescent="0.25">
      <c r="A2720">
        <v>2719</v>
      </c>
      <c r="B2720">
        <v>85.419335999999987</v>
      </c>
      <c r="C2720">
        <v>8.1506860000000003</v>
      </c>
      <c r="H2720">
        <v>97.984215999999989</v>
      </c>
      <c r="I2720">
        <v>5.1270360000000004</v>
      </c>
    </row>
    <row r="2721" spans="1:9" x14ac:dyDescent="0.25">
      <c r="A2721">
        <v>2720</v>
      </c>
      <c r="B2721">
        <v>85.419335999999987</v>
      </c>
      <c r="C2721">
        <v>8.1506860000000003</v>
      </c>
      <c r="H2721">
        <v>97.721032999999991</v>
      </c>
      <c r="I2721">
        <v>5.1927770000000004</v>
      </c>
    </row>
    <row r="2722" spans="1:9" x14ac:dyDescent="0.25">
      <c r="A2722">
        <v>2721</v>
      </c>
      <c r="B2722">
        <v>85.419335999999987</v>
      </c>
      <c r="C2722">
        <v>8.1506860000000003</v>
      </c>
      <c r="H2722">
        <v>97.721032999999991</v>
      </c>
      <c r="I2722">
        <v>5.1927770000000004</v>
      </c>
    </row>
    <row r="2723" spans="1:9" x14ac:dyDescent="0.25">
      <c r="A2723">
        <v>2722</v>
      </c>
      <c r="B2723">
        <v>85.419335999999987</v>
      </c>
      <c r="C2723">
        <v>8.1506860000000003</v>
      </c>
      <c r="H2723">
        <v>97.589551999999998</v>
      </c>
      <c r="I2723">
        <v>5.1927770000000004</v>
      </c>
    </row>
    <row r="2724" spans="1:9" x14ac:dyDescent="0.25">
      <c r="A2724">
        <v>2723</v>
      </c>
      <c r="B2724">
        <v>85.419335999999987</v>
      </c>
      <c r="C2724">
        <v>8.1506860000000003</v>
      </c>
      <c r="H2724">
        <v>97.589551999999998</v>
      </c>
      <c r="I2724">
        <v>5.1927770000000004</v>
      </c>
    </row>
    <row r="2725" spans="1:9" x14ac:dyDescent="0.25">
      <c r="A2725">
        <v>2724</v>
      </c>
      <c r="B2725">
        <v>85.419335999999987</v>
      </c>
      <c r="C2725">
        <v>8.1506860000000003</v>
      </c>
      <c r="H2725">
        <v>97.523701999999986</v>
      </c>
      <c r="I2725">
        <v>5.1927770000000004</v>
      </c>
    </row>
    <row r="2726" spans="1:9" x14ac:dyDescent="0.25">
      <c r="A2726">
        <v>2725</v>
      </c>
      <c r="B2726">
        <v>85.419335999999987</v>
      </c>
      <c r="C2726">
        <v>8.1506860000000003</v>
      </c>
      <c r="H2726">
        <v>97.45796399999999</v>
      </c>
      <c r="I2726">
        <v>5.1270360000000004</v>
      </c>
    </row>
    <row r="2727" spans="1:9" x14ac:dyDescent="0.25">
      <c r="A2727">
        <v>2726</v>
      </c>
      <c r="B2727">
        <v>85.419335999999987</v>
      </c>
      <c r="C2727">
        <v>8.1506860000000003</v>
      </c>
      <c r="H2727">
        <v>97.45796399999999</v>
      </c>
      <c r="I2727">
        <v>5.1270360000000004</v>
      </c>
    </row>
    <row r="2728" spans="1:9" x14ac:dyDescent="0.25">
      <c r="A2728">
        <v>2727</v>
      </c>
      <c r="B2728">
        <v>85.419335999999987</v>
      </c>
      <c r="C2728">
        <v>8.1506860000000003</v>
      </c>
      <c r="D2728">
        <v>76.801522999999989</v>
      </c>
      <c r="E2728">
        <v>6.7703430000000004</v>
      </c>
      <c r="H2728">
        <v>97.45796399999999</v>
      </c>
      <c r="I2728">
        <v>5.1270360000000004</v>
      </c>
    </row>
    <row r="2729" spans="1:9" x14ac:dyDescent="0.25">
      <c r="A2729">
        <v>2728</v>
      </c>
      <c r="D2729">
        <v>76.801522999999989</v>
      </c>
      <c r="E2729">
        <v>6.7703430000000004</v>
      </c>
    </row>
    <row r="2730" spans="1:9" x14ac:dyDescent="0.25">
      <c r="A2730">
        <v>2729</v>
      </c>
      <c r="D2730">
        <v>76.801522999999989</v>
      </c>
      <c r="E2730">
        <v>6.7703430000000004</v>
      </c>
    </row>
    <row r="2731" spans="1:9" x14ac:dyDescent="0.25">
      <c r="A2731">
        <v>2730</v>
      </c>
      <c r="D2731">
        <v>76.801522999999989</v>
      </c>
      <c r="E2731">
        <v>6.7703430000000004</v>
      </c>
    </row>
    <row r="2732" spans="1:9" x14ac:dyDescent="0.25">
      <c r="A2732">
        <v>2731</v>
      </c>
      <c r="D2732">
        <v>76.801522999999989</v>
      </c>
      <c r="E2732">
        <v>6.7703430000000004</v>
      </c>
    </row>
    <row r="2733" spans="1:9" x14ac:dyDescent="0.25">
      <c r="A2733">
        <v>2732</v>
      </c>
      <c r="D2733">
        <v>76.801522999999989</v>
      </c>
      <c r="E2733">
        <v>6.7703430000000004</v>
      </c>
      <c r="F2733">
        <v>87.392869999999988</v>
      </c>
      <c r="G2733">
        <v>8.0192040000000002</v>
      </c>
    </row>
    <row r="2734" spans="1:9" x14ac:dyDescent="0.25">
      <c r="A2734">
        <v>2733</v>
      </c>
      <c r="D2734">
        <v>76.801522999999989</v>
      </c>
      <c r="E2734">
        <v>6.7703430000000004</v>
      </c>
      <c r="F2734">
        <v>87.392869999999988</v>
      </c>
      <c r="G2734">
        <v>8.0192040000000002</v>
      </c>
    </row>
    <row r="2735" spans="1:9" x14ac:dyDescent="0.25">
      <c r="A2735">
        <v>2734</v>
      </c>
      <c r="D2735">
        <v>76.801522999999989</v>
      </c>
      <c r="E2735">
        <v>6.7703430000000004</v>
      </c>
      <c r="F2735">
        <v>87.392869999999988</v>
      </c>
      <c r="G2735">
        <v>8.0192040000000002</v>
      </c>
    </row>
    <row r="2736" spans="1:9" x14ac:dyDescent="0.25">
      <c r="A2736">
        <v>2735</v>
      </c>
      <c r="D2736">
        <v>76.801522999999989</v>
      </c>
      <c r="E2736">
        <v>6.7703430000000004</v>
      </c>
      <c r="F2736">
        <v>87.392869999999988</v>
      </c>
      <c r="G2736">
        <v>8.0192040000000002</v>
      </c>
    </row>
    <row r="2737" spans="1:9" x14ac:dyDescent="0.25">
      <c r="A2737">
        <v>2736</v>
      </c>
      <c r="D2737">
        <v>76.801522999999989</v>
      </c>
      <c r="E2737">
        <v>6.7703430000000004</v>
      </c>
      <c r="F2737">
        <v>87.392869999999988</v>
      </c>
      <c r="G2737">
        <v>8.0192040000000002</v>
      </c>
    </row>
    <row r="2738" spans="1:9" x14ac:dyDescent="0.25">
      <c r="A2738">
        <v>2737</v>
      </c>
      <c r="D2738">
        <v>76.801522999999989</v>
      </c>
      <c r="E2738">
        <v>6.7703430000000004</v>
      </c>
      <c r="F2738">
        <v>87.392869999999988</v>
      </c>
      <c r="G2738">
        <v>8.0192040000000002</v>
      </c>
    </row>
    <row r="2739" spans="1:9" x14ac:dyDescent="0.25">
      <c r="A2739">
        <v>2738</v>
      </c>
      <c r="D2739">
        <v>76.801522999999989</v>
      </c>
      <c r="E2739">
        <v>6.7703430000000004</v>
      </c>
      <c r="F2739">
        <v>87.392869999999988</v>
      </c>
      <c r="G2739">
        <v>8.0192040000000002</v>
      </c>
    </row>
    <row r="2740" spans="1:9" x14ac:dyDescent="0.25">
      <c r="A2740">
        <v>2739</v>
      </c>
      <c r="D2740">
        <v>76.801522999999989</v>
      </c>
      <c r="E2740">
        <v>6.7703430000000004</v>
      </c>
      <c r="F2740">
        <v>87.392869999999988</v>
      </c>
      <c r="G2740">
        <v>8.0192040000000002</v>
      </c>
    </row>
    <row r="2741" spans="1:9" x14ac:dyDescent="0.25">
      <c r="A2741">
        <v>2740</v>
      </c>
      <c r="D2741">
        <v>76.801522999999989</v>
      </c>
      <c r="E2741">
        <v>6.7703430000000004</v>
      </c>
      <c r="F2741">
        <v>87.392869999999988</v>
      </c>
      <c r="G2741">
        <v>8.0192040000000002</v>
      </c>
    </row>
    <row r="2742" spans="1:9" x14ac:dyDescent="0.25">
      <c r="A2742">
        <v>2741</v>
      </c>
      <c r="D2742">
        <v>76.801522999999989</v>
      </c>
      <c r="E2742">
        <v>6.7703430000000004</v>
      </c>
      <c r="F2742">
        <v>87.392869999999988</v>
      </c>
      <c r="G2742">
        <v>8.0192040000000002</v>
      </c>
    </row>
    <row r="2743" spans="1:9" x14ac:dyDescent="0.25">
      <c r="A2743">
        <v>2742</v>
      </c>
      <c r="D2743">
        <v>76.801522999999989</v>
      </c>
      <c r="E2743">
        <v>6.7703430000000004</v>
      </c>
      <c r="F2743">
        <v>87.392869999999988</v>
      </c>
      <c r="G2743">
        <v>8.0192040000000002</v>
      </c>
    </row>
    <row r="2744" spans="1:9" x14ac:dyDescent="0.25">
      <c r="A2744">
        <v>2743</v>
      </c>
      <c r="D2744">
        <v>76.801522999999989</v>
      </c>
      <c r="E2744">
        <v>6.7703430000000004</v>
      </c>
      <c r="F2744">
        <v>87.392869999999988</v>
      </c>
      <c r="G2744">
        <v>8.0192040000000002</v>
      </c>
    </row>
    <row r="2745" spans="1:9" x14ac:dyDescent="0.25">
      <c r="A2745">
        <v>2744</v>
      </c>
      <c r="F2745">
        <v>87.392869999999988</v>
      </c>
      <c r="G2745">
        <v>8.0192040000000002</v>
      </c>
    </row>
    <row r="2746" spans="1:9" x14ac:dyDescent="0.25">
      <c r="A2746">
        <v>2745</v>
      </c>
      <c r="F2746">
        <v>87.392869999999988</v>
      </c>
      <c r="G2746">
        <v>8.0192040000000002</v>
      </c>
    </row>
    <row r="2747" spans="1:9" x14ac:dyDescent="0.25">
      <c r="A2747">
        <v>2746</v>
      </c>
      <c r="F2747">
        <v>87.392869999999988</v>
      </c>
      <c r="G2747">
        <v>8.0192040000000002</v>
      </c>
    </row>
    <row r="2748" spans="1:9" x14ac:dyDescent="0.25">
      <c r="A2748">
        <v>2747</v>
      </c>
      <c r="F2748">
        <v>87.392869999999988</v>
      </c>
      <c r="G2748">
        <v>8.0192040000000002</v>
      </c>
      <c r="H2748">
        <v>78.380387999999982</v>
      </c>
      <c r="I2748">
        <v>4.403994</v>
      </c>
    </row>
    <row r="2749" spans="1:9" x14ac:dyDescent="0.25">
      <c r="A2749">
        <v>2748</v>
      </c>
      <c r="B2749">
        <v>68.117964000000001</v>
      </c>
      <c r="C2749">
        <v>8.4136509999999998</v>
      </c>
      <c r="F2749">
        <v>87.392869999999988</v>
      </c>
      <c r="G2749">
        <v>8.0192040000000002</v>
      </c>
      <c r="H2749">
        <v>78.380387999999982</v>
      </c>
      <c r="I2749">
        <v>4.403994</v>
      </c>
    </row>
    <row r="2750" spans="1:9" x14ac:dyDescent="0.25">
      <c r="A2750">
        <v>2749</v>
      </c>
      <c r="B2750">
        <v>68.117964000000001</v>
      </c>
      <c r="C2750">
        <v>8.4136509999999998</v>
      </c>
      <c r="H2750">
        <v>78.380387999999982</v>
      </c>
      <c r="I2750">
        <v>4.403994</v>
      </c>
    </row>
    <row r="2751" spans="1:9" x14ac:dyDescent="0.25">
      <c r="A2751">
        <v>2750</v>
      </c>
      <c r="B2751">
        <v>68.117964000000001</v>
      </c>
      <c r="C2751">
        <v>8.4136509999999998</v>
      </c>
      <c r="H2751">
        <v>78.380387999999982</v>
      </c>
      <c r="I2751">
        <v>4.403994</v>
      </c>
    </row>
    <row r="2752" spans="1:9" x14ac:dyDescent="0.25">
      <c r="A2752">
        <v>2751</v>
      </c>
      <c r="B2752">
        <v>68.117964000000001</v>
      </c>
      <c r="C2752">
        <v>8.4136509999999998</v>
      </c>
      <c r="H2752">
        <v>78.380387999999982</v>
      </c>
      <c r="I2752">
        <v>4.403994</v>
      </c>
    </row>
    <row r="2753" spans="1:9" x14ac:dyDescent="0.25">
      <c r="A2753">
        <v>2752</v>
      </c>
      <c r="B2753">
        <v>68.117964000000001</v>
      </c>
      <c r="C2753">
        <v>8.4136509999999998</v>
      </c>
      <c r="H2753">
        <v>78.380387999999982</v>
      </c>
      <c r="I2753">
        <v>4.403994</v>
      </c>
    </row>
    <row r="2754" spans="1:9" x14ac:dyDescent="0.25">
      <c r="A2754">
        <v>2753</v>
      </c>
      <c r="B2754">
        <v>68.117964000000001</v>
      </c>
      <c r="C2754">
        <v>8.4136509999999998</v>
      </c>
      <c r="H2754">
        <v>78.380387999999982</v>
      </c>
      <c r="I2754">
        <v>4.403994</v>
      </c>
    </row>
    <row r="2755" spans="1:9" x14ac:dyDescent="0.25">
      <c r="A2755">
        <v>2754</v>
      </c>
      <c r="B2755">
        <v>68.117964000000001</v>
      </c>
      <c r="C2755">
        <v>8.4136509999999998</v>
      </c>
      <c r="H2755">
        <v>78.380387999999982</v>
      </c>
      <c r="I2755">
        <v>4.403994</v>
      </c>
    </row>
    <row r="2756" spans="1:9" x14ac:dyDescent="0.25">
      <c r="A2756">
        <v>2755</v>
      </c>
      <c r="B2756">
        <v>68.117964000000001</v>
      </c>
      <c r="C2756">
        <v>8.4136509999999998</v>
      </c>
      <c r="H2756">
        <v>78.380387999999982</v>
      </c>
      <c r="I2756">
        <v>4.403994</v>
      </c>
    </row>
    <row r="2757" spans="1:9" x14ac:dyDescent="0.25">
      <c r="A2757">
        <v>2756</v>
      </c>
      <c r="B2757">
        <v>68.117964000000001</v>
      </c>
      <c r="C2757">
        <v>8.4136509999999998</v>
      </c>
      <c r="H2757">
        <v>78.380387999999982</v>
      </c>
      <c r="I2757">
        <v>4.403994</v>
      </c>
    </row>
    <row r="2758" spans="1:9" x14ac:dyDescent="0.25">
      <c r="A2758">
        <v>2757</v>
      </c>
      <c r="B2758">
        <v>68.117964000000001</v>
      </c>
      <c r="C2758">
        <v>8.4136509999999998</v>
      </c>
      <c r="H2758">
        <v>78.380387999999982</v>
      </c>
      <c r="I2758">
        <v>4.403994</v>
      </c>
    </row>
    <row r="2759" spans="1:9" x14ac:dyDescent="0.25">
      <c r="A2759">
        <v>2758</v>
      </c>
      <c r="B2759">
        <v>68.117964000000001</v>
      </c>
      <c r="C2759">
        <v>8.4136509999999998</v>
      </c>
      <c r="H2759">
        <v>78.380387999999982</v>
      </c>
      <c r="I2759">
        <v>4.403994</v>
      </c>
    </row>
    <row r="2760" spans="1:9" x14ac:dyDescent="0.25">
      <c r="A2760">
        <v>2759</v>
      </c>
      <c r="B2760">
        <v>68.117964000000001</v>
      </c>
      <c r="C2760">
        <v>8.4136509999999998</v>
      </c>
      <c r="H2760">
        <v>78.380387999999982</v>
      </c>
      <c r="I2760">
        <v>4.403994</v>
      </c>
    </row>
    <row r="2761" spans="1:9" x14ac:dyDescent="0.25">
      <c r="A2761">
        <v>2760</v>
      </c>
      <c r="B2761">
        <v>68.117964000000001</v>
      </c>
      <c r="C2761">
        <v>8.4136509999999998</v>
      </c>
      <c r="H2761">
        <v>78.380387999999982</v>
      </c>
      <c r="I2761">
        <v>4.403994</v>
      </c>
    </row>
    <row r="2762" spans="1:9" x14ac:dyDescent="0.25">
      <c r="A2762">
        <v>2761</v>
      </c>
      <c r="B2762">
        <v>68.117964000000001</v>
      </c>
      <c r="C2762">
        <v>8.4136509999999998</v>
      </c>
      <c r="H2762">
        <v>78.380387999999982</v>
      </c>
      <c r="I2762">
        <v>4.403994</v>
      </c>
    </row>
    <row r="2763" spans="1:9" x14ac:dyDescent="0.25">
      <c r="A2763">
        <v>2762</v>
      </c>
      <c r="B2763">
        <v>68.117964000000001</v>
      </c>
      <c r="C2763">
        <v>8.4136509999999998</v>
      </c>
      <c r="H2763">
        <v>78.380387999999982</v>
      </c>
      <c r="I2763">
        <v>4.403994</v>
      </c>
    </row>
    <row r="2764" spans="1:9" x14ac:dyDescent="0.25">
      <c r="A2764">
        <v>2763</v>
      </c>
      <c r="B2764">
        <v>68.117964000000001</v>
      </c>
      <c r="C2764">
        <v>8.4136509999999998</v>
      </c>
      <c r="H2764">
        <v>78.380387999999982</v>
      </c>
      <c r="I2764">
        <v>4.403994</v>
      </c>
    </row>
    <row r="2765" spans="1:9" x14ac:dyDescent="0.25">
      <c r="A2765">
        <v>2764</v>
      </c>
      <c r="B2765">
        <v>68.117964000000001</v>
      </c>
      <c r="C2765">
        <v>8.4136509999999998</v>
      </c>
      <c r="H2765">
        <v>78.380387999999982</v>
      </c>
      <c r="I2765">
        <v>4.403994</v>
      </c>
    </row>
    <row r="2766" spans="1:9" x14ac:dyDescent="0.25">
      <c r="A2766">
        <v>2765</v>
      </c>
      <c r="B2766">
        <v>68.117964000000001</v>
      </c>
      <c r="C2766">
        <v>8.4136509999999998</v>
      </c>
      <c r="H2766">
        <v>78.380387999999982</v>
      </c>
      <c r="I2766">
        <v>4.403994</v>
      </c>
    </row>
    <row r="2767" spans="1:9" x14ac:dyDescent="0.25">
      <c r="A2767">
        <v>2766</v>
      </c>
      <c r="B2767">
        <v>68.117964000000001</v>
      </c>
      <c r="C2767">
        <v>8.4136509999999998</v>
      </c>
      <c r="H2767">
        <v>78.380387999999982</v>
      </c>
      <c r="I2767">
        <v>4.403994</v>
      </c>
    </row>
    <row r="2768" spans="1:9" x14ac:dyDescent="0.25">
      <c r="A2768">
        <v>2767</v>
      </c>
      <c r="B2768">
        <v>68.117964000000001</v>
      </c>
      <c r="C2768">
        <v>8.4136509999999998</v>
      </c>
      <c r="H2768">
        <v>78.248799999999989</v>
      </c>
      <c r="I2768">
        <v>4.469735</v>
      </c>
    </row>
    <row r="2769" spans="1:9" x14ac:dyDescent="0.25">
      <c r="A2769">
        <v>2768</v>
      </c>
      <c r="B2769">
        <v>68.117964000000001</v>
      </c>
      <c r="C2769">
        <v>8.4136509999999998</v>
      </c>
      <c r="H2769">
        <v>78.248799999999989</v>
      </c>
      <c r="I2769">
        <v>4.469735</v>
      </c>
    </row>
    <row r="2770" spans="1:9" x14ac:dyDescent="0.25">
      <c r="A2770">
        <v>2769</v>
      </c>
    </row>
    <row r="2771" spans="1:9" x14ac:dyDescent="0.25">
      <c r="A2771">
        <v>2770</v>
      </c>
      <c r="D2771">
        <v>57.273269999999997</v>
      </c>
      <c r="E2771">
        <v>7.6349099999999996</v>
      </c>
      <c r="F2771">
        <v>69.560339999999997</v>
      </c>
      <c r="G2771">
        <v>9.7171570000000003</v>
      </c>
    </row>
    <row r="2772" spans="1:9" x14ac:dyDescent="0.25">
      <c r="A2772">
        <v>2771</v>
      </c>
      <c r="D2772">
        <v>57.273269999999997</v>
      </c>
      <c r="E2772">
        <v>7.6349099999999996</v>
      </c>
      <c r="F2772">
        <v>70.486264999999989</v>
      </c>
      <c r="G2772">
        <v>8.8737290000000009</v>
      </c>
    </row>
    <row r="2773" spans="1:9" x14ac:dyDescent="0.25">
      <c r="A2773">
        <v>2772</v>
      </c>
      <c r="D2773">
        <v>57.273269999999997</v>
      </c>
      <c r="E2773">
        <v>7.6349099999999996</v>
      </c>
      <c r="F2773">
        <v>70.486264999999989</v>
      </c>
      <c r="G2773">
        <v>8.8737290000000009</v>
      </c>
    </row>
    <row r="2774" spans="1:9" x14ac:dyDescent="0.25">
      <c r="A2774">
        <v>2773</v>
      </c>
      <c r="D2774">
        <v>57.273269999999997</v>
      </c>
      <c r="E2774">
        <v>7.6349099999999996</v>
      </c>
      <c r="F2774">
        <v>70.486264999999989</v>
      </c>
      <c r="G2774">
        <v>8.8737290000000009</v>
      </c>
    </row>
    <row r="2775" spans="1:9" x14ac:dyDescent="0.25">
      <c r="A2775">
        <v>2774</v>
      </c>
      <c r="D2775">
        <v>57.273269999999997</v>
      </c>
      <c r="E2775">
        <v>7.6349099999999996</v>
      </c>
      <c r="F2775">
        <v>70.486264999999989</v>
      </c>
      <c r="G2775">
        <v>8.8737290000000009</v>
      </c>
    </row>
    <row r="2776" spans="1:9" x14ac:dyDescent="0.25">
      <c r="A2776">
        <v>2775</v>
      </c>
      <c r="D2776">
        <v>57.273269999999997</v>
      </c>
      <c r="E2776">
        <v>7.6349099999999996</v>
      </c>
      <c r="F2776">
        <v>70.486264999999989</v>
      </c>
      <c r="G2776">
        <v>8.8737290000000009</v>
      </c>
    </row>
    <row r="2777" spans="1:9" x14ac:dyDescent="0.25">
      <c r="A2777">
        <v>2776</v>
      </c>
      <c r="D2777">
        <v>57.273269999999997</v>
      </c>
      <c r="E2777">
        <v>7.6349099999999996</v>
      </c>
      <c r="F2777">
        <v>70.486264999999989</v>
      </c>
      <c r="G2777">
        <v>8.8737290000000009</v>
      </c>
    </row>
    <row r="2778" spans="1:9" x14ac:dyDescent="0.25">
      <c r="A2778">
        <v>2777</v>
      </c>
      <c r="D2778">
        <v>57.273269999999997</v>
      </c>
      <c r="E2778">
        <v>7.6349099999999996</v>
      </c>
      <c r="F2778">
        <v>70.486264999999989</v>
      </c>
      <c r="G2778">
        <v>8.8737290000000009</v>
      </c>
    </row>
    <row r="2779" spans="1:9" x14ac:dyDescent="0.25">
      <c r="A2779">
        <v>2778</v>
      </c>
      <c r="D2779">
        <v>57.273269999999997</v>
      </c>
      <c r="E2779">
        <v>7.6349099999999996</v>
      </c>
      <c r="F2779">
        <v>70.486264999999989</v>
      </c>
      <c r="G2779">
        <v>8.8737290000000009</v>
      </c>
    </row>
    <row r="2780" spans="1:9" x14ac:dyDescent="0.25">
      <c r="A2780">
        <v>2779</v>
      </c>
      <c r="D2780">
        <v>57.273269999999997</v>
      </c>
      <c r="E2780">
        <v>7.6349099999999996</v>
      </c>
      <c r="F2780">
        <v>70.486264999999989</v>
      </c>
      <c r="G2780">
        <v>8.8737290000000009</v>
      </c>
    </row>
    <row r="2781" spans="1:9" x14ac:dyDescent="0.25">
      <c r="A2781">
        <v>2780</v>
      </c>
      <c r="D2781">
        <v>57.273269999999997</v>
      </c>
      <c r="E2781">
        <v>7.6349099999999996</v>
      </c>
      <c r="F2781">
        <v>70.486264999999989</v>
      </c>
      <c r="G2781">
        <v>8.8737290000000009</v>
      </c>
    </row>
    <row r="2782" spans="1:9" x14ac:dyDescent="0.25">
      <c r="A2782">
        <v>2781</v>
      </c>
      <c r="D2782">
        <v>57.273269999999997</v>
      </c>
      <c r="E2782">
        <v>7.6349099999999996</v>
      </c>
      <c r="F2782">
        <v>70.486264999999989</v>
      </c>
      <c r="G2782">
        <v>8.8737290000000009</v>
      </c>
    </row>
    <row r="2783" spans="1:9" x14ac:dyDescent="0.25">
      <c r="A2783">
        <v>2782</v>
      </c>
      <c r="D2783">
        <v>57.273269999999997</v>
      </c>
      <c r="E2783">
        <v>7.6349099999999996</v>
      </c>
      <c r="F2783">
        <v>70.486264999999989</v>
      </c>
      <c r="G2783">
        <v>8.8737290000000009</v>
      </c>
    </row>
    <row r="2784" spans="1:9" x14ac:dyDescent="0.25">
      <c r="A2784">
        <v>2783</v>
      </c>
      <c r="D2784">
        <v>57.273269999999997</v>
      </c>
      <c r="E2784">
        <v>7.6349099999999996</v>
      </c>
      <c r="F2784">
        <v>70.486264999999989</v>
      </c>
      <c r="G2784">
        <v>8.8737290000000009</v>
      </c>
    </row>
    <row r="2785" spans="1:9" x14ac:dyDescent="0.25">
      <c r="A2785">
        <v>2784</v>
      </c>
      <c r="D2785">
        <v>57.273269999999997</v>
      </c>
      <c r="E2785">
        <v>7.6349099999999996</v>
      </c>
      <c r="F2785">
        <v>70.486264999999989</v>
      </c>
      <c r="G2785">
        <v>8.8737290000000009</v>
      </c>
    </row>
    <row r="2786" spans="1:9" x14ac:dyDescent="0.25">
      <c r="A2786">
        <v>2785</v>
      </c>
      <c r="D2786">
        <v>57.273269999999997</v>
      </c>
      <c r="E2786">
        <v>7.6349099999999996</v>
      </c>
      <c r="F2786">
        <v>70.486264999999989</v>
      </c>
      <c r="G2786">
        <v>8.8737290000000009</v>
      </c>
    </row>
    <row r="2787" spans="1:9" x14ac:dyDescent="0.25">
      <c r="A2787">
        <v>2786</v>
      </c>
      <c r="D2787">
        <v>57.273269999999997</v>
      </c>
      <c r="E2787">
        <v>7.6349099999999996</v>
      </c>
      <c r="F2787">
        <v>70.486264999999989</v>
      </c>
      <c r="G2787">
        <v>8.8737290000000009</v>
      </c>
    </row>
    <row r="2788" spans="1:9" x14ac:dyDescent="0.25">
      <c r="A2788">
        <v>2787</v>
      </c>
      <c r="D2788">
        <v>57.273269999999997</v>
      </c>
      <c r="E2788">
        <v>7.6349099999999996</v>
      </c>
      <c r="F2788">
        <v>69.352115999999995</v>
      </c>
      <c r="G2788">
        <v>9.7865660000000005</v>
      </c>
    </row>
    <row r="2789" spans="1:9" x14ac:dyDescent="0.25">
      <c r="A2789">
        <v>2788</v>
      </c>
      <c r="B2789">
        <v>47.624165999999988</v>
      </c>
      <c r="C2789">
        <v>8.8842580000000009</v>
      </c>
      <c r="D2789">
        <v>57.273269999999997</v>
      </c>
      <c r="E2789">
        <v>7.6349099999999996</v>
      </c>
      <c r="F2789">
        <v>69.352115999999995</v>
      </c>
      <c r="G2789">
        <v>9.7865660000000005</v>
      </c>
    </row>
    <row r="2790" spans="1:9" x14ac:dyDescent="0.25">
      <c r="A2790">
        <v>2789</v>
      </c>
      <c r="B2790">
        <v>47.624165999999988</v>
      </c>
      <c r="C2790">
        <v>8.8842580000000009</v>
      </c>
    </row>
    <row r="2791" spans="1:9" x14ac:dyDescent="0.25">
      <c r="A2791">
        <v>2790</v>
      </c>
      <c r="B2791">
        <v>47.624165999999988</v>
      </c>
      <c r="C2791">
        <v>8.8842580000000009</v>
      </c>
    </row>
    <row r="2792" spans="1:9" x14ac:dyDescent="0.25">
      <c r="A2792">
        <v>2791</v>
      </c>
      <c r="B2792">
        <v>47.624165999999988</v>
      </c>
      <c r="C2792">
        <v>8.8842580000000009</v>
      </c>
    </row>
    <row r="2793" spans="1:9" x14ac:dyDescent="0.25">
      <c r="A2793">
        <v>2792</v>
      </c>
      <c r="B2793">
        <v>47.624165999999988</v>
      </c>
      <c r="C2793">
        <v>8.8842580000000009</v>
      </c>
      <c r="H2793">
        <v>62.592034999999996</v>
      </c>
      <c r="I2793">
        <v>6.3758970000000001</v>
      </c>
    </row>
    <row r="2794" spans="1:9" x14ac:dyDescent="0.25">
      <c r="A2794">
        <v>2793</v>
      </c>
      <c r="B2794">
        <v>47.624165999999988</v>
      </c>
      <c r="C2794">
        <v>8.8842580000000009</v>
      </c>
      <c r="H2794">
        <v>62.592034999999996</v>
      </c>
      <c r="I2794">
        <v>6.3758970000000001</v>
      </c>
    </row>
    <row r="2795" spans="1:9" x14ac:dyDescent="0.25">
      <c r="A2795">
        <v>2794</v>
      </c>
      <c r="B2795">
        <v>47.624165999999988</v>
      </c>
      <c r="C2795">
        <v>8.8842580000000009</v>
      </c>
      <c r="H2795">
        <v>62.592034999999996</v>
      </c>
      <c r="I2795">
        <v>6.3758970000000001</v>
      </c>
    </row>
    <row r="2796" spans="1:9" x14ac:dyDescent="0.25">
      <c r="A2796">
        <v>2795</v>
      </c>
      <c r="B2796">
        <v>47.624165999999988</v>
      </c>
      <c r="C2796">
        <v>8.8842580000000009</v>
      </c>
      <c r="H2796">
        <v>62.592034999999996</v>
      </c>
      <c r="I2796">
        <v>6.3758970000000001</v>
      </c>
    </row>
    <row r="2797" spans="1:9" x14ac:dyDescent="0.25">
      <c r="A2797">
        <v>2796</v>
      </c>
      <c r="B2797">
        <v>47.624165999999988</v>
      </c>
      <c r="C2797">
        <v>8.8842580000000009</v>
      </c>
      <c r="H2797">
        <v>62.592034999999996</v>
      </c>
      <c r="I2797">
        <v>6.3758970000000001</v>
      </c>
    </row>
    <row r="2798" spans="1:9" x14ac:dyDescent="0.25">
      <c r="A2798">
        <v>2797</v>
      </c>
      <c r="B2798">
        <v>47.624165999999988</v>
      </c>
      <c r="C2798">
        <v>8.8842580000000009</v>
      </c>
      <c r="H2798">
        <v>62.592034999999996</v>
      </c>
      <c r="I2798">
        <v>6.3758970000000001</v>
      </c>
    </row>
    <row r="2799" spans="1:9" x14ac:dyDescent="0.25">
      <c r="A2799">
        <v>2798</v>
      </c>
      <c r="B2799">
        <v>47.624165999999988</v>
      </c>
      <c r="C2799">
        <v>8.8842580000000009</v>
      </c>
      <c r="H2799">
        <v>62.592034999999996</v>
      </c>
      <c r="I2799">
        <v>6.3758970000000001</v>
      </c>
    </row>
    <row r="2800" spans="1:9" x14ac:dyDescent="0.25">
      <c r="A2800">
        <v>2799</v>
      </c>
      <c r="B2800">
        <v>47.624165999999988</v>
      </c>
      <c r="C2800">
        <v>8.8842580000000009</v>
      </c>
      <c r="H2800">
        <v>62.592034999999996</v>
      </c>
      <c r="I2800">
        <v>6.3758970000000001</v>
      </c>
    </row>
    <row r="2801" spans="1:9" x14ac:dyDescent="0.25">
      <c r="A2801">
        <v>2800</v>
      </c>
      <c r="B2801">
        <v>47.624165999999988</v>
      </c>
      <c r="C2801">
        <v>8.8842580000000009</v>
      </c>
      <c r="H2801">
        <v>62.592034999999996</v>
      </c>
      <c r="I2801">
        <v>6.3758970000000001</v>
      </c>
    </row>
    <row r="2802" spans="1:9" x14ac:dyDescent="0.25">
      <c r="A2802">
        <v>2801</v>
      </c>
      <c r="B2802">
        <v>47.624165999999988</v>
      </c>
      <c r="C2802">
        <v>8.8842580000000009</v>
      </c>
      <c r="H2802">
        <v>62.592034999999996</v>
      </c>
      <c r="I2802">
        <v>6.3758970000000001</v>
      </c>
    </row>
    <row r="2803" spans="1:9" x14ac:dyDescent="0.25">
      <c r="A2803">
        <v>2802</v>
      </c>
      <c r="B2803">
        <v>47.624165999999988</v>
      </c>
      <c r="C2803">
        <v>8.8842580000000009</v>
      </c>
      <c r="H2803">
        <v>62.592034999999996</v>
      </c>
      <c r="I2803">
        <v>6.3758970000000001</v>
      </c>
    </row>
    <row r="2804" spans="1:9" x14ac:dyDescent="0.25">
      <c r="A2804">
        <v>2803</v>
      </c>
      <c r="B2804">
        <v>47.624165999999988</v>
      </c>
      <c r="C2804">
        <v>8.8842580000000009</v>
      </c>
      <c r="H2804">
        <v>62.592034999999996</v>
      </c>
      <c r="I2804">
        <v>6.3758970000000001</v>
      </c>
    </row>
    <row r="2805" spans="1:9" x14ac:dyDescent="0.25">
      <c r="A2805">
        <v>2804</v>
      </c>
      <c r="B2805">
        <v>47.624165999999988</v>
      </c>
      <c r="C2805">
        <v>8.8842580000000009</v>
      </c>
      <c r="H2805">
        <v>62.592034999999996</v>
      </c>
      <c r="I2805">
        <v>6.3758970000000001</v>
      </c>
    </row>
    <row r="2806" spans="1:9" x14ac:dyDescent="0.25">
      <c r="A2806">
        <v>2805</v>
      </c>
      <c r="B2806">
        <v>47.624165999999988</v>
      </c>
      <c r="C2806">
        <v>8.8842580000000009</v>
      </c>
      <c r="H2806">
        <v>62.592034999999996</v>
      </c>
      <c r="I2806">
        <v>6.3758970000000001</v>
      </c>
    </row>
    <row r="2807" spans="1:9" x14ac:dyDescent="0.25">
      <c r="A2807">
        <v>2806</v>
      </c>
      <c r="B2807">
        <v>47.624165999999988</v>
      </c>
      <c r="C2807">
        <v>8.8842580000000009</v>
      </c>
      <c r="H2807">
        <v>62.592034999999996</v>
      </c>
      <c r="I2807">
        <v>6.3758970000000001</v>
      </c>
    </row>
    <row r="2808" spans="1:9" x14ac:dyDescent="0.25">
      <c r="A2808">
        <v>2807</v>
      </c>
      <c r="B2808">
        <v>47.624165999999988</v>
      </c>
      <c r="C2808">
        <v>8.8842580000000009</v>
      </c>
      <c r="F2808">
        <v>51.511593999999988</v>
      </c>
      <c r="G2808">
        <v>11.591181000000001</v>
      </c>
      <c r="H2808">
        <v>59.217039999999997</v>
      </c>
      <c r="I2808">
        <v>7.7737259999999999</v>
      </c>
    </row>
    <row r="2809" spans="1:9" x14ac:dyDescent="0.25">
      <c r="A2809">
        <v>2808</v>
      </c>
      <c r="B2809">
        <v>47.624165999999988</v>
      </c>
      <c r="C2809">
        <v>8.8842580000000009</v>
      </c>
      <c r="F2809">
        <v>51.511593999999988</v>
      </c>
      <c r="G2809">
        <v>11.591181000000001</v>
      </c>
      <c r="H2809">
        <v>59.217039999999997</v>
      </c>
      <c r="I2809">
        <v>7.7737259999999999</v>
      </c>
    </row>
    <row r="2810" spans="1:9" x14ac:dyDescent="0.25">
      <c r="A2810">
        <v>2809</v>
      </c>
      <c r="F2810">
        <v>51.511593999999988</v>
      </c>
      <c r="G2810">
        <v>11.591181000000001</v>
      </c>
      <c r="H2810">
        <v>58.939293999999997</v>
      </c>
      <c r="I2810">
        <v>7.9819509999999996</v>
      </c>
    </row>
    <row r="2811" spans="1:9" x14ac:dyDescent="0.25">
      <c r="A2811">
        <v>2810</v>
      </c>
      <c r="F2811">
        <v>51.511593999999988</v>
      </c>
      <c r="G2811">
        <v>11.591181000000001</v>
      </c>
      <c r="H2811">
        <v>58.939293999999997</v>
      </c>
      <c r="I2811">
        <v>7.9819509999999996</v>
      </c>
    </row>
    <row r="2812" spans="1:9" x14ac:dyDescent="0.25">
      <c r="A2812">
        <v>2811</v>
      </c>
      <c r="D2812">
        <v>36.170109999999994</v>
      </c>
      <c r="E2812">
        <v>7.0796429999999999</v>
      </c>
      <c r="F2812">
        <v>51.511593999999988</v>
      </c>
      <c r="G2812">
        <v>11.591181000000001</v>
      </c>
      <c r="H2812">
        <v>58.869886999999991</v>
      </c>
      <c r="I2812">
        <v>8.0513589999999997</v>
      </c>
    </row>
    <row r="2813" spans="1:9" x14ac:dyDescent="0.25">
      <c r="A2813">
        <v>2812</v>
      </c>
      <c r="D2813">
        <v>36.170109999999994</v>
      </c>
      <c r="E2813">
        <v>7.0796429999999999</v>
      </c>
      <c r="F2813">
        <v>51.511593999999988</v>
      </c>
      <c r="G2813">
        <v>11.591181000000001</v>
      </c>
      <c r="H2813">
        <v>58.592252999999992</v>
      </c>
      <c r="I2813">
        <v>8.0513589999999997</v>
      </c>
    </row>
    <row r="2814" spans="1:9" x14ac:dyDescent="0.25">
      <c r="A2814">
        <v>2813</v>
      </c>
      <c r="D2814">
        <v>36.170109999999994</v>
      </c>
      <c r="E2814">
        <v>7.0796429999999999</v>
      </c>
      <c r="F2814">
        <v>51.511593999999988</v>
      </c>
      <c r="G2814">
        <v>11.591181000000001</v>
      </c>
      <c r="H2814">
        <v>58.592252999999992</v>
      </c>
      <c r="I2814">
        <v>8.0513589999999997</v>
      </c>
    </row>
    <row r="2815" spans="1:9" x14ac:dyDescent="0.25">
      <c r="A2815">
        <v>2814</v>
      </c>
      <c r="D2815">
        <v>36.170109999999994</v>
      </c>
      <c r="E2815">
        <v>7.0796429999999999</v>
      </c>
      <c r="F2815">
        <v>51.511593999999988</v>
      </c>
      <c r="G2815">
        <v>11.591181000000001</v>
      </c>
    </row>
    <row r="2816" spans="1:9" x14ac:dyDescent="0.25">
      <c r="A2816">
        <v>2815</v>
      </c>
      <c r="D2816">
        <v>36.170109999999994</v>
      </c>
      <c r="E2816">
        <v>7.0796429999999999</v>
      </c>
      <c r="F2816">
        <v>51.511593999999988</v>
      </c>
      <c r="G2816">
        <v>11.591181000000001</v>
      </c>
    </row>
    <row r="2817" spans="1:7" x14ac:dyDescent="0.25">
      <c r="A2817">
        <v>2816</v>
      </c>
      <c r="D2817">
        <v>36.170109999999994</v>
      </c>
      <c r="E2817">
        <v>7.0796429999999999</v>
      </c>
      <c r="F2817">
        <v>51.511593999999988</v>
      </c>
      <c r="G2817">
        <v>11.591181000000001</v>
      </c>
    </row>
    <row r="2818" spans="1:7" x14ac:dyDescent="0.25">
      <c r="A2818">
        <v>2817</v>
      </c>
      <c r="D2818">
        <v>36.170109999999994</v>
      </c>
      <c r="E2818">
        <v>7.0796429999999999</v>
      </c>
      <c r="F2818">
        <v>51.511593999999988</v>
      </c>
      <c r="G2818">
        <v>11.591181000000001</v>
      </c>
    </row>
    <row r="2819" spans="1:7" x14ac:dyDescent="0.25">
      <c r="A2819">
        <v>2818</v>
      </c>
      <c r="D2819">
        <v>36.170109999999994</v>
      </c>
      <c r="E2819">
        <v>7.0796429999999999</v>
      </c>
      <c r="F2819">
        <v>51.511593999999988</v>
      </c>
      <c r="G2819">
        <v>11.591181000000001</v>
      </c>
    </row>
    <row r="2820" spans="1:7" x14ac:dyDescent="0.25">
      <c r="A2820">
        <v>2819</v>
      </c>
      <c r="D2820">
        <v>36.170109999999994</v>
      </c>
      <c r="E2820">
        <v>7.0796429999999999</v>
      </c>
      <c r="F2820">
        <v>51.511593999999988</v>
      </c>
      <c r="G2820">
        <v>11.591181000000001</v>
      </c>
    </row>
    <row r="2821" spans="1:7" x14ac:dyDescent="0.25">
      <c r="A2821">
        <v>2820</v>
      </c>
      <c r="D2821">
        <v>36.170109999999994</v>
      </c>
      <c r="E2821">
        <v>7.0796429999999999</v>
      </c>
      <c r="F2821">
        <v>51.511593999999988</v>
      </c>
      <c r="G2821">
        <v>11.591181000000001</v>
      </c>
    </row>
    <row r="2822" spans="1:7" x14ac:dyDescent="0.25">
      <c r="A2822">
        <v>2821</v>
      </c>
      <c r="D2822">
        <v>36.170109999999994</v>
      </c>
      <c r="E2822">
        <v>7.0796429999999999</v>
      </c>
      <c r="F2822">
        <v>51.511593999999988</v>
      </c>
      <c r="G2822">
        <v>11.591181000000001</v>
      </c>
    </row>
    <row r="2823" spans="1:7" x14ac:dyDescent="0.25">
      <c r="A2823">
        <v>2822</v>
      </c>
      <c r="D2823">
        <v>36.170109999999994</v>
      </c>
      <c r="E2823">
        <v>7.0796429999999999</v>
      </c>
      <c r="F2823">
        <v>51.511593999999988</v>
      </c>
      <c r="G2823">
        <v>11.591181000000001</v>
      </c>
    </row>
    <row r="2824" spans="1:7" x14ac:dyDescent="0.25">
      <c r="A2824">
        <v>2823</v>
      </c>
      <c r="D2824">
        <v>36.170109999999994</v>
      </c>
      <c r="E2824">
        <v>7.0796429999999999</v>
      </c>
      <c r="F2824">
        <v>51.095030999999992</v>
      </c>
      <c r="G2824">
        <v>11.591181000000001</v>
      </c>
    </row>
    <row r="2825" spans="1:7" x14ac:dyDescent="0.25">
      <c r="A2825">
        <v>2824</v>
      </c>
      <c r="D2825">
        <v>36.170109999999994</v>
      </c>
      <c r="E2825">
        <v>7.0796429999999999</v>
      </c>
      <c r="F2825">
        <v>51.095030999999992</v>
      </c>
      <c r="G2825">
        <v>11.591181000000001</v>
      </c>
    </row>
    <row r="2826" spans="1:7" x14ac:dyDescent="0.25">
      <c r="A2826">
        <v>2825</v>
      </c>
      <c r="D2826">
        <v>36.170109999999994</v>
      </c>
      <c r="E2826">
        <v>7.0796429999999999</v>
      </c>
      <c r="F2826">
        <v>51.095030999999992</v>
      </c>
      <c r="G2826">
        <v>11.591181000000001</v>
      </c>
    </row>
    <row r="2827" spans="1:7" x14ac:dyDescent="0.25">
      <c r="A2827">
        <v>2826</v>
      </c>
      <c r="D2827">
        <v>36.170109999999994</v>
      </c>
      <c r="E2827">
        <v>7.0796429999999999</v>
      </c>
      <c r="F2827">
        <v>51.095030999999992</v>
      </c>
      <c r="G2827">
        <v>11.382956999999999</v>
      </c>
    </row>
    <row r="2828" spans="1:7" x14ac:dyDescent="0.25">
      <c r="A2828">
        <v>2827</v>
      </c>
      <c r="D2828">
        <v>36.170109999999994</v>
      </c>
      <c r="E2828">
        <v>7.0796429999999999</v>
      </c>
      <c r="F2828">
        <v>51.025622999999996</v>
      </c>
      <c r="G2828">
        <v>11.105323</v>
      </c>
    </row>
    <row r="2829" spans="1:7" x14ac:dyDescent="0.25">
      <c r="A2829">
        <v>2828</v>
      </c>
      <c r="D2829">
        <v>36.170109999999994</v>
      </c>
      <c r="E2829">
        <v>7.0796429999999999</v>
      </c>
      <c r="F2829">
        <v>51.025622999999996</v>
      </c>
      <c r="G2829">
        <v>11.105323</v>
      </c>
    </row>
    <row r="2830" spans="1:7" x14ac:dyDescent="0.25">
      <c r="A2830">
        <v>2829</v>
      </c>
      <c r="D2830">
        <v>36.170109999999994</v>
      </c>
      <c r="E2830">
        <v>7.0796429999999999</v>
      </c>
      <c r="F2830">
        <v>51.025622999999996</v>
      </c>
      <c r="G2830">
        <v>11.105323</v>
      </c>
    </row>
    <row r="2831" spans="1:7" x14ac:dyDescent="0.25">
      <c r="A2831">
        <v>2830</v>
      </c>
      <c r="D2831">
        <v>36.170109999999994</v>
      </c>
      <c r="E2831">
        <v>7.0796429999999999</v>
      </c>
      <c r="F2831">
        <v>51.025622999999996</v>
      </c>
      <c r="G2831">
        <v>11.105323</v>
      </c>
    </row>
    <row r="2832" spans="1:7" x14ac:dyDescent="0.25">
      <c r="A2832">
        <v>2831</v>
      </c>
      <c r="D2832">
        <v>36.170109999999994</v>
      </c>
      <c r="E2832">
        <v>7.0796429999999999</v>
      </c>
    </row>
    <row r="2833" spans="1:11" x14ac:dyDescent="0.25">
      <c r="A2833">
        <v>2832</v>
      </c>
      <c r="B2833">
        <v>25.410244999999996</v>
      </c>
      <c r="C2833">
        <v>7.426685</v>
      </c>
    </row>
    <row r="2834" spans="1:11" x14ac:dyDescent="0.25">
      <c r="A2834">
        <v>2833</v>
      </c>
      <c r="B2834">
        <v>25.410244999999996</v>
      </c>
      <c r="C2834">
        <v>7.426685</v>
      </c>
      <c r="H2834">
        <v>39.918719999999993</v>
      </c>
      <c r="I2834">
        <v>5.9691109999999998</v>
      </c>
    </row>
    <row r="2835" spans="1:11" x14ac:dyDescent="0.25">
      <c r="A2835">
        <v>2834</v>
      </c>
      <c r="B2835">
        <v>25.410244999999996</v>
      </c>
      <c r="C2835">
        <v>7.426685</v>
      </c>
      <c r="H2835">
        <v>39.918719999999993</v>
      </c>
      <c r="I2835">
        <v>5.9691109999999998</v>
      </c>
    </row>
    <row r="2836" spans="1:11" x14ac:dyDescent="0.25">
      <c r="A2836">
        <v>2835</v>
      </c>
      <c r="B2836">
        <v>25.410244999999996</v>
      </c>
      <c r="C2836">
        <v>7.426685</v>
      </c>
      <c r="H2836">
        <v>39.918719999999993</v>
      </c>
      <c r="I2836">
        <v>5.9691109999999998</v>
      </c>
    </row>
    <row r="2837" spans="1:11" x14ac:dyDescent="0.25">
      <c r="A2837">
        <v>2836</v>
      </c>
      <c r="B2837">
        <v>25.410244999999996</v>
      </c>
      <c r="C2837">
        <v>7.426685</v>
      </c>
      <c r="H2837">
        <v>39.918719999999993</v>
      </c>
      <c r="I2837">
        <v>5.9691109999999998</v>
      </c>
    </row>
    <row r="2838" spans="1:11" x14ac:dyDescent="0.25">
      <c r="A2838">
        <v>2837</v>
      </c>
      <c r="B2838">
        <v>25.410244999999996</v>
      </c>
      <c r="C2838">
        <v>7.426685</v>
      </c>
      <c r="H2838">
        <v>39.918719999999993</v>
      </c>
      <c r="I2838">
        <v>5.9691109999999998</v>
      </c>
    </row>
    <row r="2839" spans="1:11" x14ac:dyDescent="0.25">
      <c r="A2839">
        <v>2838</v>
      </c>
      <c r="B2839">
        <v>25.410244999999996</v>
      </c>
      <c r="C2839">
        <v>7.426685</v>
      </c>
      <c r="H2839">
        <v>39.918719999999993</v>
      </c>
      <c r="I2839">
        <v>5.9691109999999998</v>
      </c>
    </row>
    <row r="2840" spans="1:11" x14ac:dyDescent="0.25">
      <c r="A2840">
        <v>2839</v>
      </c>
      <c r="B2840">
        <v>25.410244999999996</v>
      </c>
      <c r="C2840">
        <v>7.426685</v>
      </c>
      <c r="H2840">
        <v>39.918719999999993</v>
      </c>
      <c r="I2840">
        <v>5.9691109999999998</v>
      </c>
    </row>
    <row r="2841" spans="1:11" x14ac:dyDescent="0.25">
      <c r="A2841">
        <v>2840</v>
      </c>
      <c r="B2841">
        <v>25.410244999999996</v>
      </c>
      <c r="C2841">
        <v>7.426685</v>
      </c>
      <c r="H2841">
        <v>39.918719999999993</v>
      </c>
      <c r="I2841">
        <v>5.9691109999999998</v>
      </c>
    </row>
    <row r="2842" spans="1:11" x14ac:dyDescent="0.25">
      <c r="A2842">
        <v>2841</v>
      </c>
      <c r="B2842">
        <v>25.410244999999996</v>
      </c>
      <c r="C2842">
        <v>7.426685</v>
      </c>
      <c r="H2842">
        <v>39.918719999999993</v>
      </c>
      <c r="I2842">
        <v>5.9691109999999998</v>
      </c>
    </row>
    <row r="2843" spans="1:11" x14ac:dyDescent="0.25">
      <c r="A2843">
        <v>2842</v>
      </c>
      <c r="B2843">
        <v>25.410244999999996</v>
      </c>
      <c r="C2843">
        <v>7.426685</v>
      </c>
      <c r="H2843">
        <v>39.918719999999993</v>
      </c>
      <c r="I2843">
        <v>5.9691109999999998</v>
      </c>
    </row>
    <row r="2844" spans="1:11" x14ac:dyDescent="0.25">
      <c r="A2844">
        <v>2843</v>
      </c>
      <c r="B2844">
        <v>25.410244999999996</v>
      </c>
      <c r="C2844">
        <v>7.426685</v>
      </c>
      <c r="H2844">
        <v>39.918719999999993</v>
      </c>
      <c r="I2844">
        <v>5.9691109999999998</v>
      </c>
    </row>
    <row r="2845" spans="1:11" x14ac:dyDescent="0.25">
      <c r="A2845">
        <v>2844</v>
      </c>
      <c r="B2845">
        <v>25.410244999999996</v>
      </c>
      <c r="C2845">
        <v>7.426685</v>
      </c>
      <c r="H2845">
        <v>39.918719999999993</v>
      </c>
      <c r="I2845">
        <v>5.9691109999999998</v>
      </c>
    </row>
    <row r="2846" spans="1:11" x14ac:dyDescent="0.25">
      <c r="A2846">
        <v>2845</v>
      </c>
      <c r="B2846">
        <v>25.410244999999996</v>
      </c>
      <c r="C2846">
        <v>7.426685</v>
      </c>
      <c r="H2846">
        <v>39.918719999999993</v>
      </c>
      <c r="I2846">
        <v>5.9691109999999998</v>
      </c>
    </row>
    <row r="2847" spans="1:11" x14ac:dyDescent="0.25">
      <c r="A2847">
        <v>2846</v>
      </c>
      <c r="J2847">
        <v>7.5002039999999965</v>
      </c>
      <c r="K2847">
        <v>13.118162999999999</v>
      </c>
    </row>
    <row r="2848" spans="1:1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1" x14ac:dyDescent="0.25">
      <c r="A3041">
        <v>3040</v>
      </c>
    </row>
    <row r="3042" spans="1:11" x14ac:dyDescent="0.25">
      <c r="A3042">
        <v>3041</v>
      </c>
    </row>
    <row r="3043" spans="1:11" x14ac:dyDescent="0.25">
      <c r="A3043">
        <v>3042</v>
      </c>
      <c r="J3043">
        <v>6.8754169999999988</v>
      </c>
      <c r="K3043">
        <v>12.632305000000001</v>
      </c>
    </row>
    <row r="3044" spans="1:11" x14ac:dyDescent="0.25">
      <c r="A3044">
        <v>3043</v>
      </c>
    </row>
    <row r="3045" spans="1:11" x14ac:dyDescent="0.25">
      <c r="A3045">
        <v>3044</v>
      </c>
    </row>
    <row r="3046" spans="1:11" x14ac:dyDescent="0.25">
      <c r="A3046">
        <v>3045</v>
      </c>
    </row>
    <row r="3047" spans="1:11" x14ac:dyDescent="0.25">
      <c r="A3047">
        <v>3046</v>
      </c>
    </row>
    <row r="3048" spans="1:11" x14ac:dyDescent="0.25">
      <c r="A3048">
        <v>3047</v>
      </c>
    </row>
    <row r="3049" spans="1:11" x14ac:dyDescent="0.25">
      <c r="A3049">
        <v>3048</v>
      </c>
    </row>
    <row r="3050" spans="1:11" x14ac:dyDescent="0.25">
      <c r="A3050">
        <v>3049</v>
      </c>
    </row>
    <row r="3051" spans="1:11" x14ac:dyDescent="0.25">
      <c r="A3051">
        <v>3050</v>
      </c>
    </row>
    <row r="3052" spans="1:11" x14ac:dyDescent="0.25">
      <c r="A3052">
        <v>3051</v>
      </c>
    </row>
    <row r="3053" spans="1:11" x14ac:dyDescent="0.25">
      <c r="A3053">
        <v>3052</v>
      </c>
    </row>
    <row r="3054" spans="1:11" x14ac:dyDescent="0.25">
      <c r="A3054">
        <v>3053</v>
      </c>
    </row>
    <row r="3055" spans="1:11" x14ac:dyDescent="0.25">
      <c r="A3055">
        <v>3054</v>
      </c>
    </row>
    <row r="3056" spans="1:11" x14ac:dyDescent="0.25">
      <c r="A3056">
        <v>3055</v>
      </c>
    </row>
    <row r="3057" spans="1:9" x14ac:dyDescent="0.25">
      <c r="A3057">
        <v>3056</v>
      </c>
    </row>
    <row r="3058" spans="1:9" x14ac:dyDescent="0.25">
      <c r="A3058">
        <v>3057</v>
      </c>
    </row>
    <row r="3059" spans="1:9" x14ac:dyDescent="0.25">
      <c r="A3059">
        <v>3058</v>
      </c>
    </row>
    <row r="3060" spans="1:9" x14ac:dyDescent="0.25">
      <c r="A3060">
        <v>3059</v>
      </c>
    </row>
    <row r="3061" spans="1:9" x14ac:dyDescent="0.25">
      <c r="A3061">
        <v>3060</v>
      </c>
    </row>
    <row r="3062" spans="1:9" x14ac:dyDescent="0.25">
      <c r="A3062">
        <v>3061</v>
      </c>
    </row>
    <row r="3063" spans="1:9" x14ac:dyDescent="0.25">
      <c r="A3063">
        <v>3062</v>
      </c>
      <c r="H3063">
        <v>14.303227999999997</v>
      </c>
      <c r="I3063">
        <v>10.133607</v>
      </c>
    </row>
    <row r="3064" spans="1:9" x14ac:dyDescent="0.25">
      <c r="A3064">
        <v>3063</v>
      </c>
      <c r="H3064">
        <v>14.303227999999997</v>
      </c>
      <c r="I3064">
        <v>10.133607</v>
      </c>
    </row>
    <row r="3065" spans="1:9" x14ac:dyDescent="0.25">
      <c r="A3065">
        <v>3064</v>
      </c>
      <c r="H3065">
        <v>14.303227999999997</v>
      </c>
      <c r="I3065">
        <v>10.133607</v>
      </c>
    </row>
    <row r="3066" spans="1:9" x14ac:dyDescent="0.25">
      <c r="A3066">
        <v>3065</v>
      </c>
      <c r="H3066">
        <v>14.303227999999997</v>
      </c>
      <c r="I3066">
        <v>10.133607</v>
      </c>
    </row>
    <row r="3067" spans="1:9" x14ac:dyDescent="0.25">
      <c r="A3067">
        <v>3066</v>
      </c>
      <c r="H3067">
        <v>14.303227999999997</v>
      </c>
      <c r="I3067">
        <v>10.133607</v>
      </c>
    </row>
    <row r="3068" spans="1:9" x14ac:dyDescent="0.25">
      <c r="A3068">
        <v>3067</v>
      </c>
      <c r="H3068">
        <v>14.303227999999997</v>
      </c>
      <c r="I3068">
        <v>10.133607</v>
      </c>
    </row>
    <row r="3069" spans="1:9" x14ac:dyDescent="0.25">
      <c r="A3069">
        <v>3068</v>
      </c>
      <c r="D3069">
        <v>29.714123999999998</v>
      </c>
      <c r="E3069">
        <v>10.897099000000001</v>
      </c>
      <c r="H3069">
        <v>14.303227999999997</v>
      </c>
      <c r="I3069">
        <v>10.133607</v>
      </c>
    </row>
    <row r="3070" spans="1:9" x14ac:dyDescent="0.25">
      <c r="A3070">
        <v>3069</v>
      </c>
      <c r="D3070">
        <v>29.714123999999998</v>
      </c>
      <c r="E3070">
        <v>10.897099000000001</v>
      </c>
      <c r="H3070">
        <v>14.303227999999997</v>
      </c>
      <c r="I3070">
        <v>10.133607</v>
      </c>
    </row>
    <row r="3071" spans="1:9" x14ac:dyDescent="0.25">
      <c r="A3071">
        <v>3070</v>
      </c>
      <c r="D3071">
        <v>29.714123999999998</v>
      </c>
      <c r="E3071">
        <v>10.897099000000001</v>
      </c>
      <c r="H3071">
        <v>14.303227999999997</v>
      </c>
      <c r="I3071">
        <v>10.133607</v>
      </c>
    </row>
    <row r="3072" spans="1:9" x14ac:dyDescent="0.25">
      <c r="A3072">
        <v>3071</v>
      </c>
      <c r="D3072">
        <v>29.714123999999998</v>
      </c>
      <c r="E3072">
        <v>10.897099000000001</v>
      </c>
      <c r="H3072">
        <v>14.303227999999997</v>
      </c>
      <c r="I3072">
        <v>10.133607</v>
      </c>
    </row>
    <row r="3073" spans="1:9" x14ac:dyDescent="0.25">
      <c r="A3073">
        <v>3072</v>
      </c>
      <c r="D3073">
        <v>29.714123999999998</v>
      </c>
      <c r="E3073">
        <v>10.897099000000001</v>
      </c>
      <c r="H3073">
        <v>14.303227999999997</v>
      </c>
      <c r="I3073">
        <v>10.133607</v>
      </c>
    </row>
    <row r="3074" spans="1:9" x14ac:dyDescent="0.25">
      <c r="A3074">
        <v>3073</v>
      </c>
      <c r="D3074">
        <v>29.714123999999998</v>
      </c>
      <c r="E3074">
        <v>10.897099000000001</v>
      </c>
      <c r="H3074">
        <v>14.303227999999997</v>
      </c>
      <c r="I3074">
        <v>10.133607</v>
      </c>
    </row>
    <row r="3075" spans="1:9" x14ac:dyDescent="0.25">
      <c r="A3075">
        <v>3074</v>
      </c>
      <c r="D3075">
        <v>29.714123999999998</v>
      </c>
      <c r="E3075">
        <v>10.897099000000001</v>
      </c>
      <c r="H3075">
        <v>14.303227999999997</v>
      </c>
      <c r="I3075">
        <v>10.133607</v>
      </c>
    </row>
    <row r="3076" spans="1:9" x14ac:dyDescent="0.25">
      <c r="A3076">
        <v>3075</v>
      </c>
      <c r="D3076">
        <v>29.714123999999998</v>
      </c>
      <c r="E3076">
        <v>10.897099000000001</v>
      </c>
      <c r="H3076">
        <v>14.303227999999997</v>
      </c>
      <c r="I3076">
        <v>10.133607</v>
      </c>
    </row>
    <row r="3077" spans="1:9" x14ac:dyDescent="0.25">
      <c r="A3077">
        <v>3076</v>
      </c>
      <c r="D3077">
        <v>29.714123999999998</v>
      </c>
      <c r="E3077">
        <v>10.897099000000001</v>
      </c>
      <c r="H3077">
        <v>14.303227999999997</v>
      </c>
      <c r="I3077">
        <v>10.133607</v>
      </c>
    </row>
    <row r="3078" spans="1:9" x14ac:dyDescent="0.25">
      <c r="A3078">
        <v>3077</v>
      </c>
      <c r="D3078">
        <v>29.714123999999998</v>
      </c>
      <c r="E3078">
        <v>10.897099000000001</v>
      </c>
      <c r="H3078">
        <v>14.303227999999997</v>
      </c>
      <c r="I3078">
        <v>10.133607</v>
      </c>
    </row>
    <row r="3079" spans="1:9" x14ac:dyDescent="0.25">
      <c r="A3079">
        <v>3078</v>
      </c>
      <c r="D3079">
        <v>29.714123999999998</v>
      </c>
      <c r="E3079">
        <v>10.897099000000001</v>
      </c>
      <c r="H3079">
        <v>14.303227999999997</v>
      </c>
      <c r="I3079">
        <v>10.133607</v>
      </c>
    </row>
    <row r="3080" spans="1:9" x14ac:dyDescent="0.25">
      <c r="A3080">
        <v>3079</v>
      </c>
      <c r="D3080">
        <v>29.714123999999998</v>
      </c>
      <c r="E3080">
        <v>10.897099000000001</v>
      </c>
      <c r="H3080">
        <v>14.303227999999997</v>
      </c>
      <c r="I3080">
        <v>10.133607</v>
      </c>
    </row>
    <row r="3081" spans="1:9" x14ac:dyDescent="0.25">
      <c r="A3081">
        <v>3080</v>
      </c>
      <c r="D3081">
        <v>29.714123999999998</v>
      </c>
      <c r="E3081">
        <v>10.897099000000001</v>
      </c>
      <c r="H3081">
        <v>14.303227999999997</v>
      </c>
      <c r="I3081">
        <v>10.133607</v>
      </c>
    </row>
    <row r="3082" spans="1:9" x14ac:dyDescent="0.25">
      <c r="A3082">
        <v>3081</v>
      </c>
      <c r="D3082">
        <v>29.714123999999998</v>
      </c>
      <c r="E3082">
        <v>10.897099000000001</v>
      </c>
      <c r="H3082">
        <v>14.303227999999997</v>
      </c>
      <c r="I3082">
        <v>10.133607</v>
      </c>
    </row>
    <row r="3083" spans="1:9" x14ac:dyDescent="0.25">
      <c r="A3083">
        <v>3082</v>
      </c>
      <c r="D3083">
        <v>29.714123999999998</v>
      </c>
      <c r="E3083">
        <v>10.897099000000001</v>
      </c>
      <c r="H3083">
        <v>14.303227999999997</v>
      </c>
      <c r="I3083">
        <v>10.133607</v>
      </c>
    </row>
    <row r="3084" spans="1:9" x14ac:dyDescent="0.25">
      <c r="A3084">
        <v>3083</v>
      </c>
      <c r="D3084">
        <v>29.714123999999998</v>
      </c>
      <c r="E3084">
        <v>10.897099000000001</v>
      </c>
      <c r="H3084">
        <v>14.303227999999997</v>
      </c>
      <c r="I3084">
        <v>10.133607</v>
      </c>
    </row>
    <row r="3085" spans="1:9" x14ac:dyDescent="0.25">
      <c r="A3085">
        <v>3084</v>
      </c>
      <c r="D3085">
        <v>29.714123999999998</v>
      </c>
      <c r="E3085">
        <v>10.897099000000001</v>
      </c>
      <c r="H3085">
        <v>14.303227999999997</v>
      </c>
      <c r="I3085">
        <v>10.133607</v>
      </c>
    </row>
    <row r="3086" spans="1:9" x14ac:dyDescent="0.25">
      <c r="A3086">
        <v>3085</v>
      </c>
      <c r="D3086">
        <v>29.714123999999998</v>
      </c>
      <c r="E3086">
        <v>10.897099000000001</v>
      </c>
      <c r="H3086">
        <v>14.303227999999997</v>
      </c>
      <c r="I3086">
        <v>10.133607</v>
      </c>
    </row>
    <row r="3087" spans="1:9" x14ac:dyDescent="0.25">
      <c r="A3087">
        <v>3086</v>
      </c>
      <c r="D3087">
        <v>29.714123999999998</v>
      </c>
      <c r="E3087">
        <v>10.897099000000001</v>
      </c>
    </row>
    <row r="3088" spans="1:9" x14ac:dyDescent="0.25">
      <c r="A3088">
        <v>3087</v>
      </c>
      <c r="D3088">
        <v>29.714123999999998</v>
      </c>
      <c r="E3088">
        <v>10.897099000000001</v>
      </c>
      <c r="F3088">
        <v>22.147492999999997</v>
      </c>
      <c r="G3088">
        <v>9.0230750000000004</v>
      </c>
    </row>
    <row r="3089" spans="1:7" x14ac:dyDescent="0.25">
      <c r="A3089">
        <v>3088</v>
      </c>
      <c r="D3089">
        <v>29.714123999999998</v>
      </c>
      <c r="E3089">
        <v>10.897099000000001</v>
      </c>
      <c r="F3089">
        <v>22.147492999999997</v>
      </c>
      <c r="G3089">
        <v>9.0230750000000004</v>
      </c>
    </row>
    <row r="3090" spans="1:7" x14ac:dyDescent="0.25">
      <c r="A3090">
        <v>3089</v>
      </c>
      <c r="D3090">
        <v>29.714123999999998</v>
      </c>
      <c r="E3090">
        <v>10.897099000000001</v>
      </c>
      <c r="F3090">
        <v>22.147492999999997</v>
      </c>
      <c r="G3090">
        <v>9.0230750000000004</v>
      </c>
    </row>
    <row r="3091" spans="1:7" x14ac:dyDescent="0.25">
      <c r="A3091">
        <v>3090</v>
      </c>
      <c r="D3091">
        <v>29.714123999999998</v>
      </c>
      <c r="E3091">
        <v>10.897099000000001</v>
      </c>
      <c r="F3091">
        <v>22.147492999999997</v>
      </c>
      <c r="G3091">
        <v>9.0230750000000004</v>
      </c>
    </row>
    <row r="3092" spans="1:7" x14ac:dyDescent="0.25">
      <c r="A3092">
        <v>3091</v>
      </c>
      <c r="D3092">
        <v>29.714123999999998</v>
      </c>
      <c r="E3092">
        <v>10.897099000000001</v>
      </c>
      <c r="F3092">
        <v>22.147492999999997</v>
      </c>
      <c r="G3092">
        <v>9.0230750000000004</v>
      </c>
    </row>
    <row r="3093" spans="1:7" x14ac:dyDescent="0.25">
      <c r="A3093">
        <v>3092</v>
      </c>
      <c r="B3093">
        <v>38.807961999999989</v>
      </c>
      <c r="C3093">
        <v>6.5243770000000003</v>
      </c>
      <c r="D3093">
        <v>29.714123999999998</v>
      </c>
      <c r="E3093">
        <v>10.897099000000001</v>
      </c>
      <c r="F3093">
        <v>22.147492999999997</v>
      </c>
      <c r="G3093">
        <v>9.0230750000000004</v>
      </c>
    </row>
    <row r="3094" spans="1:7" x14ac:dyDescent="0.25">
      <c r="A3094">
        <v>3093</v>
      </c>
      <c r="B3094">
        <v>38.807961999999989</v>
      </c>
      <c r="C3094">
        <v>6.5243770000000003</v>
      </c>
      <c r="D3094">
        <v>30.200094</v>
      </c>
      <c r="E3094">
        <v>10.82769</v>
      </c>
      <c r="F3094">
        <v>22.147492999999997</v>
      </c>
      <c r="G3094">
        <v>9.0230750000000004</v>
      </c>
    </row>
    <row r="3095" spans="1:7" x14ac:dyDescent="0.25">
      <c r="A3095">
        <v>3094</v>
      </c>
      <c r="B3095">
        <v>38.807961999999989</v>
      </c>
      <c r="C3095">
        <v>6.5243770000000003</v>
      </c>
      <c r="D3095">
        <v>30.547135999999995</v>
      </c>
      <c r="E3095">
        <v>10.897099000000001</v>
      </c>
      <c r="F3095">
        <v>22.147492999999997</v>
      </c>
      <c r="G3095">
        <v>9.0230750000000004</v>
      </c>
    </row>
    <row r="3096" spans="1:7" x14ac:dyDescent="0.25">
      <c r="A3096">
        <v>3095</v>
      </c>
      <c r="B3096">
        <v>38.807961999999989</v>
      </c>
      <c r="C3096">
        <v>6.5243770000000003</v>
      </c>
      <c r="F3096">
        <v>22.147492999999997</v>
      </c>
      <c r="G3096">
        <v>9.0230750000000004</v>
      </c>
    </row>
    <row r="3097" spans="1:7" x14ac:dyDescent="0.25">
      <c r="A3097">
        <v>3096</v>
      </c>
      <c r="B3097">
        <v>38.807961999999989</v>
      </c>
      <c r="C3097">
        <v>6.5243770000000003</v>
      </c>
      <c r="F3097">
        <v>22.147492999999997</v>
      </c>
      <c r="G3097">
        <v>9.0230750000000004</v>
      </c>
    </row>
    <row r="3098" spans="1:7" x14ac:dyDescent="0.25">
      <c r="A3098">
        <v>3097</v>
      </c>
      <c r="B3098">
        <v>38.807961999999989</v>
      </c>
      <c r="C3098">
        <v>6.5243770000000003</v>
      </c>
      <c r="F3098">
        <v>22.147492999999997</v>
      </c>
      <c r="G3098">
        <v>9.0230750000000004</v>
      </c>
    </row>
    <row r="3099" spans="1:7" x14ac:dyDescent="0.25">
      <c r="A3099">
        <v>3098</v>
      </c>
      <c r="B3099">
        <v>38.807961999999989</v>
      </c>
      <c r="C3099">
        <v>6.5243770000000003</v>
      </c>
      <c r="F3099">
        <v>22.147492999999997</v>
      </c>
      <c r="G3099">
        <v>9.0230750000000004</v>
      </c>
    </row>
    <row r="3100" spans="1:7" x14ac:dyDescent="0.25">
      <c r="A3100">
        <v>3099</v>
      </c>
      <c r="B3100">
        <v>38.807961999999989</v>
      </c>
      <c r="C3100">
        <v>6.5243770000000003</v>
      </c>
      <c r="F3100">
        <v>22.147492999999997</v>
      </c>
      <c r="G3100">
        <v>9.0230750000000004</v>
      </c>
    </row>
    <row r="3101" spans="1:7" x14ac:dyDescent="0.25">
      <c r="A3101">
        <v>3100</v>
      </c>
      <c r="B3101">
        <v>38.807961999999989</v>
      </c>
      <c r="C3101">
        <v>6.5243770000000003</v>
      </c>
      <c r="F3101">
        <v>22.147492999999997</v>
      </c>
      <c r="G3101">
        <v>9.0230750000000004</v>
      </c>
    </row>
    <row r="3102" spans="1:7" x14ac:dyDescent="0.25">
      <c r="A3102">
        <v>3101</v>
      </c>
      <c r="B3102">
        <v>38.807961999999989</v>
      </c>
      <c r="C3102">
        <v>6.5243770000000003</v>
      </c>
      <c r="F3102">
        <v>22.147492999999997</v>
      </c>
      <c r="G3102">
        <v>9.0230750000000004</v>
      </c>
    </row>
    <row r="3103" spans="1:7" x14ac:dyDescent="0.25">
      <c r="A3103">
        <v>3102</v>
      </c>
      <c r="B3103">
        <v>38.807961999999989</v>
      </c>
      <c r="C3103">
        <v>6.5243770000000003</v>
      </c>
      <c r="F3103">
        <v>22.147492999999997</v>
      </c>
      <c r="G3103">
        <v>9.0230750000000004</v>
      </c>
    </row>
    <row r="3104" spans="1:7" x14ac:dyDescent="0.25">
      <c r="A3104">
        <v>3103</v>
      </c>
      <c r="B3104">
        <v>38.807961999999989</v>
      </c>
      <c r="C3104">
        <v>6.5243770000000003</v>
      </c>
      <c r="F3104">
        <v>22.147492999999997</v>
      </c>
      <c r="G3104">
        <v>9.0230750000000004</v>
      </c>
    </row>
    <row r="3105" spans="1:9" x14ac:dyDescent="0.25">
      <c r="A3105">
        <v>3104</v>
      </c>
      <c r="B3105">
        <v>38.807961999999989</v>
      </c>
      <c r="C3105">
        <v>6.5243770000000003</v>
      </c>
      <c r="F3105">
        <v>22.147492999999997</v>
      </c>
      <c r="G3105">
        <v>9.0230750000000004</v>
      </c>
    </row>
    <row r="3106" spans="1:9" x14ac:dyDescent="0.25">
      <c r="A3106">
        <v>3105</v>
      </c>
      <c r="B3106">
        <v>38.807961999999989</v>
      </c>
      <c r="C3106">
        <v>6.5243770000000003</v>
      </c>
      <c r="F3106">
        <v>22.425236999999996</v>
      </c>
      <c r="G3106">
        <v>9.0230750000000004</v>
      </c>
    </row>
    <row r="3107" spans="1:9" x14ac:dyDescent="0.25">
      <c r="A3107">
        <v>3106</v>
      </c>
      <c r="B3107">
        <v>38.807961999999989</v>
      </c>
      <c r="C3107">
        <v>6.5243770000000003</v>
      </c>
      <c r="F3107">
        <v>22.425236999999996</v>
      </c>
      <c r="G3107">
        <v>9.0230750000000004</v>
      </c>
      <c r="H3107">
        <v>31.310738999999998</v>
      </c>
      <c r="I3107">
        <v>11.174731</v>
      </c>
    </row>
    <row r="3108" spans="1:9" x14ac:dyDescent="0.25">
      <c r="A3108">
        <v>3107</v>
      </c>
      <c r="B3108">
        <v>38.807961999999989</v>
      </c>
      <c r="C3108">
        <v>6.5243770000000003</v>
      </c>
      <c r="F3108">
        <v>22.425236999999996</v>
      </c>
      <c r="G3108">
        <v>9.0230750000000004</v>
      </c>
      <c r="H3108">
        <v>31.310738999999998</v>
      </c>
      <c r="I3108">
        <v>11.174731</v>
      </c>
    </row>
    <row r="3109" spans="1:9" x14ac:dyDescent="0.25">
      <c r="A3109">
        <v>3108</v>
      </c>
      <c r="B3109">
        <v>38.807961999999989</v>
      </c>
      <c r="C3109">
        <v>6.5243770000000003</v>
      </c>
      <c r="F3109">
        <v>22.425236999999996</v>
      </c>
      <c r="G3109">
        <v>9.0230750000000004</v>
      </c>
      <c r="H3109">
        <v>31.310738999999998</v>
      </c>
      <c r="I3109">
        <v>11.174731</v>
      </c>
    </row>
    <row r="3110" spans="1:9" x14ac:dyDescent="0.25">
      <c r="A3110">
        <v>3109</v>
      </c>
      <c r="B3110">
        <v>38.807961999999989</v>
      </c>
      <c r="C3110">
        <v>6.5243770000000003</v>
      </c>
      <c r="F3110">
        <v>22.425236999999996</v>
      </c>
      <c r="G3110">
        <v>9.0230750000000004</v>
      </c>
      <c r="H3110">
        <v>31.310738999999998</v>
      </c>
      <c r="I3110">
        <v>11.174731</v>
      </c>
    </row>
    <row r="3111" spans="1:9" x14ac:dyDescent="0.25">
      <c r="A3111">
        <v>3110</v>
      </c>
      <c r="B3111">
        <v>38.807961999999989</v>
      </c>
      <c r="C3111">
        <v>6.5243770000000003</v>
      </c>
      <c r="F3111">
        <v>22.425236999999996</v>
      </c>
      <c r="G3111">
        <v>9.0230750000000004</v>
      </c>
      <c r="H3111">
        <v>31.310738999999998</v>
      </c>
      <c r="I3111">
        <v>11.174731</v>
      </c>
    </row>
    <row r="3112" spans="1:9" x14ac:dyDescent="0.25">
      <c r="A3112">
        <v>3111</v>
      </c>
      <c r="B3112">
        <v>38.807961999999989</v>
      </c>
      <c r="C3112">
        <v>6.5243770000000003</v>
      </c>
      <c r="F3112">
        <v>22.425236999999996</v>
      </c>
      <c r="G3112">
        <v>9.0230750000000004</v>
      </c>
      <c r="H3112">
        <v>31.310738999999998</v>
      </c>
      <c r="I3112">
        <v>11.174731</v>
      </c>
    </row>
    <row r="3113" spans="1:9" x14ac:dyDescent="0.25">
      <c r="A3113">
        <v>3112</v>
      </c>
      <c r="B3113">
        <v>38.807961999999989</v>
      </c>
      <c r="C3113">
        <v>6.5243770000000003</v>
      </c>
      <c r="F3113">
        <v>22.841687999999998</v>
      </c>
      <c r="G3113">
        <v>8.9536669999999994</v>
      </c>
      <c r="H3113">
        <v>31.310738999999998</v>
      </c>
      <c r="I3113">
        <v>11.174731</v>
      </c>
    </row>
    <row r="3114" spans="1:9" x14ac:dyDescent="0.25">
      <c r="A3114">
        <v>3113</v>
      </c>
      <c r="B3114">
        <v>38.807961999999989</v>
      </c>
      <c r="C3114">
        <v>6.5243770000000003</v>
      </c>
      <c r="H3114">
        <v>31.310738999999998</v>
      </c>
      <c r="I3114">
        <v>11.174731</v>
      </c>
    </row>
    <row r="3115" spans="1:9" x14ac:dyDescent="0.25">
      <c r="A3115">
        <v>3114</v>
      </c>
      <c r="B3115">
        <v>39.016184999999993</v>
      </c>
      <c r="C3115">
        <v>6.5937859999999997</v>
      </c>
      <c r="H3115">
        <v>31.310738999999998</v>
      </c>
      <c r="I3115">
        <v>11.174731</v>
      </c>
    </row>
    <row r="3116" spans="1:9" x14ac:dyDescent="0.25">
      <c r="A3116">
        <v>3115</v>
      </c>
      <c r="B3116">
        <v>39.016184999999993</v>
      </c>
      <c r="C3116">
        <v>6.5937859999999997</v>
      </c>
      <c r="H3116">
        <v>31.310738999999998</v>
      </c>
      <c r="I3116">
        <v>11.174731</v>
      </c>
    </row>
    <row r="3117" spans="1:9" x14ac:dyDescent="0.25">
      <c r="A3117">
        <v>3116</v>
      </c>
      <c r="D3117">
        <v>49.290190999999993</v>
      </c>
      <c r="E3117">
        <v>8.9536669999999994</v>
      </c>
      <c r="H3117">
        <v>31.310738999999998</v>
      </c>
      <c r="I3117">
        <v>11.174731</v>
      </c>
    </row>
    <row r="3118" spans="1:9" x14ac:dyDescent="0.25">
      <c r="A3118">
        <v>3117</v>
      </c>
      <c r="D3118">
        <v>49.290190999999993</v>
      </c>
      <c r="E3118">
        <v>8.9536669999999994</v>
      </c>
      <c r="H3118">
        <v>31.310738999999998</v>
      </c>
      <c r="I3118">
        <v>11.174731</v>
      </c>
    </row>
    <row r="3119" spans="1:9" x14ac:dyDescent="0.25">
      <c r="A3119">
        <v>3118</v>
      </c>
      <c r="D3119">
        <v>49.290190999999993</v>
      </c>
      <c r="E3119">
        <v>8.9536669999999994</v>
      </c>
      <c r="H3119">
        <v>31.310738999999998</v>
      </c>
      <c r="I3119">
        <v>11.174731</v>
      </c>
    </row>
    <row r="3120" spans="1:9" x14ac:dyDescent="0.25">
      <c r="A3120">
        <v>3119</v>
      </c>
      <c r="D3120">
        <v>49.290190999999993</v>
      </c>
      <c r="E3120">
        <v>8.9536669999999994</v>
      </c>
      <c r="H3120">
        <v>31.310738999999998</v>
      </c>
      <c r="I3120">
        <v>11.174731</v>
      </c>
    </row>
    <row r="3121" spans="1:9" x14ac:dyDescent="0.25">
      <c r="A3121">
        <v>3120</v>
      </c>
      <c r="D3121">
        <v>49.290190999999993</v>
      </c>
      <c r="E3121">
        <v>8.9536669999999994</v>
      </c>
      <c r="H3121">
        <v>31.380146999999994</v>
      </c>
      <c r="I3121">
        <v>11.174731</v>
      </c>
    </row>
    <row r="3122" spans="1:9" x14ac:dyDescent="0.25">
      <c r="A3122">
        <v>3121</v>
      </c>
      <c r="D3122">
        <v>49.290190999999993</v>
      </c>
      <c r="E3122">
        <v>8.9536669999999994</v>
      </c>
      <c r="H3122">
        <v>31.380146999999994</v>
      </c>
      <c r="I3122">
        <v>11.174731</v>
      </c>
    </row>
    <row r="3123" spans="1:9" x14ac:dyDescent="0.25">
      <c r="A3123">
        <v>3122</v>
      </c>
      <c r="D3123">
        <v>49.290190999999993</v>
      </c>
      <c r="E3123">
        <v>8.9536669999999994</v>
      </c>
      <c r="H3123">
        <v>31.380146999999994</v>
      </c>
      <c r="I3123">
        <v>11.174731</v>
      </c>
    </row>
    <row r="3124" spans="1:9" x14ac:dyDescent="0.25">
      <c r="A3124">
        <v>3123</v>
      </c>
      <c r="D3124">
        <v>49.290190999999993</v>
      </c>
      <c r="E3124">
        <v>8.9536669999999994</v>
      </c>
      <c r="H3124">
        <v>31.380146999999994</v>
      </c>
      <c r="I3124">
        <v>11.174731</v>
      </c>
    </row>
    <row r="3125" spans="1:9" x14ac:dyDescent="0.25">
      <c r="A3125">
        <v>3124</v>
      </c>
      <c r="D3125">
        <v>49.290190999999993</v>
      </c>
      <c r="E3125">
        <v>8.9536669999999994</v>
      </c>
      <c r="H3125">
        <v>31.380146999999994</v>
      </c>
      <c r="I3125">
        <v>11.174731</v>
      </c>
    </row>
    <row r="3126" spans="1:9" x14ac:dyDescent="0.25">
      <c r="A3126">
        <v>3125</v>
      </c>
      <c r="D3126">
        <v>49.290190999999993</v>
      </c>
      <c r="E3126">
        <v>8.9536669999999994</v>
      </c>
      <c r="H3126">
        <v>31.380146999999994</v>
      </c>
      <c r="I3126">
        <v>11.174731</v>
      </c>
    </row>
    <row r="3127" spans="1:9" x14ac:dyDescent="0.25">
      <c r="A3127">
        <v>3126</v>
      </c>
      <c r="D3127">
        <v>49.290190999999993</v>
      </c>
      <c r="E3127">
        <v>8.9536669999999994</v>
      </c>
      <c r="H3127">
        <v>31.380146999999994</v>
      </c>
      <c r="I3127">
        <v>11.174731</v>
      </c>
    </row>
    <row r="3128" spans="1:9" x14ac:dyDescent="0.25">
      <c r="A3128">
        <v>3127</v>
      </c>
      <c r="D3128">
        <v>49.290190999999993</v>
      </c>
      <c r="E3128">
        <v>8.9536669999999994</v>
      </c>
      <c r="H3128">
        <v>31.449669999999998</v>
      </c>
      <c r="I3128">
        <v>11.174731</v>
      </c>
    </row>
    <row r="3129" spans="1:9" x14ac:dyDescent="0.25">
      <c r="A3129">
        <v>3128</v>
      </c>
      <c r="D3129">
        <v>49.290190999999993</v>
      </c>
      <c r="E3129">
        <v>8.9536669999999994</v>
      </c>
      <c r="H3129">
        <v>31.449669999999998</v>
      </c>
      <c r="I3129">
        <v>11.174731</v>
      </c>
    </row>
    <row r="3130" spans="1:9" x14ac:dyDescent="0.25">
      <c r="A3130">
        <v>3129</v>
      </c>
      <c r="D3130">
        <v>49.290190999999993</v>
      </c>
      <c r="E3130">
        <v>8.9536669999999994</v>
      </c>
      <c r="H3130">
        <v>31.449669999999998</v>
      </c>
      <c r="I3130">
        <v>11.174731</v>
      </c>
    </row>
    <row r="3131" spans="1:9" x14ac:dyDescent="0.25">
      <c r="A3131">
        <v>3130</v>
      </c>
      <c r="D3131">
        <v>49.290190999999993</v>
      </c>
      <c r="E3131">
        <v>8.9536669999999994</v>
      </c>
      <c r="H3131">
        <v>31.449669999999998</v>
      </c>
      <c r="I3131">
        <v>11.174731</v>
      </c>
    </row>
    <row r="3132" spans="1:9" x14ac:dyDescent="0.25">
      <c r="A3132">
        <v>3131</v>
      </c>
      <c r="D3132">
        <v>49.290190999999993</v>
      </c>
      <c r="E3132">
        <v>8.9536669999999994</v>
      </c>
      <c r="H3132">
        <v>31.7273</v>
      </c>
      <c r="I3132">
        <v>11.174731</v>
      </c>
    </row>
    <row r="3133" spans="1:9" x14ac:dyDescent="0.25">
      <c r="A3133">
        <v>3132</v>
      </c>
      <c r="D3133">
        <v>49.290190999999993</v>
      </c>
      <c r="E3133">
        <v>8.9536669999999994</v>
      </c>
    </row>
    <row r="3134" spans="1:9" x14ac:dyDescent="0.25">
      <c r="A3134">
        <v>3133</v>
      </c>
      <c r="D3134">
        <v>49.290190999999993</v>
      </c>
      <c r="E3134">
        <v>8.9536669999999994</v>
      </c>
      <c r="F3134">
        <v>41.445927999999995</v>
      </c>
      <c r="G3134">
        <v>8.120768</v>
      </c>
    </row>
    <row r="3135" spans="1:9" x14ac:dyDescent="0.25">
      <c r="A3135">
        <v>3134</v>
      </c>
      <c r="D3135">
        <v>49.290190999999993</v>
      </c>
      <c r="E3135">
        <v>8.9536669999999994</v>
      </c>
      <c r="F3135">
        <v>41.445927999999995</v>
      </c>
      <c r="G3135">
        <v>8.120768</v>
      </c>
    </row>
    <row r="3136" spans="1:9" x14ac:dyDescent="0.25">
      <c r="A3136">
        <v>3135</v>
      </c>
      <c r="D3136">
        <v>49.290190999999993</v>
      </c>
      <c r="E3136">
        <v>8.9536669999999994</v>
      </c>
      <c r="F3136">
        <v>41.445927999999995</v>
      </c>
      <c r="G3136">
        <v>8.120768</v>
      </c>
    </row>
    <row r="3137" spans="1:7" x14ac:dyDescent="0.25">
      <c r="A3137">
        <v>3136</v>
      </c>
      <c r="D3137">
        <v>49.290190999999993</v>
      </c>
      <c r="E3137">
        <v>8.9536669999999994</v>
      </c>
      <c r="F3137">
        <v>41.445927999999995</v>
      </c>
      <c r="G3137">
        <v>8.120768</v>
      </c>
    </row>
    <row r="3138" spans="1:7" x14ac:dyDescent="0.25">
      <c r="A3138">
        <v>3137</v>
      </c>
      <c r="D3138">
        <v>49.290190999999993</v>
      </c>
      <c r="E3138">
        <v>8.9536669999999994</v>
      </c>
      <c r="F3138">
        <v>41.445927999999995</v>
      </c>
      <c r="G3138">
        <v>8.120768</v>
      </c>
    </row>
    <row r="3139" spans="1:7" x14ac:dyDescent="0.25">
      <c r="A3139">
        <v>3138</v>
      </c>
      <c r="D3139">
        <v>49.290190999999993</v>
      </c>
      <c r="E3139">
        <v>8.9536669999999994</v>
      </c>
      <c r="F3139">
        <v>41.445927999999995</v>
      </c>
      <c r="G3139">
        <v>8.120768</v>
      </c>
    </row>
    <row r="3140" spans="1:7" x14ac:dyDescent="0.25">
      <c r="A3140">
        <v>3139</v>
      </c>
      <c r="F3140">
        <v>41.445927999999995</v>
      </c>
      <c r="G3140">
        <v>8.120768</v>
      </c>
    </row>
    <row r="3141" spans="1:7" x14ac:dyDescent="0.25">
      <c r="A3141">
        <v>3140</v>
      </c>
      <c r="B3141">
        <v>59.008815999999996</v>
      </c>
      <c r="C3141">
        <v>6.1773360000000004</v>
      </c>
      <c r="F3141">
        <v>41.445927999999995</v>
      </c>
      <c r="G3141">
        <v>8.120768</v>
      </c>
    </row>
    <row r="3142" spans="1:7" x14ac:dyDescent="0.25">
      <c r="A3142">
        <v>3141</v>
      </c>
      <c r="B3142">
        <v>59.008815999999996</v>
      </c>
      <c r="C3142">
        <v>6.1773360000000004</v>
      </c>
      <c r="F3142">
        <v>41.445927999999995</v>
      </c>
      <c r="G3142">
        <v>8.120768</v>
      </c>
    </row>
    <row r="3143" spans="1:7" x14ac:dyDescent="0.25">
      <c r="A3143">
        <v>3142</v>
      </c>
      <c r="B3143">
        <v>59.008815999999996</v>
      </c>
      <c r="C3143">
        <v>6.1773360000000004</v>
      </c>
      <c r="F3143">
        <v>41.445927999999995</v>
      </c>
      <c r="G3143">
        <v>8.120768</v>
      </c>
    </row>
    <row r="3144" spans="1:7" x14ac:dyDescent="0.25">
      <c r="A3144">
        <v>3143</v>
      </c>
      <c r="B3144">
        <v>59.008815999999996</v>
      </c>
      <c r="C3144">
        <v>6.1773360000000004</v>
      </c>
      <c r="F3144">
        <v>41.445927999999995</v>
      </c>
      <c r="G3144">
        <v>8.120768</v>
      </c>
    </row>
    <row r="3145" spans="1:7" x14ac:dyDescent="0.25">
      <c r="A3145">
        <v>3144</v>
      </c>
      <c r="B3145">
        <v>59.008815999999996</v>
      </c>
      <c r="C3145">
        <v>6.1773360000000004</v>
      </c>
      <c r="F3145">
        <v>41.445927999999995</v>
      </c>
      <c r="G3145">
        <v>8.120768</v>
      </c>
    </row>
    <row r="3146" spans="1:7" x14ac:dyDescent="0.25">
      <c r="A3146">
        <v>3145</v>
      </c>
      <c r="B3146">
        <v>59.008815999999996</v>
      </c>
      <c r="C3146">
        <v>6.1773360000000004</v>
      </c>
      <c r="F3146">
        <v>41.445927999999995</v>
      </c>
      <c r="G3146">
        <v>8.120768</v>
      </c>
    </row>
    <row r="3147" spans="1:7" x14ac:dyDescent="0.25">
      <c r="A3147">
        <v>3146</v>
      </c>
      <c r="B3147">
        <v>59.008815999999996</v>
      </c>
      <c r="C3147">
        <v>6.1773360000000004</v>
      </c>
      <c r="F3147">
        <v>41.445927999999995</v>
      </c>
      <c r="G3147">
        <v>8.120768</v>
      </c>
    </row>
    <row r="3148" spans="1:7" x14ac:dyDescent="0.25">
      <c r="A3148">
        <v>3147</v>
      </c>
      <c r="B3148">
        <v>59.008815999999996</v>
      </c>
      <c r="C3148">
        <v>6.1773360000000004</v>
      </c>
      <c r="F3148">
        <v>41.445927999999995</v>
      </c>
      <c r="G3148">
        <v>8.120768</v>
      </c>
    </row>
    <row r="3149" spans="1:7" x14ac:dyDescent="0.25">
      <c r="A3149">
        <v>3148</v>
      </c>
      <c r="B3149">
        <v>59.008815999999996</v>
      </c>
      <c r="C3149">
        <v>6.1773360000000004</v>
      </c>
      <c r="F3149">
        <v>41.445927999999995</v>
      </c>
      <c r="G3149">
        <v>8.120768</v>
      </c>
    </row>
    <row r="3150" spans="1:7" x14ac:dyDescent="0.25">
      <c r="A3150">
        <v>3149</v>
      </c>
      <c r="B3150">
        <v>59.008815999999996</v>
      </c>
      <c r="C3150">
        <v>6.1773360000000004</v>
      </c>
      <c r="F3150">
        <v>41.445927999999995</v>
      </c>
      <c r="G3150">
        <v>8.120768</v>
      </c>
    </row>
    <row r="3151" spans="1:7" x14ac:dyDescent="0.25">
      <c r="A3151">
        <v>3150</v>
      </c>
      <c r="B3151">
        <v>59.008815999999996</v>
      </c>
      <c r="C3151">
        <v>6.1773360000000004</v>
      </c>
      <c r="F3151">
        <v>41.445927999999995</v>
      </c>
      <c r="G3151">
        <v>8.120768</v>
      </c>
    </row>
    <row r="3152" spans="1:7" x14ac:dyDescent="0.25">
      <c r="A3152">
        <v>3151</v>
      </c>
      <c r="B3152">
        <v>59.008815999999996</v>
      </c>
      <c r="C3152">
        <v>6.1773360000000004</v>
      </c>
      <c r="F3152">
        <v>41.445927999999995</v>
      </c>
      <c r="G3152">
        <v>8.120768</v>
      </c>
    </row>
    <row r="3153" spans="1:9" x14ac:dyDescent="0.25">
      <c r="A3153">
        <v>3152</v>
      </c>
      <c r="B3153">
        <v>59.008815999999996</v>
      </c>
      <c r="C3153">
        <v>6.1773360000000004</v>
      </c>
      <c r="F3153">
        <v>41.445927999999995</v>
      </c>
      <c r="G3153">
        <v>8.120768</v>
      </c>
    </row>
    <row r="3154" spans="1:9" x14ac:dyDescent="0.25">
      <c r="A3154">
        <v>3153</v>
      </c>
      <c r="B3154">
        <v>59.008815999999996</v>
      </c>
      <c r="C3154">
        <v>6.1773360000000004</v>
      </c>
      <c r="F3154">
        <v>41.445927999999995</v>
      </c>
      <c r="G3154">
        <v>8.120768</v>
      </c>
      <c r="H3154">
        <v>51.511593999999988</v>
      </c>
      <c r="I3154">
        <v>9.9253830000000001</v>
      </c>
    </row>
    <row r="3155" spans="1:9" x14ac:dyDescent="0.25">
      <c r="A3155">
        <v>3154</v>
      </c>
      <c r="B3155">
        <v>59.008815999999996</v>
      </c>
      <c r="C3155">
        <v>6.1773360000000004</v>
      </c>
      <c r="H3155">
        <v>51.511593999999988</v>
      </c>
      <c r="I3155">
        <v>9.9253830000000001</v>
      </c>
    </row>
    <row r="3156" spans="1:9" x14ac:dyDescent="0.25">
      <c r="A3156">
        <v>3155</v>
      </c>
      <c r="B3156">
        <v>59.008815999999996</v>
      </c>
      <c r="C3156">
        <v>6.1773360000000004</v>
      </c>
      <c r="H3156">
        <v>51.511593999999988</v>
      </c>
      <c r="I3156">
        <v>9.9253830000000001</v>
      </c>
    </row>
    <row r="3157" spans="1:9" x14ac:dyDescent="0.25">
      <c r="A3157">
        <v>3156</v>
      </c>
      <c r="B3157">
        <v>59.008815999999996</v>
      </c>
      <c r="C3157">
        <v>6.1773360000000004</v>
      </c>
      <c r="H3157">
        <v>51.511593999999988</v>
      </c>
      <c r="I3157">
        <v>9.9253830000000001</v>
      </c>
    </row>
    <row r="3158" spans="1:9" x14ac:dyDescent="0.25">
      <c r="A3158">
        <v>3157</v>
      </c>
      <c r="B3158">
        <v>59.008815999999996</v>
      </c>
      <c r="C3158">
        <v>6.1773360000000004</v>
      </c>
      <c r="H3158">
        <v>51.511593999999988</v>
      </c>
      <c r="I3158">
        <v>9.9253830000000001</v>
      </c>
    </row>
    <row r="3159" spans="1:9" x14ac:dyDescent="0.25">
      <c r="A3159">
        <v>3158</v>
      </c>
      <c r="B3159">
        <v>59.008815999999996</v>
      </c>
      <c r="C3159">
        <v>6.1773360000000004</v>
      </c>
      <c r="H3159">
        <v>51.511593999999988</v>
      </c>
      <c r="I3159">
        <v>9.9253830000000001</v>
      </c>
    </row>
    <row r="3160" spans="1:9" x14ac:dyDescent="0.25">
      <c r="A3160">
        <v>3159</v>
      </c>
      <c r="B3160">
        <v>59.008815999999996</v>
      </c>
      <c r="C3160">
        <v>6.1773360000000004</v>
      </c>
      <c r="H3160">
        <v>51.511593999999988</v>
      </c>
      <c r="I3160">
        <v>9.9253830000000001</v>
      </c>
    </row>
    <row r="3161" spans="1:9" x14ac:dyDescent="0.25">
      <c r="A3161">
        <v>3160</v>
      </c>
      <c r="B3161">
        <v>59.008815999999996</v>
      </c>
      <c r="C3161">
        <v>6.1773360000000004</v>
      </c>
      <c r="H3161">
        <v>51.511593999999988</v>
      </c>
      <c r="I3161">
        <v>9.9253830000000001</v>
      </c>
    </row>
    <row r="3162" spans="1:9" x14ac:dyDescent="0.25">
      <c r="A3162">
        <v>3161</v>
      </c>
      <c r="B3162">
        <v>59.008815999999996</v>
      </c>
      <c r="C3162">
        <v>6.1773360000000004</v>
      </c>
      <c r="H3162">
        <v>51.511593999999988</v>
      </c>
      <c r="I3162">
        <v>9.9253830000000001</v>
      </c>
    </row>
    <row r="3163" spans="1:9" x14ac:dyDescent="0.25">
      <c r="A3163">
        <v>3162</v>
      </c>
      <c r="H3163">
        <v>51.511593999999988</v>
      </c>
      <c r="I3163">
        <v>9.9253830000000001</v>
      </c>
    </row>
    <row r="3164" spans="1:9" x14ac:dyDescent="0.25">
      <c r="A3164">
        <v>3163</v>
      </c>
      <c r="D3164">
        <v>69.170580000000001</v>
      </c>
      <c r="E3164">
        <v>7.493385</v>
      </c>
      <c r="H3164">
        <v>51.511593999999988</v>
      </c>
      <c r="I3164">
        <v>9.9253830000000001</v>
      </c>
    </row>
    <row r="3165" spans="1:9" x14ac:dyDescent="0.25">
      <c r="A3165">
        <v>3164</v>
      </c>
      <c r="D3165">
        <v>69.170580000000001</v>
      </c>
      <c r="E3165">
        <v>7.493385</v>
      </c>
      <c r="H3165">
        <v>51.511593999999988</v>
      </c>
      <c r="I3165">
        <v>9.9253830000000001</v>
      </c>
    </row>
    <row r="3166" spans="1:9" x14ac:dyDescent="0.25">
      <c r="A3166">
        <v>3165</v>
      </c>
      <c r="D3166">
        <v>69.170580000000001</v>
      </c>
      <c r="E3166">
        <v>7.493385</v>
      </c>
      <c r="H3166">
        <v>51.511593999999988</v>
      </c>
      <c r="I3166">
        <v>9.9253830000000001</v>
      </c>
    </row>
    <row r="3167" spans="1:9" x14ac:dyDescent="0.25">
      <c r="A3167">
        <v>3166</v>
      </c>
      <c r="D3167">
        <v>69.170580000000001</v>
      </c>
      <c r="E3167">
        <v>7.493385</v>
      </c>
      <c r="H3167">
        <v>51.511593999999988</v>
      </c>
      <c r="I3167">
        <v>9.9253830000000001</v>
      </c>
    </row>
    <row r="3168" spans="1:9" x14ac:dyDescent="0.25">
      <c r="A3168">
        <v>3167</v>
      </c>
      <c r="D3168">
        <v>69.170580000000001</v>
      </c>
      <c r="E3168">
        <v>7.493385</v>
      </c>
      <c r="H3168">
        <v>51.511593999999988</v>
      </c>
      <c r="I3168">
        <v>9.9253830000000001</v>
      </c>
    </row>
    <row r="3169" spans="1:9" x14ac:dyDescent="0.25">
      <c r="A3169">
        <v>3168</v>
      </c>
      <c r="D3169">
        <v>69.170580000000001</v>
      </c>
      <c r="E3169">
        <v>7.493385</v>
      </c>
      <c r="H3169">
        <v>51.511593999999988</v>
      </c>
      <c r="I3169">
        <v>9.9253830000000001</v>
      </c>
    </row>
    <row r="3170" spans="1:9" x14ac:dyDescent="0.25">
      <c r="A3170">
        <v>3169</v>
      </c>
      <c r="D3170">
        <v>69.170580000000001</v>
      </c>
      <c r="E3170">
        <v>7.493385</v>
      </c>
      <c r="H3170">
        <v>51.511593999999988</v>
      </c>
      <c r="I3170">
        <v>9.9253830000000001</v>
      </c>
    </row>
    <row r="3171" spans="1:9" x14ac:dyDescent="0.25">
      <c r="A3171">
        <v>3170</v>
      </c>
      <c r="D3171">
        <v>69.170580000000001</v>
      </c>
      <c r="E3171">
        <v>7.493385</v>
      </c>
      <c r="H3171">
        <v>51.581002999999995</v>
      </c>
      <c r="I3171">
        <v>9.9253830000000001</v>
      </c>
    </row>
    <row r="3172" spans="1:9" x14ac:dyDescent="0.25">
      <c r="A3172">
        <v>3171</v>
      </c>
      <c r="D3172">
        <v>69.170580000000001</v>
      </c>
      <c r="E3172">
        <v>7.493385</v>
      </c>
      <c r="H3172">
        <v>51.581002999999995</v>
      </c>
      <c r="I3172">
        <v>9.9253830000000001</v>
      </c>
    </row>
    <row r="3173" spans="1:9" x14ac:dyDescent="0.25">
      <c r="A3173">
        <v>3172</v>
      </c>
      <c r="D3173">
        <v>69.170580000000001</v>
      </c>
      <c r="E3173">
        <v>7.493385</v>
      </c>
      <c r="H3173">
        <v>51.581002999999995</v>
      </c>
      <c r="I3173">
        <v>9.9253830000000001</v>
      </c>
    </row>
    <row r="3174" spans="1:9" x14ac:dyDescent="0.25">
      <c r="A3174">
        <v>3173</v>
      </c>
      <c r="D3174">
        <v>69.170580000000001</v>
      </c>
      <c r="E3174">
        <v>7.493385</v>
      </c>
      <c r="F3174">
        <v>62.657883999999996</v>
      </c>
      <c r="G3174">
        <v>5.3242589999999996</v>
      </c>
      <c r="H3174">
        <v>51.928042999999988</v>
      </c>
      <c r="I3174">
        <v>9.7171570000000003</v>
      </c>
    </row>
    <row r="3175" spans="1:9" x14ac:dyDescent="0.25">
      <c r="A3175">
        <v>3174</v>
      </c>
      <c r="D3175">
        <v>69.170580000000001</v>
      </c>
      <c r="E3175">
        <v>7.493385</v>
      </c>
      <c r="F3175">
        <v>62.657883999999996</v>
      </c>
      <c r="G3175">
        <v>5.3242589999999996</v>
      </c>
      <c r="H3175">
        <v>51.928042999999988</v>
      </c>
      <c r="I3175">
        <v>9.7171570000000003</v>
      </c>
    </row>
    <row r="3176" spans="1:9" x14ac:dyDescent="0.25">
      <c r="A3176">
        <v>3175</v>
      </c>
      <c r="D3176">
        <v>69.170580000000001</v>
      </c>
      <c r="E3176">
        <v>7.493385</v>
      </c>
      <c r="F3176">
        <v>62.657883999999996</v>
      </c>
      <c r="G3176">
        <v>5.3242589999999996</v>
      </c>
      <c r="H3176">
        <v>51.928042999999988</v>
      </c>
      <c r="I3176">
        <v>9.7171570000000003</v>
      </c>
    </row>
    <row r="3177" spans="1:9" x14ac:dyDescent="0.25">
      <c r="A3177">
        <v>3176</v>
      </c>
      <c r="D3177">
        <v>69.170580000000001</v>
      </c>
      <c r="E3177">
        <v>7.493385</v>
      </c>
      <c r="F3177">
        <v>62.657883999999996</v>
      </c>
      <c r="G3177">
        <v>5.3242589999999996</v>
      </c>
      <c r="H3177">
        <v>52.344605999999992</v>
      </c>
      <c r="I3177">
        <v>9.578341</v>
      </c>
    </row>
    <row r="3178" spans="1:9" x14ac:dyDescent="0.25">
      <c r="A3178">
        <v>3177</v>
      </c>
      <c r="D3178">
        <v>69.170580000000001</v>
      </c>
      <c r="E3178">
        <v>7.493385</v>
      </c>
      <c r="F3178">
        <v>62.657883999999996</v>
      </c>
      <c r="G3178">
        <v>5.3242589999999996</v>
      </c>
    </row>
    <row r="3179" spans="1:9" x14ac:dyDescent="0.25">
      <c r="A3179">
        <v>3178</v>
      </c>
      <c r="D3179">
        <v>69.170580000000001</v>
      </c>
      <c r="E3179">
        <v>7.493385</v>
      </c>
      <c r="F3179">
        <v>62.657883999999996</v>
      </c>
      <c r="G3179">
        <v>5.3242589999999996</v>
      </c>
    </row>
    <row r="3180" spans="1:9" x14ac:dyDescent="0.25">
      <c r="A3180">
        <v>3179</v>
      </c>
      <c r="D3180">
        <v>69.170580000000001</v>
      </c>
      <c r="E3180">
        <v>7.493385</v>
      </c>
      <c r="F3180">
        <v>62.657883999999996</v>
      </c>
      <c r="G3180">
        <v>5.3242589999999996</v>
      </c>
    </row>
    <row r="3181" spans="1:9" x14ac:dyDescent="0.25">
      <c r="A3181">
        <v>3180</v>
      </c>
      <c r="D3181">
        <v>69.170580000000001</v>
      </c>
      <c r="E3181">
        <v>7.493385</v>
      </c>
      <c r="F3181">
        <v>62.657883999999996</v>
      </c>
      <c r="G3181">
        <v>5.3242589999999996</v>
      </c>
    </row>
    <row r="3182" spans="1:9" x14ac:dyDescent="0.25">
      <c r="A3182">
        <v>3181</v>
      </c>
      <c r="D3182">
        <v>69.170580000000001</v>
      </c>
      <c r="E3182">
        <v>7.493385</v>
      </c>
      <c r="F3182">
        <v>62.657883999999996</v>
      </c>
      <c r="G3182">
        <v>5.3242589999999996</v>
      </c>
    </row>
    <row r="3183" spans="1:9" x14ac:dyDescent="0.25">
      <c r="A3183">
        <v>3182</v>
      </c>
      <c r="D3183">
        <v>69.170580000000001</v>
      </c>
      <c r="E3183">
        <v>7.493385</v>
      </c>
      <c r="F3183">
        <v>62.657883999999996</v>
      </c>
      <c r="G3183">
        <v>5.3242589999999996</v>
      </c>
    </row>
    <row r="3184" spans="1:9" x14ac:dyDescent="0.25">
      <c r="A3184">
        <v>3183</v>
      </c>
      <c r="D3184">
        <v>68.727328</v>
      </c>
      <c r="E3184">
        <v>8.0513589999999997</v>
      </c>
      <c r="F3184">
        <v>62.657883999999996</v>
      </c>
      <c r="G3184">
        <v>5.3242589999999996</v>
      </c>
    </row>
    <row r="3185" spans="1:9" x14ac:dyDescent="0.25">
      <c r="A3185">
        <v>3184</v>
      </c>
      <c r="B3185">
        <v>76.801522999999989</v>
      </c>
      <c r="C3185">
        <v>5.5871139999999997</v>
      </c>
      <c r="D3185">
        <v>68.727328</v>
      </c>
      <c r="E3185">
        <v>8.0513589999999997</v>
      </c>
      <c r="F3185">
        <v>62.657883999999996</v>
      </c>
      <c r="G3185">
        <v>5.3242589999999996</v>
      </c>
    </row>
    <row r="3186" spans="1:9" x14ac:dyDescent="0.25">
      <c r="A3186">
        <v>3185</v>
      </c>
      <c r="B3186">
        <v>76.801522999999989</v>
      </c>
      <c r="C3186">
        <v>5.5871139999999997</v>
      </c>
      <c r="D3186">
        <v>68.727328</v>
      </c>
      <c r="E3186">
        <v>8.0513589999999997</v>
      </c>
      <c r="F3186">
        <v>62.657883999999996</v>
      </c>
      <c r="G3186">
        <v>5.3242589999999996</v>
      </c>
    </row>
    <row r="3187" spans="1:9" x14ac:dyDescent="0.25">
      <c r="A3187">
        <v>3186</v>
      </c>
      <c r="B3187">
        <v>76.801522999999989</v>
      </c>
      <c r="C3187">
        <v>5.5871139999999997</v>
      </c>
      <c r="F3187">
        <v>62.657883999999996</v>
      </c>
      <c r="G3187">
        <v>5.3242589999999996</v>
      </c>
    </row>
    <row r="3188" spans="1:9" x14ac:dyDescent="0.25">
      <c r="A3188">
        <v>3187</v>
      </c>
      <c r="B3188">
        <v>76.801522999999989</v>
      </c>
      <c r="C3188">
        <v>5.5871139999999997</v>
      </c>
      <c r="F3188">
        <v>62.657883999999996</v>
      </c>
      <c r="G3188">
        <v>5.3242589999999996</v>
      </c>
    </row>
    <row r="3189" spans="1:9" x14ac:dyDescent="0.25">
      <c r="A3189">
        <v>3188</v>
      </c>
      <c r="B3189">
        <v>76.801522999999989</v>
      </c>
      <c r="C3189">
        <v>5.5871139999999997</v>
      </c>
      <c r="F3189">
        <v>62.657883999999996</v>
      </c>
      <c r="G3189">
        <v>5.3242589999999996</v>
      </c>
    </row>
    <row r="3190" spans="1:9" x14ac:dyDescent="0.25">
      <c r="A3190">
        <v>3189</v>
      </c>
      <c r="B3190">
        <v>76.801522999999989</v>
      </c>
      <c r="C3190">
        <v>5.5871139999999997</v>
      </c>
      <c r="F3190">
        <v>62.657883999999996</v>
      </c>
      <c r="G3190">
        <v>5.3242589999999996</v>
      </c>
    </row>
    <row r="3191" spans="1:9" x14ac:dyDescent="0.25">
      <c r="A3191">
        <v>3190</v>
      </c>
      <c r="B3191">
        <v>76.801522999999989</v>
      </c>
      <c r="C3191">
        <v>5.5871139999999997</v>
      </c>
      <c r="F3191">
        <v>62.657883999999996</v>
      </c>
      <c r="G3191">
        <v>5.3242589999999996</v>
      </c>
    </row>
    <row r="3192" spans="1:9" x14ac:dyDescent="0.25">
      <c r="A3192">
        <v>3191</v>
      </c>
      <c r="B3192">
        <v>76.801522999999989</v>
      </c>
      <c r="C3192">
        <v>5.5871139999999997</v>
      </c>
      <c r="F3192">
        <v>62.657883999999996</v>
      </c>
      <c r="G3192">
        <v>5.3242589999999996</v>
      </c>
    </row>
    <row r="3193" spans="1:9" x14ac:dyDescent="0.25">
      <c r="A3193">
        <v>3192</v>
      </c>
      <c r="B3193">
        <v>76.801522999999989</v>
      </c>
      <c r="C3193">
        <v>5.5871139999999997</v>
      </c>
      <c r="F3193">
        <v>62.657883999999996</v>
      </c>
      <c r="G3193">
        <v>5.3242589999999996</v>
      </c>
    </row>
    <row r="3194" spans="1:9" x14ac:dyDescent="0.25">
      <c r="A3194">
        <v>3193</v>
      </c>
      <c r="B3194">
        <v>76.801522999999989</v>
      </c>
      <c r="C3194">
        <v>5.5871139999999997</v>
      </c>
      <c r="F3194">
        <v>62.657883999999996</v>
      </c>
      <c r="G3194">
        <v>5.3242589999999996</v>
      </c>
    </row>
    <row r="3195" spans="1:9" x14ac:dyDescent="0.25">
      <c r="A3195">
        <v>3194</v>
      </c>
      <c r="B3195">
        <v>76.801522999999989</v>
      </c>
      <c r="C3195">
        <v>5.5871139999999997</v>
      </c>
      <c r="F3195">
        <v>62.920953999999995</v>
      </c>
      <c r="G3195">
        <v>5.39</v>
      </c>
    </row>
    <row r="3196" spans="1:9" x14ac:dyDescent="0.25">
      <c r="A3196">
        <v>3195</v>
      </c>
      <c r="B3196">
        <v>76.801522999999989</v>
      </c>
      <c r="C3196">
        <v>5.5871139999999997</v>
      </c>
      <c r="F3196">
        <v>62.920953999999995</v>
      </c>
      <c r="G3196">
        <v>5.39</v>
      </c>
      <c r="H3196">
        <v>69.828423999999984</v>
      </c>
      <c r="I3196">
        <v>7.6248670000000001</v>
      </c>
    </row>
    <row r="3197" spans="1:9" x14ac:dyDescent="0.25">
      <c r="A3197">
        <v>3196</v>
      </c>
      <c r="B3197">
        <v>76.801522999999989</v>
      </c>
      <c r="C3197">
        <v>5.5871139999999997</v>
      </c>
      <c r="H3197">
        <v>69.828423999999984</v>
      </c>
      <c r="I3197">
        <v>7.6248670000000001</v>
      </c>
    </row>
    <row r="3198" spans="1:9" x14ac:dyDescent="0.25">
      <c r="A3198">
        <v>3197</v>
      </c>
      <c r="B3198">
        <v>76.801522999999989</v>
      </c>
      <c r="C3198">
        <v>5.5871139999999997</v>
      </c>
      <c r="H3198">
        <v>69.828423999999984</v>
      </c>
      <c r="I3198">
        <v>7.6248670000000001</v>
      </c>
    </row>
    <row r="3199" spans="1:9" x14ac:dyDescent="0.25">
      <c r="A3199">
        <v>3198</v>
      </c>
      <c r="B3199">
        <v>76.801522999999989</v>
      </c>
      <c r="C3199">
        <v>5.5871139999999997</v>
      </c>
      <c r="H3199">
        <v>69.828423999999984</v>
      </c>
      <c r="I3199">
        <v>7.6248670000000001</v>
      </c>
    </row>
    <row r="3200" spans="1:9" x14ac:dyDescent="0.25">
      <c r="A3200">
        <v>3199</v>
      </c>
      <c r="B3200">
        <v>76.801522999999989</v>
      </c>
      <c r="C3200">
        <v>5.5871139999999997</v>
      </c>
      <c r="H3200">
        <v>69.828423999999984</v>
      </c>
      <c r="I3200">
        <v>7.6248670000000001</v>
      </c>
    </row>
    <row r="3201" spans="1:9" x14ac:dyDescent="0.25">
      <c r="A3201">
        <v>3200</v>
      </c>
      <c r="B3201">
        <v>76.801522999999989</v>
      </c>
      <c r="C3201">
        <v>5.5871139999999997</v>
      </c>
      <c r="H3201">
        <v>69.828423999999984</v>
      </c>
      <c r="I3201">
        <v>7.6248670000000001</v>
      </c>
    </row>
    <row r="3202" spans="1:9" x14ac:dyDescent="0.25">
      <c r="A3202">
        <v>3201</v>
      </c>
      <c r="B3202">
        <v>76.801522999999989</v>
      </c>
      <c r="C3202">
        <v>5.5871139999999997</v>
      </c>
      <c r="H3202">
        <v>69.828423999999984</v>
      </c>
      <c r="I3202">
        <v>7.6248670000000001</v>
      </c>
    </row>
    <row r="3203" spans="1:9" x14ac:dyDescent="0.25">
      <c r="A3203">
        <v>3202</v>
      </c>
      <c r="B3203">
        <v>76.801522999999989</v>
      </c>
      <c r="C3203">
        <v>5.5871139999999997</v>
      </c>
      <c r="H3203">
        <v>69.828423999999984</v>
      </c>
      <c r="I3203">
        <v>7.6248670000000001</v>
      </c>
    </row>
    <row r="3204" spans="1:9" x14ac:dyDescent="0.25">
      <c r="A3204">
        <v>3203</v>
      </c>
      <c r="B3204">
        <v>76.801522999999989</v>
      </c>
      <c r="C3204">
        <v>5.5871139999999997</v>
      </c>
      <c r="H3204">
        <v>69.828423999999984</v>
      </c>
      <c r="I3204">
        <v>7.6248670000000001</v>
      </c>
    </row>
    <row r="3205" spans="1:9" x14ac:dyDescent="0.25">
      <c r="A3205">
        <v>3204</v>
      </c>
      <c r="B3205">
        <v>76.801522999999989</v>
      </c>
      <c r="C3205">
        <v>5.5871139999999997</v>
      </c>
      <c r="H3205">
        <v>69.828423999999984</v>
      </c>
      <c r="I3205">
        <v>7.6248670000000001</v>
      </c>
    </row>
    <row r="3206" spans="1:9" x14ac:dyDescent="0.25">
      <c r="A3206">
        <v>3205</v>
      </c>
      <c r="H3206">
        <v>69.828423999999984</v>
      </c>
      <c r="I3206">
        <v>7.6248670000000001</v>
      </c>
    </row>
    <row r="3207" spans="1:9" x14ac:dyDescent="0.25">
      <c r="A3207">
        <v>3206</v>
      </c>
      <c r="D3207">
        <v>85.419335999999987</v>
      </c>
      <c r="E3207">
        <v>8.8079870000000007</v>
      </c>
      <c r="H3207">
        <v>69.828423999999984</v>
      </c>
      <c r="I3207">
        <v>7.6248670000000001</v>
      </c>
    </row>
    <row r="3208" spans="1:9" x14ac:dyDescent="0.25">
      <c r="A3208">
        <v>3207</v>
      </c>
      <c r="D3208">
        <v>85.419335999999987</v>
      </c>
      <c r="E3208">
        <v>8.8079870000000007</v>
      </c>
      <c r="H3208">
        <v>69.828423999999984</v>
      </c>
      <c r="I3208">
        <v>7.6248670000000001</v>
      </c>
    </row>
    <row r="3209" spans="1:9" x14ac:dyDescent="0.25">
      <c r="A3209">
        <v>3208</v>
      </c>
      <c r="D3209">
        <v>85.419335999999987</v>
      </c>
      <c r="E3209">
        <v>8.8079870000000007</v>
      </c>
      <c r="H3209">
        <v>69.828423999999984</v>
      </c>
      <c r="I3209">
        <v>7.6248670000000001</v>
      </c>
    </row>
    <row r="3210" spans="1:9" x14ac:dyDescent="0.25">
      <c r="A3210">
        <v>3209</v>
      </c>
      <c r="D3210">
        <v>85.419335999999987</v>
      </c>
      <c r="E3210">
        <v>8.8079870000000007</v>
      </c>
      <c r="H3210">
        <v>70.09149699999999</v>
      </c>
      <c r="I3210">
        <v>7.7563490000000002</v>
      </c>
    </row>
    <row r="3211" spans="1:9" x14ac:dyDescent="0.25">
      <c r="A3211">
        <v>3210</v>
      </c>
      <c r="D3211">
        <v>85.419335999999987</v>
      </c>
      <c r="E3211">
        <v>8.8079870000000007</v>
      </c>
      <c r="H3211">
        <v>70.09149699999999</v>
      </c>
      <c r="I3211">
        <v>7.7563490000000002</v>
      </c>
    </row>
    <row r="3212" spans="1:9" x14ac:dyDescent="0.25">
      <c r="A3212">
        <v>3211</v>
      </c>
      <c r="D3212">
        <v>85.419335999999987</v>
      </c>
      <c r="E3212">
        <v>8.8079870000000007</v>
      </c>
      <c r="H3212">
        <v>70.09149699999999</v>
      </c>
      <c r="I3212">
        <v>7.7563490000000002</v>
      </c>
    </row>
    <row r="3213" spans="1:9" x14ac:dyDescent="0.25">
      <c r="A3213">
        <v>3212</v>
      </c>
      <c r="D3213">
        <v>85.419335999999987</v>
      </c>
      <c r="E3213">
        <v>8.8079870000000007</v>
      </c>
      <c r="H3213">
        <v>70.09149699999999</v>
      </c>
      <c r="I3213">
        <v>7.7563490000000002</v>
      </c>
    </row>
    <row r="3214" spans="1:9" x14ac:dyDescent="0.25">
      <c r="A3214">
        <v>3213</v>
      </c>
      <c r="D3214">
        <v>85.419335999999987</v>
      </c>
      <c r="E3214">
        <v>8.8079870000000007</v>
      </c>
      <c r="H3214">
        <v>70.09149699999999</v>
      </c>
      <c r="I3214">
        <v>7.7563490000000002</v>
      </c>
    </row>
    <row r="3215" spans="1:9" x14ac:dyDescent="0.25">
      <c r="A3215">
        <v>3214</v>
      </c>
      <c r="D3215">
        <v>85.419335999999987</v>
      </c>
      <c r="E3215">
        <v>8.8079870000000007</v>
      </c>
      <c r="H3215">
        <v>70.09149699999999</v>
      </c>
      <c r="I3215">
        <v>7.7563490000000002</v>
      </c>
    </row>
    <row r="3216" spans="1:9" x14ac:dyDescent="0.25">
      <c r="A3216">
        <v>3215</v>
      </c>
      <c r="D3216">
        <v>85.419335999999987</v>
      </c>
      <c r="E3216">
        <v>8.8079870000000007</v>
      </c>
      <c r="H3216">
        <v>70.09149699999999</v>
      </c>
      <c r="I3216">
        <v>7.7563490000000002</v>
      </c>
    </row>
    <row r="3217" spans="1:9" x14ac:dyDescent="0.25">
      <c r="A3217">
        <v>3216</v>
      </c>
      <c r="D3217">
        <v>85.419335999999987</v>
      </c>
      <c r="E3217">
        <v>8.8079870000000007</v>
      </c>
      <c r="F3217">
        <v>77.064702999999994</v>
      </c>
      <c r="G3217">
        <v>4.9955540000000003</v>
      </c>
      <c r="H3217">
        <v>70.09149699999999</v>
      </c>
      <c r="I3217">
        <v>7.6906080000000001</v>
      </c>
    </row>
    <row r="3218" spans="1:9" x14ac:dyDescent="0.25">
      <c r="A3218">
        <v>3217</v>
      </c>
      <c r="D3218">
        <v>85.419335999999987</v>
      </c>
      <c r="E3218">
        <v>8.8079870000000007</v>
      </c>
      <c r="F3218">
        <v>77.064702999999994</v>
      </c>
      <c r="G3218">
        <v>4.9955540000000003</v>
      </c>
      <c r="H3218">
        <v>70.09149699999999</v>
      </c>
      <c r="I3218">
        <v>7.6906080000000001</v>
      </c>
    </row>
    <row r="3219" spans="1:9" x14ac:dyDescent="0.25">
      <c r="A3219">
        <v>3218</v>
      </c>
      <c r="D3219">
        <v>85.419335999999987</v>
      </c>
      <c r="E3219">
        <v>8.8079870000000007</v>
      </c>
      <c r="F3219">
        <v>77.064702999999994</v>
      </c>
      <c r="G3219">
        <v>4.9955540000000003</v>
      </c>
      <c r="H3219">
        <v>70.552006999999989</v>
      </c>
      <c r="I3219">
        <v>7.6248670000000001</v>
      </c>
    </row>
    <row r="3220" spans="1:9" x14ac:dyDescent="0.25">
      <c r="A3220">
        <v>3219</v>
      </c>
      <c r="D3220">
        <v>85.419335999999987</v>
      </c>
      <c r="E3220">
        <v>8.8079870000000007</v>
      </c>
      <c r="F3220">
        <v>77.064702999999994</v>
      </c>
      <c r="G3220">
        <v>4.9955540000000003</v>
      </c>
      <c r="H3220">
        <v>70.552006999999989</v>
      </c>
      <c r="I3220">
        <v>7.6248670000000001</v>
      </c>
    </row>
    <row r="3221" spans="1:9" x14ac:dyDescent="0.25">
      <c r="A3221">
        <v>3220</v>
      </c>
      <c r="D3221">
        <v>85.419335999999987</v>
      </c>
      <c r="E3221">
        <v>8.8079870000000007</v>
      </c>
      <c r="F3221">
        <v>77.064702999999994</v>
      </c>
      <c r="G3221">
        <v>4.9955540000000003</v>
      </c>
    </row>
    <row r="3222" spans="1:9" x14ac:dyDescent="0.25">
      <c r="A3222">
        <v>3221</v>
      </c>
      <c r="D3222">
        <v>85.419335999999987</v>
      </c>
      <c r="E3222">
        <v>8.8079870000000007</v>
      </c>
      <c r="F3222">
        <v>77.064702999999994</v>
      </c>
      <c r="G3222">
        <v>4.9955540000000003</v>
      </c>
    </row>
    <row r="3223" spans="1:9" x14ac:dyDescent="0.25">
      <c r="A3223">
        <v>3222</v>
      </c>
      <c r="D3223">
        <v>85.419335999999987</v>
      </c>
      <c r="E3223">
        <v>8.8079870000000007</v>
      </c>
      <c r="F3223">
        <v>77.064702999999994</v>
      </c>
      <c r="G3223">
        <v>4.9955540000000003</v>
      </c>
    </row>
    <row r="3224" spans="1:9" x14ac:dyDescent="0.25">
      <c r="A3224">
        <v>3223</v>
      </c>
      <c r="D3224">
        <v>85.419335999999987</v>
      </c>
      <c r="E3224">
        <v>8.8079870000000007</v>
      </c>
      <c r="F3224">
        <v>77.064702999999994</v>
      </c>
      <c r="G3224">
        <v>4.9955540000000003</v>
      </c>
    </row>
    <row r="3225" spans="1:9" x14ac:dyDescent="0.25">
      <c r="A3225">
        <v>3224</v>
      </c>
      <c r="D3225">
        <v>85.419335999999987</v>
      </c>
      <c r="E3225">
        <v>8.8079870000000007</v>
      </c>
      <c r="F3225">
        <v>77.064702999999994</v>
      </c>
      <c r="G3225">
        <v>4.9955540000000003</v>
      </c>
    </row>
    <row r="3226" spans="1:9" x14ac:dyDescent="0.25">
      <c r="A3226">
        <v>3225</v>
      </c>
      <c r="D3226">
        <v>85.419335999999987</v>
      </c>
      <c r="E3226">
        <v>8.8079870000000007</v>
      </c>
      <c r="F3226">
        <v>77.064702999999994</v>
      </c>
      <c r="G3226">
        <v>4.9955540000000003</v>
      </c>
    </row>
    <row r="3227" spans="1:9" x14ac:dyDescent="0.25">
      <c r="A3227">
        <v>3226</v>
      </c>
      <c r="F3227">
        <v>77.064702999999994</v>
      </c>
      <c r="G3227">
        <v>4.9955540000000003</v>
      </c>
    </row>
    <row r="3228" spans="1:9" x14ac:dyDescent="0.25">
      <c r="A3228">
        <v>3227</v>
      </c>
      <c r="B3228">
        <v>94.431817999999993</v>
      </c>
      <c r="C3228">
        <v>6.3101560000000001</v>
      </c>
      <c r="F3228">
        <v>77.064702999999994</v>
      </c>
      <c r="G3228">
        <v>4.9955540000000003</v>
      </c>
    </row>
    <row r="3229" spans="1:9" x14ac:dyDescent="0.25">
      <c r="A3229">
        <v>3228</v>
      </c>
      <c r="B3229">
        <v>94.431817999999993</v>
      </c>
      <c r="C3229">
        <v>6.3101560000000001</v>
      </c>
      <c r="F3229">
        <v>77.064702999999994</v>
      </c>
      <c r="G3229">
        <v>4.9955540000000003</v>
      </c>
    </row>
    <row r="3230" spans="1:9" x14ac:dyDescent="0.25">
      <c r="A3230">
        <v>3229</v>
      </c>
      <c r="B3230">
        <v>94.431817999999993</v>
      </c>
      <c r="C3230">
        <v>6.3101560000000001</v>
      </c>
      <c r="F3230">
        <v>77.196294999999992</v>
      </c>
      <c r="G3230">
        <v>4.9955540000000003</v>
      </c>
    </row>
    <row r="3231" spans="1:9" x14ac:dyDescent="0.25">
      <c r="A3231">
        <v>3230</v>
      </c>
      <c r="B3231">
        <v>94.431817999999993</v>
      </c>
      <c r="C3231">
        <v>6.3101560000000001</v>
      </c>
      <c r="F3231">
        <v>77.196294999999992</v>
      </c>
      <c r="G3231">
        <v>4.9955540000000003</v>
      </c>
    </row>
    <row r="3232" spans="1:9" x14ac:dyDescent="0.25">
      <c r="A3232">
        <v>3231</v>
      </c>
      <c r="B3232">
        <v>94.431817999999993</v>
      </c>
      <c r="C3232">
        <v>6.3101560000000001</v>
      </c>
      <c r="F3232">
        <v>77.196294999999992</v>
      </c>
      <c r="G3232">
        <v>4.9955540000000003</v>
      </c>
    </row>
    <row r="3233" spans="1:9" x14ac:dyDescent="0.25">
      <c r="A3233">
        <v>3232</v>
      </c>
      <c r="B3233">
        <v>94.431817999999993</v>
      </c>
      <c r="C3233">
        <v>6.3101560000000001</v>
      </c>
      <c r="F3233">
        <v>77.262032999999988</v>
      </c>
      <c r="G3233">
        <v>5.0612950000000003</v>
      </c>
    </row>
    <row r="3234" spans="1:9" x14ac:dyDescent="0.25">
      <c r="A3234">
        <v>3233</v>
      </c>
      <c r="B3234">
        <v>94.431817999999993</v>
      </c>
      <c r="C3234">
        <v>6.3101560000000001</v>
      </c>
      <c r="F3234">
        <v>77.262032999999988</v>
      </c>
      <c r="G3234">
        <v>5.0612950000000003</v>
      </c>
    </row>
    <row r="3235" spans="1:9" x14ac:dyDescent="0.25">
      <c r="A3235">
        <v>3234</v>
      </c>
      <c r="B3235">
        <v>94.431817999999993</v>
      </c>
      <c r="C3235">
        <v>6.3101560000000001</v>
      </c>
      <c r="F3235">
        <v>77.262032999999988</v>
      </c>
      <c r="G3235">
        <v>5.0612950000000003</v>
      </c>
    </row>
    <row r="3236" spans="1:9" x14ac:dyDescent="0.25">
      <c r="A3236">
        <v>3235</v>
      </c>
      <c r="B3236">
        <v>94.431817999999993</v>
      </c>
      <c r="C3236">
        <v>6.3101560000000001</v>
      </c>
      <c r="F3236">
        <v>77.262032999999988</v>
      </c>
      <c r="G3236">
        <v>5.0612950000000003</v>
      </c>
    </row>
    <row r="3237" spans="1:9" x14ac:dyDescent="0.25">
      <c r="A3237">
        <v>3236</v>
      </c>
      <c r="B3237">
        <v>94.431817999999993</v>
      </c>
      <c r="C3237">
        <v>6.3101560000000001</v>
      </c>
      <c r="F3237">
        <v>77.393624999999986</v>
      </c>
      <c r="G3237">
        <v>5.1270360000000004</v>
      </c>
    </row>
    <row r="3238" spans="1:9" x14ac:dyDescent="0.25">
      <c r="A3238">
        <v>3237</v>
      </c>
      <c r="B3238">
        <v>94.431817999999993</v>
      </c>
      <c r="C3238">
        <v>6.3101560000000001</v>
      </c>
      <c r="F3238">
        <v>77.393624999999986</v>
      </c>
      <c r="G3238">
        <v>5.1270360000000004</v>
      </c>
    </row>
    <row r="3239" spans="1:9" x14ac:dyDescent="0.25">
      <c r="A3239">
        <v>3238</v>
      </c>
      <c r="B3239">
        <v>94.431817999999993</v>
      </c>
      <c r="C3239">
        <v>6.3101560000000001</v>
      </c>
      <c r="F3239">
        <v>77.459363999999994</v>
      </c>
      <c r="G3239">
        <v>5.1927770000000004</v>
      </c>
    </row>
    <row r="3240" spans="1:9" x14ac:dyDescent="0.25">
      <c r="A3240">
        <v>3239</v>
      </c>
      <c r="B3240">
        <v>94.431817999999993</v>
      </c>
      <c r="C3240">
        <v>6.3101560000000001</v>
      </c>
      <c r="F3240">
        <v>77.788285999999999</v>
      </c>
      <c r="G3240">
        <v>5.3242589999999996</v>
      </c>
      <c r="H3240">
        <v>86.34035999999999</v>
      </c>
      <c r="I3240">
        <v>8.6765050000000006</v>
      </c>
    </row>
    <row r="3241" spans="1:9" x14ac:dyDescent="0.25">
      <c r="A3241">
        <v>3240</v>
      </c>
      <c r="B3241">
        <v>94.431817999999993</v>
      </c>
      <c r="C3241">
        <v>6.3101560000000001</v>
      </c>
      <c r="H3241">
        <v>86.34035999999999</v>
      </c>
      <c r="I3241">
        <v>8.6765050000000006</v>
      </c>
    </row>
    <row r="3242" spans="1:9" x14ac:dyDescent="0.25">
      <c r="A3242">
        <v>3241</v>
      </c>
      <c r="B3242">
        <v>94.431817999999993</v>
      </c>
      <c r="C3242">
        <v>6.3101560000000001</v>
      </c>
      <c r="H3242">
        <v>86.34035999999999</v>
      </c>
      <c r="I3242">
        <v>8.6765050000000006</v>
      </c>
    </row>
    <row r="3243" spans="1:9" x14ac:dyDescent="0.25">
      <c r="A3243">
        <v>3242</v>
      </c>
      <c r="B3243">
        <v>94.431817999999993</v>
      </c>
      <c r="C3243">
        <v>6.3101560000000001</v>
      </c>
      <c r="H3243">
        <v>86.34035999999999</v>
      </c>
      <c r="I3243">
        <v>8.6765050000000006</v>
      </c>
    </row>
    <row r="3244" spans="1:9" x14ac:dyDescent="0.25">
      <c r="A3244">
        <v>3243</v>
      </c>
      <c r="B3244">
        <v>94.431817999999993</v>
      </c>
      <c r="C3244">
        <v>6.3101560000000001</v>
      </c>
      <c r="H3244">
        <v>86.34035999999999</v>
      </c>
      <c r="I3244">
        <v>8.6765050000000006</v>
      </c>
    </row>
    <row r="3245" spans="1:9" x14ac:dyDescent="0.25">
      <c r="A3245">
        <v>3244</v>
      </c>
      <c r="B3245">
        <v>94.431817999999993</v>
      </c>
      <c r="C3245">
        <v>6.3101560000000001</v>
      </c>
      <c r="H3245">
        <v>86.34035999999999</v>
      </c>
      <c r="I3245">
        <v>8.6765050000000006</v>
      </c>
    </row>
    <row r="3246" spans="1:9" x14ac:dyDescent="0.25">
      <c r="A3246">
        <v>3245</v>
      </c>
      <c r="B3246">
        <v>94.431817999999993</v>
      </c>
      <c r="C3246">
        <v>6.3101560000000001</v>
      </c>
      <c r="H3246">
        <v>86.34035999999999</v>
      </c>
      <c r="I3246">
        <v>8.6765050000000006</v>
      </c>
    </row>
    <row r="3247" spans="1:9" x14ac:dyDescent="0.25">
      <c r="A3247">
        <v>3246</v>
      </c>
      <c r="B3247">
        <v>94.431817999999993</v>
      </c>
      <c r="C3247">
        <v>6.3101560000000001</v>
      </c>
      <c r="H3247">
        <v>86.34035999999999</v>
      </c>
      <c r="I3247">
        <v>8.6765050000000006</v>
      </c>
    </row>
    <row r="3248" spans="1:9" x14ac:dyDescent="0.25">
      <c r="A3248">
        <v>3247</v>
      </c>
      <c r="H3248">
        <v>86.34035999999999</v>
      </c>
      <c r="I3248">
        <v>8.6765050000000006</v>
      </c>
    </row>
    <row r="3249" spans="1:9" x14ac:dyDescent="0.25">
      <c r="A3249">
        <v>3248</v>
      </c>
      <c r="H3249">
        <v>86.34035999999999</v>
      </c>
      <c r="I3249">
        <v>8.6765050000000006</v>
      </c>
    </row>
    <row r="3250" spans="1:9" x14ac:dyDescent="0.25">
      <c r="A3250">
        <v>3249</v>
      </c>
      <c r="D3250">
        <v>104.89157299999999</v>
      </c>
      <c r="E3250">
        <v>8.2164269999999995</v>
      </c>
      <c r="H3250">
        <v>86.34035999999999</v>
      </c>
      <c r="I3250">
        <v>8.6765050000000006</v>
      </c>
    </row>
    <row r="3251" spans="1:9" x14ac:dyDescent="0.25">
      <c r="A3251">
        <v>3250</v>
      </c>
      <c r="D3251">
        <v>104.89157299999999</v>
      </c>
      <c r="E3251">
        <v>8.2164269999999995</v>
      </c>
      <c r="H3251">
        <v>86.34035999999999</v>
      </c>
      <c r="I3251">
        <v>8.6765050000000006</v>
      </c>
    </row>
    <row r="3252" spans="1:9" x14ac:dyDescent="0.25">
      <c r="A3252">
        <v>3251</v>
      </c>
      <c r="D3252">
        <v>104.89157299999999</v>
      </c>
      <c r="E3252">
        <v>8.2164269999999995</v>
      </c>
      <c r="H3252">
        <v>86.34035999999999</v>
      </c>
      <c r="I3252">
        <v>8.6765050000000006</v>
      </c>
    </row>
    <row r="3253" spans="1:9" x14ac:dyDescent="0.25">
      <c r="A3253">
        <v>3252</v>
      </c>
      <c r="D3253">
        <v>104.89157299999999</v>
      </c>
      <c r="E3253">
        <v>8.2164269999999995</v>
      </c>
      <c r="H3253">
        <v>86.471951999999987</v>
      </c>
      <c r="I3253">
        <v>8.6107650000000007</v>
      </c>
    </row>
    <row r="3254" spans="1:9" x14ac:dyDescent="0.25">
      <c r="A3254">
        <v>3253</v>
      </c>
      <c r="D3254">
        <v>104.89157299999999</v>
      </c>
      <c r="E3254">
        <v>8.2164269999999995</v>
      </c>
      <c r="H3254">
        <v>86.603432999999995</v>
      </c>
      <c r="I3254">
        <v>8.6107650000000007</v>
      </c>
    </row>
    <row r="3255" spans="1:9" x14ac:dyDescent="0.25">
      <c r="A3255">
        <v>3254</v>
      </c>
      <c r="D3255">
        <v>104.89157299999999</v>
      </c>
      <c r="E3255">
        <v>8.2164269999999995</v>
      </c>
      <c r="H3255">
        <v>86.603432999999995</v>
      </c>
      <c r="I3255">
        <v>8.6107650000000007</v>
      </c>
    </row>
    <row r="3256" spans="1:9" x14ac:dyDescent="0.25">
      <c r="A3256">
        <v>3255</v>
      </c>
      <c r="D3256">
        <v>104.89157299999999</v>
      </c>
      <c r="E3256">
        <v>8.2164269999999995</v>
      </c>
      <c r="H3256">
        <v>86.669282999999993</v>
      </c>
      <c r="I3256">
        <v>8.6107650000000007</v>
      </c>
    </row>
    <row r="3257" spans="1:9" x14ac:dyDescent="0.25">
      <c r="A3257">
        <v>3256</v>
      </c>
      <c r="D3257">
        <v>104.89157299999999</v>
      </c>
      <c r="E3257">
        <v>8.2164269999999995</v>
      </c>
      <c r="H3257">
        <v>86.669282999999993</v>
      </c>
      <c r="I3257">
        <v>8.6107650000000007</v>
      </c>
    </row>
    <row r="3258" spans="1:9" x14ac:dyDescent="0.25">
      <c r="A3258">
        <v>3257</v>
      </c>
      <c r="D3258">
        <v>104.89157299999999</v>
      </c>
      <c r="E3258">
        <v>8.2164269999999995</v>
      </c>
      <c r="H3258">
        <v>86.735024999999993</v>
      </c>
      <c r="I3258">
        <v>8.6765050000000006</v>
      </c>
    </row>
    <row r="3259" spans="1:9" x14ac:dyDescent="0.25">
      <c r="A3259">
        <v>3258</v>
      </c>
      <c r="D3259">
        <v>104.89157299999999</v>
      </c>
      <c r="E3259">
        <v>8.2164269999999995</v>
      </c>
      <c r="H3259">
        <v>86.735024999999993</v>
      </c>
      <c r="I3259">
        <v>8.6765050000000006</v>
      </c>
    </row>
    <row r="3260" spans="1:9" x14ac:dyDescent="0.25">
      <c r="A3260">
        <v>3259</v>
      </c>
      <c r="D3260">
        <v>104.89157299999999</v>
      </c>
      <c r="E3260">
        <v>8.2164269999999995</v>
      </c>
      <c r="F3260">
        <v>95.089658999999983</v>
      </c>
      <c r="G3260">
        <v>6.1130420000000001</v>
      </c>
      <c r="H3260">
        <v>86.932355999999999</v>
      </c>
      <c r="I3260">
        <v>8.8079870000000007</v>
      </c>
    </row>
    <row r="3261" spans="1:9" x14ac:dyDescent="0.25">
      <c r="A3261">
        <v>3260</v>
      </c>
      <c r="D3261">
        <v>104.89157299999999</v>
      </c>
      <c r="E3261">
        <v>8.2164269999999995</v>
      </c>
      <c r="F3261">
        <v>95.089658999999983</v>
      </c>
      <c r="G3261">
        <v>6.1130420000000001</v>
      </c>
      <c r="H3261">
        <v>86.932355999999999</v>
      </c>
      <c r="I3261">
        <v>8.8079870000000007</v>
      </c>
    </row>
    <row r="3262" spans="1:9" x14ac:dyDescent="0.25">
      <c r="A3262">
        <v>3261</v>
      </c>
      <c r="D3262">
        <v>104.89157299999999</v>
      </c>
      <c r="E3262">
        <v>8.2164269999999995</v>
      </c>
      <c r="F3262">
        <v>95.089658999999983</v>
      </c>
      <c r="G3262">
        <v>6.1130420000000001</v>
      </c>
    </row>
    <row r="3263" spans="1:9" x14ac:dyDescent="0.25">
      <c r="A3263">
        <v>3262</v>
      </c>
      <c r="D3263">
        <v>104.89157299999999</v>
      </c>
      <c r="E3263">
        <v>8.2164269999999995</v>
      </c>
      <c r="F3263">
        <v>95.089658999999983</v>
      </c>
      <c r="G3263">
        <v>6.1130420000000001</v>
      </c>
    </row>
    <row r="3264" spans="1:9" x14ac:dyDescent="0.25">
      <c r="A3264">
        <v>3263</v>
      </c>
      <c r="D3264">
        <v>104.89157299999999</v>
      </c>
      <c r="E3264">
        <v>8.2164269999999995</v>
      </c>
      <c r="F3264">
        <v>95.089658999999983</v>
      </c>
      <c r="G3264">
        <v>6.1130420000000001</v>
      </c>
    </row>
    <row r="3265" spans="1:7" x14ac:dyDescent="0.25">
      <c r="A3265">
        <v>3264</v>
      </c>
      <c r="D3265">
        <v>104.89157299999999</v>
      </c>
      <c r="E3265">
        <v>8.2164269999999995</v>
      </c>
      <c r="F3265">
        <v>95.089658999999983</v>
      </c>
      <c r="G3265">
        <v>6.1130420000000001</v>
      </c>
    </row>
    <row r="3266" spans="1:7" x14ac:dyDescent="0.25">
      <c r="A3266">
        <v>3265</v>
      </c>
      <c r="D3266">
        <v>104.89157299999999</v>
      </c>
      <c r="E3266">
        <v>8.2164269999999995</v>
      </c>
      <c r="F3266">
        <v>95.089658999999983</v>
      </c>
      <c r="G3266">
        <v>6.1130420000000001</v>
      </c>
    </row>
    <row r="3267" spans="1:7" x14ac:dyDescent="0.25">
      <c r="A3267">
        <v>3266</v>
      </c>
      <c r="D3267">
        <v>104.89157299999999</v>
      </c>
      <c r="E3267">
        <v>8.2164269999999995</v>
      </c>
      <c r="F3267">
        <v>95.089658999999983</v>
      </c>
      <c r="G3267">
        <v>6.1130420000000001</v>
      </c>
    </row>
    <row r="3268" spans="1:7" x14ac:dyDescent="0.25">
      <c r="A3268">
        <v>3267</v>
      </c>
      <c r="D3268">
        <v>104.89157299999999</v>
      </c>
      <c r="E3268">
        <v>8.2164269999999995</v>
      </c>
      <c r="F3268">
        <v>95.089658999999983</v>
      </c>
      <c r="G3268">
        <v>6.1130420000000001</v>
      </c>
    </row>
    <row r="3269" spans="1:7" x14ac:dyDescent="0.25">
      <c r="A3269">
        <v>3268</v>
      </c>
      <c r="D3269">
        <v>104.89157299999999</v>
      </c>
      <c r="E3269">
        <v>8.2164269999999995</v>
      </c>
      <c r="F3269">
        <v>95.089658999999983</v>
      </c>
      <c r="G3269">
        <v>6.1130420000000001</v>
      </c>
    </row>
    <row r="3270" spans="1:7" x14ac:dyDescent="0.25">
      <c r="A3270">
        <v>3269</v>
      </c>
      <c r="D3270">
        <v>104.89157299999999</v>
      </c>
      <c r="E3270">
        <v>8.2164269999999995</v>
      </c>
      <c r="F3270">
        <v>95.089658999999983</v>
      </c>
      <c r="G3270">
        <v>6.1130420000000001</v>
      </c>
    </row>
    <row r="3271" spans="1:7" x14ac:dyDescent="0.25">
      <c r="A3271">
        <v>3270</v>
      </c>
      <c r="F3271">
        <v>95.089658999999983</v>
      </c>
      <c r="G3271">
        <v>6.1130420000000001</v>
      </c>
    </row>
    <row r="3272" spans="1:7" x14ac:dyDescent="0.25">
      <c r="A3272">
        <v>3271</v>
      </c>
      <c r="F3272">
        <v>95.089658999999983</v>
      </c>
      <c r="G3272">
        <v>6.1130420000000001</v>
      </c>
    </row>
    <row r="3273" spans="1:7" x14ac:dyDescent="0.25">
      <c r="A3273">
        <v>3272</v>
      </c>
      <c r="F3273">
        <v>95.089658999999983</v>
      </c>
      <c r="G3273">
        <v>6.1130420000000001</v>
      </c>
    </row>
    <row r="3274" spans="1:7" x14ac:dyDescent="0.25">
      <c r="A3274">
        <v>3273</v>
      </c>
      <c r="B3274">
        <v>115.35132999999999</v>
      </c>
      <c r="C3274">
        <v>6.047301</v>
      </c>
      <c r="F3274">
        <v>95.089658999999983</v>
      </c>
      <c r="G3274">
        <v>6.047301</v>
      </c>
    </row>
    <row r="3275" spans="1:7" x14ac:dyDescent="0.25">
      <c r="A3275">
        <v>3274</v>
      </c>
      <c r="B3275">
        <v>115.35132999999999</v>
      </c>
      <c r="C3275">
        <v>6.047301</v>
      </c>
      <c r="F3275">
        <v>95.287099999999981</v>
      </c>
      <c r="G3275">
        <v>6.047301</v>
      </c>
    </row>
    <row r="3276" spans="1:7" x14ac:dyDescent="0.25">
      <c r="A3276">
        <v>3275</v>
      </c>
      <c r="B3276">
        <v>115.35132999999999</v>
      </c>
      <c r="C3276">
        <v>6.047301</v>
      </c>
      <c r="F3276">
        <v>95.616021999999987</v>
      </c>
      <c r="G3276">
        <v>6.2445240000000002</v>
      </c>
    </row>
    <row r="3277" spans="1:7" x14ac:dyDescent="0.25">
      <c r="A3277">
        <v>3276</v>
      </c>
      <c r="B3277">
        <v>115.35132999999999</v>
      </c>
      <c r="C3277">
        <v>6.047301</v>
      </c>
      <c r="F3277">
        <v>95.616021999999987</v>
      </c>
      <c r="G3277">
        <v>6.2445240000000002</v>
      </c>
    </row>
    <row r="3278" spans="1:7" x14ac:dyDescent="0.25">
      <c r="A3278">
        <v>3277</v>
      </c>
      <c r="B3278">
        <v>115.35132999999999</v>
      </c>
      <c r="C3278">
        <v>6.047301</v>
      </c>
      <c r="F3278">
        <v>95.616021999999987</v>
      </c>
      <c r="G3278">
        <v>6.2445240000000002</v>
      </c>
    </row>
    <row r="3279" spans="1:7" x14ac:dyDescent="0.25">
      <c r="A3279">
        <v>3278</v>
      </c>
      <c r="B3279">
        <v>115.35132999999999</v>
      </c>
      <c r="C3279">
        <v>6.047301</v>
      </c>
      <c r="F3279">
        <v>95.747502999999995</v>
      </c>
      <c r="G3279">
        <v>6.3101560000000001</v>
      </c>
    </row>
    <row r="3280" spans="1:7" x14ac:dyDescent="0.25">
      <c r="A3280">
        <v>3279</v>
      </c>
      <c r="B3280">
        <v>115.35132999999999</v>
      </c>
      <c r="C3280">
        <v>6.047301</v>
      </c>
      <c r="F3280">
        <v>95.747502999999995</v>
      </c>
      <c r="G3280">
        <v>6.3101560000000001</v>
      </c>
    </row>
    <row r="3281" spans="1:9" x14ac:dyDescent="0.25">
      <c r="A3281">
        <v>3280</v>
      </c>
      <c r="B3281">
        <v>115.35132999999999</v>
      </c>
      <c r="C3281">
        <v>6.047301</v>
      </c>
      <c r="H3281">
        <v>105.154753</v>
      </c>
      <c r="I3281">
        <v>9.0709510000000009</v>
      </c>
    </row>
    <row r="3282" spans="1:9" x14ac:dyDescent="0.25">
      <c r="A3282">
        <v>3281</v>
      </c>
      <c r="B3282">
        <v>115.35132999999999</v>
      </c>
      <c r="C3282">
        <v>6.047301</v>
      </c>
      <c r="H3282">
        <v>105.154753</v>
      </c>
      <c r="I3282">
        <v>9.0709510000000009</v>
      </c>
    </row>
    <row r="3283" spans="1:9" x14ac:dyDescent="0.25">
      <c r="A3283">
        <v>3282</v>
      </c>
      <c r="B3283">
        <v>115.35132999999999</v>
      </c>
      <c r="C3283">
        <v>6.047301</v>
      </c>
      <c r="H3283">
        <v>105.154753</v>
      </c>
      <c r="I3283">
        <v>9.0709510000000009</v>
      </c>
    </row>
    <row r="3284" spans="1:9" x14ac:dyDescent="0.25">
      <c r="A3284">
        <v>3283</v>
      </c>
      <c r="B3284">
        <v>115.35132999999999</v>
      </c>
      <c r="C3284">
        <v>6.047301</v>
      </c>
      <c r="H3284">
        <v>105.154753</v>
      </c>
      <c r="I3284">
        <v>9.0709510000000009</v>
      </c>
    </row>
    <row r="3285" spans="1:9" x14ac:dyDescent="0.25">
      <c r="A3285">
        <v>3284</v>
      </c>
      <c r="B3285">
        <v>115.35132999999999</v>
      </c>
      <c r="C3285">
        <v>6.047301</v>
      </c>
      <c r="H3285">
        <v>105.154753</v>
      </c>
      <c r="I3285">
        <v>9.0709510000000009</v>
      </c>
    </row>
    <row r="3286" spans="1:9" x14ac:dyDescent="0.25">
      <c r="A3286">
        <v>3285</v>
      </c>
      <c r="B3286">
        <v>115.35132999999999</v>
      </c>
      <c r="C3286">
        <v>6.047301</v>
      </c>
      <c r="H3286">
        <v>105.154753</v>
      </c>
      <c r="I3286">
        <v>9.0709510000000009</v>
      </c>
    </row>
    <row r="3287" spans="1:9" x14ac:dyDescent="0.25">
      <c r="A3287">
        <v>3286</v>
      </c>
      <c r="B3287">
        <v>115.35132999999999</v>
      </c>
      <c r="C3287">
        <v>6.047301</v>
      </c>
      <c r="H3287">
        <v>105.154753</v>
      </c>
      <c r="I3287">
        <v>9.0709510000000009</v>
      </c>
    </row>
    <row r="3288" spans="1:9" x14ac:dyDescent="0.25">
      <c r="A3288">
        <v>3287</v>
      </c>
      <c r="B3288">
        <v>115.35132999999999</v>
      </c>
      <c r="C3288">
        <v>6.047301</v>
      </c>
      <c r="H3288">
        <v>105.154753</v>
      </c>
      <c r="I3288">
        <v>9.0709510000000009</v>
      </c>
    </row>
    <row r="3289" spans="1:9" x14ac:dyDescent="0.25">
      <c r="A3289">
        <v>3288</v>
      </c>
      <c r="B3289">
        <v>115.35132999999999</v>
      </c>
      <c r="C3289">
        <v>6.047301</v>
      </c>
      <c r="H3289">
        <v>105.154753</v>
      </c>
      <c r="I3289">
        <v>9.0709510000000009</v>
      </c>
    </row>
    <row r="3290" spans="1:9" x14ac:dyDescent="0.25">
      <c r="A3290">
        <v>3289</v>
      </c>
      <c r="B3290">
        <v>115.35132999999999</v>
      </c>
      <c r="C3290">
        <v>6.047301</v>
      </c>
      <c r="H3290">
        <v>105.154753</v>
      </c>
      <c r="I3290">
        <v>9.0709510000000009</v>
      </c>
    </row>
    <row r="3291" spans="1:9" x14ac:dyDescent="0.25">
      <c r="A3291">
        <v>3290</v>
      </c>
      <c r="B3291">
        <v>115.35132999999999</v>
      </c>
      <c r="C3291">
        <v>6.047301</v>
      </c>
      <c r="H3291">
        <v>105.154753</v>
      </c>
      <c r="I3291">
        <v>9.0709510000000009</v>
      </c>
    </row>
    <row r="3292" spans="1:9" x14ac:dyDescent="0.25">
      <c r="A3292">
        <v>3291</v>
      </c>
      <c r="B3292">
        <v>115.35132999999999</v>
      </c>
      <c r="C3292">
        <v>6.047301</v>
      </c>
      <c r="H3292">
        <v>105.154753</v>
      </c>
      <c r="I3292">
        <v>9.0709510000000009</v>
      </c>
    </row>
    <row r="3293" spans="1:9" x14ac:dyDescent="0.25">
      <c r="A3293">
        <v>3292</v>
      </c>
      <c r="B3293">
        <v>115.35132999999999</v>
      </c>
      <c r="C3293">
        <v>6.047301</v>
      </c>
      <c r="H3293">
        <v>105.220495</v>
      </c>
      <c r="I3293">
        <v>9.0709510000000009</v>
      </c>
    </row>
    <row r="3294" spans="1:9" x14ac:dyDescent="0.25">
      <c r="A3294">
        <v>3293</v>
      </c>
      <c r="D3294">
        <v>124.16647599999999</v>
      </c>
      <c r="E3294">
        <v>7.8219810000000001</v>
      </c>
      <c r="H3294">
        <v>105.35208499999999</v>
      </c>
      <c r="I3294">
        <v>9.0709510000000009</v>
      </c>
    </row>
    <row r="3295" spans="1:9" x14ac:dyDescent="0.25">
      <c r="A3295">
        <v>3294</v>
      </c>
      <c r="D3295">
        <v>124.16647599999999</v>
      </c>
      <c r="E3295">
        <v>7.8219810000000001</v>
      </c>
      <c r="H3295">
        <v>105.54941499999998</v>
      </c>
      <c r="I3295">
        <v>9.0709510000000009</v>
      </c>
    </row>
    <row r="3296" spans="1:9" x14ac:dyDescent="0.25">
      <c r="A3296">
        <v>3295</v>
      </c>
      <c r="D3296">
        <v>124.16647599999999</v>
      </c>
      <c r="E3296">
        <v>7.8219810000000001</v>
      </c>
      <c r="H3296">
        <v>105.54941499999998</v>
      </c>
      <c r="I3296">
        <v>9.0709510000000009</v>
      </c>
    </row>
    <row r="3297" spans="1:9" x14ac:dyDescent="0.25">
      <c r="A3297">
        <v>3296</v>
      </c>
      <c r="D3297">
        <v>124.16647599999999</v>
      </c>
      <c r="E3297">
        <v>7.8219810000000001</v>
      </c>
      <c r="H3297">
        <v>105.54941499999998</v>
      </c>
      <c r="I3297">
        <v>9.0709510000000009</v>
      </c>
    </row>
    <row r="3298" spans="1:9" x14ac:dyDescent="0.25">
      <c r="A3298">
        <v>3297</v>
      </c>
      <c r="D3298">
        <v>124.16647599999999</v>
      </c>
      <c r="E3298">
        <v>7.8219810000000001</v>
      </c>
      <c r="H3298">
        <v>105.61526499999999</v>
      </c>
      <c r="I3298">
        <v>9.0709510000000009</v>
      </c>
    </row>
    <row r="3299" spans="1:9" x14ac:dyDescent="0.25">
      <c r="A3299">
        <v>3298</v>
      </c>
      <c r="D3299">
        <v>124.16647599999999</v>
      </c>
      <c r="E3299">
        <v>7.8219810000000001</v>
      </c>
      <c r="H3299">
        <v>105.61526499999999</v>
      </c>
      <c r="I3299">
        <v>9.0709510000000009</v>
      </c>
    </row>
    <row r="3300" spans="1:9" x14ac:dyDescent="0.25">
      <c r="A3300">
        <v>3299</v>
      </c>
      <c r="D3300">
        <v>124.16647599999999</v>
      </c>
      <c r="E3300">
        <v>7.8219810000000001</v>
      </c>
      <c r="F3300">
        <v>114.16723199999998</v>
      </c>
      <c r="G3300">
        <v>5.7843369999999998</v>
      </c>
      <c r="H3300">
        <v>105.61526499999999</v>
      </c>
      <c r="I3300">
        <v>9.0709510000000009</v>
      </c>
    </row>
    <row r="3301" spans="1:9" x14ac:dyDescent="0.25">
      <c r="A3301">
        <v>3300</v>
      </c>
      <c r="D3301">
        <v>124.16647599999999</v>
      </c>
      <c r="E3301">
        <v>7.8219810000000001</v>
      </c>
      <c r="F3301">
        <v>114.16723199999998</v>
      </c>
      <c r="G3301">
        <v>5.7843369999999998</v>
      </c>
      <c r="H3301">
        <v>105.61526499999999</v>
      </c>
      <c r="I3301">
        <v>9.0709510000000009</v>
      </c>
    </row>
    <row r="3302" spans="1:9" x14ac:dyDescent="0.25">
      <c r="A3302">
        <v>3301</v>
      </c>
      <c r="D3302">
        <v>124.16647599999999</v>
      </c>
      <c r="E3302">
        <v>7.8219810000000001</v>
      </c>
      <c r="F3302">
        <v>114.16723199999998</v>
      </c>
      <c r="G3302">
        <v>5.7843369999999998</v>
      </c>
    </row>
    <row r="3303" spans="1:9" x14ac:dyDescent="0.25">
      <c r="A3303">
        <v>3302</v>
      </c>
      <c r="D3303">
        <v>124.16647599999999</v>
      </c>
      <c r="E3303">
        <v>7.8219810000000001</v>
      </c>
      <c r="F3303">
        <v>114.16723199999998</v>
      </c>
      <c r="G3303">
        <v>5.7843369999999998</v>
      </c>
    </row>
    <row r="3304" spans="1:9" x14ac:dyDescent="0.25">
      <c r="A3304">
        <v>3303</v>
      </c>
      <c r="D3304">
        <v>124.16647599999999</v>
      </c>
      <c r="E3304">
        <v>7.8219810000000001</v>
      </c>
      <c r="F3304">
        <v>114.16723199999998</v>
      </c>
      <c r="G3304">
        <v>5.7843369999999998</v>
      </c>
    </row>
    <row r="3305" spans="1:9" x14ac:dyDescent="0.25">
      <c r="A3305">
        <v>3304</v>
      </c>
      <c r="D3305">
        <v>124.16647599999999</v>
      </c>
      <c r="E3305">
        <v>7.8219810000000001</v>
      </c>
      <c r="F3305">
        <v>114.16723199999998</v>
      </c>
      <c r="G3305">
        <v>5.7843369999999998</v>
      </c>
    </row>
    <row r="3306" spans="1:9" x14ac:dyDescent="0.25">
      <c r="A3306">
        <v>3305</v>
      </c>
      <c r="D3306">
        <v>124.16647599999999</v>
      </c>
      <c r="E3306">
        <v>7.8219810000000001</v>
      </c>
      <c r="F3306">
        <v>114.16723199999998</v>
      </c>
      <c r="G3306">
        <v>5.7843369999999998</v>
      </c>
    </row>
    <row r="3307" spans="1:9" x14ac:dyDescent="0.25">
      <c r="A3307">
        <v>3306</v>
      </c>
      <c r="D3307">
        <v>124.16647599999999</v>
      </c>
      <c r="E3307">
        <v>7.8219810000000001</v>
      </c>
      <c r="F3307">
        <v>114.16723199999998</v>
      </c>
      <c r="G3307">
        <v>5.7843369999999998</v>
      </c>
    </row>
    <row r="3308" spans="1:9" x14ac:dyDescent="0.25">
      <c r="A3308">
        <v>3307</v>
      </c>
      <c r="D3308">
        <v>124.16647599999999</v>
      </c>
      <c r="E3308">
        <v>7.8219810000000001</v>
      </c>
      <c r="F3308">
        <v>114.16723199999998</v>
      </c>
      <c r="G3308">
        <v>5.7843369999999998</v>
      </c>
    </row>
    <row r="3309" spans="1:9" x14ac:dyDescent="0.25">
      <c r="A3309">
        <v>3308</v>
      </c>
      <c r="D3309">
        <v>124.16647599999999</v>
      </c>
      <c r="E3309">
        <v>7.8219810000000001</v>
      </c>
      <c r="F3309">
        <v>114.16723199999998</v>
      </c>
      <c r="G3309">
        <v>5.7843369999999998</v>
      </c>
    </row>
    <row r="3310" spans="1:9" x14ac:dyDescent="0.25">
      <c r="A3310">
        <v>3309</v>
      </c>
      <c r="D3310">
        <v>124.16647599999999</v>
      </c>
      <c r="E3310">
        <v>7.8219810000000001</v>
      </c>
      <c r="F3310">
        <v>114.16723199999998</v>
      </c>
      <c r="G3310">
        <v>5.7843369999999998</v>
      </c>
    </row>
    <row r="3311" spans="1:9" x14ac:dyDescent="0.25">
      <c r="A3311">
        <v>3310</v>
      </c>
      <c r="D3311">
        <v>124.16647599999999</v>
      </c>
      <c r="E3311">
        <v>7.8219810000000001</v>
      </c>
      <c r="F3311">
        <v>114.16723199999998</v>
      </c>
      <c r="G3311">
        <v>5.7843369999999998</v>
      </c>
    </row>
    <row r="3312" spans="1:9" x14ac:dyDescent="0.25">
      <c r="A3312">
        <v>3311</v>
      </c>
      <c r="D3312">
        <v>124.16647599999999</v>
      </c>
      <c r="E3312">
        <v>7.8219810000000001</v>
      </c>
      <c r="F3312">
        <v>114.16723199999998</v>
      </c>
      <c r="G3312">
        <v>5.7843369999999998</v>
      </c>
    </row>
    <row r="3313" spans="1:9" x14ac:dyDescent="0.25">
      <c r="A3313">
        <v>3312</v>
      </c>
      <c r="D3313">
        <v>124.16647599999999</v>
      </c>
      <c r="E3313">
        <v>7.8219810000000001</v>
      </c>
      <c r="F3313">
        <v>114.16723199999998</v>
      </c>
      <c r="G3313">
        <v>5.7843369999999998</v>
      </c>
    </row>
    <row r="3314" spans="1:9" x14ac:dyDescent="0.25">
      <c r="A3314">
        <v>3313</v>
      </c>
      <c r="F3314">
        <v>114.16723199999998</v>
      </c>
      <c r="G3314">
        <v>5.7843369999999998</v>
      </c>
    </row>
    <row r="3315" spans="1:9" x14ac:dyDescent="0.25">
      <c r="A3315">
        <v>3314</v>
      </c>
      <c r="B3315">
        <v>146.56888599999999</v>
      </c>
      <c r="C3315">
        <v>5.1790440000000002</v>
      </c>
      <c r="F3315">
        <v>114.233082</v>
      </c>
      <c r="G3315">
        <v>5.8500779999999999</v>
      </c>
    </row>
    <row r="3316" spans="1:9" x14ac:dyDescent="0.25">
      <c r="A3316">
        <v>3315</v>
      </c>
      <c r="B3316">
        <v>146.56888599999999</v>
      </c>
      <c r="C3316">
        <v>5.1790440000000002</v>
      </c>
      <c r="F3316">
        <v>114.43041199999999</v>
      </c>
      <c r="G3316">
        <v>5.7843369999999998</v>
      </c>
    </row>
    <row r="3317" spans="1:9" x14ac:dyDescent="0.25">
      <c r="A3317">
        <v>3316</v>
      </c>
      <c r="B3317">
        <v>146.56888599999999</v>
      </c>
      <c r="C3317">
        <v>5.1790440000000002</v>
      </c>
      <c r="F3317">
        <v>114.43041199999999</v>
      </c>
      <c r="G3317">
        <v>5.7843369999999998</v>
      </c>
    </row>
    <row r="3318" spans="1:9" x14ac:dyDescent="0.25">
      <c r="A3318">
        <v>3317</v>
      </c>
      <c r="B3318">
        <v>146.56888599999999</v>
      </c>
      <c r="C3318">
        <v>5.1790440000000002</v>
      </c>
      <c r="F3318">
        <v>114.49615499999999</v>
      </c>
      <c r="G3318">
        <v>5.7843369999999998</v>
      </c>
    </row>
    <row r="3319" spans="1:9" x14ac:dyDescent="0.25">
      <c r="A3319">
        <v>3318</v>
      </c>
      <c r="B3319">
        <v>146.56888599999999</v>
      </c>
      <c r="C3319">
        <v>5.1790440000000002</v>
      </c>
      <c r="F3319">
        <v>114.49615499999999</v>
      </c>
      <c r="G3319">
        <v>5.7843369999999998</v>
      </c>
    </row>
    <row r="3320" spans="1:9" x14ac:dyDescent="0.25">
      <c r="A3320">
        <v>3319</v>
      </c>
      <c r="B3320">
        <v>146.56888599999999</v>
      </c>
      <c r="C3320">
        <v>5.1790440000000002</v>
      </c>
    </row>
    <row r="3321" spans="1:9" x14ac:dyDescent="0.25">
      <c r="A3321">
        <v>3320</v>
      </c>
      <c r="B3321">
        <v>146.56888599999999</v>
      </c>
      <c r="C3321">
        <v>5.1790440000000002</v>
      </c>
    </row>
    <row r="3322" spans="1:9" x14ac:dyDescent="0.25">
      <c r="A3322">
        <v>3321</v>
      </c>
      <c r="B3322">
        <v>146.56888599999999</v>
      </c>
      <c r="C3322">
        <v>5.1790440000000002</v>
      </c>
    </row>
    <row r="3323" spans="1:9" x14ac:dyDescent="0.25">
      <c r="A3323">
        <v>3322</v>
      </c>
      <c r="B3323">
        <v>146.56888599999999</v>
      </c>
      <c r="C3323">
        <v>5.1790440000000002</v>
      </c>
      <c r="H3323">
        <v>123.90340399999999</v>
      </c>
      <c r="I3323">
        <v>7.9534630000000002</v>
      </c>
    </row>
    <row r="3324" spans="1:9" x14ac:dyDescent="0.25">
      <c r="A3324">
        <v>3323</v>
      </c>
      <c r="B3324">
        <v>146.56888599999999</v>
      </c>
      <c r="C3324">
        <v>5.1790440000000002</v>
      </c>
      <c r="H3324">
        <v>123.90340399999999</v>
      </c>
      <c r="I3324">
        <v>7.9534630000000002</v>
      </c>
    </row>
    <row r="3325" spans="1:9" x14ac:dyDescent="0.25">
      <c r="A3325">
        <v>3324</v>
      </c>
      <c r="B3325">
        <v>146.56888599999999</v>
      </c>
      <c r="C3325">
        <v>5.1790440000000002</v>
      </c>
      <c r="H3325">
        <v>123.90340399999999</v>
      </c>
      <c r="I3325">
        <v>7.9534630000000002</v>
      </c>
    </row>
    <row r="3326" spans="1:9" x14ac:dyDescent="0.25">
      <c r="A3326">
        <v>3325</v>
      </c>
      <c r="B3326">
        <v>146.56888599999999</v>
      </c>
      <c r="C3326">
        <v>5.1790440000000002</v>
      </c>
      <c r="H3326">
        <v>123.90340399999999</v>
      </c>
      <c r="I3326">
        <v>7.9534630000000002</v>
      </c>
    </row>
    <row r="3327" spans="1:9" x14ac:dyDescent="0.25">
      <c r="A3327">
        <v>3326</v>
      </c>
      <c r="B3327">
        <v>146.56888599999999</v>
      </c>
      <c r="C3327">
        <v>5.1790440000000002</v>
      </c>
      <c r="H3327">
        <v>123.90340399999999</v>
      </c>
      <c r="I3327">
        <v>7.9534630000000002</v>
      </c>
    </row>
    <row r="3328" spans="1:9" x14ac:dyDescent="0.25">
      <c r="A3328">
        <v>3327</v>
      </c>
      <c r="B3328">
        <v>146.56888599999999</v>
      </c>
      <c r="C3328">
        <v>5.1790440000000002</v>
      </c>
      <c r="H3328">
        <v>123.90340399999999</v>
      </c>
      <c r="I3328">
        <v>7.9534630000000002</v>
      </c>
    </row>
    <row r="3329" spans="1:9" x14ac:dyDescent="0.25">
      <c r="A3329">
        <v>3328</v>
      </c>
      <c r="B3329">
        <v>146.56888599999999</v>
      </c>
      <c r="C3329">
        <v>5.1790440000000002</v>
      </c>
      <c r="H3329">
        <v>123.90340399999999</v>
      </c>
      <c r="I3329">
        <v>7.9534630000000002</v>
      </c>
    </row>
    <row r="3330" spans="1:9" x14ac:dyDescent="0.25">
      <c r="A3330">
        <v>3329</v>
      </c>
      <c r="B3330">
        <v>146.56888599999999</v>
      </c>
      <c r="C3330">
        <v>5.1790440000000002</v>
      </c>
      <c r="H3330">
        <v>123.90340399999999</v>
      </c>
      <c r="I3330">
        <v>7.9534630000000002</v>
      </c>
    </row>
    <row r="3331" spans="1:9" x14ac:dyDescent="0.25">
      <c r="A3331">
        <v>3330</v>
      </c>
      <c r="B3331">
        <v>146.56888599999999</v>
      </c>
      <c r="C3331">
        <v>5.1790440000000002</v>
      </c>
      <c r="H3331">
        <v>123.90340399999999</v>
      </c>
      <c r="I3331">
        <v>7.9534630000000002</v>
      </c>
    </row>
    <row r="3332" spans="1:9" x14ac:dyDescent="0.25">
      <c r="A3332">
        <v>3331</v>
      </c>
      <c r="B3332">
        <v>146.56888599999999</v>
      </c>
      <c r="C3332">
        <v>5.1790440000000002</v>
      </c>
      <c r="H3332">
        <v>123.90340399999999</v>
      </c>
      <c r="I3332">
        <v>7.9534630000000002</v>
      </c>
    </row>
    <row r="3333" spans="1:9" x14ac:dyDescent="0.25">
      <c r="A3333">
        <v>3332</v>
      </c>
      <c r="B3333">
        <v>146.56888599999999</v>
      </c>
      <c r="C3333">
        <v>5.1790440000000002</v>
      </c>
      <c r="H3333">
        <v>123.90340399999999</v>
      </c>
      <c r="I3333">
        <v>7.9534630000000002</v>
      </c>
    </row>
    <row r="3334" spans="1:9" x14ac:dyDescent="0.25">
      <c r="A3334">
        <v>3333</v>
      </c>
      <c r="H3334">
        <v>123.90340399999999</v>
      </c>
      <c r="I3334">
        <v>7.9534630000000002</v>
      </c>
    </row>
    <row r="3335" spans="1:9" x14ac:dyDescent="0.25">
      <c r="A3335">
        <v>3334</v>
      </c>
      <c r="H3335">
        <v>123.969145</v>
      </c>
      <c r="I3335">
        <v>7.8219810000000001</v>
      </c>
    </row>
    <row r="3336" spans="1:9" x14ac:dyDescent="0.25">
      <c r="A3336">
        <v>3335</v>
      </c>
      <c r="H3336">
        <v>123.969145</v>
      </c>
      <c r="I3336">
        <v>7.8219810000000001</v>
      </c>
    </row>
    <row r="3337" spans="1:9" x14ac:dyDescent="0.25">
      <c r="A3337">
        <v>3336</v>
      </c>
      <c r="H3337">
        <v>123.969145</v>
      </c>
      <c r="I3337">
        <v>7.8219810000000001</v>
      </c>
    </row>
    <row r="3338" spans="1:9" x14ac:dyDescent="0.25">
      <c r="A3338">
        <v>3337</v>
      </c>
      <c r="D3338">
        <v>155.67079899999999</v>
      </c>
      <c r="E3338">
        <v>6.7135829999999999</v>
      </c>
      <c r="H3338">
        <v>124.03499399999998</v>
      </c>
      <c r="I3338">
        <v>7.8219810000000001</v>
      </c>
    </row>
    <row r="3339" spans="1:9" x14ac:dyDescent="0.25">
      <c r="A3339">
        <v>3338</v>
      </c>
      <c r="D3339">
        <v>155.67079899999999</v>
      </c>
      <c r="E3339">
        <v>6.7135829999999999</v>
      </c>
      <c r="F3339">
        <v>145.41509300000001</v>
      </c>
      <c r="G3339">
        <v>4.155983</v>
      </c>
      <c r="H3339">
        <v>124.03499399999998</v>
      </c>
      <c r="I3339">
        <v>7.8219810000000001</v>
      </c>
    </row>
    <row r="3340" spans="1:9" x14ac:dyDescent="0.25">
      <c r="A3340">
        <v>3339</v>
      </c>
      <c r="D3340">
        <v>155.67079899999999</v>
      </c>
      <c r="E3340">
        <v>6.7135829999999999</v>
      </c>
      <c r="F3340">
        <v>145.41509300000001</v>
      </c>
      <c r="G3340">
        <v>4.155983</v>
      </c>
      <c r="H3340">
        <v>124.10073499999999</v>
      </c>
      <c r="I3340">
        <v>7.8219810000000001</v>
      </c>
    </row>
    <row r="3341" spans="1:9" x14ac:dyDescent="0.25">
      <c r="A3341">
        <v>3340</v>
      </c>
      <c r="D3341">
        <v>155.67079899999999</v>
      </c>
      <c r="E3341">
        <v>6.7135829999999999</v>
      </c>
      <c r="F3341">
        <v>145.41509300000001</v>
      </c>
      <c r="G3341">
        <v>4.155983</v>
      </c>
      <c r="H3341">
        <v>124.10073499999999</v>
      </c>
      <c r="I3341">
        <v>7.8219810000000001</v>
      </c>
    </row>
    <row r="3342" spans="1:9" x14ac:dyDescent="0.25">
      <c r="A3342">
        <v>3341</v>
      </c>
      <c r="D3342">
        <v>155.67079899999999</v>
      </c>
      <c r="E3342">
        <v>6.7135829999999999</v>
      </c>
      <c r="F3342">
        <v>145.41509300000001</v>
      </c>
      <c r="G3342">
        <v>4.155983</v>
      </c>
    </row>
    <row r="3343" spans="1:9" x14ac:dyDescent="0.25">
      <c r="A3343">
        <v>3342</v>
      </c>
      <c r="D3343">
        <v>155.67079899999999</v>
      </c>
      <c r="E3343">
        <v>6.7135829999999999</v>
      </c>
      <c r="F3343">
        <v>145.41509300000001</v>
      </c>
      <c r="G3343">
        <v>4.155983</v>
      </c>
    </row>
    <row r="3344" spans="1:9" x14ac:dyDescent="0.25">
      <c r="A3344">
        <v>3343</v>
      </c>
      <c r="D3344">
        <v>155.67079899999999</v>
      </c>
      <c r="E3344">
        <v>6.7135829999999999</v>
      </c>
      <c r="F3344">
        <v>145.41509300000001</v>
      </c>
      <c r="G3344">
        <v>4.155983</v>
      </c>
    </row>
    <row r="3345" spans="1:7" x14ac:dyDescent="0.25">
      <c r="A3345">
        <v>3344</v>
      </c>
      <c r="D3345">
        <v>155.67079899999999</v>
      </c>
      <c r="E3345">
        <v>6.7135829999999999</v>
      </c>
      <c r="F3345">
        <v>145.41509300000001</v>
      </c>
      <c r="G3345">
        <v>4.155983</v>
      </c>
    </row>
    <row r="3346" spans="1:7" x14ac:dyDescent="0.25">
      <c r="A3346">
        <v>3345</v>
      </c>
      <c r="D3346">
        <v>155.67079899999999</v>
      </c>
      <c r="E3346">
        <v>6.7135829999999999</v>
      </c>
      <c r="F3346">
        <v>145.41509300000001</v>
      </c>
      <c r="G3346">
        <v>4.155983</v>
      </c>
    </row>
    <row r="3347" spans="1:7" x14ac:dyDescent="0.25">
      <c r="A3347">
        <v>3346</v>
      </c>
      <c r="D3347">
        <v>155.67079899999999</v>
      </c>
      <c r="E3347">
        <v>6.7135829999999999</v>
      </c>
      <c r="F3347">
        <v>145.41509300000001</v>
      </c>
      <c r="G3347">
        <v>4.155983</v>
      </c>
    </row>
    <row r="3348" spans="1:7" x14ac:dyDescent="0.25">
      <c r="A3348">
        <v>3347</v>
      </c>
      <c r="D3348">
        <v>155.67079899999999</v>
      </c>
      <c r="E3348">
        <v>6.7135829999999999</v>
      </c>
      <c r="F3348">
        <v>145.41509300000001</v>
      </c>
      <c r="G3348">
        <v>4.155983</v>
      </c>
    </row>
    <row r="3349" spans="1:7" x14ac:dyDescent="0.25">
      <c r="A3349">
        <v>3348</v>
      </c>
      <c r="D3349">
        <v>155.67079899999999</v>
      </c>
      <c r="E3349">
        <v>6.7135829999999999</v>
      </c>
      <c r="F3349">
        <v>145.543305</v>
      </c>
      <c r="G3349">
        <v>4.2838789999999998</v>
      </c>
    </row>
    <row r="3350" spans="1:7" x14ac:dyDescent="0.25">
      <c r="A3350">
        <v>3349</v>
      </c>
      <c r="D3350">
        <v>155.67079899999999</v>
      </c>
      <c r="E3350">
        <v>6.7135829999999999</v>
      </c>
      <c r="F3350">
        <v>145.543305</v>
      </c>
      <c r="G3350">
        <v>4.2838789999999998</v>
      </c>
    </row>
    <row r="3351" spans="1:7" x14ac:dyDescent="0.25">
      <c r="A3351">
        <v>3350</v>
      </c>
      <c r="D3351">
        <v>155.67079899999999</v>
      </c>
      <c r="E3351">
        <v>6.7135829999999999</v>
      </c>
      <c r="F3351">
        <v>145.60746</v>
      </c>
      <c r="G3351">
        <v>4.2838789999999998</v>
      </c>
    </row>
    <row r="3352" spans="1:7" x14ac:dyDescent="0.25">
      <c r="A3352">
        <v>3351</v>
      </c>
      <c r="D3352">
        <v>155.67079899999999</v>
      </c>
      <c r="E3352">
        <v>6.7135829999999999</v>
      </c>
      <c r="F3352">
        <v>145.60746</v>
      </c>
      <c r="G3352">
        <v>4.2838789999999998</v>
      </c>
    </row>
    <row r="3353" spans="1:7" x14ac:dyDescent="0.25">
      <c r="A3353">
        <v>3352</v>
      </c>
      <c r="D3353">
        <v>155.67079899999999</v>
      </c>
      <c r="E3353">
        <v>6.7135829999999999</v>
      </c>
      <c r="F3353">
        <v>145.60746</v>
      </c>
      <c r="G3353">
        <v>4.2838789999999998</v>
      </c>
    </row>
    <row r="3354" spans="1:7" x14ac:dyDescent="0.25">
      <c r="A3354">
        <v>3353</v>
      </c>
      <c r="D3354">
        <v>155.67079899999999</v>
      </c>
      <c r="E3354">
        <v>6.7135829999999999</v>
      </c>
      <c r="F3354">
        <v>145.73567199999999</v>
      </c>
      <c r="G3354">
        <v>4.2838789999999998</v>
      </c>
    </row>
    <row r="3355" spans="1:7" x14ac:dyDescent="0.25">
      <c r="A3355">
        <v>3354</v>
      </c>
      <c r="D3355">
        <v>155.67079899999999</v>
      </c>
      <c r="E3355">
        <v>6.7135829999999999</v>
      </c>
      <c r="F3355">
        <v>145.73567199999999</v>
      </c>
      <c r="G3355">
        <v>4.2838789999999998</v>
      </c>
    </row>
    <row r="3356" spans="1:7" x14ac:dyDescent="0.25">
      <c r="A3356">
        <v>3355</v>
      </c>
      <c r="F3356">
        <v>145.863777</v>
      </c>
      <c r="G3356">
        <v>4.2838789999999998</v>
      </c>
    </row>
    <row r="3357" spans="1:7" x14ac:dyDescent="0.25">
      <c r="A3357">
        <v>3356</v>
      </c>
      <c r="B3357">
        <v>164.323925</v>
      </c>
      <c r="C3357">
        <v>5.30694</v>
      </c>
      <c r="F3357">
        <v>145.863777</v>
      </c>
      <c r="G3357">
        <v>4.2838789999999998</v>
      </c>
    </row>
    <row r="3358" spans="1:7" x14ac:dyDescent="0.25">
      <c r="A3358">
        <v>3357</v>
      </c>
      <c r="B3358">
        <v>164.323925</v>
      </c>
      <c r="C3358">
        <v>5.30694</v>
      </c>
      <c r="F3358">
        <v>145.863777</v>
      </c>
      <c r="G3358">
        <v>4.2838789999999998</v>
      </c>
    </row>
    <row r="3359" spans="1:7" x14ac:dyDescent="0.25">
      <c r="A3359">
        <v>3358</v>
      </c>
      <c r="B3359">
        <v>164.323925</v>
      </c>
      <c r="C3359">
        <v>5.30694</v>
      </c>
      <c r="F3359">
        <v>146.12019699999999</v>
      </c>
      <c r="G3359">
        <v>4.4757220000000002</v>
      </c>
    </row>
    <row r="3360" spans="1:7" x14ac:dyDescent="0.25">
      <c r="A3360">
        <v>3359</v>
      </c>
      <c r="B3360">
        <v>164.323925</v>
      </c>
      <c r="C3360">
        <v>5.30694</v>
      </c>
    </row>
    <row r="3361" spans="1:9" x14ac:dyDescent="0.25">
      <c r="A3361">
        <v>3360</v>
      </c>
      <c r="B3361">
        <v>164.323925</v>
      </c>
      <c r="C3361">
        <v>5.30694</v>
      </c>
    </row>
    <row r="3362" spans="1:9" x14ac:dyDescent="0.25">
      <c r="A3362">
        <v>3361</v>
      </c>
      <c r="B3362">
        <v>164.323925</v>
      </c>
      <c r="C3362">
        <v>5.30694</v>
      </c>
    </row>
    <row r="3363" spans="1:9" x14ac:dyDescent="0.25">
      <c r="A3363">
        <v>3362</v>
      </c>
      <c r="B3363">
        <v>164.323925</v>
      </c>
      <c r="C3363">
        <v>5.30694</v>
      </c>
      <c r="H3363">
        <v>154.83748299999999</v>
      </c>
      <c r="I3363">
        <v>8.1202269999999999</v>
      </c>
    </row>
    <row r="3364" spans="1:9" x14ac:dyDescent="0.25">
      <c r="A3364">
        <v>3363</v>
      </c>
      <c r="B3364">
        <v>164.323925</v>
      </c>
      <c r="C3364">
        <v>5.30694</v>
      </c>
      <c r="H3364">
        <v>154.83748299999999</v>
      </c>
      <c r="I3364">
        <v>8.1202269999999999</v>
      </c>
    </row>
    <row r="3365" spans="1:9" x14ac:dyDescent="0.25">
      <c r="A3365">
        <v>3364</v>
      </c>
      <c r="B3365">
        <v>164.323925</v>
      </c>
      <c r="C3365">
        <v>5.30694</v>
      </c>
      <c r="H3365">
        <v>154.83748299999999</v>
      </c>
      <c r="I3365">
        <v>8.1202269999999999</v>
      </c>
    </row>
    <row r="3366" spans="1:9" x14ac:dyDescent="0.25">
      <c r="A3366">
        <v>3365</v>
      </c>
      <c r="B3366">
        <v>164.323925</v>
      </c>
      <c r="C3366">
        <v>5.30694</v>
      </c>
      <c r="H3366">
        <v>154.83748299999999</v>
      </c>
      <c r="I3366">
        <v>8.1202269999999999</v>
      </c>
    </row>
    <row r="3367" spans="1:9" x14ac:dyDescent="0.25">
      <c r="A3367">
        <v>3366</v>
      </c>
      <c r="B3367">
        <v>164.323925</v>
      </c>
      <c r="C3367">
        <v>5.30694</v>
      </c>
      <c r="H3367">
        <v>154.83748299999999</v>
      </c>
      <c r="I3367">
        <v>8.1202269999999999</v>
      </c>
    </row>
    <row r="3368" spans="1:9" x14ac:dyDescent="0.25">
      <c r="A3368">
        <v>3367</v>
      </c>
      <c r="B3368">
        <v>164.323925</v>
      </c>
      <c r="C3368">
        <v>5.30694</v>
      </c>
      <c r="H3368">
        <v>154.83748299999999</v>
      </c>
      <c r="I3368">
        <v>8.1202269999999999</v>
      </c>
    </row>
    <row r="3369" spans="1:9" x14ac:dyDescent="0.25">
      <c r="A3369">
        <v>3368</v>
      </c>
      <c r="B3369">
        <v>164.323925</v>
      </c>
      <c r="C3369">
        <v>5.30694</v>
      </c>
      <c r="H3369">
        <v>154.83748299999999</v>
      </c>
      <c r="I3369">
        <v>8.1202269999999999</v>
      </c>
    </row>
    <row r="3370" spans="1:9" x14ac:dyDescent="0.25">
      <c r="A3370">
        <v>3369</v>
      </c>
      <c r="B3370">
        <v>164.323925</v>
      </c>
      <c r="C3370">
        <v>5.30694</v>
      </c>
      <c r="H3370">
        <v>154.83748299999999</v>
      </c>
      <c r="I3370">
        <v>8.1202269999999999</v>
      </c>
    </row>
    <row r="3371" spans="1:9" x14ac:dyDescent="0.25">
      <c r="A3371">
        <v>3370</v>
      </c>
      <c r="B3371">
        <v>164.323925</v>
      </c>
      <c r="C3371">
        <v>5.30694</v>
      </c>
      <c r="H3371">
        <v>154.83748299999999</v>
      </c>
      <c r="I3371">
        <v>8.1202269999999999</v>
      </c>
    </row>
    <row r="3372" spans="1:9" x14ac:dyDescent="0.25">
      <c r="A3372">
        <v>3371</v>
      </c>
      <c r="B3372">
        <v>164.323925</v>
      </c>
      <c r="C3372">
        <v>5.30694</v>
      </c>
      <c r="H3372">
        <v>154.83748299999999</v>
      </c>
      <c r="I3372">
        <v>8.1202269999999999</v>
      </c>
    </row>
    <row r="3373" spans="1:9" x14ac:dyDescent="0.25">
      <c r="A3373">
        <v>3372</v>
      </c>
      <c r="B3373">
        <v>164.323925</v>
      </c>
      <c r="C3373">
        <v>5.30694</v>
      </c>
      <c r="H3373">
        <v>155.02974699999999</v>
      </c>
      <c r="I3373">
        <v>7.9923310000000001</v>
      </c>
    </row>
    <row r="3374" spans="1:9" x14ac:dyDescent="0.25">
      <c r="A3374">
        <v>3373</v>
      </c>
      <c r="B3374">
        <v>164.323925</v>
      </c>
      <c r="C3374">
        <v>5.30694</v>
      </c>
      <c r="H3374">
        <v>155.02974699999999</v>
      </c>
      <c r="I3374">
        <v>7.9923310000000001</v>
      </c>
    </row>
    <row r="3375" spans="1:9" x14ac:dyDescent="0.25">
      <c r="A3375">
        <v>3374</v>
      </c>
      <c r="H3375">
        <v>155.02974699999999</v>
      </c>
      <c r="I3375">
        <v>7.9923310000000001</v>
      </c>
    </row>
    <row r="3376" spans="1:9" x14ac:dyDescent="0.25">
      <c r="A3376">
        <v>3375</v>
      </c>
      <c r="H3376">
        <v>155.35032699999999</v>
      </c>
      <c r="I3376">
        <v>7.9923310000000001</v>
      </c>
    </row>
    <row r="3377" spans="1:9" x14ac:dyDescent="0.25">
      <c r="A3377">
        <v>3376</v>
      </c>
      <c r="H3377">
        <v>155.35032699999999</v>
      </c>
      <c r="I3377">
        <v>7.9923310000000001</v>
      </c>
    </row>
    <row r="3378" spans="1:9" x14ac:dyDescent="0.25">
      <c r="A3378">
        <v>3377</v>
      </c>
      <c r="D3378">
        <v>175.220585</v>
      </c>
      <c r="E3378">
        <v>6.1380520000000001</v>
      </c>
      <c r="H3378">
        <v>155.35032699999999</v>
      </c>
      <c r="I3378">
        <v>7.9923310000000001</v>
      </c>
    </row>
    <row r="3379" spans="1:9" x14ac:dyDescent="0.25">
      <c r="A3379">
        <v>3378</v>
      </c>
      <c r="D3379">
        <v>175.220585</v>
      </c>
      <c r="E3379">
        <v>6.1380520000000001</v>
      </c>
      <c r="H3379">
        <v>155.60664399999999</v>
      </c>
      <c r="I3379">
        <v>7.8644350000000003</v>
      </c>
    </row>
    <row r="3380" spans="1:9" x14ac:dyDescent="0.25">
      <c r="A3380">
        <v>3379</v>
      </c>
      <c r="D3380">
        <v>175.220585</v>
      </c>
      <c r="E3380">
        <v>6.1380520000000001</v>
      </c>
      <c r="F3380">
        <v>163.04202699999999</v>
      </c>
      <c r="G3380">
        <v>5.0511480000000004</v>
      </c>
      <c r="H3380">
        <v>155.60664399999999</v>
      </c>
      <c r="I3380">
        <v>7.8644350000000003</v>
      </c>
    </row>
    <row r="3381" spans="1:9" x14ac:dyDescent="0.25">
      <c r="A3381">
        <v>3380</v>
      </c>
      <c r="D3381">
        <v>175.220585</v>
      </c>
      <c r="E3381">
        <v>6.1380520000000001</v>
      </c>
      <c r="F3381">
        <v>163.04202699999999</v>
      </c>
      <c r="G3381">
        <v>5.0511480000000004</v>
      </c>
      <c r="H3381">
        <v>155.67079899999999</v>
      </c>
      <c r="I3381">
        <v>7.8644350000000003</v>
      </c>
    </row>
    <row r="3382" spans="1:9" x14ac:dyDescent="0.25">
      <c r="A3382">
        <v>3381</v>
      </c>
      <c r="D3382">
        <v>175.220585</v>
      </c>
      <c r="E3382">
        <v>6.1380520000000001</v>
      </c>
      <c r="F3382">
        <v>163.04202699999999</v>
      </c>
      <c r="G3382">
        <v>5.0511480000000004</v>
      </c>
      <c r="H3382">
        <v>155.92711700000001</v>
      </c>
      <c r="I3382">
        <v>7.8644350000000003</v>
      </c>
    </row>
    <row r="3383" spans="1:9" x14ac:dyDescent="0.25">
      <c r="A3383">
        <v>3382</v>
      </c>
      <c r="D3383">
        <v>175.220585</v>
      </c>
      <c r="E3383">
        <v>6.1380520000000001</v>
      </c>
      <c r="F3383">
        <v>163.04202699999999</v>
      </c>
      <c r="G3383">
        <v>5.0511480000000004</v>
      </c>
    </row>
    <row r="3384" spans="1:9" x14ac:dyDescent="0.25">
      <c r="A3384">
        <v>3383</v>
      </c>
      <c r="D3384">
        <v>175.220585</v>
      </c>
      <c r="E3384">
        <v>6.1380520000000001</v>
      </c>
      <c r="F3384">
        <v>163.04202699999999</v>
      </c>
      <c r="G3384">
        <v>5.0511480000000004</v>
      </c>
    </row>
    <row r="3385" spans="1:9" x14ac:dyDescent="0.25">
      <c r="A3385">
        <v>3384</v>
      </c>
      <c r="D3385">
        <v>175.220585</v>
      </c>
      <c r="E3385">
        <v>6.1380520000000001</v>
      </c>
      <c r="F3385">
        <v>163.04202699999999</v>
      </c>
      <c r="G3385">
        <v>5.0511480000000004</v>
      </c>
    </row>
    <row r="3386" spans="1:9" x14ac:dyDescent="0.25">
      <c r="A3386">
        <v>3385</v>
      </c>
      <c r="D3386">
        <v>175.220585</v>
      </c>
      <c r="E3386">
        <v>6.1380520000000001</v>
      </c>
      <c r="F3386">
        <v>163.04202699999999</v>
      </c>
      <c r="G3386">
        <v>5.0511480000000004</v>
      </c>
    </row>
    <row r="3387" spans="1:9" x14ac:dyDescent="0.25">
      <c r="A3387">
        <v>3386</v>
      </c>
      <c r="D3387">
        <v>175.220585</v>
      </c>
      <c r="E3387">
        <v>6.1380520000000001</v>
      </c>
      <c r="F3387">
        <v>163.04202699999999</v>
      </c>
      <c r="G3387">
        <v>5.0511480000000004</v>
      </c>
    </row>
    <row r="3388" spans="1:9" x14ac:dyDescent="0.25">
      <c r="A3388">
        <v>3387</v>
      </c>
      <c r="D3388">
        <v>175.220585</v>
      </c>
      <c r="E3388">
        <v>6.1380520000000001</v>
      </c>
      <c r="F3388">
        <v>163.04202699999999</v>
      </c>
      <c r="G3388">
        <v>5.0511480000000004</v>
      </c>
    </row>
    <row r="3389" spans="1:9" x14ac:dyDescent="0.25">
      <c r="A3389">
        <v>3388</v>
      </c>
      <c r="D3389">
        <v>175.220585</v>
      </c>
      <c r="E3389">
        <v>6.1380520000000001</v>
      </c>
      <c r="F3389">
        <v>163.04202699999999</v>
      </c>
      <c r="G3389">
        <v>5.0511480000000004</v>
      </c>
    </row>
    <row r="3390" spans="1:9" x14ac:dyDescent="0.25">
      <c r="A3390">
        <v>3389</v>
      </c>
      <c r="D3390">
        <v>175.220585</v>
      </c>
      <c r="E3390">
        <v>6.1380520000000001</v>
      </c>
      <c r="F3390">
        <v>163.04202699999999</v>
      </c>
      <c r="G3390">
        <v>5.0511480000000004</v>
      </c>
    </row>
    <row r="3391" spans="1:9" x14ac:dyDescent="0.25">
      <c r="A3391">
        <v>3390</v>
      </c>
      <c r="D3391">
        <v>175.220585</v>
      </c>
      <c r="E3391">
        <v>6.1380520000000001</v>
      </c>
      <c r="F3391">
        <v>163.10608300000001</v>
      </c>
      <c r="G3391">
        <v>5.1790440000000002</v>
      </c>
    </row>
    <row r="3392" spans="1:9" x14ac:dyDescent="0.25">
      <c r="A3392">
        <v>3391</v>
      </c>
      <c r="D3392">
        <v>175.220585</v>
      </c>
      <c r="E3392">
        <v>6.1380520000000001</v>
      </c>
      <c r="F3392">
        <v>163.23429099999998</v>
      </c>
      <c r="G3392">
        <v>5.1790440000000002</v>
      </c>
    </row>
    <row r="3393" spans="1:9" x14ac:dyDescent="0.25">
      <c r="A3393">
        <v>3392</v>
      </c>
      <c r="D3393">
        <v>175.220585</v>
      </c>
      <c r="E3393">
        <v>6.1380520000000001</v>
      </c>
      <c r="F3393">
        <v>163.23429099999998</v>
      </c>
      <c r="G3393">
        <v>5.1790440000000002</v>
      </c>
    </row>
    <row r="3394" spans="1:9" x14ac:dyDescent="0.25">
      <c r="A3394">
        <v>3393</v>
      </c>
      <c r="D3394">
        <v>175.220585</v>
      </c>
      <c r="E3394">
        <v>6.1380520000000001</v>
      </c>
      <c r="F3394">
        <v>163.23429099999998</v>
      </c>
      <c r="G3394">
        <v>5.1790440000000002</v>
      </c>
    </row>
    <row r="3395" spans="1:9" x14ac:dyDescent="0.25">
      <c r="A3395">
        <v>3394</v>
      </c>
      <c r="D3395">
        <v>175.220585</v>
      </c>
      <c r="E3395">
        <v>6.1380520000000001</v>
      </c>
      <c r="F3395">
        <v>163.29834399999999</v>
      </c>
      <c r="G3395">
        <v>5.1150960000000003</v>
      </c>
    </row>
    <row r="3396" spans="1:9" x14ac:dyDescent="0.25">
      <c r="A3396">
        <v>3395</v>
      </c>
      <c r="D3396">
        <v>175.47689800000001</v>
      </c>
      <c r="E3396">
        <v>6.3298959999999997</v>
      </c>
      <c r="F3396">
        <v>163.29834399999999</v>
      </c>
      <c r="G3396">
        <v>5.1150960000000003</v>
      </c>
    </row>
    <row r="3397" spans="1:9" x14ac:dyDescent="0.25">
      <c r="A3397">
        <v>3396</v>
      </c>
      <c r="B3397">
        <v>185.28392199999999</v>
      </c>
      <c r="C3397">
        <v>4.7953570000000001</v>
      </c>
      <c r="F3397">
        <v>163.554768</v>
      </c>
      <c r="G3397">
        <v>5.1150960000000003</v>
      </c>
    </row>
    <row r="3398" spans="1:9" x14ac:dyDescent="0.25">
      <c r="A3398">
        <v>3397</v>
      </c>
      <c r="B3398">
        <v>185.28392199999999</v>
      </c>
      <c r="C3398">
        <v>4.7953570000000001</v>
      </c>
      <c r="F3398">
        <v>163.554768</v>
      </c>
      <c r="G3398">
        <v>5.1150960000000003</v>
      </c>
    </row>
    <row r="3399" spans="1:9" x14ac:dyDescent="0.25">
      <c r="A3399">
        <v>3398</v>
      </c>
      <c r="B3399">
        <v>185.28392199999999</v>
      </c>
      <c r="C3399">
        <v>4.7953570000000001</v>
      </c>
      <c r="F3399">
        <v>163.682976</v>
      </c>
      <c r="G3399">
        <v>5.0511480000000004</v>
      </c>
    </row>
    <row r="3400" spans="1:9" x14ac:dyDescent="0.25">
      <c r="A3400">
        <v>3399</v>
      </c>
      <c r="B3400">
        <v>185.28392199999999</v>
      </c>
      <c r="C3400">
        <v>4.7953570000000001</v>
      </c>
      <c r="F3400">
        <v>164.38808499999999</v>
      </c>
      <c r="G3400">
        <v>5.1150960000000003</v>
      </c>
    </row>
    <row r="3401" spans="1:9" x14ac:dyDescent="0.25">
      <c r="A3401">
        <v>3400</v>
      </c>
      <c r="B3401">
        <v>185.28392199999999</v>
      </c>
      <c r="C3401">
        <v>4.7953570000000001</v>
      </c>
    </row>
    <row r="3402" spans="1:9" x14ac:dyDescent="0.25">
      <c r="A3402">
        <v>3401</v>
      </c>
      <c r="B3402">
        <v>185.28392199999999</v>
      </c>
      <c r="C3402">
        <v>4.7953570000000001</v>
      </c>
    </row>
    <row r="3403" spans="1:9" x14ac:dyDescent="0.25">
      <c r="A3403">
        <v>3402</v>
      </c>
      <c r="B3403">
        <v>185.28392199999999</v>
      </c>
      <c r="C3403">
        <v>4.7953570000000001</v>
      </c>
    </row>
    <row r="3404" spans="1:9" x14ac:dyDescent="0.25">
      <c r="A3404">
        <v>3403</v>
      </c>
      <c r="B3404">
        <v>185.28392199999999</v>
      </c>
      <c r="C3404">
        <v>4.7953570000000001</v>
      </c>
    </row>
    <row r="3405" spans="1:9" x14ac:dyDescent="0.25">
      <c r="A3405">
        <v>3404</v>
      </c>
      <c r="B3405">
        <v>185.28392199999999</v>
      </c>
      <c r="C3405">
        <v>4.7953570000000001</v>
      </c>
      <c r="H3405">
        <v>174.38726399999999</v>
      </c>
      <c r="I3405">
        <v>7.5446960000000001</v>
      </c>
    </row>
    <row r="3406" spans="1:9" x14ac:dyDescent="0.25">
      <c r="A3406">
        <v>3405</v>
      </c>
      <c r="B3406">
        <v>185.28392199999999</v>
      </c>
      <c r="C3406">
        <v>4.7953570000000001</v>
      </c>
      <c r="H3406">
        <v>174.38726399999999</v>
      </c>
      <c r="I3406">
        <v>7.5446960000000001</v>
      </c>
    </row>
    <row r="3407" spans="1:9" x14ac:dyDescent="0.25">
      <c r="A3407">
        <v>3406</v>
      </c>
      <c r="B3407">
        <v>185.28392199999999</v>
      </c>
      <c r="C3407">
        <v>4.7953570000000001</v>
      </c>
      <c r="H3407">
        <v>174.38726399999999</v>
      </c>
      <c r="I3407">
        <v>7.5446960000000001</v>
      </c>
    </row>
    <row r="3408" spans="1:9" x14ac:dyDescent="0.25">
      <c r="A3408">
        <v>3407</v>
      </c>
      <c r="B3408">
        <v>185.28392199999999</v>
      </c>
      <c r="C3408">
        <v>4.7953570000000001</v>
      </c>
      <c r="H3408">
        <v>174.38726399999999</v>
      </c>
      <c r="I3408">
        <v>7.5446960000000001</v>
      </c>
    </row>
    <row r="3409" spans="1:9" x14ac:dyDescent="0.25">
      <c r="A3409">
        <v>3408</v>
      </c>
      <c r="B3409">
        <v>185.28392199999999</v>
      </c>
      <c r="C3409">
        <v>4.7953570000000001</v>
      </c>
      <c r="H3409">
        <v>174.38726399999999</v>
      </c>
      <c r="I3409">
        <v>7.5446960000000001</v>
      </c>
    </row>
    <row r="3410" spans="1:9" x14ac:dyDescent="0.25">
      <c r="A3410">
        <v>3409</v>
      </c>
      <c r="B3410">
        <v>185.28392199999999</v>
      </c>
      <c r="C3410">
        <v>4.7953570000000001</v>
      </c>
      <c r="H3410">
        <v>174.38726399999999</v>
      </c>
      <c r="I3410">
        <v>7.5446960000000001</v>
      </c>
    </row>
    <row r="3411" spans="1:9" x14ac:dyDescent="0.25">
      <c r="A3411">
        <v>3410</v>
      </c>
      <c r="B3411">
        <v>185.28392199999999</v>
      </c>
      <c r="C3411">
        <v>4.7953570000000001</v>
      </c>
      <c r="H3411">
        <v>174.38726399999999</v>
      </c>
      <c r="I3411">
        <v>7.5446960000000001</v>
      </c>
    </row>
    <row r="3412" spans="1:9" x14ac:dyDescent="0.25">
      <c r="A3412">
        <v>3411</v>
      </c>
      <c r="B3412">
        <v>185.28392199999999</v>
      </c>
      <c r="C3412">
        <v>4.7953570000000001</v>
      </c>
      <c r="H3412">
        <v>174.38726399999999</v>
      </c>
      <c r="I3412">
        <v>7.5446960000000001</v>
      </c>
    </row>
    <row r="3413" spans="1:9" x14ac:dyDescent="0.25">
      <c r="A3413">
        <v>3412</v>
      </c>
      <c r="B3413">
        <v>185.28392199999999</v>
      </c>
      <c r="C3413">
        <v>4.7953570000000001</v>
      </c>
      <c r="H3413">
        <v>174.38726399999999</v>
      </c>
      <c r="I3413">
        <v>7.5446960000000001</v>
      </c>
    </row>
    <row r="3414" spans="1:9" x14ac:dyDescent="0.25">
      <c r="A3414">
        <v>3413</v>
      </c>
      <c r="B3414">
        <v>185.28392199999999</v>
      </c>
      <c r="C3414">
        <v>4.7953570000000001</v>
      </c>
      <c r="H3414">
        <v>174.38726399999999</v>
      </c>
      <c r="I3414">
        <v>7.5446960000000001</v>
      </c>
    </row>
    <row r="3415" spans="1:9" x14ac:dyDescent="0.25">
      <c r="A3415">
        <v>3414</v>
      </c>
      <c r="B3415">
        <v>185.28392199999999</v>
      </c>
      <c r="C3415">
        <v>4.7953570000000001</v>
      </c>
      <c r="H3415">
        <v>174.38726399999999</v>
      </c>
      <c r="I3415">
        <v>7.5446960000000001</v>
      </c>
    </row>
    <row r="3416" spans="1:9" x14ac:dyDescent="0.25">
      <c r="A3416">
        <v>3415</v>
      </c>
      <c r="B3416">
        <v>185.28392199999999</v>
      </c>
      <c r="C3416">
        <v>4.7953570000000001</v>
      </c>
      <c r="H3416">
        <v>174.707741</v>
      </c>
      <c r="I3416">
        <v>7.8004879999999996</v>
      </c>
    </row>
    <row r="3417" spans="1:9" x14ac:dyDescent="0.25">
      <c r="A3417">
        <v>3416</v>
      </c>
      <c r="H3417">
        <v>174.771897</v>
      </c>
      <c r="I3417">
        <v>7.8004879999999996</v>
      </c>
    </row>
    <row r="3418" spans="1:9" x14ac:dyDescent="0.25">
      <c r="A3418">
        <v>3417</v>
      </c>
      <c r="D3418">
        <v>195.02678800000001</v>
      </c>
      <c r="E3418">
        <v>6.7135829999999999</v>
      </c>
      <c r="H3418">
        <v>174.83595299999999</v>
      </c>
      <c r="I3418">
        <v>7.8004879999999996</v>
      </c>
    </row>
    <row r="3419" spans="1:9" x14ac:dyDescent="0.25">
      <c r="A3419">
        <v>3418</v>
      </c>
      <c r="D3419">
        <v>195.02678800000001</v>
      </c>
      <c r="E3419">
        <v>6.7135829999999999</v>
      </c>
      <c r="H3419">
        <v>174.83595299999999</v>
      </c>
      <c r="I3419">
        <v>7.8004879999999996</v>
      </c>
    </row>
    <row r="3420" spans="1:9" x14ac:dyDescent="0.25">
      <c r="A3420">
        <v>3419</v>
      </c>
      <c r="D3420">
        <v>195.02678800000001</v>
      </c>
      <c r="E3420">
        <v>6.7135829999999999</v>
      </c>
      <c r="F3420">
        <v>182.97633999999999</v>
      </c>
      <c r="G3420">
        <v>4.2199309999999999</v>
      </c>
      <c r="H3420">
        <v>174.96416099999999</v>
      </c>
      <c r="I3420">
        <v>7.7365389999999996</v>
      </c>
    </row>
    <row r="3421" spans="1:9" x14ac:dyDescent="0.25">
      <c r="A3421">
        <v>3420</v>
      </c>
      <c r="D3421">
        <v>195.02678800000001</v>
      </c>
      <c r="E3421">
        <v>6.7135829999999999</v>
      </c>
      <c r="F3421">
        <v>182.97633999999999</v>
      </c>
      <c r="G3421">
        <v>4.2199309999999999</v>
      </c>
      <c r="H3421">
        <v>174.96416099999999</v>
      </c>
      <c r="I3421">
        <v>7.7365389999999996</v>
      </c>
    </row>
    <row r="3422" spans="1:9" x14ac:dyDescent="0.25">
      <c r="A3422">
        <v>3421</v>
      </c>
      <c r="D3422">
        <v>195.02678800000001</v>
      </c>
      <c r="E3422">
        <v>6.7135829999999999</v>
      </c>
      <c r="F3422">
        <v>182.97633999999999</v>
      </c>
      <c r="G3422">
        <v>4.2199309999999999</v>
      </c>
      <c r="H3422">
        <v>175.09237299999998</v>
      </c>
      <c r="I3422">
        <v>7.6725919999999999</v>
      </c>
    </row>
    <row r="3423" spans="1:9" x14ac:dyDescent="0.25">
      <c r="A3423">
        <v>3422</v>
      </c>
      <c r="D3423">
        <v>195.02678800000001</v>
      </c>
      <c r="E3423">
        <v>6.7135829999999999</v>
      </c>
      <c r="F3423">
        <v>182.91228699999999</v>
      </c>
      <c r="G3423">
        <v>4.2199309999999999</v>
      </c>
    </row>
    <row r="3424" spans="1:9" x14ac:dyDescent="0.25">
      <c r="A3424">
        <v>3423</v>
      </c>
      <c r="D3424">
        <v>195.02678800000001</v>
      </c>
      <c r="E3424">
        <v>6.7135829999999999</v>
      </c>
      <c r="F3424">
        <v>183.23275999999998</v>
      </c>
      <c r="G3424">
        <v>4.2838789999999998</v>
      </c>
    </row>
    <row r="3425" spans="1:7" x14ac:dyDescent="0.25">
      <c r="A3425">
        <v>3424</v>
      </c>
      <c r="D3425">
        <v>195.02678800000001</v>
      </c>
      <c r="E3425">
        <v>6.7135829999999999</v>
      </c>
      <c r="F3425">
        <v>183.23275999999998</v>
      </c>
      <c r="G3425">
        <v>4.2838789999999998</v>
      </c>
    </row>
    <row r="3426" spans="1:7" x14ac:dyDescent="0.25">
      <c r="A3426">
        <v>3425</v>
      </c>
      <c r="D3426">
        <v>195.02678800000001</v>
      </c>
      <c r="E3426">
        <v>6.7135829999999999</v>
      </c>
      <c r="F3426">
        <v>183.23275999999998</v>
      </c>
      <c r="G3426">
        <v>4.2838789999999998</v>
      </c>
    </row>
    <row r="3427" spans="1:7" x14ac:dyDescent="0.25">
      <c r="A3427">
        <v>3426</v>
      </c>
      <c r="D3427">
        <v>195.02678800000001</v>
      </c>
      <c r="E3427">
        <v>6.7135829999999999</v>
      </c>
      <c r="F3427">
        <v>183.23275999999998</v>
      </c>
      <c r="G3427">
        <v>4.2838789999999998</v>
      </c>
    </row>
    <row r="3428" spans="1:7" x14ac:dyDescent="0.25">
      <c r="A3428">
        <v>3427</v>
      </c>
      <c r="D3428">
        <v>195.02678800000001</v>
      </c>
      <c r="E3428">
        <v>6.7135829999999999</v>
      </c>
      <c r="F3428">
        <v>183.23275999999998</v>
      </c>
      <c r="G3428">
        <v>4.2838789999999998</v>
      </c>
    </row>
    <row r="3429" spans="1:7" x14ac:dyDescent="0.25">
      <c r="A3429">
        <v>3428</v>
      </c>
      <c r="D3429">
        <v>195.02678800000001</v>
      </c>
      <c r="E3429">
        <v>6.7135829999999999</v>
      </c>
      <c r="F3429">
        <v>183.23275999999998</v>
      </c>
      <c r="G3429">
        <v>4.2838789999999998</v>
      </c>
    </row>
    <row r="3430" spans="1:7" x14ac:dyDescent="0.25">
      <c r="A3430">
        <v>3429</v>
      </c>
      <c r="D3430">
        <v>195.02678800000001</v>
      </c>
      <c r="E3430">
        <v>6.7135829999999999</v>
      </c>
      <c r="F3430">
        <v>183.23275999999998</v>
      </c>
      <c r="G3430">
        <v>4.2838789999999998</v>
      </c>
    </row>
    <row r="3431" spans="1:7" x14ac:dyDescent="0.25">
      <c r="A3431">
        <v>3430</v>
      </c>
      <c r="D3431">
        <v>195.02678800000001</v>
      </c>
      <c r="E3431">
        <v>6.7135829999999999</v>
      </c>
      <c r="F3431">
        <v>183.23275999999998</v>
      </c>
      <c r="G3431">
        <v>4.2838789999999998</v>
      </c>
    </row>
    <row r="3432" spans="1:7" x14ac:dyDescent="0.25">
      <c r="A3432">
        <v>3431</v>
      </c>
      <c r="D3432">
        <v>195.02678800000001</v>
      </c>
      <c r="E3432">
        <v>6.7135829999999999</v>
      </c>
      <c r="F3432">
        <v>183.360972</v>
      </c>
      <c r="G3432">
        <v>4.4117740000000003</v>
      </c>
    </row>
    <row r="3433" spans="1:7" x14ac:dyDescent="0.25">
      <c r="A3433">
        <v>3432</v>
      </c>
      <c r="D3433">
        <v>195.02678800000001</v>
      </c>
      <c r="E3433">
        <v>6.7135829999999999</v>
      </c>
      <c r="F3433">
        <v>183.489182</v>
      </c>
      <c r="G3433">
        <v>4.4117740000000003</v>
      </c>
    </row>
    <row r="3434" spans="1:7" x14ac:dyDescent="0.25">
      <c r="A3434">
        <v>3433</v>
      </c>
      <c r="D3434">
        <v>195.02678800000001</v>
      </c>
      <c r="E3434">
        <v>6.7135829999999999</v>
      </c>
      <c r="F3434">
        <v>183.489182</v>
      </c>
      <c r="G3434">
        <v>4.4117740000000003</v>
      </c>
    </row>
    <row r="3435" spans="1:7" x14ac:dyDescent="0.25">
      <c r="A3435">
        <v>3434</v>
      </c>
      <c r="D3435">
        <v>195.02678800000001</v>
      </c>
      <c r="E3435">
        <v>6.7135829999999999</v>
      </c>
      <c r="F3435">
        <v>183.489182</v>
      </c>
      <c r="G3435">
        <v>4.4117740000000003</v>
      </c>
    </row>
    <row r="3436" spans="1:7" x14ac:dyDescent="0.25">
      <c r="A3436">
        <v>3435</v>
      </c>
      <c r="D3436">
        <v>195.02678800000001</v>
      </c>
      <c r="E3436">
        <v>6.7135829999999999</v>
      </c>
      <c r="F3436">
        <v>183.489182</v>
      </c>
      <c r="G3436">
        <v>4.4117740000000003</v>
      </c>
    </row>
    <row r="3437" spans="1:7" x14ac:dyDescent="0.25">
      <c r="A3437">
        <v>3436</v>
      </c>
      <c r="F3437">
        <v>183.61739399999999</v>
      </c>
      <c r="G3437">
        <v>4.4117740000000003</v>
      </c>
    </row>
    <row r="3438" spans="1:7" x14ac:dyDescent="0.25">
      <c r="A3438">
        <v>3437</v>
      </c>
      <c r="F3438">
        <v>183.745499</v>
      </c>
      <c r="G3438">
        <v>4.4117740000000003</v>
      </c>
    </row>
    <row r="3439" spans="1:7" x14ac:dyDescent="0.25">
      <c r="A3439">
        <v>3438</v>
      </c>
      <c r="B3439">
        <v>203.74407199999999</v>
      </c>
      <c r="C3439">
        <v>5.4347310000000002</v>
      </c>
      <c r="F3439">
        <v>183.745499</v>
      </c>
      <c r="G3439">
        <v>4.4117740000000003</v>
      </c>
    </row>
    <row r="3440" spans="1:7" x14ac:dyDescent="0.25">
      <c r="A3440">
        <v>3439</v>
      </c>
      <c r="B3440">
        <v>204.825095</v>
      </c>
      <c r="C3440">
        <v>5.9465029999999999</v>
      </c>
    </row>
    <row r="3441" spans="1:9" x14ac:dyDescent="0.25">
      <c r="A3441">
        <v>3440</v>
      </c>
      <c r="B3441">
        <v>204.825095</v>
      </c>
      <c r="C3441">
        <v>5.9465029999999999</v>
      </c>
    </row>
    <row r="3442" spans="1:9" x14ac:dyDescent="0.25">
      <c r="A3442">
        <v>3441</v>
      </c>
      <c r="B3442">
        <v>204.825095</v>
      </c>
      <c r="C3442">
        <v>5.9465029999999999</v>
      </c>
      <c r="H3442">
        <v>193.937049</v>
      </c>
      <c r="I3442">
        <v>8.311966</v>
      </c>
    </row>
    <row r="3443" spans="1:9" x14ac:dyDescent="0.25">
      <c r="A3443">
        <v>3442</v>
      </c>
      <c r="B3443">
        <v>204.825095</v>
      </c>
      <c r="C3443">
        <v>5.9465029999999999</v>
      </c>
      <c r="H3443">
        <v>193.937049</v>
      </c>
      <c r="I3443">
        <v>8.311966</v>
      </c>
    </row>
    <row r="3444" spans="1:9" x14ac:dyDescent="0.25">
      <c r="A3444">
        <v>3443</v>
      </c>
      <c r="B3444">
        <v>204.825095</v>
      </c>
      <c r="C3444">
        <v>5.9465029999999999</v>
      </c>
      <c r="H3444">
        <v>193.937049</v>
      </c>
      <c r="I3444">
        <v>8.311966</v>
      </c>
    </row>
    <row r="3445" spans="1:9" x14ac:dyDescent="0.25">
      <c r="A3445">
        <v>3444</v>
      </c>
      <c r="B3445">
        <v>204.825095</v>
      </c>
      <c r="C3445">
        <v>5.9465029999999999</v>
      </c>
      <c r="H3445">
        <v>193.937049</v>
      </c>
      <c r="I3445">
        <v>8.311966</v>
      </c>
    </row>
    <row r="3446" spans="1:9" x14ac:dyDescent="0.25">
      <c r="A3446">
        <v>3445</v>
      </c>
      <c r="B3446">
        <v>204.825095</v>
      </c>
      <c r="C3446">
        <v>5.9465029999999999</v>
      </c>
      <c r="H3446">
        <v>193.937049</v>
      </c>
      <c r="I3446">
        <v>8.311966</v>
      </c>
    </row>
    <row r="3447" spans="1:9" x14ac:dyDescent="0.25">
      <c r="A3447">
        <v>3446</v>
      </c>
      <c r="B3447">
        <v>204.825095</v>
      </c>
      <c r="C3447">
        <v>5.9465029999999999</v>
      </c>
      <c r="H3447">
        <v>193.937049</v>
      </c>
      <c r="I3447">
        <v>8.311966</v>
      </c>
    </row>
    <row r="3448" spans="1:9" x14ac:dyDescent="0.25">
      <c r="A3448">
        <v>3447</v>
      </c>
      <c r="B3448">
        <v>204.825095</v>
      </c>
      <c r="C3448">
        <v>5.9465029999999999</v>
      </c>
      <c r="H3448">
        <v>193.937049</v>
      </c>
      <c r="I3448">
        <v>8.311966</v>
      </c>
    </row>
    <row r="3449" spans="1:9" x14ac:dyDescent="0.25">
      <c r="A3449">
        <v>3448</v>
      </c>
      <c r="B3449">
        <v>204.825095</v>
      </c>
      <c r="C3449">
        <v>5.9465029999999999</v>
      </c>
      <c r="H3449">
        <v>193.937049</v>
      </c>
      <c r="I3449">
        <v>8.311966</v>
      </c>
    </row>
    <row r="3450" spans="1:9" x14ac:dyDescent="0.25">
      <c r="A3450">
        <v>3449</v>
      </c>
      <c r="B3450">
        <v>204.825095</v>
      </c>
      <c r="C3450">
        <v>5.9465029999999999</v>
      </c>
      <c r="H3450">
        <v>193.937049</v>
      </c>
      <c r="I3450">
        <v>8.311966</v>
      </c>
    </row>
    <row r="3451" spans="1:9" x14ac:dyDescent="0.25">
      <c r="A3451">
        <v>3450</v>
      </c>
      <c r="B3451">
        <v>204.825095</v>
      </c>
      <c r="C3451">
        <v>5.9465029999999999</v>
      </c>
      <c r="H3451">
        <v>193.937049</v>
      </c>
      <c r="I3451">
        <v>8.311966</v>
      </c>
    </row>
    <row r="3452" spans="1:9" x14ac:dyDescent="0.25">
      <c r="A3452">
        <v>3451</v>
      </c>
      <c r="B3452">
        <v>204.825095</v>
      </c>
      <c r="C3452">
        <v>5.9465029999999999</v>
      </c>
      <c r="H3452">
        <v>193.937049</v>
      </c>
      <c r="I3452">
        <v>8.311966</v>
      </c>
    </row>
    <row r="3453" spans="1:9" x14ac:dyDescent="0.25">
      <c r="A3453">
        <v>3452</v>
      </c>
      <c r="B3453">
        <v>204.825095</v>
      </c>
      <c r="C3453">
        <v>5.9465029999999999</v>
      </c>
      <c r="H3453">
        <v>193.937049</v>
      </c>
      <c r="I3453">
        <v>8.311966</v>
      </c>
    </row>
    <row r="3454" spans="1:9" x14ac:dyDescent="0.25">
      <c r="A3454">
        <v>3453</v>
      </c>
      <c r="B3454">
        <v>204.825095</v>
      </c>
      <c r="C3454">
        <v>5.9465029999999999</v>
      </c>
      <c r="H3454">
        <v>193.937049</v>
      </c>
      <c r="I3454">
        <v>8.311966</v>
      </c>
    </row>
    <row r="3455" spans="1:9" x14ac:dyDescent="0.25">
      <c r="A3455">
        <v>3454</v>
      </c>
      <c r="B3455">
        <v>204.825095</v>
      </c>
      <c r="C3455">
        <v>5.9465029999999999</v>
      </c>
      <c r="H3455">
        <v>193.937049</v>
      </c>
      <c r="I3455">
        <v>8.311966</v>
      </c>
    </row>
    <row r="3456" spans="1:9" x14ac:dyDescent="0.25">
      <c r="A3456">
        <v>3455</v>
      </c>
      <c r="B3456">
        <v>204.825095</v>
      </c>
      <c r="C3456">
        <v>5.9465029999999999</v>
      </c>
      <c r="H3456">
        <v>193.937049</v>
      </c>
      <c r="I3456">
        <v>8.311966</v>
      </c>
    </row>
    <row r="3457" spans="1:9" x14ac:dyDescent="0.25">
      <c r="A3457">
        <v>3456</v>
      </c>
      <c r="B3457">
        <v>205.005809</v>
      </c>
      <c r="C3457">
        <v>5.9465029999999999</v>
      </c>
      <c r="H3457">
        <v>193.937049</v>
      </c>
      <c r="I3457">
        <v>8.311966</v>
      </c>
    </row>
    <row r="3458" spans="1:9" x14ac:dyDescent="0.25">
      <c r="A3458">
        <v>3457</v>
      </c>
      <c r="B3458">
        <v>205.12625</v>
      </c>
      <c r="C3458">
        <v>5.9465029999999999</v>
      </c>
      <c r="H3458">
        <v>193.937049</v>
      </c>
      <c r="I3458">
        <v>8.311966</v>
      </c>
    </row>
    <row r="3459" spans="1:9" x14ac:dyDescent="0.25">
      <c r="A3459">
        <v>3458</v>
      </c>
      <c r="H3459">
        <v>194.19346999999999</v>
      </c>
      <c r="I3459">
        <v>8.311966</v>
      </c>
    </row>
    <row r="3460" spans="1:9" x14ac:dyDescent="0.25">
      <c r="A3460">
        <v>3459</v>
      </c>
      <c r="D3460">
        <v>212.47562299999998</v>
      </c>
      <c r="E3460">
        <v>6.2468620000000001</v>
      </c>
      <c r="H3460">
        <v>194.19346999999999</v>
      </c>
      <c r="I3460">
        <v>8.311966</v>
      </c>
    </row>
    <row r="3461" spans="1:9" x14ac:dyDescent="0.25">
      <c r="A3461">
        <v>3460</v>
      </c>
      <c r="D3461">
        <v>212.47562299999998</v>
      </c>
      <c r="E3461">
        <v>6.2468620000000001</v>
      </c>
      <c r="H3461">
        <v>194.32168099999998</v>
      </c>
      <c r="I3461">
        <v>8.2481229999999996</v>
      </c>
    </row>
    <row r="3462" spans="1:9" x14ac:dyDescent="0.25">
      <c r="A3462">
        <v>3461</v>
      </c>
      <c r="D3462">
        <v>212.47562299999998</v>
      </c>
      <c r="E3462">
        <v>6.2468620000000001</v>
      </c>
      <c r="F3462">
        <v>203.92143199999998</v>
      </c>
      <c r="G3462">
        <v>5.4660289999999998</v>
      </c>
      <c r="H3462">
        <v>194.32168099999998</v>
      </c>
      <c r="I3462">
        <v>8.2481229999999996</v>
      </c>
    </row>
    <row r="3463" spans="1:9" x14ac:dyDescent="0.25">
      <c r="A3463">
        <v>3462</v>
      </c>
      <c r="D3463">
        <v>212.47562299999998</v>
      </c>
      <c r="E3463">
        <v>6.2468620000000001</v>
      </c>
      <c r="F3463">
        <v>203.92143199999998</v>
      </c>
      <c r="G3463">
        <v>5.4660289999999998</v>
      </c>
    </row>
    <row r="3464" spans="1:9" x14ac:dyDescent="0.25">
      <c r="A3464">
        <v>3463</v>
      </c>
      <c r="D3464">
        <v>212.47562299999998</v>
      </c>
      <c r="E3464">
        <v>6.2468620000000001</v>
      </c>
      <c r="F3464">
        <v>203.92143199999998</v>
      </c>
      <c r="G3464">
        <v>5.4660289999999998</v>
      </c>
    </row>
    <row r="3465" spans="1:9" x14ac:dyDescent="0.25">
      <c r="A3465">
        <v>3464</v>
      </c>
      <c r="D3465">
        <v>212.47562299999998</v>
      </c>
      <c r="E3465">
        <v>6.2468620000000001</v>
      </c>
      <c r="F3465">
        <v>203.92143199999998</v>
      </c>
      <c r="G3465">
        <v>5.4660289999999998</v>
      </c>
    </row>
    <row r="3466" spans="1:9" x14ac:dyDescent="0.25">
      <c r="A3466">
        <v>3465</v>
      </c>
      <c r="D3466">
        <v>212.47562299999998</v>
      </c>
      <c r="E3466">
        <v>6.2468620000000001</v>
      </c>
      <c r="F3466">
        <v>203.92143199999998</v>
      </c>
      <c r="G3466">
        <v>5.4660289999999998</v>
      </c>
    </row>
    <row r="3467" spans="1:9" x14ac:dyDescent="0.25">
      <c r="A3467">
        <v>3466</v>
      </c>
      <c r="D3467">
        <v>212.47562299999998</v>
      </c>
      <c r="E3467">
        <v>6.2468620000000001</v>
      </c>
      <c r="F3467">
        <v>203.92143199999998</v>
      </c>
      <c r="G3467">
        <v>5.4660289999999998</v>
      </c>
    </row>
    <row r="3468" spans="1:9" x14ac:dyDescent="0.25">
      <c r="A3468">
        <v>3467</v>
      </c>
      <c r="D3468">
        <v>212.47562299999998</v>
      </c>
      <c r="E3468">
        <v>6.2468620000000001</v>
      </c>
      <c r="F3468">
        <v>203.92143199999998</v>
      </c>
      <c r="G3468">
        <v>5.4660289999999998</v>
      </c>
    </row>
    <row r="3469" spans="1:9" x14ac:dyDescent="0.25">
      <c r="A3469">
        <v>3468</v>
      </c>
      <c r="D3469">
        <v>212.47562299999998</v>
      </c>
      <c r="E3469">
        <v>6.2468620000000001</v>
      </c>
      <c r="F3469">
        <v>203.92143199999998</v>
      </c>
      <c r="G3469">
        <v>5.4660289999999998</v>
      </c>
    </row>
    <row r="3470" spans="1:9" x14ac:dyDescent="0.25">
      <c r="A3470">
        <v>3469</v>
      </c>
      <c r="D3470">
        <v>212.47562299999998</v>
      </c>
      <c r="E3470">
        <v>6.2468620000000001</v>
      </c>
      <c r="F3470">
        <v>203.92143199999998</v>
      </c>
      <c r="G3470">
        <v>5.4660289999999998</v>
      </c>
    </row>
    <row r="3471" spans="1:9" x14ac:dyDescent="0.25">
      <c r="A3471">
        <v>3470</v>
      </c>
      <c r="D3471">
        <v>212.47562299999998</v>
      </c>
      <c r="E3471">
        <v>6.2468620000000001</v>
      </c>
      <c r="F3471">
        <v>203.92143199999998</v>
      </c>
      <c r="G3471">
        <v>5.4660289999999998</v>
      </c>
    </row>
    <row r="3472" spans="1:9" x14ac:dyDescent="0.25">
      <c r="A3472">
        <v>3471</v>
      </c>
      <c r="D3472">
        <v>212.47562299999998</v>
      </c>
      <c r="E3472">
        <v>6.2468620000000001</v>
      </c>
      <c r="F3472">
        <v>203.92143199999998</v>
      </c>
      <c r="G3472">
        <v>5.4660289999999998</v>
      </c>
    </row>
    <row r="3473" spans="1:9" x14ac:dyDescent="0.25">
      <c r="A3473">
        <v>3472</v>
      </c>
      <c r="D3473">
        <v>212.47562299999998</v>
      </c>
      <c r="E3473">
        <v>6.2468620000000001</v>
      </c>
      <c r="F3473">
        <v>203.92143199999998</v>
      </c>
      <c r="G3473">
        <v>5.4660289999999998</v>
      </c>
    </row>
    <row r="3474" spans="1:9" x14ac:dyDescent="0.25">
      <c r="A3474">
        <v>3473</v>
      </c>
      <c r="D3474">
        <v>212.47562299999998</v>
      </c>
      <c r="E3474">
        <v>6.2468620000000001</v>
      </c>
      <c r="F3474">
        <v>203.92143199999998</v>
      </c>
      <c r="G3474">
        <v>5.4660289999999998</v>
      </c>
    </row>
    <row r="3475" spans="1:9" x14ac:dyDescent="0.25">
      <c r="A3475">
        <v>3474</v>
      </c>
      <c r="D3475">
        <v>212.47562299999998</v>
      </c>
      <c r="E3475">
        <v>6.2468620000000001</v>
      </c>
      <c r="F3475">
        <v>203.92143199999998</v>
      </c>
      <c r="G3475">
        <v>5.4660289999999998</v>
      </c>
    </row>
    <row r="3476" spans="1:9" x14ac:dyDescent="0.25">
      <c r="A3476">
        <v>3475</v>
      </c>
      <c r="D3476">
        <v>212.47562299999998</v>
      </c>
      <c r="E3476">
        <v>6.2468620000000001</v>
      </c>
      <c r="F3476">
        <v>203.92143199999998</v>
      </c>
      <c r="G3476">
        <v>5.4660289999999998</v>
      </c>
    </row>
    <row r="3477" spans="1:9" x14ac:dyDescent="0.25">
      <c r="A3477">
        <v>3476</v>
      </c>
      <c r="D3477">
        <v>212.47562299999998</v>
      </c>
      <c r="E3477">
        <v>6.2468620000000001</v>
      </c>
      <c r="F3477">
        <v>203.92143199999998</v>
      </c>
      <c r="G3477">
        <v>5.4660289999999998</v>
      </c>
    </row>
    <row r="3478" spans="1:9" x14ac:dyDescent="0.25">
      <c r="A3478">
        <v>3477</v>
      </c>
      <c r="D3478">
        <v>212.957492</v>
      </c>
      <c r="E3478">
        <v>6.4871489999999996</v>
      </c>
      <c r="F3478">
        <v>203.92143199999998</v>
      </c>
      <c r="G3478">
        <v>5.4660289999999998</v>
      </c>
    </row>
    <row r="3479" spans="1:9" x14ac:dyDescent="0.25">
      <c r="A3479">
        <v>3478</v>
      </c>
      <c r="F3479">
        <v>203.92143199999998</v>
      </c>
      <c r="G3479">
        <v>5.4660289999999998</v>
      </c>
    </row>
    <row r="3480" spans="1:9" x14ac:dyDescent="0.25">
      <c r="A3480">
        <v>3479</v>
      </c>
      <c r="F3480">
        <v>203.92143199999998</v>
      </c>
      <c r="G3480">
        <v>5.4660289999999998</v>
      </c>
    </row>
    <row r="3481" spans="1:9" x14ac:dyDescent="0.25">
      <c r="A3481">
        <v>3480</v>
      </c>
      <c r="B3481">
        <v>221.330974</v>
      </c>
      <c r="C3481">
        <v>6.2468620000000001</v>
      </c>
      <c r="F3481">
        <v>203.92143199999998</v>
      </c>
      <c r="G3481">
        <v>5.4660289999999998</v>
      </c>
    </row>
    <row r="3482" spans="1:9" x14ac:dyDescent="0.25">
      <c r="A3482">
        <v>3481</v>
      </c>
      <c r="B3482">
        <v>221.330974</v>
      </c>
      <c r="C3482">
        <v>6.2468620000000001</v>
      </c>
      <c r="F3482">
        <v>203.92143199999998</v>
      </c>
      <c r="G3482">
        <v>5.4660289999999998</v>
      </c>
    </row>
    <row r="3483" spans="1:9" x14ac:dyDescent="0.25">
      <c r="A3483">
        <v>3482</v>
      </c>
      <c r="B3483">
        <v>221.330974</v>
      </c>
      <c r="C3483">
        <v>6.2468620000000001</v>
      </c>
      <c r="F3483">
        <v>203.92143199999998</v>
      </c>
      <c r="G3483">
        <v>5.4660289999999998</v>
      </c>
    </row>
    <row r="3484" spans="1:9" x14ac:dyDescent="0.25">
      <c r="A3484">
        <v>3483</v>
      </c>
      <c r="B3484">
        <v>221.330974</v>
      </c>
      <c r="C3484">
        <v>6.2468620000000001</v>
      </c>
      <c r="H3484">
        <v>211.632228</v>
      </c>
      <c r="I3484">
        <v>8.8296469999999996</v>
      </c>
    </row>
    <row r="3485" spans="1:9" x14ac:dyDescent="0.25">
      <c r="A3485">
        <v>3484</v>
      </c>
      <c r="B3485">
        <v>221.330974</v>
      </c>
      <c r="C3485">
        <v>6.2468620000000001</v>
      </c>
      <c r="H3485">
        <v>211.632228</v>
      </c>
      <c r="I3485">
        <v>8.8296469999999996</v>
      </c>
    </row>
    <row r="3486" spans="1:9" x14ac:dyDescent="0.25">
      <c r="A3486">
        <v>3485</v>
      </c>
      <c r="B3486">
        <v>221.330974</v>
      </c>
      <c r="C3486">
        <v>6.2468620000000001</v>
      </c>
      <c r="H3486">
        <v>211.632228</v>
      </c>
      <c r="I3486">
        <v>8.8296469999999996</v>
      </c>
    </row>
    <row r="3487" spans="1:9" x14ac:dyDescent="0.25">
      <c r="A3487">
        <v>3486</v>
      </c>
      <c r="B3487">
        <v>221.330974</v>
      </c>
      <c r="C3487">
        <v>6.2468620000000001</v>
      </c>
      <c r="H3487">
        <v>211.632228</v>
      </c>
      <c r="I3487">
        <v>8.8296469999999996</v>
      </c>
    </row>
    <row r="3488" spans="1:9" x14ac:dyDescent="0.25">
      <c r="A3488">
        <v>3487</v>
      </c>
      <c r="B3488">
        <v>221.330974</v>
      </c>
      <c r="C3488">
        <v>6.2468620000000001</v>
      </c>
      <c r="H3488">
        <v>211.632228</v>
      </c>
      <c r="I3488">
        <v>8.8296469999999996</v>
      </c>
    </row>
    <row r="3489" spans="1:9" x14ac:dyDescent="0.25">
      <c r="A3489">
        <v>3488</v>
      </c>
      <c r="B3489">
        <v>221.330974</v>
      </c>
      <c r="C3489">
        <v>6.2468620000000001</v>
      </c>
      <c r="H3489">
        <v>211.632228</v>
      </c>
      <c r="I3489">
        <v>8.8296469999999996</v>
      </c>
    </row>
    <row r="3490" spans="1:9" x14ac:dyDescent="0.25">
      <c r="A3490">
        <v>3489</v>
      </c>
      <c r="B3490">
        <v>221.330974</v>
      </c>
      <c r="C3490">
        <v>6.2468620000000001</v>
      </c>
      <c r="H3490">
        <v>211.632228</v>
      </c>
      <c r="I3490">
        <v>8.8296469999999996</v>
      </c>
    </row>
    <row r="3491" spans="1:9" x14ac:dyDescent="0.25">
      <c r="A3491">
        <v>3490</v>
      </c>
      <c r="B3491">
        <v>221.330974</v>
      </c>
      <c r="C3491">
        <v>6.2468620000000001</v>
      </c>
      <c r="H3491">
        <v>211.632228</v>
      </c>
      <c r="I3491">
        <v>8.8296469999999996</v>
      </c>
    </row>
    <row r="3492" spans="1:9" x14ac:dyDescent="0.25">
      <c r="A3492">
        <v>3491</v>
      </c>
      <c r="B3492">
        <v>221.330974</v>
      </c>
      <c r="C3492">
        <v>6.2468620000000001</v>
      </c>
      <c r="H3492">
        <v>211.632228</v>
      </c>
      <c r="I3492">
        <v>8.8296469999999996</v>
      </c>
    </row>
    <row r="3493" spans="1:9" x14ac:dyDescent="0.25">
      <c r="A3493">
        <v>3492</v>
      </c>
      <c r="B3493">
        <v>221.330974</v>
      </c>
      <c r="C3493">
        <v>6.2468620000000001</v>
      </c>
      <c r="H3493">
        <v>211.632228</v>
      </c>
      <c r="I3493">
        <v>8.8296469999999996</v>
      </c>
    </row>
    <row r="3494" spans="1:9" x14ac:dyDescent="0.25">
      <c r="A3494">
        <v>3493</v>
      </c>
      <c r="B3494">
        <v>221.330974</v>
      </c>
      <c r="C3494">
        <v>6.2468620000000001</v>
      </c>
      <c r="H3494">
        <v>211.632228</v>
      </c>
      <c r="I3494">
        <v>8.8296469999999996</v>
      </c>
    </row>
    <row r="3495" spans="1:9" x14ac:dyDescent="0.25">
      <c r="A3495">
        <v>3494</v>
      </c>
      <c r="B3495">
        <v>221.330974</v>
      </c>
      <c r="C3495">
        <v>6.2468620000000001</v>
      </c>
      <c r="H3495">
        <v>211.632228</v>
      </c>
      <c r="I3495">
        <v>8.8296469999999996</v>
      </c>
    </row>
    <row r="3496" spans="1:9" x14ac:dyDescent="0.25">
      <c r="A3496">
        <v>3495</v>
      </c>
      <c r="B3496">
        <v>221.330974</v>
      </c>
      <c r="C3496">
        <v>6.2468620000000001</v>
      </c>
      <c r="H3496">
        <v>211.6925</v>
      </c>
      <c r="I3496">
        <v>8.8296469999999996</v>
      </c>
    </row>
    <row r="3497" spans="1:9" x14ac:dyDescent="0.25">
      <c r="A3497">
        <v>3496</v>
      </c>
      <c r="B3497">
        <v>221.330974</v>
      </c>
      <c r="C3497">
        <v>6.2468620000000001</v>
      </c>
      <c r="H3497">
        <v>211.81294199999999</v>
      </c>
      <c r="I3497">
        <v>8.7695760000000007</v>
      </c>
    </row>
    <row r="3498" spans="1:9" x14ac:dyDescent="0.25">
      <c r="A3498">
        <v>3497</v>
      </c>
      <c r="B3498">
        <v>221.330974</v>
      </c>
      <c r="C3498">
        <v>6.2468620000000001</v>
      </c>
      <c r="H3498">
        <v>211.81294199999999</v>
      </c>
      <c r="I3498">
        <v>8.7695760000000007</v>
      </c>
    </row>
    <row r="3499" spans="1:9" x14ac:dyDescent="0.25">
      <c r="A3499">
        <v>3498</v>
      </c>
      <c r="B3499">
        <v>221.330974</v>
      </c>
      <c r="C3499">
        <v>6.2468620000000001</v>
      </c>
      <c r="H3499">
        <v>211.81294199999999</v>
      </c>
      <c r="I3499">
        <v>8.7695760000000007</v>
      </c>
    </row>
    <row r="3500" spans="1:9" x14ac:dyDescent="0.25">
      <c r="A3500">
        <v>3499</v>
      </c>
      <c r="B3500">
        <v>221.330974</v>
      </c>
      <c r="C3500">
        <v>6.2468620000000001</v>
      </c>
      <c r="H3500">
        <v>211.93348599999999</v>
      </c>
      <c r="I3500">
        <v>8.7695760000000007</v>
      </c>
    </row>
    <row r="3501" spans="1:9" x14ac:dyDescent="0.25">
      <c r="A3501">
        <v>3500</v>
      </c>
      <c r="H3501">
        <v>211.93348599999999</v>
      </c>
      <c r="I3501">
        <v>8.7695760000000007</v>
      </c>
    </row>
    <row r="3502" spans="1:9" x14ac:dyDescent="0.25">
      <c r="A3502">
        <v>3501</v>
      </c>
      <c r="H3502">
        <v>212.11419599999999</v>
      </c>
      <c r="I3502">
        <v>8.8296469999999996</v>
      </c>
    </row>
    <row r="3503" spans="1:9" x14ac:dyDescent="0.25">
      <c r="A3503">
        <v>3502</v>
      </c>
      <c r="D3503">
        <v>230.48757899999998</v>
      </c>
      <c r="E3503">
        <v>7.748456</v>
      </c>
      <c r="H3503">
        <v>212.17436900000001</v>
      </c>
      <c r="I3503">
        <v>8.8897189999999995</v>
      </c>
    </row>
    <row r="3504" spans="1:9" x14ac:dyDescent="0.25">
      <c r="A3504">
        <v>3503</v>
      </c>
      <c r="D3504">
        <v>230.48757899999998</v>
      </c>
      <c r="E3504">
        <v>7.748456</v>
      </c>
      <c r="H3504">
        <v>212.17436900000001</v>
      </c>
      <c r="I3504">
        <v>8.8897189999999995</v>
      </c>
    </row>
    <row r="3505" spans="1:9" x14ac:dyDescent="0.25">
      <c r="A3505">
        <v>3504</v>
      </c>
      <c r="D3505">
        <v>230.48757899999998</v>
      </c>
      <c r="E3505">
        <v>7.748456</v>
      </c>
      <c r="H3505">
        <v>212.17436900000001</v>
      </c>
      <c r="I3505">
        <v>8.8897189999999995</v>
      </c>
    </row>
    <row r="3506" spans="1:9" x14ac:dyDescent="0.25">
      <c r="A3506">
        <v>3505</v>
      </c>
      <c r="D3506">
        <v>230.48757899999998</v>
      </c>
      <c r="E3506">
        <v>7.748456</v>
      </c>
    </row>
    <row r="3507" spans="1:9" x14ac:dyDescent="0.25">
      <c r="A3507">
        <v>3506</v>
      </c>
      <c r="D3507">
        <v>230.48757899999998</v>
      </c>
      <c r="E3507">
        <v>7.748456</v>
      </c>
    </row>
    <row r="3508" spans="1:9" x14ac:dyDescent="0.25">
      <c r="A3508">
        <v>3507</v>
      </c>
      <c r="D3508">
        <v>230.48757899999998</v>
      </c>
      <c r="E3508">
        <v>7.748456</v>
      </c>
      <c r="F3508">
        <v>220.12615099999999</v>
      </c>
      <c r="G3508">
        <v>6.5472210000000004</v>
      </c>
    </row>
    <row r="3509" spans="1:9" x14ac:dyDescent="0.25">
      <c r="A3509">
        <v>3508</v>
      </c>
      <c r="D3509">
        <v>230.48757899999998</v>
      </c>
      <c r="E3509">
        <v>7.748456</v>
      </c>
      <c r="F3509">
        <v>220.12615099999999</v>
      </c>
      <c r="G3509">
        <v>6.5472210000000004</v>
      </c>
    </row>
    <row r="3510" spans="1:9" x14ac:dyDescent="0.25">
      <c r="A3510">
        <v>3509</v>
      </c>
      <c r="D3510">
        <v>230.48757899999998</v>
      </c>
      <c r="E3510">
        <v>7.748456</v>
      </c>
      <c r="F3510">
        <v>220.12615099999999</v>
      </c>
      <c r="G3510">
        <v>6.5472210000000004</v>
      </c>
    </row>
    <row r="3511" spans="1:9" x14ac:dyDescent="0.25">
      <c r="A3511">
        <v>3510</v>
      </c>
      <c r="D3511">
        <v>230.48757899999998</v>
      </c>
      <c r="E3511">
        <v>7.748456</v>
      </c>
      <c r="F3511">
        <v>220.12615099999999</v>
      </c>
      <c r="G3511">
        <v>6.5472210000000004</v>
      </c>
    </row>
    <row r="3512" spans="1:9" x14ac:dyDescent="0.25">
      <c r="A3512">
        <v>3511</v>
      </c>
      <c r="D3512">
        <v>230.48757899999998</v>
      </c>
      <c r="E3512">
        <v>7.748456</v>
      </c>
      <c r="F3512">
        <v>220.12615099999999</v>
      </c>
      <c r="G3512">
        <v>6.5472210000000004</v>
      </c>
    </row>
    <row r="3513" spans="1:9" x14ac:dyDescent="0.25">
      <c r="A3513">
        <v>3512</v>
      </c>
      <c r="D3513">
        <v>230.48757899999998</v>
      </c>
      <c r="E3513">
        <v>7.748456</v>
      </c>
      <c r="F3513">
        <v>220.12615099999999</v>
      </c>
      <c r="G3513">
        <v>6.5472210000000004</v>
      </c>
    </row>
    <row r="3514" spans="1:9" x14ac:dyDescent="0.25">
      <c r="A3514">
        <v>3513</v>
      </c>
      <c r="D3514">
        <v>230.48757899999998</v>
      </c>
      <c r="E3514">
        <v>7.748456</v>
      </c>
      <c r="F3514">
        <v>220.12615099999999</v>
      </c>
      <c r="G3514">
        <v>6.5472210000000004</v>
      </c>
    </row>
    <row r="3515" spans="1:9" x14ac:dyDescent="0.25">
      <c r="A3515">
        <v>3514</v>
      </c>
      <c r="D3515">
        <v>230.48757899999998</v>
      </c>
      <c r="E3515">
        <v>7.748456</v>
      </c>
      <c r="F3515">
        <v>220.12615099999999</v>
      </c>
      <c r="G3515">
        <v>6.5472210000000004</v>
      </c>
    </row>
    <row r="3516" spans="1:9" x14ac:dyDescent="0.25">
      <c r="A3516">
        <v>3515</v>
      </c>
      <c r="D3516">
        <v>230.48757899999998</v>
      </c>
      <c r="E3516">
        <v>7.748456</v>
      </c>
      <c r="F3516">
        <v>220.12615099999999</v>
      </c>
      <c r="G3516">
        <v>6.5472210000000004</v>
      </c>
    </row>
    <row r="3517" spans="1:9" x14ac:dyDescent="0.25">
      <c r="A3517">
        <v>3516</v>
      </c>
      <c r="D3517">
        <v>230.48757899999998</v>
      </c>
      <c r="E3517">
        <v>7.748456</v>
      </c>
      <c r="F3517">
        <v>220.12615099999999</v>
      </c>
      <c r="G3517">
        <v>6.5472210000000004</v>
      </c>
    </row>
    <row r="3518" spans="1:9" x14ac:dyDescent="0.25">
      <c r="A3518">
        <v>3517</v>
      </c>
      <c r="D3518">
        <v>230.48757899999998</v>
      </c>
      <c r="E3518">
        <v>7.748456</v>
      </c>
      <c r="F3518">
        <v>220.12615099999999</v>
      </c>
      <c r="G3518">
        <v>6.5472210000000004</v>
      </c>
    </row>
    <row r="3519" spans="1:9" x14ac:dyDescent="0.25">
      <c r="A3519">
        <v>3518</v>
      </c>
      <c r="D3519">
        <v>230.48757899999998</v>
      </c>
      <c r="E3519">
        <v>7.748456</v>
      </c>
      <c r="F3519">
        <v>220.12615099999999</v>
      </c>
      <c r="G3519">
        <v>6.5472210000000004</v>
      </c>
    </row>
    <row r="3520" spans="1:9" x14ac:dyDescent="0.25">
      <c r="A3520">
        <v>3519</v>
      </c>
      <c r="D3520">
        <v>230.48757899999998</v>
      </c>
      <c r="E3520">
        <v>7.748456</v>
      </c>
      <c r="F3520">
        <v>220.12615099999999</v>
      </c>
      <c r="G3520">
        <v>6.5472210000000004</v>
      </c>
    </row>
    <row r="3521" spans="1:9" x14ac:dyDescent="0.25">
      <c r="A3521">
        <v>3520</v>
      </c>
      <c r="D3521">
        <v>230.72846099999998</v>
      </c>
      <c r="E3521">
        <v>7.748456</v>
      </c>
      <c r="F3521">
        <v>220.12615099999999</v>
      </c>
      <c r="G3521">
        <v>6.5472210000000004</v>
      </c>
    </row>
    <row r="3522" spans="1:9" x14ac:dyDescent="0.25">
      <c r="A3522">
        <v>3521</v>
      </c>
      <c r="F3522">
        <v>220.12615099999999</v>
      </c>
      <c r="G3522">
        <v>6.5472210000000004</v>
      </c>
    </row>
    <row r="3523" spans="1:9" x14ac:dyDescent="0.25">
      <c r="A3523">
        <v>3522</v>
      </c>
      <c r="F3523">
        <v>220.12615099999999</v>
      </c>
      <c r="G3523">
        <v>6.5472210000000004</v>
      </c>
    </row>
    <row r="3524" spans="1:9" x14ac:dyDescent="0.25">
      <c r="A3524">
        <v>3523</v>
      </c>
      <c r="F3524">
        <v>220.30686499999999</v>
      </c>
      <c r="G3524">
        <v>6.6072920000000002</v>
      </c>
    </row>
    <row r="3525" spans="1:9" x14ac:dyDescent="0.25">
      <c r="A3525">
        <v>3524</v>
      </c>
      <c r="B3525">
        <v>240.66819099999998</v>
      </c>
      <c r="C3525">
        <v>7.0276949999999996</v>
      </c>
      <c r="F3525">
        <v>220.30686499999999</v>
      </c>
      <c r="G3525">
        <v>6.6072920000000002</v>
      </c>
    </row>
    <row r="3526" spans="1:9" x14ac:dyDescent="0.25">
      <c r="A3526">
        <v>3525</v>
      </c>
      <c r="B3526">
        <v>240.66819099999998</v>
      </c>
      <c r="C3526">
        <v>7.0276949999999996</v>
      </c>
      <c r="F3526">
        <v>220.54785099999998</v>
      </c>
      <c r="G3526">
        <v>6.7273360000000002</v>
      </c>
      <c r="H3526">
        <v>228.92132900000001</v>
      </c>
      <c r="I3526">
        <v>10.211198</v>
      </c>
    </row>
    <row r="3527" spans="1:9" x14ac:dyDescent="0.25">
      <c r="A3527">
        <v>3526</v>
      </c>
      <c r="B3527">
        <v>240.66819099999998</v>
      </c>
      <c r="C3527">
        <v>7.0276949999999996</v>
      </c>
      <c r="F3527">
        <v>220.54785099999998</v>
      </c>
      <c r="G3527">
        <v>6.7273360000000002</v>
      </c>
      <c r="H3527">
        <v>228.92132900000001</v>
      </c>
      <c r="I3527">
        <v>10.211198</v>
      </c>
    </row>
    <row r="3528" spans="1:9" x14ac:dyDescent="0.25">
      <c r="A3528">
        <v>3527</v>
      </c>
      <c r="B3528">
        <v>240.66819099999998</v>
      </c>
      <c r="C3528">
        <v>7.0276949999999996</v>
      </c>
      <c r="H3528">
        <v>228.92132900000001</v>
      </c>
      <c r="I3528">
        <v>10.211198</v>
      </c>
    </row>
    <row r="3529" spans="1:9" x14ac:dyDescent="0.25">
      <c r="A3529">
        <v>3528</v>
      </c>
      <c r="B3529">
        <v>240.66819099999998</v>
      </c>
      <c r="C3529">
        <v>7.0276949999999996</v>
      </c>
      <c r="H3529">
        <v>228.92132900000001</v>
      </c>
      <c r="I3529">
        <v>10.211198</v>
      </c>
    </row>
    <row r="3530" spans="1:9" x14ac:dyDescent="0.25">
      <c r="A3530">
        <v>3529</v>
      </c>
      <c r="B3530">
        <v>240.66819099999998</v>
      </c>
      <c r="C3530">
        <v>7.0276949999999996</v>
      </c>
      <c r="H3530">
        <v>228.92132900000001</v>
      </c>
      <c r="I3530">
        <v>10.211198</v>
      </c>
    </row>
    <row r="3531" spans="1:9" x14ac:dyDescent="0.25">
      <c r="A3531">
        <v>3530</v>
      </c>
      <c r="B3531">
        <v>240.66819099999998</v>
      </c>
      <c r="C3531">
        <v>7.0276949999999996</v>
      </c>
      <c r="H3531">
        <v>228.92132900000001</v>
      </c>
      <c r="I3531">
        <v>10.211198</v>
      </c>
    </row>
    <row r="3532" spans="1:9" x14ac:dyDescent="0.25">
      <c r="A3532">
        <v>3531</v>
      </c>
      <c r="B3532">
        <v>240.66819099999998</v>
      </c>
      <c r="C3532">
        <v>7.0276949999999996</v>
      </c>
      <c r="H3532">
        <v>228.92132900000001</v>
      </c>
      <c r="I3532">
        <v>10.211198</v>
      </c>
    </row>
    <row r="3533" spans="1:9" x14ac:dyDescent="0.25">
      <c r="A3533">
        <v>3532</v>
      </c>
      <c r="B3533">
        <v>240.66819099999998</v>
      </c>
      <c r="C3533">
        <v>7.0276949999999996</v>
      </c>
      <c r="H3533">
        <v>228.92132900000001</v>
      </c>
      <c r="I3533">
        <v>10.211198</v>
      </c>
    </row>
    <row r="3534" spans="1:9" x14ac:dyDescent="0.25">
      <c r="A3534">
        <v>3533</v>
      </c>
      <c r="B3534">
        <v>240.66819099999998</v>
      </c>
      <c r="C3534">
        <v>7.0276949999999996</v>
      </c>
      <c r="H3534">
        <v>228.92132900000001</v>
      </c>
      <c r="I3534">
        <v>10.211198</v>
      </c>
    </row>
    <row r="3535" spans="1:9" x14ac:dyDescent="0.25">
      <c r="A3535">
        <v>3534</v>
      </c>
      <c r="B3535">
        <v>240.66819099999998</v>
      </c>
      <c r="C3535">
        <v>7.0276949999999996</v>
      </c>
      <c r="H3535">
        <v>228.92132900000001</v>
      </c>
      <c r="I3535">
        <v>10.211198</v>
      </c>
    </row>
    <row r="3536" spans="1:9" x14ac:dyDescent="0.25">
      <c r="A3536">
        <v>3535</v>
      </c>
      <c r="B3536">
        <v>240.66819099999998</v>
      </c>
      <c r="C3536">
        <v>7.0276949999999996</v>
      </c>
      <c r="H3536">
        <v>228.92132900000001</v>
      </c>
      <c r="I3536">
        <v>10.211198</v>
      </c>
    </row>
    <row r="3537" spans="1:9" x14ac:dyDescent="0.25">
      <c r="A3537">
        <v>3536</v>
      </c>
      <c r="B3537">
        <v>240.66819099999998</v>
      </c>
      <c r="C3537">
        <v>7.0276949999999996</v>
      </c>
      <c r="H3537">
        <v>228.92132900000001</v>
      </c>
      <c r="I3537">
        <v>10.211198</v>
      </c>
    </row>
    <row r="3538" spans="1:9" x14ac:dyDescent="0.25">
      <c r="A3538">
        <v>3537</v>
      </c>
      <c r="B3538">
        <v>240.66819099999998</v>
      </c>
      <c r="C3538">
        <v>7.0276949999999996</v>
      </c>
      <c r="H3538">
        <v>228.92132900000001</v>
      </c>
      <c r="I3538">
        <v>10.211198</v>
      </c>
    </row>
    <row r="3539" spans="1:9" x14ac:dyDescent="0.25">
      <c r="A3539">
        <v>3538</v>
      </c>
      <c r="B3539">
        <v>240.66819099999998</v>
      </c>
      <c r="C3539">
        <v>7.0276949999999996</v>
      </c>
      <c r="H3539">
        <v>228.92132900000001</v>
      </c>
      <c r="I3539">
        <v>10.211198</v>
      </c>
    </row>
    <row r="3540" spans="1:9" x14ac:dyDescent="0.25">
      <c r="A3540">
        <v>3539</v>
      </c>
      <c r="B3540">
        <v>240.66819099999998</v>
      </c>
      <c r="C3540">
        <v>7.0276949999999996</v>
      </c>
      <c r="H3540">
        <v>228.92132900000001</v>
      </c>
      <c r="I3540">
        <v>10.211198</v>
      </c>
    </row>
    <row r="3541" spans="1:9" x14ac:dyDescent="0.25">
      <c r="A3541">
        <v>3540</v>
      </c>
      <c r="B3541">
        <v>240.66819099999998</v>
      </c>
      <c r="C3541">
        <v>7.0276949999999996</v>
      </c>
      <c r="H3541">
        <v>229.10204199999998</v>
      </c>
      <c r="I3541">
        <v>10.151126</v>
      </c>
    </row>
    <row r="3542" spans="1:9" x14ac:dyDescent="0.25">
      <c r="A3542">
        <v>3541</v>
      </c>
      <c r="B3542">
        <v>240.66819099999998</v>
      </c>
      <c r="C3542">
        <v>7.0276949999999996</v>
      </c>
      <c r="H3542">
        <v>229.10204199999998</v>
      </c>
      <c r="I3542">
        <v>10.151126</v>
      </c>
    </row>
    <row r="3543" spans="1:9" x14ac:dyDescent="0.25">
      <c r="A3543">
        <v>3542</v>
      </c>
      <c r="B3543">
        <v>240.66819099999998</v>
      </c>
      <c r="C3543">
        <v>7.0276949999999996</v>
      </c>
      <c r="H3543">
        <v>229.10204199999998</v>
      </c>
      <c r="I3543">
        <v>10.151126</v>
      </c>
    </row>
    <row r="3544" spans="1:9" x14ac:dyDescent="0.25">
      <c r="A3544">
        <v>3543</v>
      </c>
      <c r="B3544">
        <v>240.66819099999998</v>
      </c>
      <c r="C3544">
        <v>7.0276949999999996</v>
      </c>
      <c r="H3544">
        <v>229.28275600000001</v>
      </c>
      <c r="I3544">
        <v>10.091054</v>
      </c>
    </row>
    <row r="3545" spans="1:9" x14ac:dyDescent="0.25">
      <c r="A3545">
        <v>3544</v>
      </c>
      <c r="B3545">
        <v>240.66819099999998</v>
      </c>
      <c r="C3545">
        <v>7.0276949999999996</v>
      </c>
      <c r="H3545">
        <v>229.28275600000001</v>
      </c>
      <c r="I3545">
        <v>10.091054</v>
      </c>
    </row>
    <row r="3546" spans="1:9" x14ac:dyDescent="0.25">
      <c r="A3546">
        <v>3545</v>
      </c>
      <c r="B3546">
        <v>240.66819099999998</v>
      </c>
      <c r="C3546">
        <v>7.0276949999999996</v>
      </c>
      <c r="D3546">
        <v>249.222385</v>
      </c>
      <c r="E3546">
        <v>7.748456</v>
      </c>
      <c r="H3546">
        <v>229.342929</v>
      </c>
      <c r="I3546">
        <v>10.030982</v>
      </c>
    </row>
    <row r="3547" spans="1:9" x14ac:dyDescent="0.25">
      <c r="A3547">
        <v>3546</v>
      </c>
      <c r="D3547">
        <v>249.222385</v>
      </c>
      <c r="E3547">
        <v>7.748456</v>
      </c>
      <c r="H3547">
        <v>229.583911</v>
      </c>
      <c r="I3547">
        <v>9.9709109999999992</v>
      </c>
    </row>
    <row r="3548" spans="1:9" x14ac:dyDescent="0.25">
      <c r="A3548">
        <v>3547</v>
      </c>
      <c r="D3548">
        <v>249.222385</v>
      </c>
      <c r="E3548">
        <v>7.748456</v>
      </c>
      <c r="H3548">
        <v>229.583911</v>
      </c>
      <c r="I3548">
        <v>9.9709109999999992</v>
      </c>
    </row>
    <row r="3549" spans="1:9" x14ac:dyDescent="0.25">
      <c r="A3549">
        <v>3548</v>
      </c>
      <c r="D3549">
        <v>249.222385</v>
      </c>
      <c r="E3549">
        <v>7.748456</v>
      </c>
      <c r="H3549">
        <v>229.764625</v>
      </c>
      <c r="I3549">
        <v>9.9709109999999992</v>
      </c>
    </row>
    <row r="3550" spans="1:9" x14ac:dyDescent="0.25">
      <c r="A3550">
        <v>3549</v>
      </c>
      <c r="D3550">
        <v>249.222385</v>
      </c>
      <c r="E3550">
        <v>7.748456</v>
      </c>
      <c r="H3550">
        <v>229.764625</v>
      </c>
      <c r="I3550">
        <v>9.9709109999999992</v>
      </c>
    </row>
    <row r="3551" spans="1:9" x14ac:dyDescent="0.25">
      <c r="A3551">
        <v>3550</v>
      </c>
      <c r="D3551">
        <v>249.222385</v>
      </c>
      <c r="E3551">
        <v>7.748456</v>
      </c>
    </row>
    <row r="3552" spans="1:9" x14ac:dyDescent="0.25">
      <c r="A3552">
        <v>3551</v>
      </c>
      <c r="D3552">
        <v>249.222385</v>
      </c>
      <c r="E3552">
        <v>7.748456</v>
      </c>
    </row>
    <row r="3553" spans="1:7" x14ac:dyDescent="0.25">
      <c r="A3553">
        <v>3552</v>
      </c>
      <c r="D3553">
        <v>249.222385</v>
      </c>
      <c r="E3553">
        <v>7.748456</v>
      </c>
      <c r="F3553">
        <v>238.25854799999999</v>
      </c>
      <c r="G3553">
        <v>6.84748</v>
      </c>
    </row>
    <row r="3554" spans="1:7" x14ac:dyDescent="0.25">
      <c r="A3554">
        <v>3553</v>
      </c>
      <c r="D3554">
        <v>249.222385</v>
      </c>
      <c r="E3554">
        <v>7.748456</v>
      </c>
      <c r="F3554">
        <v>238.25854799999999</v>
      </c>
      <c r="G3554">
        <v>6.84748</v>
      </c>
    </row>
    <row r="3555" spans="1:7" x14ac:dyDescent="0.25">
      <c r="A3555">
        <v>3554</v>
      </c>
      <c r="D3555">
        <v>249.222385</v>
      </c>
      <c r="E3555">
        <v>7.748456</v>
      </c>
      <c r="F3555">
        <v>238.25854799999999</v>
      </c>
      <c r="G3555">
        <v>6.84748</v>
      </c>
    </row>
    <row r="3556" spans="1:7" x14ac:dyDescent="0.25">
      <c r="A3556">
        <v>3555</v>
      </c>
      <c r="D3556">
        <v>249.222385</v>
      </c>
      <c r="E3556">
        <v>7.748456</v>
      </c>
      <c r="F3556">
        <v>238.25854799999999</v>
      </c>
      <c r="G3556">
        <v>6.84748</v>
      </c>
    </row>
    <row r="3557" spans="1:7" x14ac:dyDescent="0.25">
      <c r="A3557">
        <v>3556</v>
      </c>
      <c r="D3557">
        <v>249.222385</v>
      </c>
      <c r="E3557">
        <v>7.748456</v>
      </c>
      <c r="F3557">
        <v>238.25854799999999</v>
      </c>
      <c r="G3557">
        <v>6.84748</v>
      </c>
    </row>
    <row r="3558" spans="1:7" x14ac:dyDescent="0.25">
      <c r="A3558">
        <v>3557</v>
      </c>
      <c r="D3558">
        <v>249.222385</v>
      </c>
      <c r="E3558">
        <v>7.748456</v>
      </c>
      <c r="F3558">
        <v>238.25854799999999</v>
      </c>
      <c r="G3558">
        <v>6.84748</v>
      </c>
    </row>
    <row r="3559" spans="1:7" x14ac:dyDescent="0.25">
      <c r="A3559">
        <v>3558</v>
      </c>
      <c r="D3559">
        <v>249.222385</v>
      </c>
      <c r="E3559">
        <v>7.748456</v>
      </c>
      <c r="F3559">
        <v>238.25854799999999</v>
      </c>
      <c r="G3559">
        <v>6.84748</v>
      </c>
    </row>
    <row r="3560" spans="1:7" x14ac:dyDescent="0.25">
      <c r="A3560">
        <v>3559</v>
      </c>
      <c r="D3560">
        <v>249.222385</v>
      </c>
      <c r="E3560">
        <v>7.748456</v>
      </c>
      <c r="F3560">
        <v>238.25854799999999</v>
      </c>
      <c r="G3560">
        <v>6.84748</v>
      </c>
    </row>
    <row r="3561" spans="1:7" x14ac:dyDescent="0.25">
      <c r="A3561">
        <v>3560</v>
      </c>
      <c r="D3561">
        <v>249.222385</v>
      </c>
      <c r="E3561">
        <v>7.748456</v>
      </c>
      <c r="F3561">
        <v>238.25854799999999</v>
      </c>
      <c r="G3561">
        <v>6.84748</v>
      </c>
    </row>
    <row r="3562" spans="1:7" x14ac:dyDescent="0.25">
      <c r="A3562">
        <v>3561</v>
      </c>
      <c r="D3562">
        <v>249.222385</v>
      </c>
      <c r="E3562">
        <v>7.748456</v>
      </c>
      <c r="F3562">
        <v>238.25854799999999</v>
      </c>
      <c r="G3562">
        <v>6.84748</v>
      </c>
    </row>
    <row r="3563" spans="1:7" x14ac:dyDescent="0.25">
      <c r="A3563">
        <v>3562</v>
      </c>
      <c r="D3563">
        <v>249.222385</v>
      </c>
      <c r="E3563">
        <v>7.748456</v>
      </c>
      <c r="F3563">
        <v>238.25854799999999</v>
      </c>
      <c r="G3563">
        <v>6.84748</v>
      </c>
    </row>
    <row r="3564" spans="1:7" x14ac:dyDescent="0.25">
      <c r="A3564">
        <v>3563</v>
      </c>
      <c r="D3564">
        <v>249.222385</v>
      </c>
      <c r="E3564">
        <v>7.748456</v>
      </c>
      <c r="F3564">
        <v>238.25854799999999</v>
      </c>
      <c r="G3564">
        <v>6.84748</v>
      </c>
    </row>
    <row r="3565" spans="1:7" x14ac:dyDescent="0.25">
      <c r="A3565">
        <v>3564</v>
      </c>
      <c r="D3565">
        <v>249.222385</v>
      </c>
      <c r="E3565">
        <v>7.748456</v>
      </c>
      <c r="F3565">
        <v>238.25854799999999</v>
      </c>
      <c r="G3565">
        <v>6.84748</v>
      </c>
    </row>
    <row r="3566" spans="1:7" x14ac:dyDescent="0.25">
      <c r="A3566">
        <v>3565</v>
      </c>
      <c r="D3566">
        <v>249.222385</v>
      </c>
      <c r="E3566">
        <v>7.748456</v>
      </c>
      <c r="F3566">
        <v>238.25854799999999</v>
      </c>
      <c r="G3566">
        <v>6.84748</v>
      </c>
    </row>
    <row r="3567" spans="1:7" x14ac:dyDescent="0.25">
      <c r="A3567">
        <v>3566</v>
      </c>
      <c r="B3567">
        <v>256.45121599999999</v>
      </c>
      <c r="C3567">
        <v>5.9465029999999999</v>
      </c>
      <c r="D3567">
        <v>249.222385</v>
      </c>
      <c r="E3567">
        <v>7.748456</v>
      </c>
      <c r="F3567">
        <v>238.25854799999999</v>
      </c>
      <c r="G3567">
        <v>6.84748</v>
      </c>
    </row>
    <row r="3568" spans="1:7" x14ac:dyDescent="0.25">
      <c r="A3568">
        <v>3567</v>
      </c>
      <c r="B3568">
        <v>256.45121599999999</v>
      </c>
      <c r="C3568">
        <v>5.9465029999999999</v>
      </c>
      <c r="F3568">
        <v>238.25854799999999</v>
      </c>
      <c r="G3568">
        <v>6.84748</v>
      </c>
    </row>
    <row r="3569" spans="1:11" x14ac:dyDescent="0.25">
      <c r="A3569">
        <v>3568</v>
      </c>
      <c r="B3569">
        <v>256.45121599999999</v>
      </c>
      <c r="C3569">
        <v>5.9465029999999999</v>
      </c>
      <c r="F3569">
        <v>238.25854799999999</v>
      </c>
      <c r="G3569">
        <v>6.84748</v>
      </c>
    </row>
    <row r="3570" spans="1:11" x14ac:dyDescent="0.25">
      <c r="A3570">
        <v>3569</v>
      </c>
      <c r="B3570">
        <v>256.45121599999999</v>
      </c>
      <c r="C3570">
        <v>5.9465029999999999</v>
      </c>
      <c r="F3570">
        <v>238.25854799999999</v>
      </c>
      <c r="G3570">
        <v>6.84748</v>
      </c>
    </row>
    <row r="3571" spans="1:11" x14ac:dyDescent="0.25">
      <c r="A3571">
        <v>3570</v>
      </c>
      <c r="B3571">
        <v>256.45121599999999</v>
      </c>
      <c r="C3571">
        <v>5.9465029999999999</v>
      </c>
      <c r="F3571">
        <v>238.25854799999999</v>
      </c>
      <c r="G3571">
        <v>6.84748</v>
      </c>
    </row>
    <row r="3572" spans="1:11" x14ac:dyDescent="0.25">
      <c r="A3572">
        <v>3571</v>
      </c>
      <c r="B3572">
        <v>256.45121599999999</v>
      </c>
      <c r="C3572">
        <v>5.9465029999999999</v>
      </c>
      <c r="F3572">
        <v>238.25854799999999</v>
      </c>
      <c r="G3572">
        <v>6.84748</v>
      </c>
    </row>
    <row r="3573" spans="1:11" x14ac:dyDescent="0.25">
      <c r="A3573">
        <v>3572</v>
      </c>
      <c r="B3573">
        <v>256.45121599999999</v>
      </c>
      <c r="C3573">
        <v>5.9465029999999999</v>
      </c>
      <c r="F3573">
        <v>238.25854799999999</v>
      </c>
      <c r="G3573">
        <v>6.84748</v>
      </c>
    </row>
    <row r="3574" spans="1:11" x14ac:dyDescent="0.25">
      <c r="A3574">
        <v>3573</v>
      </c>
      <c r="B3574">
        <v>256.45121599999999</v>
      </c>
      <c r="C3574">
        <v>5.9465029999999999</v>
      </c>
      <c r="F3574">
        <v>238.25854799999999</v>
      </c>
      <c r="G3574">
        <v>6.84748</v>
      </c>
      <c r="H3574">
        <v>246.99345499999998</v>
      </c>
      <c r="I3574">
        <v>9.6105789999999995</v>
      </c>
    </row>
    <row r="3575" spans="1:11" x14ac:dyDescent="0.25">
      <c r="A3575">
        <v>3574</v>
      </c>
      <c r="B3575">
        <v>256.45121599999999</v>
      </c>
      <c r="C3575">
        <v>5.9465029999999999</v>
      </c>
      <c r="F3575">
        <v>238.55980399999999</v>
      </c>
      <c r="G3575">
        <v>7.0276949999999996</v>
      </c>
      <c r="H3575">
        <v>246.99345499999998</v>
      </c>
      <c r="I3575">
        <v>9.6105789999999995</v>
      </c>
    </row>
    <row r="3576" spans="1:11" x14ac:dyDescent="0.25">
      <c r="A3576">
        <v>3575</v>
      </c>
      <c r="B3576">
        <v>256.45121599999999</v>
      </c>
      <c r="C3576">
        <v>5.9465029999999999</v>
      </c>
      <c r="F3576">
        <v>238.68024600000001</v>
      </c>
      <c r="G3576">
        <v>7.0276949999999996</v>
      </c>
      <c r="H3576">
        <v>246.99345499999998</v>
      </c>
      <c r="I3576">
        <v>9.6105789999999995</v>
      </c>
    </row>
    <row r="3577" spans="1:11" x14ac:dyDescent="0.25">
      <c r="A3577">
        <v>3576</v>
      </c>
      <c r="B3577">
        <v>256.45121599999999</v>
      </c>
      <c r="C3577">
        <v>5.9465029999999999</v>
      </c>
      <c r="F3577">
        <v>238.86095899999998</v>
      </c>
      <c r="G3577">
        <v>7.1478380000000001</v>
      </c>
      <c r="H3577">
        <v>246.99345499999998</v>
      </c>
      <c r="I3577">
        <v>9.6105789999999995</v>
      </c>
    </row>
    <row r="3578" spans="1:11" x14ac:dyDescent="0.25">
      <c r="A3578">
        <v>3577</v>
      </c>
      <c r="B3578">
        <v>256.45121599999999</v>
      </c>
      <c r="C3578">
        <v>5.9465029999999999</v>
      </c>
      <c r="F3578">
        <v>238.86095899999998</v>
      </c>
      <c r="G3578">
        <v>7.1478380000000001</v>
      </c>
      <c r="H3578">
        <v>246.99345499999998</v>
      </c>
      <c r="I3578">
        <v>9.6105789999999995</v>
      </c>
    </row>
    <row r="3579" spans="1:11" x14ac:dyDescent="0.25">
      <c r="A3579">
        <v>3578</v>
      </c>
      <c r="B3579">
        <v>256.45121599999999</v>
      </c>
      <c r="C3579">
        <v>5.9465029999999999</v>
      </c>
      <c r="H3579">
        <v>246.99345499999998</v>
      </c>
      <c r="I3579">
        <v>9.6105789999999995</v>
      </c>
    </row>
    <row r="3580" spans="1:11" x14ac:dyDescent="0.25">
      <c r="A3580">
        <v>3579</v>
      </c>
      <c r="B3580">
        <v>256.45121599999999</v>
      </c>
      <c r="C3580">
        <v>5.9465029999999999</v>
      </c>
      <c r="H3580">
        <v>246.99345499999998</v>
      </c>
      <c r="I3580">
        <v>9.6105789999999995</v>
      </c>
    </row>
    <row r="3581" spans="1:11" x14ac:dyDescent="0.25">
      <c r="A3581">
        <v>3580</v>
      </c>
      <c r="B3581">
        <v>256.45121599999999</v>
      </c>
      <c r="C3581">
        <v>5.9465029999999999</v>
      </c>
      <c r="H3581">
        <v>246.99345499999998</v>
      </c>
      <c r="I3581">
        <v>9.6105789999999995</v>
      </c>
    </row>
    <row r="3582" spans="1:11" x14ac:dyDescent="0.25">
      <c r="A3582">
        <v>3581</v>
      </c>
      <c r="B3582">
        <v>256.45121599999999</v>
      </c>
      <c r="C3582">
        <v>5.9465029999999999</v>
      </c>
      <c r="H3582">
        <v>246.99345499999998</v>
      </c>
      <c r="I3582">
        <v>9.6105789999999995</v>
      </c>
    </row>
    <row r="3583" spans="1:11" x14ac:dyDescent="0.25">
      <c r="A3583">
        <v>3582</v>
      </c>
      <c r="B3583">
        <v>256.45121599999999</v>
      </c>
      <c r="C3583">
        <v>5.9465029999999999</v>
      </c>
      <c r="H3583">
        <v>246.99345499999998</v>
      </c>
      <c r="I3583">
        <v>9.6105789999999995</v>
      </c>
    </row>
    <row r="3584" spans="1:11" x14ac:dyDescent="0.25">
      <c r="A3584">
        <v>3583</v>
      </c>
      <c r="J3584">
        <v>212.47562299999998</v>
      </c>
      <c r="K3584">
        <v>11.592748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1" x14ac:dyDescent="0.25">
      <c r="A3681">
        <v>3680</v>
      </c>
    </row>
    <row r="3682" spans="1:11" x14ac:dyDescent="0.25">
      <c r="A3682">
        <v>3681</v>
      </c>
    </row>
    <row r="3683" spans="1:11" x14ac:dyDescent="0.25">
      <c r="A3683">
        <v>3682</v>
      </c>
    </row>
    <row r="3684" spans="1:11" x14ac:dyDescent="0.25">
      <c r="A3684">
        <v>3683</v>
      </c>
    </row>
    <row r="3685" spans="1:11" x14ac:dyDescent="0.25">
      <c r="A3685">
        <v>3684</v>
      </c>
    </row>
    <row r="3686" spans="1:11" x14ac:dyDescent="0.25">
      <c r="A3686">
        <v>3685</v>
      </c>
    </row>
    <row r="3687" spans="1:11" x14ac:dyDescent="0.25">
      <c r="A3687">
        <v>3686</v>
      </c>
      <c r="J3687">
        <v>210.54795000000001</v>
      </c>
      <c r="K3687">
        <v>11.772862999999999</v>
      </c>
    </row>
    <row r="3688" spans="1:11" x14ac:dyDescent="0.25">
      <c r="A3688">
        <v>3687</v>
      </c>
    </row>
    <row r="3689" spans="1:11" x14ac:dyDescent="0.25">
      <c r="A3689">
        <v>3688</v>
      </c>
    </row>
    <row r="3690" spans="1:11" x14ac:dyDescent="0.25">
      <c r="A3690">
        <v>3689</v>
      </c>
    </row>
    <row r="3691" spans="1:11" x14ac:dyDescent="0.25">
      <c r="A3691">
        <v>3690</v>
      </c>
    </row>
    <row r="3692" spans="1:11" x14ac:dyDescent="0.25">
      <c r="A3692">
        <v>3691</v>
      </c>
    </row>
    <row r="3693" spans="1:11" x14ac:dyDescent="0.25">
      <c r="A3693">
        <v>3692</v>
      </c>
    </row>
    <row r="3694" spans="1:11" x14ac:dyDescent="0.25">
      <c r="A3694">
        <v>3693</v>
      </c>
    </row>
    <row r="3695" spans="1:11" x14ac:dyDescent="0.25">
      <c r="A3695">
        <v>3694</v>
      </c>
    </row>
    <row r="3696" spans="1:11" x14ac:dyDescent="0.25">
      <c r="A3696">
        <v>3695</v>
      </c>
      <c r="D3696">
        <v>220.84910500000001</v>
      </c>
      <c r="E3696">
        <v>5.7062160000000004</v>
      </c>
      <c r="F3696">
        <v>233.68024800000001</v>
      </c>
      <c r="G3696">
        <v>7.6883840000000001</v>
      </c>
    </row>
    <row r="3697" spans="1:7" x14ac:dyDescent="0.25">
      <c r="A3697">
        <v>3696</v>
      </c>
      <c r="D3697">
        <v>220.84910500000001</v>
      </c>
      <c r="E3697">
        <v>5.7062160000000004</v>
      </c>
      <c r="F3697">
        <v>233.68024800000001</v>
      </c>
      <c r="G3697">
        <v>7.6883840000000001</v>
      </c>
    </row>
    <row r="3698" spans="1:7" x14ac:dyDescent="0.25">
      <c r="A3698">
        <v>3697</v>
      </c>
      <c r="D3698">
        <v>220.84910500000001</v>
      </c>
      <c r="E3698">
        <v>5.7062160000000004</v>
      </c>
      <c r="F3698">
        <v>233.68024800000001</v>
      </c>
      <c r="G3698">
        <v>7.6883840000000001</v>
      </c>
    </row>
    <row r="3699" spans="1:7" x14ac:dyDescent="0.25">
      <c r="A3699">
        <v>3698</v>
      </c>
      <c r="D3699">
        <v>220.84910500000001</v>
      </c>
      <c r="E3699">
        <v>5.7062160000000004</v>
      </c>
      <c r="F3699">
        <v>233.68024800000001</v>
      </c>
      <c r="G3699">
        <v>7.6883840000000001</v>
      </c>
    </row>
    <row r="3700" spans="1:7" x14ac:dyDescent="0.25">
      <c r="A3700">
        <v>3699</v>
      </c>
      <c r="D3700">
        <v>220.84910500000001</v>
      </c>
      <c r="E3700">
        <v>5.7062160000000004</v>
      </c>
      <c r="F3700">
        <v>233.68024800000001</v>
      </c>
      <c r="G3700">
        <v>7.6883840000000001</v>
      </c>
    </row>
    <row r="3701" spans="1:7" x14ac:dyDescent="0.25">
      <c r="A3701">
        <v>3700</v>
      </c>
      <c r="D3701">
        <v>220.84910500000001</v>
      </c>
      <c r="E3701">
        <v>5.7062160000000004</v>
      </c>
      <c r="F3701">
        <v>233.68024800000001</v>
      </c>
      <c r="G3701">
        <v>7.6883840000000001</v>
      </c>
    </row>
    <row r="3702" spans="1:7" x14ac:dyDescent="0.25">
      <c r="A3702">
        <v>3701</v>
      </c>
      <c r="D3702">
        <v>220.84910500000001</v>
      </c>
      <c r="E3702">
        <v>5.7062160000000004</v>
      </c>
      <c r="F3702">
        <v>233.68024800000001</v>
      </c>
      <c r="G3702">
        <v>7.6883840000000001</v>
      </c>
    </row>
    <row r="3703" spans="1:7" x14ac:dyDescent="0.25">
      <c r="A3703">
        <v>3702</v>
      </c>
      <c r="D3703">
        <v>220.84910500000001</v>
      </c>
      <c r="E3703">
        <v>5.7062160000000004</v>
      </c>
      <c r="F3703">
        <v>233.68024800000001</v>
      </c>
      <c r="G3703">
        <v>7.6883840000000001</v>
      </c>
    </row>
    <row r="3704" spans="1:7" x14ac:dyDescent="0.25">
      <c r="A3704">
        <v>3703</v>
      </c>
      <c r="D3704">
        <v>220.84910500000001</v>
      </c>
      <c r="E3704">
        <v>5.7062160000000004</v>
      </c>
      <c r="F3704">
        <v>233.68024800000001</v>
      </c>
      <c r="G3704">
        <v>7.6883840000000001</v>
      </c>
    </row>
    <row r="3705" spans="1:7" x14ac:dyDescent="0.25">
      <c r="A3705">
        <v>3704</v>
      </c>
      <c r="D3705">
        <v>220.84910500000001</v>
      </c>
      <c r="E3705">
        <v>5.7062160000000004</v>
      </c>
      <c r="F3705">
        <v>233.68024800000001</v>
      </c>
      <c r="G3705">
        <v>7.6883840000000001</v>
      </c>
    </row>
    <row r="3706" spans="1:7" x14ac:dyDescent="0.25">
      <c r="A3706">
        <v>3705</v>
      </c>
      <c r="D3706">
        <v>220.84910500000001</v>
      </c>
      <c r="E3706">
        <v>5.7062160000000004</v>
      </c>
      <c r="F3706">
        <v>233.68024800000001</v>
      </c>
      <c r="G3706">
        <v>7.6883840000000001</v>
      </c>
    </row>
    <row r="3707" spans="1:7" x14ac:dyDescent="0.25">
      <c r="A3707">
        <v>3706</v>
      </c>
      <c r="D3707">
        <v>220.84910500000001</v>
      </c>
      <c r="E3707">
        <v>5.7062160000000004</v>
      </c>
      <c r="F3707">
        <v>233.68024800000001</v>
      </c>
      <c r="G3707">
        <v>7.6883840000000001</v>
      </c>
    </row>
    <row r="3708" spans="1:7" x14ac:dyDescent="0.25">
      <c r="A3708">
        <v>3707</v>
      </c>
      <c r="D3708">
        <v>220.84910500000001</v>
      </c>
      <c r="E3708">
        <v>5.7062160000000004</v>
      </c>
      <c r="F3708">
        <v>233.68024800000001</v>
      </c>
      <c r="G3708">
        <v>7.6883840000000001</v>
      </c>
    </row>
    <row r="3709" spans="1:7" x14ac:dyDescent="0.25">
      <c r="A3709">
        <v>3708</v>
      </c>
      <c r="D3709">
        <v>220.84910500000001</v>
      </c>
      <c r="E3709">
        <v>5.7062160000000004</v>
      </c>
      <c r="F3709">
        <v>233.68024800000001</v>
      </c>
      <c r="G3709">
        <v>7.6883840000000001</v>
      </c>
    </row>
    <row r="3710" spans="1:7" x14ac:dyDescent="0.25">
      <c r="A3710">
        <v>3709</v>
      </c>
      <c r="D3710">
        <v>220.84910500000001</v>
      </c>
      <c r="E3710">
        <v>5.7062160000000004</v>
      </c>
      <c r="F3710">
        <v>233.68024800000001</v>
      </c>
      <c r="G3710">
        <v>7.6883840000000001</v>
      </c>
    </row>
    <row r="3711" spans="1:7" x14ac:dyDescent="0.25">
      <c r="A3711">
        <v>3710</v>
      </c>
      <c r="D3711">
        <v>220.84910500000001</v>
      </c>
      <c r="E3711">
        <v>5.7062160000000004</v>
      </c>
      <c r="F3711">
        <v>233.68024800000001</v>
      </c>
      <c r="G3711">
        <v>7.6883840000000001</v>
      </c>
    </row>
    <row r="3712" spans="1:7" x14ac:dyDescent="0.25">
      <c r="A3712">
        <v>3711</v>
      </c>
      <c r="D3712">
        <v>220.84910500000001</v>
      </c>
      <c r="E3712">
        <v>5.7062160000000004</v>
      </c>
      <c r="F3712">
        <v>233.68024800000001</v>
      </c>
      <c r="G3712">
        <v>7.6883840000000001</v>
      </c>
    </row>
    <row r="3713" spans="1:9" x14ac:dyDescent="0.25">
      <c r="A3713">
        <v>3712</v>
      </c>
      <c r="D3713">
        <v>220.84910500000001</v>
      </c>
      <c r="E3713">
        <v>5.7062160000000004</v>
      </c>
      <c r="F3713">
        <v>233.68024800000001</v>
      </c>
      <c r="G3713">
        <v>7.6883840000000001</v>
      </c>
    </row>
    <row r="3714" spans="1:9" x14ac:dyDescent="0.25">
      <c r="A3714">
        <v>3713</v>
      </c>
      <c r="D3714">
        <v>220.84910500000001</v>
      </c>
      <c r="E3714">
        <v>5.7062160000000004</v>
      </c>
      <c r="F3714">
        <v>233.49953399999998</v>
      </c>
      <c r="G3714">
        <v>7.6883840000000001</v>
      </c>
    </row>
    <row r="3715" spans="1:9" x14ac:dyDescent="0.25">
      <c r="A3715">
        <v>3714</v>
      </c>
      <c r="D3715">
        <v>220.84910500000001</v>
      </c>
      <c r="E3715">
        <v>5.7062160000000004</v>
      </c>
      <c r="F3715">
        <v>233.37908899999999</v>
      </c>
      <c r="G3715">
        <v>7.628412</v>
      </c>
    </row>
    <row r="3716" spans="1:9" x14ac:dyDescent="0.25">
      <c r="A3716">
        <v>3715</v>
      </c>
      <c r="D3716">
        <v>220.84910500000001</v>
      </c>
      <c r="E3716">
        <v>5.7062160000000004</v>
      </c>
      <c r="F3716">
        <v>233.37908899999999</v>
      </c>
      <c r="G3716">
        <v>7.628412</v>
      </c>
    </row>
    <row r="3717" spans="1:9" x14ac:dyDescent="0.25">
      <c r="A3717">
        <v>3716</v>
      </c>
      <c r="B3717">
        <v>212.897323</v>
      </c>
      <c r="C3717">
        <v>6.7273360000000002</v>
      </c>
      <c r="D3717">
        <v>220.84910500000001</v>
      </c>
      <c r="E3717">
        <v>5.7062160000000004</v>
      </c>
      <c r="F3717">
        <v>233.258647</v>
      </c>
      <c r="G3717">
        <v>7.5683400000000001</v>
      </c>
    </row>
    <row r="3718" spans="1:9" x14ac:dyDescent="0.25">
      <c r="A3718">
        <v>3717</v>
      </c>
      <c r="B3718">
        <v>212.897323</v>
      </c>
      <c r="C3718">
        <v>6.7273360000000002</v>
      </c>
      <c r="F3718">
        <v>233.258647</v>
      </c>
      <c r="G3718">
        <v>7.5683400000000001</v>
      </c>
      <c r="H3718">
        <v>224.10204199999998</v>
      </c>
      <c r="I3718">
        <v>4.2046219999999996</v>
      </c>
    </row>
    <row r="3719" spans="1:9" x14ac:dyDescent="0.25">
      <c r="A3719">
        <v>3718</v>
      </c>
      <c r="B3719">
        <v>212.897323</v>
      </c>
      <c r="C3719">
        <v>6.7273360000000002</v>
      </c>
      <c r="F3719">
        <v>233.19837899999999</v>
      </c>
      <c r="G3719">
        <v>7.5683400000000001</v>
      </c>
      <c r="H3719">
        <v>224.10204199999998</v>
      </c>
      <c r="I3719">
        <v>4.2046219999999996</v>
      </c>
    </row>
    <row r="3720" spans="1:9" x14ac:dyDescent="0.25">
      <c r="A3720">
        <v>3719</v>
      </c>
      <c r="B3720">
        <v>212.897323</v>
      </c>
      <c r="C3720">
        <v>6.7273360000000002</v>
      </c>
      <c r="H3720">
        <v>224.10204199999998</v>
      </c>
      <c r="I3720">
        <v>4.2046219999999996</v>
      </c>
    </row>
    <row r="3721" spans="1:9" x14ac:dyDescent="0.25">
      <c r="A3721">
        <v>3720</v>
      </c>
      <c r="B3721">
        <v>212.897323</v>
      </c>
      <c r="C3721">
        <v>6.7273360000000002</v>
      </c>
      <c r="H3721">
        <v>224.10204199999998</v>
      </c>
      <c r="I3721">
        <v>4.2046219999999996</v>
      </c>
    </row>
    <row r="3722" spans="1:9" x14ac:dyDescent="0.25">
      <c r="A3722">
        <v>3721</v>
      </c>
      <c r="B3722">
        <v>212.897323</v>
      </c>
      <c r="C3722">
        <v>6.7273360000000002</v>
      </c>
      <c r="H3722">
        <v>224.10204199999998</v>
      </c>
      <c r="I3722">
        <v>4.2046219999999996</v>
      </c>
    </row>
    <row r="3723" spans="1:9" x14ac:dyDescent="0.25">
      <c r="A3723">
        <v>3722</v>
      </c>
      <c r="B3723">
        <v>212.897323</v>
      </c>
      <c r="C3723">
        <v>6.7273360000000002</v>
      </c>
      <c r="H3723">
        <v>224.10204199999998</v>
      </c>
      <c r="I3723">
        <v>4.2046219999999996</v>
      </c>
    </row>
    <row r="3724" spans="1:9" x14ac:dyDescent="0.25">
      <c r="A3724">
        <v>3723</v>
      </c>
      <c r="B3724">
        <v>212.897323</v>
      </c>
      <c r="C3724">
        <v>6.7273360000000002</v>
      </c>
      <c r="H3724">
        <v>224.10204199999998</v>
      </c>
      <c r="I3724">
        <v>4.2046219999999996</v>
      </c>
    </row>
    <row r="3725" spans="1:9" x14ac:dyDescent="0.25">
      <c r="A3725">
        <v>3724</v>
      </c>
      <c r="B3725">
        <v>212.897323</v>
      </c>
      <c r="C3725">
        <v>6.7273360000000002</v>
      </c>
      <c r="H3725">
        <v>224.10204199999998</v>
      </c>
      <c r="I3725">
        <v>4.2046219999999996</v>
      </c>
    </row>
    <row r="3726" spans="1:9" x14ac:dyDescent="0.25">
      <c r="A3726">
        <v>3725</v>
      </c>
      <c r="B3726">
        <v>212.897323</v>
      </c>
      <c r="C3726">
        <v>6.7273360000000002</v>
      </c>
      <c r="H3726">
        <v>224.10204199999998</v>
      </c>
      <c r="I3726">
        <v>4.2046219999999996</v>
      </c>
    </row>
    <row r="3727" spans="1:9" x14ac:dyDescent="0.25">
      <c r="A3727">
        <v>3726</v>
      </c>
      <c r="B3727">
        <v>212.897323</v>
      </c>
      <c r="C3727">
        <v>6.7273360000000002</v>
      </c>
      <c r="H3727">
        <v>224.10204199999998</v>
      </c>
      <c r="I3727">
        <v>4.2046219999999996</v>
      </c>
    </row>
    <row r="3728" spans="1:9" x14ac:dyDescent="0.25">
      <c r="A3728">
        <v>3727</v>
      </c>
      <c r="B3728">
        <v>212.897323</v>
      </c>
      <c r="C3728">
        <v>6.7273360000000002</v>
      </c>
      <c r="H3728">
        <v>224.10204199999998</v>
      </c>
      <c r="I3728">
        <v>4.2046219999999996</v>
      </c>
    </row>
    <row r="3729" spans="1:9" x14ac:dyDescent="0.25">
      <c r="A3729">
        <v>3728</v>
      </c>
      <c r="B3729">
        <v>212.897323</v>
      </c>
      <c r="C3729">
        <v>6.7273360000000002</v>
      </c>
      <c r="H3729">
        <v>224.10204199999998</v>
      </c>
      <c r="I3729">
        <v>4.2046219999999996</v>
      </c>
    </row>
    <row r="3730" spans="1:9" x14ac:dyDescent="0.25">
      <c r="A3730">
        <v>3729</v>
      </c>
      <c r="B3730">
        <v>212.897323</v>
      </c>
      <c r="C3730">
        <v>6.7273360000000002</v>
      </c>
      <c r="H3730">
        <v>224.10204199999998</v>
      </c>
      <c r="I3730">
        <v>4.2046219999999996</v>
      </c>
    </row>
    <row r="3731" spans="1:9" x14ac:dyDescent="0.25">
      <c r="A3731">
        <v>3730</v>
      </c>
      <c r="B3731">
        <v>212.897323</v>
      </c>
      <c r="C3731">
        <v>6.7273360000000002</v>
      </c>
      <c r="H3731">
        <v>224.10204199999998</v>
      </c>
      <c r="I3731">
        <v>4.2046219999999996</v>
      </c>
    </row>
    <row r="3732" spans="1:9" x14ac:dyDescent="0.25">
      <c r="A3732">
        <v>3731</v>
      </c>
      <c r="B3732">
        <v>212.897323</v>
      </c>
      <c r="C3732">
        <v>6.7273360000000002</v>
      </c>
      <c r="H3732">
        <v>224.10204199999998</v>
      </c>
      <c r="I3732">
        <v>4.2046219999999996</v>
      </c>
    </row>
    <row r="3733" spans="1:9" x14ac:dyDescent="0.25">
      <c r="A3733">
        <v>3732</v>
      </c>
      <c r="B3733">
        <v>212.897323</v>
      </c>
      <c r="C3733">
        <v>6.7273360000000002</v>
      </c>
      <c r="H3733">
        <v>223.98160100000001</v>
      </c>
      <c r="I3733">
        <v>4.2646940000000004</v>
      </c>
    </row>
    <row r="3734" spans="1:9" x14ac:dyDescent="0.25">
      <c r="A3734">
        <v>3733</v>
      </c>
      <c r="B3734">
        <v>212.897323</v>
      </c>
      <c r="C3734">
        <v>6.7273360000000002</v>
      </c>
      <c r="H3734">
        <v>223.98160100000001</v>
      </c>
      <c r="I3734">
        <v>4.2646940000000004</v>
      </c>
    </row>
    <row r="3735" spans="1:9" x14ac:dyDescent="0.25">
      <c r="A3735">
        <v>3734</v>
      </c>
      <c r="B3735">
        <v>212.897323</v>
      </c>
      <c r="C3735">
        <v>6.7273360000000002</v>
      </c>
      <c r="H3735">
        <v>223.86106000000001</v>
      </c>
      <c r="I3735">
        <v>4.2646940000000004</v>
      </c>
    </row>
    <row r="3736" spans="1:9" x14ac:dyDescent="0.25">
      <c r="A3736">
        <v>3735</v>
      </c>
      <c r="B3736">
        <v>212.897323</v>
      </c>
      <c r="C3736">
        <v>6.7273360000000002</v>
      </c>
      <c r="H3736">
        <v>223.68034699999998</v>
      </c>
      <c r="I3736">
        <v>4.3247660000000003</v>
      </c>
    </row>
    <row r="3737" spans="1:9" x14ac:dyDescent="0.25">
      <c r="A3737">
        <v>3736</v>
      </c>
      <c r="B3737">
        <v>212.897323</v>
      </c>
      <c r="C3737">
        <v>6.7273360000000002</v>
      </c>
      <c r="H3737">
        <v>223.68034699999998</v>
      </c>
      <c r="I3737">
        <v>4.3247660000000003</v>
      </c>
    </row>
    <row r="3738" spans="1:9" x14ac:dyDescent="0.25">
      <c r="A3738">
        <v>3737</v>
      </c>
      <c r="B3738">
        <v>212.897323</v>
      </c>
      <c r="C3738">
        <v>6.7273360000000002</v>
      </c>
      <c r="H3738">
        <v>223.68034699999998</v>
      </c>
      <c r="I3738">
        <v>4.3247660000000003</v>
      </c>
    </row>
    <row r="3739" spans="1:9" x14ac:dyDescent="0.25">
      <c r="A3739">
        <v>3738</v>
      </c>
      <c r="H3739">
        <v>223.68034699999998</v>
      </c>
      <c r="I3739">
        <v>4.3247660000000003</v>
      </c>
    </row>
    <row r="3740" spans="1:9" x14ac:dyDescent="0.25">
      <c r="A3740">
        <v>3739</v>
      </c>
      <c r="D3740">
        <v>205.12625</v>
      </c>
      <c r="E3740">
        <v>5.2257420000000003</v>
      </c>
      <c r="H3740">
        <v>223.258647</v>
      </c>
      <c r="I3740">
        <v>4.3247660000000003</v>
      </c>
    </row>
    <row r="3741" spans="1:9" x14ac:dyDescent="0.25">
      <c r="A3741">
        <v>3740</v>
      </c>
      <c r="D3741">
        <v>205.12625</v>
      </c>
      <c r="E3741">
        <v>5.2257420000000003</v>
      </c>
      <c r="H3741">
        <v>223.258647</v>
      </c>
      <c r="I3741">
        <v>4.3247660000000003</v>
      </c>
    </row>
    <row r="3742" spans="1:9" x14ac:dyDescent="0.25">
      <c r="A3742">
        <v>3741</v>
      </c>
      <c r="D3742">
        <v>205.12625</v>
      </c>
      <c r="E3742">
        <v>5.2257420000000003</v>
      </c>
    </row>
    <row r="3743" spans="1:9" x14ac:dyDescent="0.25">
      <c r="A3743">
        <v>3742</v>
      </c>
      <c r="D3743">
        <v>205.12625</v>
      </c>
      <c r="E3743">
        <v>5.2257420000000003</v>
      </c>
      <c r="F3743">
        <v>215.24669599999999</v>
      </c>
      <c r="G3743">
        <v>6.6672640000000003</v>
      </c>
    </row>
    <row r="3744" spans="1:9" x14ac:dyDescent="0.25">
      <c r="A3744">
        <v>3743</v>
      </c>
      <c r="D3744">
        <v>205.12625</v>
      </c>
      <c r="E3744">
        <v>5.2257420000000003</v>
      </c>
      <c r="F3744">
        <v>215.24669599999999</v>
      </c>
      <c r="G3744">
        <v>6.6672640000000003</v>
      </c>
    </row>
    <row r="3745" spans="1:9" x14ac:dyDescent="0.25">
      <c r="A3745">
        <v>3744</v>
      </c>
      <c r="D3745">
        <v>205.12625</v>
      </c>
      <c r="E3745">
        <v>5.2257420000000003</v>
      </c>
      <c r="F3745">
        <v>215.24669599999999</v>
      </c>
      <c r="G3745">
        <v>6.6672640000000003</v>
      </c>
    </row>
    <row r="3746" spans="1:9" x14ac:dyDescent="0.25">
      <c r="A3746">
        <v>3745</v>
      </c>
      <c r="D3746">
        <v>205.12625</v>
      </c>
      <c r="E3746">
        <v>5.2257420000000003</v>
      </c>
      <c r="F3746">
        <v>215.24669599999999</v>
      </c>
      <c r="G3746">
        <v>6.6672640000000003</v>
      </c>
    </row>
    <row r="3747" spans="1:9" x14ac:dyDescent="0.25">
      <c r="A3747">
        <v>3746</v>
      </c>
      <c r="D3747">
        <v>205.12625</v>
      </c>
      <c r="E3747">
        <v>5.2257420000000003</v>
      </c>
      <c r="F3747">
        <v>215.24669599999999</v>
      </c>
      <c r="G3747">
        <v>6.6672640000000003</v>
      </c>
    </row>
    <row r="3748" spans="1:9" x14ac:dyDescent="0.25">
      <c r="A3748">
        <v>3747</v>
      </c>
      <c r="D3748">
        <v>205.12625</v>
      </c>
      <c r="E3748">
        <v>5.2257420000000003</v>
      </c>
      <c r="F3748">
        <v>215.24669599999999</v>
      </c>
      <c r="G3748">
        <v>6.6672640000000003</v>
      </c>
    </row>
    <row r="3749" spans="1:9" x14ac:dyDescent="0.25">
      <c r="A3749">
        <v>3748</v>
      </c>
      <c r="D3749">
        <v>205.12625</v>
      </c>
      <c r="E3749">
        <v>5.2257420000000003</v>
      </c>
      <c r="F3749">
        <v>215.24669599999999</v>
      </c>
      <c r="G3749">
        <v>6.6672640000000003</v>
      </c>
    </row>
    <row r="3750" spans="1:9" x14ac:dyDescent="0.25">
      <c r="A3750">
        <v>3749</v>
      </c>
      <c r="D3750">
        <v>205.12625</v>
      </c>
      <c r="E3750">
        <v>5.2257420000000003</v>
      </c>
      <c r="F3750">
        <v>215.24669599999999</v>
      </c>
      <c r="G3750">
        <v>6.6672640000000003</v>
      </c>
    </row>
    <row r="3751" spans="1:9" x14ac:dyDescent="0.25">
      <c r="A3751">
        <v>3750</v>
      </c>
      <c r="D3751">
        <v>205.12625</v>
      </c>
      <c r="E3751">
        <v>5.2257420000000003</v>
      </c>
      <c r="F3751">
        <v>215.24669599999999</v>
      </c>
      <c r="G3751">
        <v>6.6672640000000003</v>
      </c>
    </row>
    <row r="3752" spans="1:9" x14ac:dyDescent="0.25">
      <c r="A3752">
        <v>3751</v>
      </c>
      <c r="D3752">
        <v>205.12625</v>
      </c>
      <c r="E3752">
        <v>5.2257420000000003</v>
      </c>
      <c r="F3752">
        <v>215.24669599999999</v>
      </c>
      <c r="G3752">
        <v>6.6672640000000003</v>
      </c>
    </row>
    <row r="3753" spans="1:9" x14ac:dyDescent="0.25">
      <c r="A3753">
        <v>3752</v>
      </c>
      <c r="D3753">
        <v>205.12625</v>
      </c>
      <c r="E3753">
        <v>5.2257420000000003</v>
      </c>
      <c r="F3753">
        <v>215.24669599999999</v>
      </c>
      <c r="G3753">
        <v>6.6672640000000003</v>
      </c>
    </row>
    <row r="3754" spans="1:9" x14ac:dyDescent="0.25">
      <c r="A3754">
        <v>3753</v>
      </c>
      <c r="D3754">
        <v>205.12625</v>
      </c>
      <c r="E3754">
        <v>5.2257420000000003</v>
      </c>
      <c r="F3754">
        <v>215.24669599999999</v>
      </c>
      <c r="G3754">
        <v>6.6672640000000003</v>
      </c>
    </row>
    <row r="3755" spans="1:9" x14ac:dyDescent="0.25">
      <c r="A3755">
        <v>3754</v>
      </c>
      <c r="D3755">
        <v>205.12625</v>
      </c>
      <c r="E3755">
        <v>5.2257420000000003</v>
      </c>
      <c r="F3755">
        <v>215.18642299999999</v>
      </c>
      <c r="G3755">
        <v>6.6672640000000003</v>
      </c>
    </row>
    <row r="3756" spans="1:9" x14ac:dyDescent="0.25">
      <c r="A3756">
        <v>3755</v>
      </c>
      <c r="D3756">
        <v>205.12625</v>
      </c>
      <c r="E3756">
        <v>5.2257420000000003</v>
      </c>
      <c r="F3756">
        <v>215.12615099999999</v>
      </c>
      <c r="G3756">
        <v>6.5472210000000004</v>
      </c>
    </row>
    <row r="3757" spans="1:9" x14ac:dyDescent="0.25">
      <c r="A3757">
        <v>3756</v>
      </c>
      <c r="D3757">
        <v>205.12625</v>
      </c>
      <c r="E3757">
        <v>5.2257420000000003</v>
      </c>
      <c r="F3757">
        <v>215.12615099999999</v>
      </c>
      <c r="G3757">
        <v>6.5472210000000004</v>
      </c>
    </row>
    <row r="3758" spans="1:9" x14ac:dyDescent="0.25">
      <c r="A3758">
        <v>3757</v>
      </c>
      <c r="D3758">
        <v>205.12625</v>
      </c>
      <c r="E3758">
        <v>5.2257420000000003</v>
      </c>
      <c r="F3758">
        <v>215.12615099999999</v>
      </c>
      <c r="G3758">
        <v>6.5472210000000004</v>
      </c>
    </row>
    <row r="3759" spans="1:9" x14ac:dyDescent="0.25">
      <c r="A3759">
        <v>3758</v>
      </c>
      <c r="D3759">
        <v>205.12625</v>
      </c>
      <c r="E3759">
        <v>5.2257420000000003</v>
      </c>
      <c r="F3759">
        <v>215.12615099999999</v>
      </c>
      <c r="G3759">
        <v>6.5472210000000004</v>
      </c>
    </row>
    <row r="3760" spans="1:9" x14ac:dyDescent="0.25">
      <c r="A3760">
        <v>3759</v>
      </c>
      <c r="D3760">
        <v>205.12625</v>
      </c>
      <c r="E3760">
        <v>5.2257420000000003</v>
      </c>
      <c r="F3760">
        <v>215.00570999999999</v>
      </c>
      <c r="G3760">
        <v>6.5472210000000004</v>
      </c>
      <c r="H3760">
        <v>206.564289</v>
      </c>
      <c r="I3760">
        <v>2.749339</v>
      </c>
    </row>
    <row r="3761" spans="1:9" x14ac:dyDescent="0.25">
      <c r="A3761">
        <v>3760</v>
      </c>
      <c r="B3761">
        <v>195.60357999999999</v>
      </c>
      <c r="C3761">
        <v>5.6905219999999996</v>
      </c>
      <c r="F3761">
        <v>215.00570999999999</v>
      </c>
      <c r="G3761">
        <v>6.4270769999999997</v>
      </c>
      <c r="H3761">
        <v>207.29490999999999</v>
      </c>
      <c r="I3761">
        <v>3.3036460000000001</v>
      </c>
    </row>
    <row r="3762" spans="1:9" x14ac:dyDescent="0.25">
      <c r="A3762">
        <v>3761</v>
      </c>
      <c r="B3762">
        <v>195.60357999999999</v>
      </c>
      <c r="C3762">
        <v>5.6905219999999996</v>
      </c>
      <c r="H3762">
        <v>207.29490999999999</v>
      </c>
      <c r="I3762">
        <v>3.3036460000000001</v>
      </c>
    </row>
    <row r="3763" spans="1:9" x14ac:dyDescent="0.25">
      <c r="A3763">
        <v>3762</v>
      </c>
      <c r="B3763">
        <v>195.60357999999999</v>
      </c>
      <c r="C3763">
        <v>5.6905219999999996</v>
      </c>
      <c r="H3763">
        <v>207.29490999999999</v>
      </c>
      <c r="I3763">
        <v>3.3036460000000001</v>
      </c>
    </row>
    <row r="3764" spans="1:9" x14ac:dyDescent="0.25">
      <c r="A3764">
        <v>3763</v>
      </c>
      <c r="B3764">
        <v>195.60357999999999</v>
      </c>
      <c r="C3764">
        <v>5.6905219999999996</v>
      </c>
      <c r="H3764">
        <v>207.29490999999999</v>
      </c>
      <c r="I3764">
        <v>3.3036460000000001</v>
      </c>
    </row>
    <row r="3765" spans="1:9" x14ac:dyDescent="0.25">
      <c r="A3765">
        <v>3764</v>
      </c>
      <c r="B3765">
        <v>195.60357999999999</v>
      </c>
      <c r="C3765">
        <v>5.6905219999999996</v>
      </c>
      <c r="H3765">
        <v>207.29490999999999</v>
      </c>
      <c r="I3765">
        <v>3.3036460000000001</v>
      </c>
    </row>
    <row r="3766" spans="1:9" x14ac:dyDescent="0.25">
      <c r="A3766">
        <v>3765</v>
      </c>
      <c r="B3766">
        <v>195.60357999999999</v>
      </c>
      <c r="C3766">
        <v>5.6905219999999996</v>
      </c>
      <c r="H3766">
        <v>207.29490999999999</v>
      </c>
      <c r="I3766">
        <v>3.3036460000000001</v>
      </c>
    </row>
    <row r="3767" spans="1:9" x14ac:dyDescent="0.25">
      <c r="A3767">
        <v>3766</v>
      </c>
      <c r="B3767">
        <v>195.60357999999999</v>
      </c>
      <c r="C3767">
        <v>5.6905219999999996</v>
      </c>
      <c r="H3767">
        <v>207.29490999999999</v>
      </c>
      <c r="I3767">
        <v>3.3036460000000001</v>
      </c>
    </row>
    <row r="3768" spans="1:9" x14ac:dyDescent="0.25">
      <c r="A3768">
        <v>3767</v>
      </c>
      <c r="B3768">
        <v>195.60357999999999</v>
      </c>
      <c r="C3768">
        <v>5.6905219999999996</v>
      </c>
      <c r="H3768">
        <v>207.29490999999999</v>
      </c>
      <c r="I3768">
        <v>3.3036460000000001</v>
      </c>
    </row>
    <row r="3769" spans="1:9" x14ac:dyDescent="0.25">
      <c r="A3769">
        <v>3768</v>
      </c>
      <c r="B3769">
        <v>195.60357999999999</v>
      </c>
      <c r="C3769">
        <v>5.6905219999999996</v>
      </c>
      <c r="H3769">
        <v>207.29490999999999</v>
      </c>
      <c r="I3769">
        <v>3.3036460000000001</v>
      </c>
    </row>
    <row r="3770" spans="1:9" x14ac:dyDescent="0.25">
      <c r="A3770">
        <v>3769</v>
      </c>
      <c r="B3770">
        <v>195.60357999999999</v>
      </c>
      <c r="C3770">
        <v>5.6905219999999996</v>
      </c>
      <c r="H3770">
        <v>207.29490999999999</v>
      </c>
      <c r="I3770">
        <v>3.3036460000000001</v>
      </c>
    </row>
    <row r="3771" spans="1:9" x14ac:dyDescent="0.25">
      <c r="A3771">
        <v>3770</v>
      </c>
      <c r="B3771">
        <v>195.60357999999999</v>
      </c>
      <c r="C3771">
        <v>5.6905219999999996</v>
      </c>
      <c r="H3771">
        <v>207.29490999999999</v>
      </c>
      <c r="I3771">
        <v>3.3036460000000001</v>
      </c>
    </row>
    <row r="3772" spans="1:9" x14ac:dyDescent="0.25">
      <c r="A3772">
        <v>3771</v>
      </c>
      <c r="B3772">
        <v>195.60357999999999</v>
      </c>
      <c r="C3772">
        <v>5.6905219999999996</v>
      </c>
      <c r="H3772">
        <v>207.29490999999999</v>
      </c>
      <c r="I3772">
        <v>3.3036460000000001</v>
      </c>
    </row>
    <row r="3773" spans="1:9" x14ac:dyDescent="0.25">
      <c r="A3773">
        <v>3772</v>
      </c>
      <c r="B3773">
        <v>195.60357999999999</v>
      </c>
      <c r="C3773">
        <v>5.6905219999999996</v>
      </c>
      <c r="H3773">
        <v>207.29490999999999</v>
      </c>
      <c r="I3773">
        <v>3.3036460000000001</v>
      </c>
    </row>
    <row r="3774" spans="1:9" x14ac:dyDescent="0.25">
      <c r="A3774">
        <v>3773</v>
      </c>
      <c r="B3774">
        <v>195.60357999999999</v>
      </c>
      <c r="C3774">
        <v>5.6905219999999996</v>
      </c>
      <c r="H3774">
        <v>207.29490999999999</v>
      </c>
      <c r="I3774">
        <v>3.3036460000000001</v>
      </c>
    </row>
    <row r="3775" spans="1:9" x14ac:dyDescent="0.25">
      <c r="A3775">
        <v>3774</v>
      </c>
      <c r="B3775">
        <v>195.60357999999999</v>
      </c>
      <c r="C3775">
        <v>5.6905219999999996</v>
      </c>
      <c r="H3775">
        <v>207.29490999999999</v>
      </c>
      <c r="I3775">
        <v>3.3036460000000001</v>
      </c>
    </row>
    <row r="3776" spans="1:9" x14ac:dyDescent="0.25">
      <c r="A3776">
        <v>3775</v>
      </c>
      <c r="B3776">
        <v>195.60357999999999</v>
      </c>
      <c r="C3776">
        <v>5.6905219999999996</v>
      </c>
      <c r="H3776">
        <v>207.29490999999999</v>
      </c>
      <c r="I3776">
        <v>3.3036460000000001</v>
      </c>
    </row>
    <row r="3777" spans="1:9" x14ac:dyDescent="0.25">
      <c r="A3777">
        <v>3776</v>
      </c>
      <c r="B3777">
        <v>195.60357999999999</v>
      </c>
      <c r="C3777">
        <v>5.6905219999999996</v>
      </c>
      <c r="H3777">
        <v>207.29490999999999</v>
      </c>
      <c r="I3777">
        <v>3.3036460000000001</v>
      </c>
    </row>
    <row r="3778" spans="1:9" x14ac:dyDescent="0.25">
      <c r="A3778">
        <v>3777</v>
      </c>
      <c r="B3778">
        <v>195.60357999999999</v>
      </c>
      <c r="C3778">
        <v>5.6905219999999996</v>
      </c>
      <c r="H3778">
        <v>207.29490999999999</v>
      </c>
      <c r="I3778">
        <v>3.3036460000000001</v>
      </c>
    </row>
    <row r="3779" spans="1:9" x14ac:dyDescent="0.25">
      <c r="A3779">
        <v>3778</v>
      </c>
      <c r="B3779">
        <v>195.60357999999999</v>
      </c>
      <c r="C3779">
        <v>5.6905219999999996</v>
      </c>
      <c r="H3779">
        <v>207.29490999999999</v>
      </c>
      <c r="I3779">
        <v>3.3036460000000001</v>
      </c>
    </row>
    <row r="3780" spans="1:9" x14ac:dyDescent="0.25">
      <c r="A3780">
        <v>3779</v>
      </c>
      <c r="B3780">
        <v>195.60357999999999</v>
      </c>
      <c r="C3780">
        <v>5.6905219999999996</v>
      </c>
      <c r="H3780">
        <v>207.29490999999999</v>
      </c>
      <c r="I3780">
        <v>3.3036460000000001</v>
      </c>
    </row>
    <row r="3781" spans="1:9" x14ac:dyDescent="0.25">
      <c r="A3781">
        <v>3780</v>
      </c>
      <c r="B3781">
        <v>195.60357999999999</v>
      </c>
      <c r="C3781">
        <v>5.6905219999999996</v>
      </c>
      <c r="H3781">
        <v>207.11419999999998</v>
      </c>
      <c r="I3781">
        <v>3.2435740000000002</v>
      </c>
    </row>
    <row r="3782" spans="1:9" x14ac:dyDescent="0.25">
      <c r="A3782">
        <v>3781</v>
      </c>
      <c r="D3782">
        <v>186.694031</v>
      </c>
      <c r="E3782">
        <v>4.5396700000000001</v>
      </c>
      <c r="H3782">
        <v>206.99375499999999</v>
      </c>
      <c r="I3782">
        <v>3.2435740000000002</v>
      </c>
    </row>
    <row r="3783" spans="1:9" x14ac:dyDescent="0.25">
      <c r="A3783">
        <v>3782</v>
      </c>
      <c r="D3783">
        <v>186.694031</v>
      </c>
      <c r="E3783">
        <v>4.5396700000000001</v>
      </c>
      <c r="H3783">
        <v>206.99375499999999</v>
      </c>
      <c r="I3783">
        <v>3.2435740000000002</v>
      </c>
    </row>
    <row r="3784" spans="1:9" x14ac:dyDescent="0.25">
      <c r="A3784">
        <v>3783</v>
      </c>
      <c r="D3784">
        <v>186.694031</v>
      </c>
      <c r="E3784">
        <v>4.5396700000000001</v>
      </c>
      <c r="H3784">
        <v>206.99375499999999</v>
      </c>
      <c r="I3784">
        <v>3.2435740000000002</v>
      </c>
    </row>
    <row r="3785" spans="1:9" x14ac:dyDescent="0.25">
      <c r="A3785">
        <v>3784</v>
      </c>
      <c r="D3785">
        <v>186.694031</v>
      </c>
      <c r="E3785">
        <v>4.5396700000000001</v>
      </c>
    </row>
    <row r="3786" spans="1:9" x14ac:dyDescent="0.25">
      <c r="A3786">
        <v>3785</v>
      </c>
      <c r="D3786">
        <v>186.694031</v>
      </c>
      <c r="E3786">
        <v>4.5396700000000001</v>
      </c>
    </row>
    <row r="3787" spans="1:9" x14ac:dyDescent="0.25">
      <c r="A3787">
        <v>3786</v>
      </c>
      <c r="D3787">
        <v>186.694031</v>
      </c>
      <c r="E3787">
        <v>4.5396700000000001</v>
      </c>
    </row>
    <row r="3788" spans="1:9" x14ac:dyDescent="0.25">
      <c r="A3788">
        <v>3787</v>
      </c>
      <c r="D3788">
        <v>186.694031</v>
      </c>
      <c r="E3788">
        <v>4.5396700000000001</v>
      </c>
      <c r="F3788">
        <v>198.03937500000001</v>
      </c>
      <c r="G3788">
        <v>5.9463140000000001</v>
      </c>
    </row>
    <row r="3789" spans="1:9" x14ac:dyDescent="0.25">
      <c r="A3789">
        <v>3788</v>
      </c>
      <c r="D3789">
        <v>186.694031</v>
      </c>
      <c r="E3789">
        <v>4.5396700000000001</v>
      </c>
      <c r="F3789">
        <v>198.03937500000001</v>
      </c>
      <c r="G3789">
        <v>5.9463140000000001</v>
      </c>
    </row>
    <row r="3790" spans="1:9" x14ac:dyDescent="0.25">
      <c r="A3790">
        <v>3789</v>
      </c>
      <c r="D3790">
        <v>186.694031</v>
      </c>
      <c r="E3790">
        <v>4.5396700000000001</v>
      </c>
      <c r="F3790">
        <v>198.03937500000001</v>
      </c>
      <c r="G3790">
        <v>5.9463140000000001</v>
      </c>
    </row>
    <row r="3791" spans="1:9" x14ac:dyDescent="0.25">
      <c r="A3791">
        <v>3790</v>
      </c>
      <c r="D3791">
        <v>186.694031</v>
      </c>
      <c r="E3791">
        <v>4.5396700000000001</v>
      </c>
      <c r="F3791">
        <v>198.03937500000001</v>
      </c>
      <c r="G3791">
        <v>5.9463140000000001</v>
      </c>
    </row>
    <row r="3792" spans="1:9" x14ac:dyDescent="0.25">
      <c r="A3792">
        <v>3791</v>
      </c>
      <c r="D3792">
        <v>186.694031</v>
      </c>
      <c r="E3792">
        <v>4.5396700000000001</v>
      </c>
      <c r="F3792">
        <v>198.03937500000001</v>
      </c>
      <c r="G3792">
        <v>5.9463140000000001</v>
      </c>
    </row>
    <row r="3793" spans="1:9" x14ac:dyDescent="0.25">
      <c r="A3793">
        <v>3792</v>
      </c>
      <c r="D3793">
        <v>186.694031</v>
      </c>
      <c r="E3793">
        <v>4.5396700000000001</v>
      </c>
      <c r="F3793">
        <v>198.03937500000001</v>
      </c>
      <c r="G3793">
        <v>5.9463140000000001</v>
      </c>
    </row>
    <row r="3794" spans="1:9" x14ac:dyDescent="0.25">
      <c r="A3794">
        <v>3793</v>
      </c>
      <c r="D3794">
        <v>186.694031</v>
      </c>
      <c r="E3794">
        <v>4.5396700000000001</v>
      </c>
      <c r="F3794">
        <v>198.03937500000001</v>
      </c>
      <c r="G3794">
        <v>5.9463140000000001</v>
      </c>
    </row>
    <row r="3795" spans="1:9" x14ac:dyDescent="0.25">
      <c r="A3795">
        <v>3794</v>
      </c>
      <c r="D3795">
        <v>186.694031</v>
      </c>
      <c r="E3795">
        <v>4.5396700000000001</v>
      </c>
      <c r="F3795">
        <v>198.03937500000001</v>
      </c>
      <c r="G3795">
        <v>5.9463140000000001</v>
      </c>
    </row>
    <row r="3796" spans="1:9" x14ac:dyDescent="0.25">
      <c r="A3796">
        <v>3795</v>
      </c>
      <c r="D3796">
        <v>186.694031</v>
      </c>
      <c r="E3796">
        <v>4.5396700000000001</v>
      </c>
      <c r="F3796">
        <v>197.91116399999999</v>
      </c>
      <c r="G3796">
        <v>5.8823660000000002</v>
      </c>
    </row>
    <row r="3797" spans="1:9" x14ac:dyDescent="0.25">
      <c r="A3797">
        <v>3796</v>
      </c>
      <c r="D3797">
        <v>186.694031</v>
      </c>
      <c r="E3797">
        <v>4.5396700000000001</v>
      </c>
      <c r="F3797">
        <v>197.78295199999999</v>
      </c>
      <c r="G3797">
        <v>5.8184180000000003</v>
      </c>
    </row>
    <row r="3798" spans="1:9" x14ac:dyDescent="0.25">
      <c r="A3798">
        <v>3797</v>
      </c>
      <c r="D3798">
        <v>186.694031</v>
      </c>
      <c r="E3798">
        <v>4.5396700000000001</v>
      </c>
      <c r="F3798">
        <v>197.78295199999999</v>
      </c>
      <c r="G3798">
        <v>5.8184180000000003</v>
      </c>
    </row>
    <row r="3799" spans="1:9" x14ac:dyDescent="0.25">
      <c r="A3799">
        <v>3798</v>
      </c>
      <c r="D3799">
        <v>186.694031</v>
      </c>
      <c r="E3799">
        <v>4.5396700000000001</v>
      </c>
      <c r="F3799">
        <v>197.78295199999999</v>
      </c>
      <c r="G3799">
        <v>5.8184180000000003</v>
      </c>
    </row>
    <row r="3800" spans="1:9" x14ac:dyDescent="0.25">
      <c r="A3800">
        <v>3799</v>
      </c>
      <c r="D3800">
        <v>186.694031</v>
      </c>
      <c r="E3800">
        <v>4.5396700000000001</v>
      </c>
      <c r="F3800">
        <v>197.78295199999999</v>
      </c>
      <c r="G3800">
        <v>5.8184180000000003</v>
      </c>
      <c r="H3800">
        <v>190.02709199999998</v>
      </c>
      <c r="I3800">
        <v>2.4297049999999998</v>
      </c>
    </row>
    <row r="3801" spans="1:9" x14ac:dyDescent="0.25">
      <c r="A3801">
        <v>3800</v>
      </c>
      <c r="F3801">
        <v>197.78295199999999</v>
      </c>
      <c r="G3801">
        <v>5.8184180000000003</v>
      </c>
      <c r="H3801">
        <v>190.02709199999998</v>
      </c>
      <c r="I3801">
        <v>2.4297049999999998</v>
      </c>
    </row>
    <row r="3802" spans="1:9" x14ac:dyDescent="0.25">
      <c r="A3802">
        <v>3801</v>
      </c>
      <c r="F3802">
        <v>197.78295199999999</v>
      </c>
      <c r="G3802">
        <v>5.6905219999999996</v>
      </c>
      <c r="H3802">
        <v>190.02709199999998</v>
      </c>
      <c r="I3802">
        <v>2.4297049999999998</v>
      </c>
    </row>
    <row r="3803" spans="1:9" x14ac:dyDescent="0.25">
      <c r="A3803">
        <v>3802</v>
      </c>
      <c r="F3803">
        <v>197.654741</v>
      </c>
      <c r="G3803">
        <v>5.6905219999999996</v>
      </c>
      <c r="H3803">
        <v>190.02709199999998</v>
      </c>
      <c r="I3803">
        <v>2.4297049999999998</v>
      </c>
    </row>
    <row r="3804" spans="1:9" x14ac:dyDescent="0.25">
      <c r="A3804">
        <v>3803</v>
      </c>
      <c r="B3804">
        <v>175.60511</v>
      </c>
      <c r="C3804">
        <v>6.1380520000000001</v>
      </c>
      <c r="F3804">
        <v>197.654741</v>
      </c>
      <c r="G3804">
        <v>5.6905219999999996</v>
      </c>
      <c r="H3804">
        <v>190.02709199999998</v>
      </c>
      <c r="I3804">
        <v>2.4297049999999998</v>
      </c>
    </row>
    <row r="3805" spans="1:9" x14ac:dyDescent="0.25">
      <c r="A3805">
        <v>3804</v>
      </c>
      <c r="B3805">
        <v>175.60511</v>
      </c>
      <c r="C3805">
        <v>6.1380520000000001</v>
      </c>
      <c r="F3805">
        <v>197.654741</v>
      </c>
      <c r="G3805">
        <v>5.6905219999999996</v>
      </c>
      <c r="H3805">
        <v>190.02709199999998</v>
      </c>
      <c r="I3805">
        <v>2.4297049999999998</v>
      </c>
    </row>
    <row r="3806" spans="1:9" x14ac:dyDescent="0.25">
      <c r="A3806">
        <v>3805</v>
      </c>
      <c r="B3806">
        <v>175.60511</v>
      </c>
      <c r="C3806">
        <v>6.1380520000000001</v>
      </c>
      <c r="H3806">
        <v>190.02709199999998</v>
      </c>
      <c r="I3806">
        <v>2.4297049999999998</v>
      </c>
    </row>
    <row r="3807" spans="1:9" x14ac:dyDescent="0.25">
      <c r="A3807">
        <v>3806</v>
      </c>
      <c r="B3807">
        <v>175.60511</v>
      </c>
      <c r="C3807">
        <v>6.1380520000000001</v>
      </c>
      <c r="H3807">
        <v>190.02709199999998</v>
      </c>
      <c r="I3807">
        <v>2.4297049999999998</v>
      </c>
    </row>
    <row r="3808" spans="1:9" x14ac:dyDescent="0.25">
      <c r="A3808">
        <v>3807</v>
      </c>
      <c r="B3808">
        <v>175.60511</v>
      </c>
      <c r="C3808">
        <v>6.1380520000000001</v>
      </c>
      <c r="H3808">
        <v>190.02709199999998</v>
      </c>
      <c r="I3808">
        <v>2.4297049999999998</v>
      </c>
    </row>
    <row r="3809" spans="1:9" x14ac:dyDescent="0.25">
      <c r="A3809">
        <v>3808</v>
      </c>
      <c r="B3809">
        <v>175.60511</v>
      </c>
      <c r="C3809">
        <v>6.1380520000000001</v>
      </c>
      <c r="H3809">
        <v>190.02709199999998</v>
      </c>
      <c r="I3809">
        <v>2.4297049999999998</v>
      </c>
    </row>
    <row r="3810" spans="1:9" x14ac:dyDescent="0.25">
      <c r="A3810">
        <v>3809</v>
      </c>
      <c r="B3810">
        <v>175.60511</v>
      </c>
      <c r="C3810">
        <v>6.1380520000000001</v>
      </c>
      <c r="H3810">
        <v>190.02709199999998</v>
      </c>
      <c r="I3810">
        <v>2.4297049999999998</v>
      </c>
    </row>
    <row r="3811" spans="1:9" x14ac:dyDescent="0.25">
      <c r="A3811">
        <v>3810</v>
      </c>
      <c r="B3811">
        <v>175.60511</v>
      </c>
      <c r="C3811">
        <v>6.1380520000000001</v>
      </c>
      <c r="H3811">
        <v>190.02709199999998</v>
      </c>
      <c r="I3811">
        <v>2.4297049999999998</v>
      </c>
    </row>
    <row r="3812" spans="1:9" x14ac:dyDescent="0.25">
      <c r="A3812">
        <v>3811</v>
      </c>
      <c r="B3812">
        <v>175.60511</v>
      </c>
      <c r="C3812">
        <v>6.1380520000000001</v>
      </c>
      <c r="H3812">
        <v>190.02709199999998</v>
      </c>
      <c r="I3812">
        <v>2.4297049999999998</v>
      </c>
    </row>
    <row r="3813" spans="1:9" x14ac:dyDescent="0.25">
      <c r="A3813">
        <v>3812</v>
      </c>
      <c r="B3813">
        <v>175.60511</v>
      </c>
      <c r="C3813">
        <v>6.1380520000000001</v>
      </c>
      <c r="H3813">
        <v>190.02709199999998</v>
      </c>
      <c r="I3813">
        <v>2.4297049999999998</v>
      </c>
    </row>
    <row r="3814" spans="1:9" x14ac:dyDescent="0.25">
      <c r="A3814">
        <v>3813</v>
      </c>
      <c r="B3814">
        <v>175.60511</v>
      </c>
      <c r="C3814">
        <v>6.1380520000000001</v>
      </c>
      <c r="H3814">
        <v>189.96303999999998</v>
      </c>
      <c r="I3814">
        <v>2.4297049999999998</v>
      </c>
    </row>
    <row r="3815" spans="1:9" x14ac:dyDescent="0.25">
      <c r="A3815">
        <v>3814</v>
      </c>
      <c r="B3815">
        <v>175.60511</v>
      </c>
      <c r="C3815">
        <v>6.1380520000000001</v>
      </c>
      <c r="H3815">
        <v>189.70661799999999</v>
      </c>
      <c r="I3815">
        <v>2.4297049999999998</v>
      </c>
    </row>
    <row r="3816" spans="1:9" x14ac:dyDescent="0.25">
      <c r="A3816">
        <v>3815</v>
      </c>
      <c r="B3816">
        <v>175.60511</v>
      </c>
      <c r="C3816">
        <v>6.1380520000000001</v>
      </c>
      <c r="H3816">
        <v>189.70661799999999</v>
      </c>
      <c r="I3816">
        <v>2.4297049999999998</v>
      </c>
    </row>
    <row r="3817" spans="1:9" x14ac:dyDescent="0.25">
      <c r="A3817">
        <v>3816</v>
      </c>
      <c r="B3817">
        <v>175.60511</v>
      </c>
      <c r="C3817">
        <v>6.1380520000000001</v>
      </c>
      <c r="H3817">
        <v>189.70661799999999</v>
      </c>
      <c r="I3817">
        <v>2.4297049999999998</v>
      </c>
    </row>
    <row r="3818" spans="1:9" x14ac:dyDescent="0.25">
      <c r="A3818">
        <v>3817</v>
      </c>
      <c r="B3818">
        <v>175.60511</v>
      </c>
      <c r="C3818">
        <v>6.1380520000000001</v>
      </c>
      <c r="H3818">
        <v>189.70661799999999</v>
      </c>
      <c r="I3818">
        <v>2.4297049999999998</v>
      </c>
    </row>
    <row r="3819" spans="1:9" x14ac:dyDescent="0.25">
      <c r="A3819">
        <v>3818</v>
      </c>
      <c r="B3819">
        <v>175.60511</v>
      </c>
      <c r="C3819">
        <v>6.1380520000000001</v>
      </c>
      <c r="H3819">
        <v>189.70661799999999</v>
      </c>
      <c r="I3819">
        <v>2.4297049999999998</v>
      </c>
    </row>
    <row r="3820" spans="1:9" x14ac:dyDescent="0.25">
      <c r="A3820">
        <v>3819</v>
      </c>
      <c r="B3820">
        <v>175.60511</v>
      </c>
      <c r="C3820">
        <v>6.1380520000000001</v>
      </c>
      <c r="H3820">
        <v>189.70661799999999</v>
      </c>
      <c r="I3820">
        <v>2.4297049999999998</v>
      </c>
    </row>
    <row r="3821" spans="1:9" x14ac:dyDescent="0.25">
      <c r="A3821">
        <v>3820</v>
      </c>
      <c r="B3821">
        <v>175.60511</v>
      </c>
      <c r="C3821">
        <v>6.1380520000000001</v>
      </c>
      <c r="H3821">
        <v>189.70661799999999</v>
      </c>
      <c r="I3821">
        <v>2.4297049999999998</v>
      </c>
    </row>
    <row r="3822" spans="1:9" x14ac:dyDescent="0.25">
      <c r="A3822">
        <v>3821</v>
      </c>
      <c r="B3822">
        <v>175.60511</v>
      </c>
      <c r="C3822">
        <v>6.1380520000000001</v>
      </c>
      <c r="H3822">
        <v>189.19387999999998</v>
      </c>
      <c r="I3822">
        <v>2.557496</v>
      </c>
    </row>
    <row r="3823" spans="1:9" x14ac:dyDescent="0.25">
      <c r="A3823">
        <v>3822</v>
      </c>
      <c r="B3823">
        <v>175.60511</v>
      </c>
      <c r="C3823">
        <v>6.1380520000000001</v>
      </c>
    </row>
    <row r="3824" spans="1:9" x14ac:dyDescent="0.25">
      <c r="A3824">
        <v>3823</v>
      </c>
      <c r="B3824">
        <v>175.60511</v>
      </c>
      <c r="C3824">
        <v>6.1380520000000001</v>
      </c>
      <c r="D3824">
        <v>165.92640299999999</v>
      </c>
      <c r="E3824">
        <v>4.4117740000000003</v>
      </c>
    </row>
    <row r="3825" spans="1:7" x14ac:dyDescent="0.25">
      <c r="A3825">
        <v>3824</v>
      </c>
      <c r="D3825">
        <v>165.92640299999999</v>
      </c>
      <c r="E3825">
        <v>4.4117740000000003</v>
      </c>
      <c r="F3825">
        <v>179.707436</v>
      </c>
      <c r="G3825">
        <v>6.5856880000000002</v>
      </c>
    </row>
    <row r="3826" spans="1:7" x14ac:dyDescent="0.25">
      <c r="A3826">
        <v>3825</v>
      </c>
      <c r="D3826">
        <v>165.92640299999999</v>
      </c>
      <c r="E3826">
        <v>4.4117740000000003</v>
      </c>
      <c r="F3826">
        <v>179.707436</v>
      </c>
      <c r="G3826">
        <v>6.5856880000000002</v>
      </c>
    </row>
    <row r="3827" spans="1:7" x14ac:dyDescent="0.25">
      <c r="A3827">
        <v>3826</v>
      </c>
      <c r="D3827">
        <v>165.92640299999999</v>
      </c>
      <c r="E3827">
        <v>4.4117740000000003</v>
      </c>
      <c r="F3827">
        <v>179.707436</v>
      </c>
      <c r="G3827">
        <v>6.5856880000000002</v>
      </c>
    </row>
    <row r="3828" spans="1:7" x14ac:dyDescent="0.25">
      <c r="A3828">
        <v>3827</v>
      </c>
      <c r="D3828">
        <v>165.92640299999999</v>
      </c>
      <c r="E3828">
        <v>4.4117740000000003</v>
      </c>
      <c r="F3828">
        <v>179.707436</v>
      </c>
      <c r="G3828">
        <v>6.5856880000000002</v>
      </c>
    </row>
    <row r="3829" spans="1:7" x14ac:dyDescent="0.25">
      <c r="A3829">
        <v>3828</v>
      </c>
      <c r="D3829">
        <v>165.92640299999999</v>
      </c>
      <c r="E3829">
        <v>4.4117740000000003</v>
      </c>
      <c r="F3829">
        <v>179.707436</v>
      </c>
      <c r="G3829">
        <v>6.5856880000000002</v>
      </c>
    </row>
    <row r="3830" spans="1:7" x14ac:dyDescent="0.25">
      <c r="A3830">
        <v>3829</v>
      </c>
      <c r="D3830">
        <v>165.92640299999999</v>
      </c>
      <c r="E3830">
        <v>4.4117740000000003</v>
      </c>
      <c r="F3830">
        <v>179.707436</v>
      </c>
      <c r="G3830">
        <v>6.5856880000000002</v>
      </c>
    </row>
    <row r="3831" spans="1:7" x14ac:dyDescent="0.25">
      <c r="A3831">
        <v>3830</v>
      </c>
      <c r="D3831">
        <v>165.92640299999999</v>
      </c>
      <c r="E3831">
        <v>4.4117740000000003</v>
      </c>
      <c r="F3831">
        <v>179.707436</v>
      </c>
      <c r="G3831">
        <v>6.5856880000000002</v>
      </c>
    </row>
    <row r="3832" spans="1:7" x14ac:dyDescent="0.25">
      <c r="A3832">
        <v>3831</v>
      </c>
      <c r="D3832">
        <v>165.92640299999999</v>
      </c>
      <c r="E3832">
        <v>4.4117740000000003</v>
      </c>
      <c r="F3832">
        <v>179.707436</v>
      </c>
      <c r="G3832">
        <v>6.5856880000000002</v>
      </c>
    </row>
    <row r="3833" spans="1:7" x14ac:dyDescent="0.25">
      <c r="A3833">
        <v>3832</v>
      </c>
      <c r="D3833">
        <v>165.92640299999999</v>
      </c>
      <c r="E3833">
        <v>4.4117740000000003</v>
      </c>
      <c r="F3833">
        <v>179.707436</v>
      </c>
      <c r="G3833">
        <v>6.5856880000000002</v>
      </c>
    </row>
    <row r="3834" spans="1:7" x14ac:dyDescent="0.25">
      <c r="A3834">
        <v>3833</v>
      </c>
      <c r="D3834">
        <v>165.92640299999999</v>
      </c>
      <c r="E3834">
        <v>4.4117740000000003</v>
      </c>
      <c r="F3834">
        <v>179.707436</v>
      </c>
      <c r="G3834">
        <v>6.5856880000000002</v>
      </c>
    </row>
    <row r="3835" spans="1:7" x14ac:dyDescent="0.25">
      <c r="A3835">
        <v>3834</v>
      </c>
      <c r="D3835">
        <v>165.92640299999999</v>
      </c>
      <c r="E3835">
        <v>4.4117740000000003</v>
      </c>
      <c r="F3835">
        <v>179.707436</v>
      </c>
      <c r="G3835">
        <v>6.5856880000000002</v>
      </c>
    </row>
    <row r="3836" spans="1:7" x14ac:dyDescent="0.25">
      <c r="A3836">
        <v>3835</v>
      </c>
      <c r="D3836">
        <v>165.92640299999999</v>
      </c>
      <c r="E3836">
        <v>4.4117740000000003</v>
      </c>
      <c r="F3836">
        <v>179.64327800000001</v>
      </c>
      <c r="G3836">
        <v>6.5217390000000002</v>
      </c>
    </row>
    <row r="3837" spans="1:7" x14ac:dyDescent="0.25">
      <c r="A3837">
        <v>3836</v>
      </c>
      <c r="D3837">
        <v>165.92640299999999</v>
      </c>
      <c r="E3837">
        <v>4.4117740000000003</v>
      </c>
      <c r="F3837">
        <v>179.57922600000001</v>
      </c>
      <c r="G3837">
        <v>6.5217390000000002</v>
      </c>
    </row>
    <row r="3838" spans="1:7" x14ac:dyDescent="0.25">
      <c r="A3838">
        <v>3837</v>
      </c>
      <c r="D3838">
        <v>165.92640299999999</v>
      </c>
      <c r="E3838">
        <v>4.4117740000000003</v>
      </c>
      <c r="F3838">
        <v>179.57922600000001</v>
      </c>
      <c r="G3838">
        <v>6.5217390000000002</v>
      </c>
    </row>
    <row r="3839" spans="1:7" x14ac:dyDescent="0.25">
      <c r="A3839">
        <v>3838</v>
      </c>
      <c r="D3839">
        <v>165.92640299999999</v>
      </c>
      <c r="E3839">
        <v>4.4117740000000003</v>
      </c>
      <c r="F3839">
        <v>179.38696099999999</v>
      </c>
      <c r="G3839">
        <v>6.5217390000000002</v>
      </c>
    </row>
    <row r="3840" spans="1:7" x14ac:dyDescent="0.25">
      <c r="A3840">
        <v>3839</v>
      </c>
      <c r="D3840">
        <v>165.92640299999999</v>
      </c>
      <c r="E3840">
        <v>4.4117740000000003</v>
      </c>
      <c r="F3840">
        <v>179.38696099999999</v>
      </c>
      <c r="G3840">
        <v>6.5217390000000002</v>
      </c>
    </row>
    <row r="3841" spans="1:9" x14ac:dyDescent="0.25">
      <c r="A3841">
        <v>3840</v>
      </c>
      <c r="D3841">
        <v>165.92640299999999</v>
      </c>
      <c r="E3841">
        <v>4.4117740000000003</v>
      </c>
      <c r="F3841">
        <v>179.32280399999999</v>
      </c>
      <c r="G3841">
        <v>6.5217390000000002</v>
      </c>
    </row>
    <row r="3842" spans="1:9" x14ac:dyDescent="0.25">
      <c r="A3842">
        <v>3841</v>
      </c>
      <c r="D3842">
        <v>165.92640299999999</v>
      </c>
      <c r="E3842">
        <v>4.4117740000000003</v>
      </c>
      <c r="F3842">
        <v>179.13054099999999</v>
      </c>
      <c r="G3842">
        <v>6.3938439999999996</v>
      </c>
    </row>
    <row r="3843" spans="1:9" x14ac:dyDescent="0.25">
      <c r="A3843">
        <v>3842</v>
      </c>
      <c r="D3843">
        <v>165.92640299999999</v>
      </c>
      <c r="E3843">
        <v>4.4117740000000003</v>
      </c>
      <c r="F3843">
        <v>179.13054099999999</v>
      </c>
      <c r="G3843">
        <v>6.3938439999999996</v>
      </c>
      <c r="H3843">
        <v>169.515885</v>
      </c>
      <c r="I3843">
        <v>3.1969750000000001</v>
      </c>
    </row>
    <row r="3844" spans="1:9" x14ac:dyDescent="0.25">
      <c r="A3844">
        <v>3843</v>
      </c>
      <c r="B3844">
        <v>156.696381</v>
      </c>
      <c r="C3844">
        <v>6.202</v>
      </c>
      <c r="F3844">
        <v>179.13054099999999</v>
      </c>
      <c r="G3844">
        <v>6.3938439999999996</v>
      </c>
      <c r="H3844">
        <v>169.515885</v>
      </c>
      <c r="I3844">
        <v>3.1969750000000001</v>
      </c>
    </row>
    <row r="3845" spans="1:9" x14ac:dyDescent="0.25">
      <c r="A3845">
        <v>3844</v>
      </c>
      <c r="B3845">
        <v>156.696381</v>
      </c>
      <c r="C3845">
        <v>6.202</v>
      </c>
      <c r="F3845">
        <v>179.002329</v>
      </c>
      <c r="G3845">
        <v>6.3938439999999996</v>
      </c>
      <c r="H3845">
        <v>169.515885</v>
      </c>
      <c r="I3845">
        <v>3.1969750000000001</v>
      </c>
    </row>
    <row r="3846" spans="1:9" x14ac:dyDescent="0.25">
      <c r="A3846">
        <v>3845</v>
      </c>
      <c r="B3846">
        <v>156.696381</v>
      </c>
      <c r="C3846">
        <v>6.202</v>
      </c>
      <c r="H3846">
        <v>169.515885</v>
      </c>
      <c r="I3846">
        <v>3.1969750000000001</v>
      </c>
    </row>
    <row r="3847" spans="1:9" x14ac:dyDescent="0.25">
      <c r="A3847">
        <v>3846</v>
      </c>
      <c r="B3847">
        <v>156.696381</v>
      </c>
      <c r="C3847">
        <v>6.202</v>
      </c>
      <c r="H3847">
        <v>169.515885</v>
      </c>
      <c r="I3847">
        <v>3.1969750000000001</v>
      </c>
    </row>
    <row r="3848" spans="1:9" x14ac:dyDescent="0.25">
      <c r="A3848">
        <v>3847</v>
      </c>
      <c r="B3848">
        <v>156.696381</v>
      </c>
      <c r="C3848">
        <v>6.202</v>
      </c>
      <c r="H3848">
        <v>169.515885</v>
      </c>
      <c r="I3848">
        <v>3.1969750000000001</v>
      </c>
    </row>
    <row r="3849" spans="1:9" x14ac:dyDescent="0.25">
      <c r="A3849">
        <v>3848</v>
      </c>
      <c r="B3849">
        <v>156.696381</v>
      </c>
      <c r="C3849">
        <v>6.202</v>
      </c>
      <c r="H3849">
        <v>169.515885</v>
      </c>
      <c r="I3849">
        <v>3.1969750000000001</v>
      </c>
    </row>
    <row r="3850" spans="1:9" x14ac:dyDescent="0.25">
      <c r="A3850">
        <v>3849</v>
      </c>
      <c r="B3850">
        <v>156.696381</v>
      </c>
      <c r="C3850">
        <v>6.202</v>
      </c>
      <c r="H3850">
        <v>169.515885</v>
      </c>
      <c r="I3850">
        <v>3.1969750000000001</v>
      </c>
    </row>
    <row r="3851" spans="1:9" x14ac:dyDescent="0.25">
      <c r="A3851">
        <v>3850</v>
      </c>
      <c r="B3851">
        <v>156.696381</v>
      </c>
      <c r="C3851">
        <v>6.202</v>
      </c>
      <c r="H3851">
        <v>169.515885</v>
      </c>
      <c r="I3851">
        <v>3.1969750000000001</v>
      </c>
    </row>
    <row r="3852" spans="1:9" x14ac:dyDescent="0.25">
      <c r="A3852">
        <v>3851</v>
      </c>
      <c r="B3852">
        <v>156.696381</v>
      </c>
      <c r="C3852">
        <v>6.202</v>
      </c>
      <c r="H3852">
        <v>169.515885</v>
      </c>
      <c r="I3852">
        <v>3.1969750000000001</v>
      </c>
    </row>
    <row r="3853" spans="1:9" x14ac:dyDescent="0.25">
      <c r="A3853">
        <v>3852</v>
      </c>
      <c r="B3853">
        <v>156.696381</v>
      </c>
      <c r="C3853">
        <v>6.202</v>
      </c>
      <c r="H3853">
        <v>169.515885</v>
      </c>
      <c r="I3853">
        <v>3.1969750000000001</v>
      </c>
    </row>
    <row r="3854" spans="1:9" x14ac:dyDescent="0.25">
      <c r="A3854">
        <v>3853</v>
      </c>
      <c r="B3854">
        <v>156.696381</v>
      </c>
      <c r="C3854">
        <v>6.202</v>
      </c>
      <c r="H3854">
        <v>169.515885</v>
      </c>
      <c r="I3854">
        <v>3.1969750000000001</v>
      </c>
    </row>
    <row r="3855" spans="1:9" x14ac:dyDescent="0.25">
      <c r="A3855">
        <v>3854</v>
      </c>
      <c r="B3855">
        <v>156.696381</v>
      </c>
      <c r="C3855">
        <v>6.202</v>
      </c>
      <c r="H3855">
        <v>169.515885</v>
      </c>
      <c r="I3855">
        <v>3.1969750000000001</v>
      </c>
    </row>
    <row r="3856" spans="1:9" x14ac:dyDescent="0.25">
      <c r="A3856">
        <v>3855</v>
      </c>
      <c r="B3856">
        <v>156.696381</v>
      </c>
      <c r="C3856">
        <v>6.202</v>
      </c>
      <c r="H3856">
        <v>169.515885</v>
      </c>
      <c r="I3856">
        <v>3.1969750000000001</v>
      </c>
    </row>
    <row r="3857" spans="1:9" x14ac:dyDescent="0.25">
      <c r="A3857">
        <v>3856</v>
      </c>
      <c r="B3857">
        <v>156.696381</v>
      </c>
      <c r="C3857">
        <v>6.202</v>
      </c>
      <c r="H3857">
        <v>169.515885</v>
      </c>
      <c r="I3857">
        <v>3.1969750000000001</v>
      </c>
    </row>
    <row r="3858" spans="1:9" x14ac:dyDescent="0.25">
      <c r="A3858">
        <v>3857</v>
      </c>
      <c r="B3858">
        <v>156.696381</v>
      </c>
      <c r="C3858">
        <v>6.202</v>
      </c>
      <c r="H3858">
        <v>169.515885</v>
      </c>
      <c r="I3858">
        <v>3.1969750000000001</v>
      </c>
    </row>
    <row r="3859" spans="1:9" x14ac:dyDescent="0.25">
      <c r="A3859">
        <v>3858</v>
      </c>
      <c r="B3859">
        <v>156.696381</v>
      </c>
      <c r="C3859">
        <v>6.202</v>
      </c>
      <c r="H3859">
        <v>169.515885</v>
      </c>
      <c r="I3859">
        <v>3.1969750000000001</v>
      </c>
    </row>
    <row r="3860" spans="1:9" x14ac:dyDescent="0.25">
      <c r="A3860">
        <v>3859</v>
      </c>
      <c r="B3860">
        <v>156.696381</v>
      </c>
      <c r="C3860">
        <v>6.202</v>
      </c>
      <c r="H3860">
        <v>169.515885</v>
      </c>
      <c r="I3860">
        <v>3.1969750000000001</v>
      </c>
    </row>
    <row r="3861" spans="1:9" x14ac:dyDescent="0.25">
      <c r="A3861">
        <v>3860</v>
      </c>
      <c r="B3861">
        <v>156.696381</v>
      </c>
      <c r="C3861">
        <v>6.202</v>
      </c>
      <c r="H3861">
        <v>169.323624</v>
      </c>
      <c r="I3861">
        <v>3.3247650000000002</v>
      </c>
    </row>
    <row r="3862" spans="1:9" x14ac:dyDescent="0.25">
      <c r="A3862">
        <v>3861</v>
      </c>
      <c r="B3862">
        <v>156.696381</v>
      </c>
      <c r="C3862">
        <v>6.202</v>
      </c>
      <c r="H3862">
        <v>169.323624</v>
      </c>
      <c r="I3862">
        <v>3.3247650000000002</v>
      </c>
    </row>
    <row r="3863" spans="1:9" x14ac:dyDescent="0.25">
      <c r="A3863">
        <v>3862</v>
      </c>
      <c r="B3863">
        <v>156.696381</v>
      </c>
      <c r="C3863">
        <v>6.202</v>
      </c>
      <c r="H3863">
        <v>169.13125199999999</v>
      </c>
      <c r="I3863">
        <v>3.3247650000000002</v>
      </c>
    </row>
    <row r="3864" spans="1:9" x14ac:dyDescent="0.25">
      <c r="A3864">
        <v>3863</v>
      </c>
      <c r="B3864">
        <v>156.696381</v>
      </c>
      <c r="C3864">
        <v>6.202</v>
      </c>
      <c r="H3864">
        <v>168.93899199999998</v>
      </c>
      <c r="I3864">
        <v>3.3247650000000002</v>
      </c>
    </row>
    <row r="3865" spans="1:9" x14ac:dyDescent="0.25">
      <c r="A3865">
        <v>3864</v>
      </c>
      <c r="B3865">
        <v>156.696381</v>
      </c>
      <c r="C3865">
        <v>6.202</v>
      </c>
      <c r="D3865">
        <v>148.42767699999999</v>
      </c>
      <c r="E3865">
        <v>5.30694</v>
      </c>
      <c r="H3865">
        <v>168.93899199999998</v>
      </c>
      <c r="I3865">
        <v>3.3247650000000002</v>
      </c>
    </row>
    <row r="3866" spans="1:9" x14ac:dyDescent="0.25">
      <c r="A3866">
        <v>3865</v>
      </c>
      <c r="D3866">
        <v>148.42767699999999</v>
      </c>
      <c r="E3866">
        <v>5.30694</v>
      </c>
    </row>
    <row r="3867" spans="1:9" x14ac:dyDescent="0.25">
      <c r="A3867">
        <v>3866</v>
      </c>
      <c r="D3867">
        <v>148.42767699999999</v>
      </c>
      <c r="E3867">
        <v>5.30694</v>
      </c>
    </row>
    <row r="3868" spans="1:9" x14ac:dyDescent="0.25">
      <c r="A3868">
        <v>3867</v>
      </c>
      <c r="D3868">
        <v>148.42767699999999</v>
      </c>
      <c r="E3868">
        <v>5.30694</v>
      </c>
      <c r="F3868">
        <v>159.45254499999999</v>
      </c>
      <c r="G3868">
        <v>6.3298959999999997</v>
      </c>
    </row>
    <row r="3869" spans="1:9" x14ac:dyDescent="0.25">
      <c r="A3869">
        <v>3868</v>
      </c>
      <c r="D3869">
        <v>148.42767699999999</v>
      </c>
      <c r="E3869">
        <v>5.30694</v>
      </c>
      <c r="F3869">
        <v>159.45254499999999</v>
      </c>
      <c r="G3869">
        <v>6.3298959999999997</v>
      </c>
    </row>
    <row r="3870" spans="1:9" x14ac:dyDescent="0.25">
      <c r="A3870">
        <v>3869</v>
      </c>
      <c r="D3870">
        <v>148.42767699999999</v>
      </c>
      <c r="E3870">
        <v>5.30694</v>
      </c>
      <c r="F3870">
        <v>159.45254499999999</v>
      </c>
      <c r="G3870">
        <v>6.3298959999999997</v>
      </c>
    </row>
    <row r="3871" spans="1:9" x14ac:dyDescent="0.25">
      <c r="A3871">
        <v>3870</v>
      </c>
      <c r="D3871">
        <v>148.42767699999999</v>
      </c>
      <c r="E3871">
        <v>5.30694</v>
      </c>
      <c r="F3871">
        <v>159.45254499999999</v>
      </c>
      <c r="G3871">
        <v>6.3298959999999997</v>
      </c>
    </row>
    <row r="3872" spans="1:9" x14ac:dyDescent="0.25">
      <c r="A3872">
        <v>3871</v>
      </c>
      <c r="D3872">
        <v>148.42767699999999</v>
      </c>
      <c r="E3872">
        <v>5.30694</v>
      </c>
      <c r="F3872">
        <v>159.45254499999999</v>
      </c>
      <c r="G3872">
        <v>6.3298959999999997</v>
      </c>
    </row>
    <row r="3873" spans="1:9" x14ac:dyDescent="0.25">
      <c r="A3873">
        <v>3872</v>
      </c>
      <c r="D3873">
        <v>148.42767699999999</v>
      </c>
      <c r="E3873">
        <v>5.30694</v>
      </c>
      <c r="F3873">
        <v>159.45254499999999</v>
      </c>
      <c r="G3873">
        <v>6.3298959999999997</v>
      </c>
    </row>
    <row r="3874" spans="1:9" x14ac:dyDescent="0.25">
      <c r="A3874">
        <v>3873</v>
      </c>
      <c r="D3874">
        <v>148.42767699999999</v>
      </c>
      <c r="E3874">
        <v>5.30694</v>
      </c>
      <c r="F3874">
        <v>159.45254499999999</v>
      </c>
      <c r="G3874">
        <v>6.3298959999999997</v>
      </c>
    </row>
    <row r="3875" spans="1:9" x14ac:dyDescent="0.25">
      <c r="A3875">
        <v>3874</v>
      </c>
      <c r="D3875">
        <v>148.42767699999999</v>
      </c>
      <c r="E3875">
        <v>5.30694</v>
      </c>
      <c r="F3875">
        <v>159.45254499999999</v>
      </c>
      <c r="G3875">
        <v>6.3298959999999997</v>
      </c>
    </row>
    <row r="3876" spans="1:9" x14ac:dyDescent="0.25">
      <c r="A3876">
        <v>3875</v>
      </c>
      <c r="D3876">
        <v>148.42767699999999</v>
      </c>
      <c r="E3876">
        <v>5.30694</v>
      </c>
      <c r="F3876">
        <v>159.45254499999999</v>
      </c>
      <c r="G3876">
        <v>6.3298959999999997</v>
      </c>
    </row>
    <row r="3877" spans="1:9" x14ac:dyDescent="0.25">
      <c r="A3877">
        <v>3876</v>
      </c>
      <c r="D3877">
        <v>148.42767699999999</v>
      </c>
      <c r="E3877">
        <v>5.30694</v>
      </c>
      <c r="F3877">
        <v>159.45254499999999</v>
      </c>
      <c r="G3877">
        <v>6.3298959999999997</v>
      </c>
    </row>
    <row r="3878" spans="1:9" x14ac:dyDescent="0.25">
      <c r="A3878">
        <v>3877</v>
      </c>
      <c r="D3878">
        <v>148.42767699999999</v>
      </c>
      <c r="E3878">
        <v>5.30694</v>
      </c>
      <c r="F3878">
        <v>159.45254499999999</v>
      </c>
      <c r="G3878">
        <v>6.3298959999999997</v>
      </c>
    </row>
    <row r="3879" spans="1:9" x14ac:dyDescent="0.25">
      <c r="A3879">
        <v>3878</v>
      </c>
      <c r="D3879">
        <v>148.42767699999999</v>
      </c>
      <c r="E3879">
        <v>5.30694</v>
      </c>
      <c r="F3879">
        <v>159.45254499999999</v>
      </c>
      <c r="G3879">
        <v>6.3298959999999997</v>
      </c>
    </row>
    <row r="3880" spans="1:9" x14ac:dyDescent="0.25">
      <c r="A3880">
        <v>3879</v>
      </c>
      <c r="D3880">
        <v>148.42767699999999</v>
      </c>
      <c r="E3880">
        <v>5.30694</v>
      </c>
      <c r="F3880">
        <v>159.45254499999999</v>
      </c>
      <c r="G3880">
        <v>6.3298959999999997</v>
      </c>
    </row>
    <row r="3881" spans="1:9" x14ac:dyDescent="0.25">
      <c r="A3881">
        <v>3880</v>
      </c>
      <c r="D3881">
        <v>148.42767699999999</v>
      </c>
      <c r="E3881">
        <v>5.30694</v>
      </c>
      <c r="F3881">
        <v>159.45254499999999</v>
      </c>
      <c r="G3881">
        <v>6.3298959999999997</v>
      </c>
    </row>
    <row r="3882" spans="1:9" x14ac:dyDescent="0.25">
      <c r="A3882">
        <v>3881</v>
      </c>
      <c r="D3882">
        <v>148.42767699999999</v>
      </c>
      <c r="E3882">
        <v>5.30694</v>
      </c>
      <c r="F3882">
        <v>159.45254499999999</v>
      </c>
      <c r="G3882">
        <v>6.3298959999999997</v>
      </c>
    </row>
    <row r="3883" spans="1:9" x14ac:dyDescent="0.25">
      <c r="A3883">
        <v>3882</v>
      </c>
      <c r="D3883">
        <v>148.42767699999999</v>
      </c>
      <c r="E3883">
        <v>5.30694</v>
      </c>
      <c r="F3883">
        <v>159.45254499999999</v>
      </c>
      <c r="G3883">
        <v>6.3298959999999997</v>
      </c>
      <c r="H3883">
        <v>151.18394899999998</v>
      </c>
      <c r="I3883">
        <v>3.1969750000000001</v>
      </c>
    </row>
    <row r="3884" spans="1:9" x14ac:dyDescent="0.25">
      <c r="A3884">
        <v>3883</v>
      </c>
      <c r="D3884">
        <v>148.42767699999999</v>
      </c>
      <c r="E3884">
        <v>5.30694</v>
      </c>
      <c r="F3884">
        <v>159.45254499999999</v>
      </c>
      <c r="G3884">
        <v>6.3298959999999997</v>
      </c>
      <c r="H3884">
        <v>151.18394899999998</v>
      </c>
      <c r="I3884">
        <v>3.1969750000000001</v>
      </c>
    </row>
    <row r="3885" spans="1:9" x14ac:dyDescent="0.25">
      <c r="A3885">
        <v>3884</v>
      </c>
      <c r="F3885">
        <v>159.32433700000001</v>
      </c>
      <c r="G3885">
        <v>6.3298959999999997</v>
      </c>
      <c r="H3885">
        <v>151.18394899999998</v>
      </c>
      <c r="I3885">
        <v>3.1969750000000001</v>
      </c>
    </row>
    <row r="3886" spans="1:9" x14ac:dyDescent="0.25">
      <c r="A3886">
        <v>3885</v>
      </c>
      <c r="F3886">
        <v>159.32433700000001</v>
      </c>
      <c r="G3886">
        <v>6.3298959999999997</v>
      </c>
      <c r="H3886">
        <v>151.18394899999998</v>
      </c>
      <c r="I3886">
        <v>3.1969750000000001</v>
      </c>
    </row>
    <row r="3887" spans="1:9" x14ac:dyDescent="0.25">
      <c r="A3887">
        <v>3886</v>
      </c>
      <c r="H3887">
        <v>151.18394899999998</v>
      </c>
      <c r="I3887">
        <v>3.1969750000000001</v>
      </c>
    </row>
    <row r="3888" spans="1:9" x14ac:dyDescent="0.25">
      <c r="A3888">
        <v>3887</v>
      </c>
      <c r="B3888">
        <v>125.41642199999998</v>
      </c>
      <c r="C3888">
        <v>6.5731200000000003</v>
      </c>
      <c r="H3888">
        <v>151.18394899999998</v>
      </c>
      <c r="I3888">
        <v>3.1969750000000001</v>
      </c>
    </row>
    <row r="3889" spans="1:9" x14ac:dyDescent="0.25">
      <c r="A3889">
        <v>3888</v>
      </c>
      <c r="B3889">
        <v>125.41642199999998</v>
      </c>
      <c r="C3889">
        <v>6.5731200000000003</v>
      </c>
      <c r="H3889">
        <v>151.18394899999998</v>
      </c>
      <c r="I3889">
        <v>3.1969750000000001</v>
      </c>
    </row>
    <row r="3890" spans="1:9" x14ac:dyDescent="0.25">
      <c r="A3890">
        <v>3889</v>
      </c>
      <c r="B3890">
        <v>125.41642199999998</v>
      </c>
      <c r="C3890">
        <v>6.5731200000000003</v>
      </c>
      <c r="H3890">
        <v>151.18394899999998</v>
      </c>
      <c r="I3890">
        <v>3.1969750000000001</v>
      </c>
    </row>
    <row r="3891" spans="1:9" x14ac:dyDescent="0.25">
      <c r="A3891">
        <v>3890</v>
      </c>
      <c r="B3891">
        <v>125.41642199999998</v>
      </c>
      <c r="C3891">
        <v>6.5731200000000003</v>
      </c>
      <c r="H3891">
        <v>151.18394899999998</v>
      </c>
      <c r="I3891">
        <v>3.1969750000000001</v>
      </c>
    </row>
    <row r="3892" spans="1:9" x14ac:dyDescent="0.25">
      <c r="A3892">
        <v>3891</v>
      </c>
      <c r="B3892">
        <v>125.41642199999998</v>
      </c>
      <c r="C3892">
        <v>6.5731200000000003</v>
      </c>
      <c r="H3892">
        <v>151.18394899999998</v>
      </c>
      <c r="I3892">
        <v>3.1969750000000001</v>
      </c>
    </row>
    <row r="3893" spans="1:9" x14ac:dyDescent="0.25">
      <c r="A3893">
        <v>3892</v>
      </c>
      <c r="B3893">
        <v>125.41642199999998</v>
      </c>
      <c r="C3893">
        <v>6.5731200000000003</v>
      </c>
      <c r="H3893">
        <v>151.18394899999998</v>
      </c>
      <c r="I3893">
        <v>3.1969750000000001</v>
      </c>
    </row>
    <row r="3894" spans="1:9" x14ac:dyDescent="0.25">
      <c r="A3894">
        <v>3893</v>
      </c>
      <c r="B3894">
        <v>125.41642199999998</v>
      </c>
      <c r="C3894">
        <v>6.5731200000000003</v>
      </c>
      <c r="H3894">
        <v>151.18394899999998</v>
      </c>
      <c r="I3894">
        <v>3.1969750000000001</v>
      </c>
    </row>
    <row r="3895" spans="1:9" x14ac:dyDescent="0.25">
      <c r="A3895">
        <v>3894</v>
      </c>
      <c r="B3895">
        <v>125.41642199999998</v>
      </c>
      <c r="C3895">
        <v>6.5731200000000003</v>
      </c>
      <c r="H3895">
        <v>151.18394899999998</v>
      </c>
      <c r="I3895">
        <v>3.1969750000000001</v>
      </c>
    </row>
    <row r="3896" spans="1:9" x14ac:dyDescent="0.25">
      <c r="A3896">
        <v>3895</v>
      </c>
      <c r="B3896">
        <v>125.41642199999998</v>
      </c>
      <c r="C3896">
        <v>6.5731200000000003</v>
      </c>
      <c r="H3896">
        <v>151.18394899999998</v>
      </c>
      <c r="I3896">
        <v>3.1969750000000001</v>
      </c>
    </row>
    <row r="3897" spans="1:9" x14ac:dyDescent="0.25">
      <c r="A3897">
        <v>3896</v>
      </c>
      <c r="B3897">
        <v>125.41642199999998</v>
      </c>
      <c r="C3897">
        <v>6.5731200000000003</v>
      </c>
      <c r="H3897">
        <v>151.18394899999998</v>
      </c>
      <c r="I3897">
        <v>3.1969750000000001</v>
      </c>
    </row>
    <row r="3898" spans="1:9" x14ac:dyDescent="0.25">
      <c r="A3898">
        <v>3897</v>
      </c>
      <c r="B3898">
        <v>125.41642199999998</v>
      </c>
      <c r="C3898">
        <v>6.5731200000000003</v>
      </c>
      <c r="H3898">
        <v>151.18394899999998</v>
      </c>
      <c r="I3898">
        <v>3.1969750000000001</v>
      </c>
    </row>
    <row r="3899" spans="1:9" x14ac:dyDescent="0.25">
      <c r="A3899">
        <v>3898</v>
      </c>
      <c r="B3899">
        <v>125.41642199999998</v>
      </c>
      <c r="C3899">
        <v>6.5731200000000003</v>
      </c>
      <c r="H3899">
        <v>151.18394899999998</v>
      </c>
      <c r="I3899">
        <v>3.1969750000000001</v>
      </c>
    </row>
    <row r="3900" spans="1:9" x14ac:dyDescent="0.25">
      <c r="A3900">
        <v>3899</v>
      </c>
      <c r="B3900">
        <v>125.41642199999998</v>
      </c>
      <c r="C3900">
        <v>6.5731200000000003</v>
      </c>
      <c r="H3900">
        <v>151.18394899999998</v>
      </c>
      <c r="I3900">
        <v>3.1969750000000001</v>
      </c>
    </row>
    <row r="3901" spans="1:9" x14ac:dyDescent="0.25">
      <c r="A3901">
        <v>3900</v>
      </c>
      <c r="B3901">
        <v>125.41642199999998</v>
      </c>
      <c r="C3901">
        <v>6.5731200000000003</v>
      </c>
      <c r="H3901">
        <v>151.18394899999998</v>
      </c>
      <c r="I3901">
        <v>3.1969750000000001</v>
      </c>
    </row>
    <row r="3902" spans="1:9" x14ac:dyDescent="0.25">
      <c r="A3902">
        <v>3901</v>
      </c>
      <c r="B3902">
        <v>125.41642199999998</v>
      </c>
      <c r="C3902">
        <v>6.5731200000000003</v>
      </c>
      <c r="H3902">
        <v>151.18394899999998</v>
      </c>
      <c r="I3902">
        <v>3.1969750000000001</v>
      </c>
    </row>
    <row r="3903" spans="1:9" x14ac:dyDescent="0.25">
      <c r="A3903">
        <v>3902</v>
      </c>
      <c r="B3903">
        <v>125.41642199999998</v>
      </c>
      <c r="C3903">
        <v>6.5731200000000003</v>
      </c>
      <c r="H3903">
        <v>151.18394899999998</v>
      </c>
      <c r="I3903">
        <v>3.1969750000000001</v>
      </c>
    </row>
    <row r="3904" spans="1:9" x14ac:dyDescent="0.25">
      <c r="A3904">
        <v>3903</v>
      </c>
      <c r="B3904">
        <v>125.41642199999998</v>
      </c>
      <c r="C3904">
        <v>6.5731200000000003</v>
      </c>
      <c r="H3904">
        <v>151.18394899999998</v>
      </c>
      <c r="I3904">
        <v>3.1969750000000001</v>
      </c>
    </row>
    <row r="3905" spans="1:9" x14ac:dyDescent="0.25">
      <c r="A3905">
        <v>3904</v>
      </c>
      <c r="B3905">
        <v>125.41642199999998</v>
      </c>
      <c r="C3905">
        <v>6.5731200000000003</v>
      </c>
      <c r="H3905">
        <v>151.18394899999998</v>
      </c>
      <c r="I3905">
        <v>3.1969750000000001</v>
      </c>
    </row>
    <row r="3906" spans="1:9" x14ac:dyDescent="0.25">
      <c r="A3906">
        <v>3905</v>
      </c>
      <c r="B3906">
        <v>125.41642199999998</v>
      </c>
      <c r="C3906">
        <v>6.5731200000000003</v>
      </c>
    </row>
    <row r="3907" spans="1:9" x14ac:dyDescent="0.25">
      <c r="A3907">
        <v>3906</v>
      </c>
      <c r="B3907">
        <v>125.41642199999998</v>
      </c>
      <c r="C3907">
        <v>6.5731200000000003</v>
      </c>
    </row>
    <row r="3908" spans="1:9" x14ac:dyDescent="0.25">
      <c r="A3908">
        <v>3907</v>
      </c>
      <c r="D3908">
        <v>117.06178699999998</v>
      </c>
      <c r="E3908">
        <v>5.6528549999999997</v>
      </c>
    </row>
    <row r="3909" spans="1:9" x14ac:dyDescent="0.25">
      <c r="A3909">
        <v>3908</v>
      </c>
      <c r="D3909">
        <v>117.06178699999998</v>
      </c>
      <c r="E3909">
        <v>5.6528549999999997</v>
      </c>
      <c r="F3909">
        <v>127.78472399999998</v>
      </c>
      <c r="G3909">
        <v>6.8360839999999996</v>
      </c>
    </row>
    <row r="3910" spans="1:9" x14ac:dyDescent="0.25">
      <c r="A3910">
        <v>3909</v>
      </c>
      <c r="D3910">
        <v>117.06178699999998</v>
      </c>
      <c r="E3910">
        <v>5.6528549999999997</v>
      </c>
      <c r="F3910">
        <v>127.78472399999998</v>
      </c>
      <c r="G3910">
        <v>6.8360839999999996</v>
      </c>
    </row>
    <row r="3911" spans="1:9" x14ac:dyDescent="0.25">
      <c r="A3911">
        <v>3910</v>
      </c>
      <c r="D3911">
        <v>117.06178699999998</v>
      </c>
      <c r="E3911">
        <v>5.6528549999999997</v>
      </c>
      <c r="F3911">
        <v>127.78472399999998</v>
      </c>
      <c r="G3911">
        <v>6.8360839999999996</v>
      </c>
    </row>
    <row r="3912" spans="1:9" x14ac:dyDescent="0.25">
      <c r="A3912">
        <v>3911</v>
      </c>
      <c r="D3912">
        <v>117.06178699999998</v>
      </c>
      <c r="E3912">
        <v>5.6528549999999997</v>
      </c>
      <c r="F3912">
        <v>127.78472399999998</v>
      </c>
      <c r="G3912">
        <v>6.8360839999999996</v>
      </c>
    </row>
    <row r="3913" spans="1:9" x14ac:dyDescent="0.25">
      <c r="A3913">
        <v>3912</v>
      </c>
      <c r="D3913">
        <v>117.06178699999998</v>
      </c>
      <c r="E3913">
        <v>5.6528549999999997</v>
      </c>
      <c r="F3913">
        <v>127.78472399999998</v>
      </c>
      <c r="G3913">
        <v>6.8360839999999996</v>
      </c>
    </row>
    <row r="3914" spans="1:9" x14ac:dyDescent="0.25">
      <c r="A3914">
        <v>3913</v>
      </c>
      <c r="D3914">
        <v>117.06178699999998</v>
      </c>
      <c r="E3914">
        <v>5.6528549999999997</v>
      </c>
      <c r="F3914">
        <v>127.78472399999998</v>
      </c>
      <c r="G3914">
        <v>6.8360839999999996</v>
      </c>
    </row>
    <row r="3915" spans="1:9" x14ac:dyDescent="0.25">
      <c r="A3915">
        <v>3914</v>
      </c>
      <c r="D3915">
        <v>117.06178699999998</v>
      </c>
      <c r="E3915">
        <v>5.6528549999999997</v>
      </c>
      <c r="F3915">
        <v>127.78472399999998</v>
      </c>
      <c r="G3915">
        <v>6.8360839999999996</v>
      </c>
    </row>
    <row r="3916" spans="1:9" x14ac:dyDescent="0.25">
      <c r="A3916">
        <v>3915</v>
      </c>
      <c r="D3916">
        <v>117.06178699999998</v>
      </c>
      <c r="E3916">
        <v>5.6528549999999997</v>
      </c>
      <c r="F3916">
        <v>127.78472399999998</v>
      </c>
      <c r="G3916">
        <v>6.8360839999999996</v>
      </c>
    </row>
    <row r="3917" spans="1:9" x14ac:dyDescent="0.25">
      <c r="A3917">
        <v>3916</v>
      </c>
      <c r="D3917">
        <v>117.06178699999998</v>
      </c>
      <c r="E3917">
        <v>5.6528549999999997</v>
      </c>
      <c r="F3917">
        <v>127.78472399999998</v>
      </c>
      <c r="G3917">
        <v>6.8360839999999996</v>
      </c>
    </row>
    <row r="3918" spans="1:9" x14ac:dyDescent="0.25">
      <c r="A3918">
        <v>3917</v>
      </c>
      <c r="D3918">
        <v>117.06178699999998</v>
      </c>
      <c r="E3918">
        <v>5.6528549999999997</v>
      </c>
      <c r="F3918">
        <v>127.78472399999998</v>
      </c>
      <c r="G3918">
        <v>6.8360839999999996</v>
      </c>
    </row>
    <row r="3919" spans="1:9" x14ac:dyDescent="0.25">
      <c r="A3919">
        <v>3918</v>
      </c>
      <c r="D3919">
        <v>117.06178699999998</v>
      </c>
      <c r="E3919">
        <v>5.6528549999999997</v>
      </c>
      <c r="F3919">
        <v>127.78472399999998</v>
      </c>
      <c r="G3919">
        <v>6.8360839999999996</v>
      </c>
    </row>
    <row r="3920" spans="1:9" x14ac:dyDescent="0.25">
      <c r="A3920">
        <v>3919</v>
      </c>
      <c r="D3920">
        <v>117.06178699999998</v>
      </c>
      <c r="E3920">
        <v>5.6528549999999997</v>
      </c>
      <c r="F3920">
        <v>127.78472399999998</v>
      </c>
      <c r="G3920">
        <v>6.8360839999999996</v>
      </c>
    </row>
    <row r="3921" spans="1:9" x14ac:dyDescent="0.25">
      <c r="A3921">
        <v>3920</v>
      </c>
      <c r="D3921">
        <v>117.06178699999998</v>
      </c>
      <c r="E3921">
        <v>5.6528549999999997</v>
      </c>
      <c r="F3921">
        <v>127.78472399999998</v>
      </c>
      <c r="G3921">
        <v>6.8360839999999996</v>
      </c>
    </row>
    <row r="3922" spans="1:9" x14ac:dyDescent="0.25">
      <c r="A3922">
        <v>3921</v>
      </c>
      <c r="D3922">
        <v>117.06178699999998</v>
      </c>
      <c r="E3922">
        <v>5.6528549999999997</v>
      </c>
      <c r="F3922">
        <v>127.78472399999998</v>
      </c>
      <c r="G3922">
        <v>6.8360839999999996</v>
      </c>
    </row>
    <row r="3923" spans="1:9" x14ac:dyDescent="0.25">
      <c r="A3923">
        <v>3922</v>
      </c>
      <c r="D3923">
        <v>117.06178699999998</v>
      </c>
      <c r="E3923">
        <v>5.6528549999999997</v>
      </c>
      <c r="F3923">
        <v>127.78472399999998</v>
      </c>
      <c r="G3923">
        <v>6.8360839999999996</v>
      </c>
    </row>
    <row r="3924" spans="1:9" x14ac:dyDescent="0.25">
      <c r="A3924">
        <v>3923</v>
      </c>
      <c r="D3924">
        <v>117.06178699999998</v>
      </c>
      <c r="E3924">
        <v>5.6528549999999997</v>
      </c>
      <c r="F3924">
        <v>127.78472399999998</v>
      </c>
      <c r="G3924">
        <v>6.8360839999999996</v>
      </c>
    </row>
    <row r="3925" spans="1:9" x14ac:dyDescent="0.25">
      <c r="A3925">
        <v>3924</v>
      </c>
      <c r="D3925">
        <v>117.06178699999998</v>
      </c>
      <c r="E3925">
        <v>5.6528549999999997</v>
      </c>
      <c r="F3925">
        <v>127.78472399999998</v>
      </c>
      <c r="G3925">
        <v>6.8360839999999996</v>
      </c>
      <c r="H3925">
        <v>120.153674</v>
      </c>
      <c r="I3925">
        <v>3.4837289999999999</v>
      </c>
    </row>
    <row r="3926" spans="1:9" x14ac:dyDescent="0.25">
      <c r="A3926">
        <v>3925</v>
      </c>
      <c r="D3926">
        <v>117.06178699999998</v>
      </c>
      <c r="E3926">
        <v>5.6528549999999997</v>
      </c>
      <c r="F3926">
        <v>127.78472399999998</v>
      </c>
      <c r="G3926">
        <v>6.8360839999999996</v>
      </c>
      <c r="H3926">
        <v>120.153674</v>
      </c>
      <c r="I3926">
        <v>3.4837289999999999</v>
      </c>
    </row>
    <row r="3927" spans="1:9" x14ac:dyDescent="0.25">
      <c r="A3927">
        <v>3926</v>
      </c>
      <c r="F3927">
        <v>127.78472399999998</v>
      </c>
      <c r="G3927">
        <v>6.8360839999999996</v>
      </c>
      <c r="H3927">
        <v>120.153674</v>
      </c>
      <c r="I3927">
        <v>3.4837289999999999</v>
      </c>
    </row>
    <row r="3928" spans="1:9" x14ac:dyDescent="0.25">
      <c r="A3928">
        <v>3927</v>
      </c>
      <c r="H3928">
        <v>120.153674</v>
      </c>
      <c r="I3928">
        <v>3.4837289999999999</v>
      </c>
    </row>
    <row r="3929" spans="1:9" x14ac:dyDescent="0.25">
      <c r="A3929">
        <v>3928</v>
      </c>
      <c r="H3929">
        <v>120.153674</v>
      </c>
      <c r="I3929">
        <v>3.4837289999999999</v>
      </c>
    </row>
    <row r="3930" spans="1:9" x14ac:dyDescent="0.25">
      <c r="A3930">
        <v>3929</v>
      </c>
      <c r="B3930">
        <v>106.33884999999999</v>
      </c>
      <c r="C3930">
        <v>7.0989389999999997</v>
      </c>
      <c r="H3930">
        <v>120.153674</v>
      </c>
      <c r="I3930">
        <v>3.4837289999999999</v>
      </c>
    </row>
    <row r="3931" spans="1:9" x14ac:dyDescent="0.25">
      <c r="A3931">
        <v>3930</v>
      </c>
      <c r="B3931">
        <v>106.33884999999999</v>
      </c>
      <c r="C3931">
        <v>7.0989389999999997</v>
      </c>
      <c r="H3931">
        <v>120.153674</v>
      </c>
      <c r="I3931">
        <v>3.4837289999999999</v>
      </c>
    </row>
    <row r="3932" spans="1:9" x14ac:dyDescent="0.25">
      <c r="A3932">
        <v>3931</v>
      </c>
      <c r="B3932">
        <v>106.33884999999999</v>
      </c>
      <c r="C3932">
        <v>7.0989389999999997</v>
      </c>
      <c r="H3932">
        <v>120.153674</v>
      </c>
      <c r="I3932">
        <v>3.4837289999999999</v>
      </c>
    </row>
    <row r="3933" spans="1:9" x14ac:dyDescent="0.25">
      <c r="A3933">
        <v>3932</v>
      </c>
      <c r="B3933">
        <v>106.33884999999999</v>
      </c>
      <c r="C3933">
        <v>7.0989389999999997</v>
      </c>
      <c r="H3933">
        <v>120.153674</v>
      </c>
      <c r="I3933">
        <v>3.4837289999999999</v>
      </c>
    </row>
    <row r="3934" spans="1:9" x14ac:dyDescent="0.25">
      <c r="A3934">
        <v>3933</v>
      </c>
      <c r="B3934">
        <v>106.33884999999999</v>
      </c>
      <c r="C3934">
        <v>7.0989389999999997</v>
      </c>
      <c r="H3934">
        <v>120.153674</v>
      </c>
      <c r="I3934">
        <v>3.4837289999999999</v>
      </c>
    </row>
    <row r="3935" spans="1:9" x14ac:dyDescent="0.25">
      <c r="A3935">
        <v>3934</v>
      </c>
      <c r="B3935">
        <v>106.33884999999999</v>
      </c>
      <c r="C3935">
        <v>7.0989389999999997</v>
      </c>
      <c r="H3935">
        <v>120.153674</v>
      </c>
      <c r="I3935">
        <v>3.4837289999999999</v>
      </c>
    </row>
    <row r="3936" spans="1:9" x14ac:dyDescent="0.25">
      <c r="A3936">
        <v>3935</v>
      </c>
      <c r="B3936">
        <v>106.33884999999999</v>
      </c>
      <c r="C3936">
        <v>7.0989389999999997</v>
      </c>
      <c r="H3936">
        <v>120.153674</v>
      </c>
      <c r="I3936">
        <v>3.4837289999999999</v>
      </c>
    </row>
    <row r="3937" spans="1:9" x14ac:dyDescent="0.25">
      <c r="A3937">
        <v>3936</v>
      </c>
      <c r="B3937">
        <v>106.33884999999999</v>
      </c>
      <c r="C3937">
        <v>7.0989389999999997</v>
      </c>
      <c r="H3937">
        <v>120.153674</v>
      </c>
      <c r="I3937">
        <v>3.4837289999999999</v>
      </c>
    </row>
    <row r="3938" spans="1:9" x14ac:dyDescent="0.25">
      <c r="A3938">
        <v>3937</v>
      </c>
      <c r="B3938">
        <v>106.33884999999999</v>
      </c>
      <c r="C3938">
        <v>7.0989389999999997</v>
      </c>
      <c r="H3938">
        <v>120.153674</v>
      </c>
      <c r="I3938">
        <v>3.4837289999999999</v>
      </c>
    </row>
    <row r="3939" spans="1:9" x14ac:dyDescent="0.25">
      <c r="A3939">
        <v>3938</v>
      </c>
      <c r="B3939">
        <v>106.33884999999999</v>
      </c>
      <c r="C3939">
        <v>7.0989389999999997</v>
      </c>
      <c r="H3939">
        <v>120.153674</v>
      </c>
      <c r="I3939">
        <v>3.4837289999999999</v>
      </c>
    </row>
    <row r="3940" spans="1:9" x14ac:dyDescent="0.25">
      <c r="A3940">
        <v>3939</v>
      </c>
      <c r="B3940">
        <v>106.33884999999999</v>
      </c>
      <c r="C3940">
        <v>7.0989389999999997</v>
      </c>
      <c r="H3940">
        <v>120.153674</v>
      </c>
      <c r="I3940">
        <v>3.4837289999999999</v>
      </c>
    </row>
    <row r="3941" spans="1:9" x14ac:dyDescent="0.25">
      <c r="A3941">
        <v>3940</v>
      </c>
      <c r="B3941">
        <v>106.33884999999999</v>
      </c>
      <c r="C3941">
        <v>7.0989389999999997</v>
      </c>
      <c r="H3941">
        <v>120.153674</v>
      </c>
      <c r="I3941">
        <v>3.4837289999999999</v>
      </c>
    </row>
    <row r="3942" spans="1:9" x14ac:dyDescent="0.25">
      <c r="A3942">
        <v>3941</v>
      </c>
      <c r="B3942">
        <v>106.33884999999999</v>
      </c>
      <c r="C3942">
        <v>7.0989389999999997</v>
      </c>
      <c r="H3942">
        <v>120.153674</v>
      </c>
      <c r="I3942">
        <v>3.4837289999999999</v>
      </c>
    </row>
    <row r="3943" spans="1:9" x14ac:dyDescent="0.25">
      <c r="A3943">
        <v>3942</v>
      </c>
      <c r="B3943">
        <v>106.33884999999999</v>
      </c>
      <c r="C3943">
        <v>7.0989389999999997</v>
      </c>
      <c r="H3943">
        <v>120.153674</v>
      </c>
      <c r="I3943">
        <v>3.4837289999999999</v>
      </c>
    </row>
    <row r="3944" spans="1:9" x14ac:dyDescent="0.25">
      <c r="A3944">
        <v>3943</v>
      </c>
      <c r="B3944">
        <v>106.33884999999999</v>
      </c>
      <c r="C3944">
        <v>7.0989389999999997</v>
      </c>
      <c r="H3944">
        <v>120.153674</v>
      </c>
      <c r="I3944">
        <v>3.4837289999999999</v>
      </c>
    </row>
    <row r="3945" spans="1:9" x14ac:dyDescent="0.25">
      <c r="A3945">
        <v>3944</v>
      </c>
      <c r="B3945">
        <v>106.33884999999999</v>
      </c>
      <c r="C3945">
        <v>7.0989389999999997</v>
      </c>
      <c r="H3945">
        <v>120.153674</v>
      </c>
      <c r="I3945">
        <v>3.4837289999999999</v>
      </c>
    </row>
    <row r="3946" spans="1:9" x14ac:dyDescent="0.25">
      <c r="A3946">
        <v>3945</v>
      </c>
      <c r="B3946">
        <v>106.33884999999999</v>
      </c>
      <c r="C3946">
        <v>7.0989389999999997</v>
      </c>
      <c r="H3946">
        <v>119.75890199999999</v>
      </c>
      <c r="I3946">
        <v>3.5494699999999999</v>
      </c>
    </row>
    <row r="3947" spans="1:9" x14ac:dyDescent="0.25">
      <c r="A3947">
        <v>3946</v>
      </c>
      <c r="B3947">
        <v>106.27310899999999</v>
      </c>
      <c r="C3947">
        <v>7.1646799999999997</v>
      </c>
    </row>
    <row r="3948" spans="1:9" x14ac:dyDescent="0.25">
      <c r="A3948">
        <v>3947</v>
      </c>
      <c r="B3948">
        <v>106.27310899999999</v>
      </c>
      <c r="C3948">
        <v>7.1646799999999997</v>
      </c>
    </row>
    <row r="3949" spans="1:9" x14ac:dyDescent="0.25">
      <c r="A3949">
        <v>3948</v>
      </c>
      <c r="B3949">
        <v>106.27310899999999</v>
      </c>
      <c r="C3949">
        <v>7.1646799999999997</v>
      </c>
    </row>
    <row r="3950" spans="1:9" x14ac:dyDescent="0.25">
      <c r="A3950">
        <v>3949</v>
      </c>
      <c r="D3950">
        <v>96.273865999999998</v>
      </c>
      <c r="E3950">
        <v>6.047301</v>
      </c>
      <c r="F3950">
        <v>110.02283799999999</v>
      </c>
      <c r="G3950">
        <v>7.559126</v>
      </c>
    </row>
    <row r="3951" spans="1:9" x14ac:dyDescent="0.25">
      <c r="A3951">
        <v>3950</v>
      </c>
      <c r="D3951">
        <v>96.273865999999998</v>
      </c>
      <c r="E3951">
        <v>6.047301</v>
      </c>
      <c r="F3951">
        <v>110.02283799999999</v>
      </c>
      <c r="G3951">
        <v>7.559126</v>
      </c>
    </row>
    <row r="3952" spans="1:9" x14ac:dyDescent="0.25">
      <c r="A3952">
        <v>3951</v>
      </c>
      <c r="D3952">
        <v>96.273865999999998</v>
      </c>
      <c r="E3952">
        <v>6.047301</v>
      </c>
      <c r="F3952">
        <v>110.02283799999999</v>
      </c>
      <c r="G3952">
        <v>7.559126</v>
      </c>
    </row>
    <row r="3953" spans="1:7" x14ac:dyDescent="0.25">
      <c r="A3953">
        <v>3952</v>
      </c>
      <c r="D3953">
        <v>96.273865999999998</v>
      </c>
      <c r="E3953">
        <v>6.047301</v>
      </c>
      <c r="F3953">
        <v>110.02283799999999</v>
      </c>
      <c r="G3953">
        <v>7.559126</v>
      </c>
    </row>
    <row r="3954" spans="1:7" x14ac:dyDescent="0.25">
      <c r="A3954">
        <v>3953</v>
      </c>
      <c r="D3954">
        <v>96.273865999999998</v>
      </c>
      <c r="E3954">
        <v>6.047301</v>
      </c>
      <c r="F3954">
        <v>110.02283799999999</v>
      </c>
      <c r="G3954">
        <v>7.559126</v>
      </c>
    </row>
    <row r="3955" spans="1:7" x14ac:dyDescent="0.25">
      <c r="A3955">
        <v>3954</v>
      </c>
      <c r="D3955">
        <v>96.273865999999998</v>
      </c>
      <c r="E3955">
        <v>6.047301</v>
      </c>
      <c r="F3955">
        <v>110.02283799999999</v>
      </c>
      <c r="G3955">
        <v>7.559126</v>
      </c>
    </row>
    <row r="3956" spans="1:7" x14ac:dyDescent="0.25">
      <c r="A3956">
        <v>3955</v>
      </c>
      <c r="D3956">
        <v>96.273865999999998</v>
      </c>
      <c r="E3956">
        <v>6.047301</v>
      </c>
      <c r="F3956">
        <v>110.02283799999999</v>
      </c>
      <c r="G3956">
        <v>7.559126</v>
      </c>
    </row>
    <row r="3957" spans="1:7" x14ac:dyDescent="0.25">
      <c r="A3957">
        <v>3956</v>
      </c>
      <c r="D3957">
        <v>96.273865999999998</v>
      </c>
      <c r="E3957">
        <v>6.047301</v>
      </c>
      <c r="F3957">
        <v>110.02283799999999</v>
      </c>
      <c r="G3957">
        <v>7.559126</v>
      </c>
    </row>
    <row r="3958" spans="1:7" x14ac:dyDescent="0.25">
      <c r="A3958">
        <v>3957</v>
      </c>
      <c r="D3958">
        <v>96.273865999999998</v>
      </c>
      <c r="E3958">
        <v>6.047301</v>
      </c>
      <c r="F3958">
        <v>110.02283799999999</v>
      </c>
      <c r="G3958">
        <v>7.559126</v>
      </c>
    </row>
    <row r="3959" spans="1:7" x14ac:dyDescent="0.25">
      <c r="A3959">
        <v>3958</v>
      </c>
      <c r="D3959">
        <v>96.273865999999998</v>
      </c>
      <c r="E3959">
        <v>6.047301</v>
      </c>
      <c r="F3959">
        <v>110.02283799999999</v>
      </c>
      <c r="G3959">
        <v>7.559126</v>
      </c>
    </row>
    <row r="3960" spans="1:7" x14ac:dyDescent="0.25">
      <c r="A3960">
        <v>3959</v>
      </c>
      <c r="D3960">
        <v>96.273865999999998</v>
      </c>
      <c r="E3960">
        <v>6.047301</v>
      </c>
      <c r="F3960">
        <v>110.02283799999999</v>
      </c>
      <c r="G3960">
        <v>7.559126</v>
      </c>
    </row>
    <row r="3961" spans="1:7" x14ac:dyDescent="0.25">
      <c r="A3961">
        <v>3960</v>
      </c>
      <c r="D3961">
        <v>96.273865999999998</v>
      </c>
      <c r="E3961">
        <v>6.047301</v>
      </c>
      <c r="F3961">
        <v>110.02283799999999</v>
      </c>
      <c r="G3961">
        <v>7.559126</v>
      </c>
    </row>
    <row r="3962" spans="1:7" x14ac:dyDescent="0.25">
      <c r="A3962">
        <v>3961</v>
      </c>
      <c r="D3962">
        <v>96.273865999999998</v>
      </c>
      <c r="E3962">
        <v>6.047301</v>
      </c>
      <c r="F3962">
        <v>109.95698899999999</v>
      </c>
      <c r="G3962">
        <v>7.559126</v>
      </c>
    </row>
    <row r="3963" spans="1:7" x14ac:dyDescent="0.25">
      <c r="A3963">
        <v>3962</v>
      </c>
      <c r="D3963">
        <v>96.273865999999998</v>
      </c>
      <c r="E3963">
        <v>6.047301</v>
      </c>
      <c r="F3963">
        <v>109.95698899999999</v>
      </c>
      <c r="G3963">
        <v>7.559126</v>
      </c>
    </row>
    <row r="3964" spans="1:7" x14ac:dyDescent="0.25">
      <c r="A3964">
        <v>3963</v>
      </c>
      <c r="D3964">
        <v>96.273865999999998</v>
      </c>
      <c r="E3964">
        <v>6.047301</v>
      </c>
      <c r="F3964">
        <v>109.89124899999999</v>
      </c>
      <c r="G3964">
        <v>7.559126</v>
      </c>
    </row>
    <row r="3965" spans="1:7" x14ac:dyDescent="0.25">
      <c r="A3965">
        <v>3964</v>
      </c>
      <c r="D3965">
        <v>96.273865999999998</v>
      </c>
      <c r="E3965">
        <v>6.047301</v>
      </c>
      <c r="F3965">
        <v>109.89124899999999</v>
      </c>
      <c r="G3965">
        <v>7.559126</v>
      </c>
    </row>
    <row r="3966" spans="1:7" x14ac:dyDescent="0.25">
      <c r="A3966">
        <v>3965</v>
      </c>
      <c r="D3966">
        <v>96.273865999999998</v>
      </c>
      <c r="E3966">
        <v>6.047301</v>
      </c>
      <c r="F3966">
        <v>109.693918</v>
      </c>
      <c r="G3966">
        <v>7.4276439999999999</v>
      </c>
    </row>
    <row r="3967" spans="1:7" x14ac:dyDescent="0.25">
      <c r="A3967">
        <v>3966</v>
      </c>
      <c r="D3967">
        <v>96.273865999999998</v>
      </c>
      <c r="E3967">
        <v>6.047301</v>
      </c>
      <c r="F3967">
        <v>109.693918</v>
      </c>
      <c r="G3967">
        <v>7.4276439999999999</v>
      </c>
    </row>
    <row r="3968" spans="1:7" x14ac:dyDescent="0.25">
      <c r="A3968">
        <v>3967</v>
      </c>
      <c r="D3968">
        <v>96.273865999999998</v>
      </c>
      <c r="E3968">
        <v>6.047301</v>
      </c>
      <c r="F3968">
        <v>109.693918</v>
      </c>
      <c r="G3968">
        <v>7.4276439999999999</v>
      </c>
    </row>
    <row r="3969" spans="1:9" x14ac:dyDescent="0.25">
      <c r="A3969">
        <v>3968</v>
      </c>
      <c r="B3969">
        <v>86.471951999999987</v>
      </c>
      <c r="C3969">
        <v>8.0192040000000002</v>
      </c>
      <c r="H3969">
        <v>100.023596</v>
      </c>
      <c r="I3969">
        <v>4.6012170000000001</v>
      </c>
    </row>
    <row r="3970" spans="1:9" x14ac:dyDescent="0.25">
      <c r="A3970">
        <v>3969</v>
      </c>
      <c r="B3970">
        <v>86.471951999999987</v>
      </c>
      <c r="C3970">
        <v>8.0192040000000002</v>
      </c>
      <c r="H3970">
        <v>100.023596</v>
      </c>
      <c r="I3970">
        <v>4.6012170000000001</v>
      </c>
    </row>
    <row r="3971" spans="1:9" x14ac:dyDescent="0.25">
      <c r="A3971">
        <v>3970</v>
      </c>
      <c r="B3971">
        <v>86.471951999999987</v>
      </c>
      <c r="C3971">
        <v>8.0192040000000002</v>
      </c>
      <c r="H3971">
        <v>100.023596</v>
      </c>
      <c r="I3971">
        <v>4.6012170000000001</v>
      </c>
    </row>
    <row r="3972" spans="1:9" x14ac:dyDescent="0.25">
      <c r="A3972">
        <v>3971</v>
      </c>
      <c r="B3972">
        <v>86.471951999999987</v>
      </c>
      <c r="C3972">
        <v>8.0192040000000002</v>
      </c>
      <c r="H3972">
        <v>100.023596</v>
      </c>
      <c r="I3972">
        <v>4.6012170000000001</v>
      </c>
    </row>
    <row r="3973" spans="1:9" x14ac:dyDescent="0.25">
      <c r="A3973">
        <v>3972</v>
      </c>
      <c r="B3973">
        <v>86.471951999999987</v>
      </c>
      <c r="C3973">
        <v>8.0192040000000002</v>
      </c>
      <c r="H3973">
        <v>100.023596</v>
      </c>
      <c r="I3973">
        <v>4.6012170000000001</v>
      </c>
    </row>
    <row r="3974" spans="1:9" x14ac:dyDescent="0.25">
      <c r="A3974">
        <v>3973</v>
      </c>
      <c r="B3974">
        <v>86.471951999999987</v>
      </c>
      <c r="C3974">
        <v>8.0192040000000002</v>
      </c>
      <c r="H3974">
        <v>100.023596</v>
      </c>
      <c r="I3974">
        <v>4.6012170000000001</v>
      </c>
    </row>
    <row r="3975" spans="1:9" x14ac:dyDescent="0.25">
      <c r="A3975">
        <v>3974</v>
      </c>
      <c r="B3975">
        <v>86.471951999999987</v>
      </c>
      <c r="C3975">
        <v>8.0192040000000002</v>
      </c>
      <c r="H3975">
        <v>100.023596</v>
      </c>
      <c r="I3975">
        <v>4.6012170000000001</v>
      </c>
    </row>
    <row r="3976" spans="1:9" x14ac:dyDescent="0.25">
      <c r="A3976">
        <v>3975</v>
      </c>
      <c r="B3976">
        <v>86.471951999999987</v>
      </c>
      <c r="C3976">
        <v>8.0192040000000002</v>
      </c>
      <c r="H3976">
        <v>100.023596</v>
      </c>
      <c r="I3976">
        <v>4.6012170000000001</v>
      </c>
    </row>
    <row r="3977" spans="1:9" x14ac:dyDescent="0.25">
      <c r="A3977">
        <v>3976</v>
      </c>
      <c r="B3977">
        <v>86.471951999999987</v>
      </c>
      <c r="C3977">
        <v>8.0192040000000002</v>
      </c>
      <c r="H3977">
        <v>100.023596</v>
      </c>
      <c r="I3977">
        <v>4.6012170000000001</v>
      </c>
    </row>
    <row r="3978" spans="1:9" x14ac:dyDescent="0.25">
      <c r="A3978">
        <v>3977</v>
      </c>
      <c r="B3978">
        <v>86.471951999999987</v>
      </c>
      <c r="C3978">
        <v>8.0192040000000002</v>
      </c>
      <c r="H3978">
        <v>99.892003999999986</v>
      </c>
      <c r="I3978">
        <v>4.5354760000000001</v>
      </c>
    </row>
    <row r="3979" spans="1:9" x14ac:dyDescent="0.25">
      <c r="A3979">
        <v>3978</v>
      </c>
      <c r="B3979">
        <v>86.471951999999987</v>
      </c>
      <c r="C3979">
        <v>8.0192040000000002</v>
      </c>
      <c r="H3979">
        <v>99.694672999999995</v>
      </c>
      <c r="I3979">
        <v>4.5354760000000001</v>
      </c>
    </row>
    <row r="3980" spans="1:9" x14ac:dyDescent="0.25">
      <c r="A3980">
        <v>3979</v>
      </c>
      <c r="B3980">
        <v>86.471951999999987</v>
      </c>
      <c r="C3980">
        <v>8.0192040000000002</v>
      </c>
      <c r="H3980">
        <v>99.694672999999995</v>
      </c>
      <c r="I3980">
        <v>4.5354760000000001</v>
      </c>
    </row>
    <row r="3981" spans="1:9" x14ac:dyDescent="0.25">
      <c r="A3981">
        <v>3980</v>
      </c>
      <c r="B3981">
        <v>86.471951999999987</v>
      </c>
      <c r="C3981">
        <v>8.0192040000000002</v>
      </c>
      <c r="H3981">
        <v>99.694672999999995</v>
      </c>
      <c r="I3981">
        <v>4.5354760000000001</v>
      </c>
    </row>
    <row r="3982" spans="1:9" x14ac:dyDescent="0.25">
      <c r="A3982">
        <v>3981</v>
      </c>
      <c r="B3982">
        <v>86.471951999999987</v>
      </c>
      <c r="C3982">
        <v>8.0192040000000002</v>
      </c>
      <c r="H3982">
        <v>99.694672999999995</v>
      </c>
      <c r="I3982">
        <v>4.5354760000000001</v>
      </c>
    </row>
    <row r="3983" spans="1:9" x14ac:dyDescent="0.25">
      <c r="A3983">
        <v>3982</v>
      </c>
      <c r="B3983">
        <v>86.471951999999987</v>
      </c>
      <c r="C3983">
        <v>8.0192040000000002</v>
      </c>
      <c r="H3983">
        <v>99.694672999999995</v>
      </c>
      <c r="I3983">
        <v>4.5354760000000001</v>
      </c>
    </row>
    <row r="3984" spans="1:9" x14ac:dyDescent="0.25">
      <c r="A3984">
        <v>3983</v>
      </c>
      <c r="B3984">
        <v>86.471951999999987</v>
      </c>
      <c r="C3984">
        <v>8.0192040000000002</v>
      </c>
      <c r="H3984">
        <v>99.694672999999995</v>
      </c>
      <c r="I3984">
        <v>4.5354760000000001</v>
      </c>
    </row>
    <row r="3985" spans="1:9" x14ac:dyDescent="0.25">
      <c r="A3985">
        <v>3984</v>
      </c>
      <c r="B3985">
        <v>86.471951999999987</v>
      </c>
      <c r="C3985">
        <v>8.0192040000000002</v>
      </c>
      <c r="H3985">
        <v>99.694672999999995</v>
      </c>
      <c r="I3985">
        <v>4.5354760000000001</v>
      </c>
    </row>
    <row r="3986" spans="1:9" x14ac:dyDescent="0.25">
      <c r="A3986">
        <v>3985</v>
      </c>
      <c r="B3986">
        <v>86.471951999999987</v>
      </c>
      <c r="C3986">
        <v>8.0192040000000002</v>
      </c>
      <c r="H3986">
        <v>99.694672999999995</v>
      </c>
      <c r="I3986">
        <v>4.5354760000000001</v>
      </c>
    </row>
    <row r="3987" spans="1:9" x14ac:dyDescent="0.25">
      <c r="A3987">
        <v>3986</v>
      </c>
      <c r="B3987">
        <v>86.471951999999987</v>
      </c>
      <c r="C3987">
        <v>8.0192040000000002</v>
      </c>
      <c r="H3987">
        <v>99.497231999999997</v>
      </c>
      <c r="I3987">
        <v>4.6012170000000001</v>
      </c>
    </row>
    <row r="3988" spans="1:9" x14ac:dyDescent="0.25">
      <c r="A3988">
        <v>3987</v>
      </c>
      <c r="B3988">
        <v>86.471951999999987</v>
      </c>
      <c r="C3988">
        <v>8.0192040000000002</v>
      </c>
      <c r="H3988">
        <v>99.497231999999997</v>
      </c>
      <c r="I3988">
        <v>4.6012170000000001</v>
      </c>
    </row>
    <row r="3989" spans="1:9" x14ac:dyDescent="0.25">
      <c r="A3989">
        <v>3988</v>
      </c>
      <c r="H3989">
        <v>99.234162999999995</v>
      </c>
      <c r="I3989">
        <v>4.666957</v>
      </c>
    </row>
    <row r="3990" spans="1:9" x14ac:dyDescent="0.25">
      <c r="A3990">
        <v>3989</v>
      </c>
      <c r="H3990">
        <v>98.90524099999999</v>
      </c>
      <c r="I3990">
        <v>4.666957</v>
      </c>
    </row>
    <row r="3991" spans="1:9" x14ac:dyDescent="0.25">
      <c r="A3991">
        <v>3990</v>
      </c>
      <c r="F3991">
        <v>89.76117099999999</v>
      </c>
      <c r="G3991">
        <v>8.3479089999999996</v>
      </c>
    </row>
    <row r="3992" spans="1:9" x14ac:dyDescent="0.25">
      <c r="A3992">
        <v>3991</v>
      </c>
      <c r="D3992">
        <v>76.406858</v>
      </c>
      <c r="E3992">
        <v>6.1787830000000001</v>
      </c>
      <c r="F3992">
        <v>89.76117099999999</v>
      </c>
      <c r="G3992">
        <v>8.3479089999999996</v>
      </c>
    </row>
    <row r="3993" spans="1:9" x14ac:dyDescent="0.25">
      <c r="A3993">
        <v>3992</v>
      </c>
      <c r="D3993">
        <v>76.406858</v>
      </c>
      <c r="E3993">
        <v>6.1787830000000001</v>
      </c>
      <c r="F3993">
        <v>89.76117099999999</v>
      </c>
      <c r="G3993">
        <v>8.3479089999999996</v>
      </c>
    </row>
    <row r="3994" spans="1:9" x14ac:dyDescent="0.25">
      <c r="A3994">
        <v>3993</v>
      </c>
      <c r="D3994">
        <v>76.406858</v>
      </c>
      <c r="E3994">
        <v>6.1787830000000001</v>
      </c>
      <c r="F3994">
        <v>89.76117099999999</v>
      </c>
      <c r="G3994">
        <v>8.3479089999999996</v>
      </c>
    </row>
    <row r="3995" spans="1:9" x14ac:dyDescent="0.25">
      <c r="A3995">
        <v>3994</v>
      </c>
      <c r="D3995">
        <v>76.406858</v>
      </c>
      <c r="E3995">
        <v>6.1787830000000001</v>
      </c>
      <c r="F3995">
        <v>89.76117099999999</v>
      </c>
      <c r="G3995">
        <v>8.3479089999999996</v>
      </c>
    </row>
    <row r="3996" spans="1:9" x14ac:dyDescent="0.25">
      <c r="A3996">
        <v>3995</v>
      </c>
      <c r="D3996">
        <v>76.406858</v>
      </c>
      <c r="E3996">
        <v>6.1787830000000001</v>
      </c>
      <c r="F3996">
        <v>89.76117099999999</v>
      </c>
      <c r="G3996">
        <v>8.3479089999999996</v>
      </c>
    </row>
    <row r="3997" spans="1:9" x14ac:dyDescent="0.25">
      <c r="A3997">
        <v>3996</v>
      </c>
      <c r="D3997">
        <v>76.406858</v>
      </c>
      <c r="E3997">
        <v>6.1787830000000001</v>
      </c>
      <c r="F3997">
        <v>89.76117099999999</v>
      </c>
      <c r="G3997">
        <v>8.3479089999999996</v>
      </c>
    </row>
    <row r="3998" spans="1:9" x14ac:dyDescent="0.25">
      <c r="A3998">
        <v>3997</v>
      </c>
      <c r="D3998">
        <v>76.406858</v>
      </c>
      <c r="E3998">
        <v>6.1787830000000001</v>
      </c>
      <c r="F3998">
        <v>89.76117099999999</v>
      </c>
      <c r="G3998">
        <v>8.3479089999999996</v>
      </c>
    </row>
    <row r="3999" spans="1:9" x14ac:dyDescent="0.25">
      <c r="A3999">
        <v>3998</v>
      </c>
      <c r="D3999">
        <v>76.406858</v>
      </c>
      <c r="E3999">
        <v>6.1787830000000001</v>
      </c>
      <c r="F3999">
        <v>89.76117099999999</v>
      </c>
      <c r="G3999">
        <v>8.3479089999999996</v>
      </c>
    </row>
    <row r="4000" spans="1:9" x14ac:dyDescent="0.25">
      <c r="A4000">
        <v>3999</v>
      </c>
      <c r="D4000">
        <v>76.406858</v>
      </c>
      <c r="E4000">
        <v>6.1787830000000001</v>
      </c>
      <c r="F4000">
        <v>89.76117099999999</v>
      </c>
      <c r="G4000">
        <v>8.3479089999999996</v>
      </c>
    </row>
    <row r="4001" spans="1:9" x14ac:dyDescent="0.25">
      <c r="A4001">
        <v>4000</v>
      </c>
      <c r="D4001">
        <v>76.406858</v>
      </c>
      <c r="E4001">
        <v>6.1787830000000001</v>
      </c>
      <c r="F4001">
        <v>89.76117099999999</v>
      </c>
      <c r="G4001">
        <v>8.3479089999999996</v>
      </c>
    </row>
    <row r="4002" spans="1:9" x14ac:dyDescent="0.25">
      <c r="A4002">
        <v>4001</v>
      </c>
      <c r="D4002">
        <v>76.406858</v>
      </c>
      <c r="E4002">
        <v>6.1787830000000001</v>
      </c>
      <c r="F4002">
        <v>89.76117099999999</v>
      </c>
      <c r="G4002">
        <v>8.3479089999999996</v>
      </c>
    </row>
    <row r="4003" spans="1:9" x14ac:dyDescent="0.25">
      <c r="A4003">
        <v>4002</v>
      </c>
      <c r="D4003">
        <v>76.406858</v>
      </c>
      <c r="E4003">
        <v>6.1787830000000001</v>
      </c>
      <c r="F4003">
        <v>89.76117099999999</v>
      </c>
      <c r="G4003">
        <v>8.3479089999999996</v>
      </c>
    </row>
    <row r="4004" spans="1:9" x14ac:dyDescent="0.25">
      <c r="A4004">
        <v>4003</v>
      </c>
      <c r="D4004">
        <v>76.406858</v>
      </c>
      <c r="E4004">
        <v>6.1787830000000001</v>
      </c>
      <c r="F4004">
        <v>89.76117099999999</v>
      </c>
      <c r="G4004">
        <v>8.3479089999999996</v>
      </c>
    </row>
    <row r="4005" spans="1:9" x14ac:dyDescent="0.25">
      <c r="A4005">
        <v>4004</v>
      </c>
      <c r="D4005">
        <v>76.406858</v>
      </c>
      <c r="E4005">
        <v>6.1787830000000001</v>
      </c>
      <c r="F4005">
        <v>89.76117099999999</v>
      </c>
      <c r="G4005">
        <v>8.3479089999999996</v>
      </c>
    </row>
    <row r="4006" spans="1:9" x14ac:dyDescent="0.25">
      <c r="A4006">
        <v>4005</v>
      </c>
      <c r="D4006">
        <v>76.406858</v>
      </c>
      <c r="E4006">
        <v>6.1787830000000001</v>
      </c>
      <c r="F4006">
        <v>89.69532199999999</v>
      </c>
      <c r="G4006">
        <v>8.3479089999999996</v>
      </c>
    </row>
    <row r="4007" spans="1:9" x14ac:dyDescent="0.25">
      <c r="A4007">
        <v>4006</v>
      </c>
      <c r="D4007">
        <v>76.406858</v>
      </c>
      <c r="E4007">
        <v>6.1787830000000001</v>
      </c>
      <c r="F4007">
        <v>89.563729999999993</v>
      </c>
      <c r="G4007">
        <v>8.3479089999999996</v>
      </c>
    </row>
    <row r="4008" spans="1:9" x14ac:dyDescent="0.25">
      <c r="A4008">
        <v>4007</v>
      </c>
      <c r="D4008">
        <v>76.406858</v>
      </c>
      <c r="E4008">
        <v>6.1787830000000001</v>
      </c>
      <c r="F4008">
        <v>89.563729999999993</v>
      </c>
      <c r="G4008">
        <v>8.3479089999999996</v>
      </c>
    </row>
    <row r="4009" spans="1:9" x14ac:dyDescent="0.25">
      <c r="A4009">
        <v>4008</v>
      </c>
      <c r="D4009">
        <v>76.406858</v>
      </c>
      <c r="E4009">
        <v>6.1787830000000001</v>
      </c>
      <c r="F4009">
        <v>89.234807999999987</v>
      </c>
      <c r="G4009">
        <v>8.0192040000000002</v>
      </c>
    </row>
    <row r="4010" spans="1:9" x14ac:dyDescent="0.25">
      <c r="A4010">
        <v>4009</v>
      </c>
      <c r="B4010">
        <v>68.644216</v>
      </c>
      <c r="C4010">
        <v>7.3619029999999999</v>
      </c>
      <c r="D4010">
        <v>76.406858</v>
      </c>
      <c r="E4010">
        <v>6.1787830000000001</v>
      </c>
    </row>
    <row r="4011" spans="1:9" x14ac:dyDescent="0.25">
      <c r="A4011">
        <v>4010</v>
      </c>
      <c r="B4011">
        <v>68.644216</v>
      </c>
      <c r="C4011">
        <v>7.3619029999999999</v>
      </c>
      <c r="D4011">
        <v>76.406858</v>
      </c>
      <c r="E4011">
        <v>6.1787830000000001</v>
      </c>
      <c r="H4011">
        <v>79.564484999999991</v>
      </c>
      <c r="I4011">
        <v>5.0612950000000003</v>
      </c>
    </row>
    <row r="4012" spans="1:9" x14ac:dyDescent="0.25">
      <c r="A4012">
        <v>4011</v>
      </c>
      <c r="B4012">
        <v>68.644216</v>
      </c>
      <c r="C4012">
        <v>7.3619029999999999</v>
      </c>
      <c r="H4012">
        <v>79.564484999999991</v>
      </c>
      <c r="I4012">
        <v>5.0612950000000003</v>
      </c>
    </row>
    <row r="4013" spans="1:9" x14ac:dyDescent="0.25">
      <c r="A4013">
        <v>4012</v>
      </c>
      <c r="B4013">
        <v>68.644216</v>
      </c>
      <c r="C4013">
        <v>7.3619029999999999</v>
      </c>
      <c r="H4013">
        <v>79.564484999999991</v>
      </c>
      <c r="I4013">
        <v>5.0612950000000003</v>
      </c>
    </row>
    <row r="4014" spans="1:9" x14ac:dyDescent="0.25">
      <c r="A4014">
        <v>4013</v>
      </c>
      <c r="B4014">
        <v>68.644216</v>
      </c>
      <c r="C4014">
        <v>7.3619029999999999</v>
      </c>
      <c r="H4014">
        <v>79.564484999999991</v>
      </c>
      <c r="I4014">
        <v>5.0612950000000003</v>
      </c>
    </row>
    <row r="4015" spans="1:9" x14ac:dyDescent="0.25">
      <c r="A4015">
        <v>4014</v>
      </c>
      <c r="B4015">
        <v>68.644216</v>
      </c>
      <c r="C4015">
        <v>7.3619029999999999</v>
      </c>
      <c r="H4015">
        <v>79.564484999999991</v>
      </c>
      <c r="I4015">
        <v>5.0612950000000003</v>
      </c>
    </row>
    <row r="4016" spans="1:9" x14ac:dyDescent="0.25">
      <c r="A4016">
        <v>4015</v>
      </c>
      <c r="B4016">
        <v>68.644216</v>
      </c>
      <c r="C4016">
        <v>7.3619029999999999</v>
      </c>
      <c r="H4016">
        <v>79.564484999999991</v>
      </c>
      <c r="I4016">
        <v>5.0612950000000003</v>
      </c>
    </row>
    <row r="4017" spans="1:9" x14ac:dyDescent="0.25">
      <c r="A4017">
        <v>4016</v>
      </c>
      <c r="B4017">
        <v>68.644216</v>
      </c>
      <c r="C4017">
        <v>7.3619029999999999</v>
      </c>
      <c r="H4017">
        <v>79.564484999999991</v>
      </c>
      <c r="I4017">
        <v>5.0612950000000003</v>
      </c>
    </row>
    <row r="4018" spans="1:9" x14ac:dyDescent="0.25">
      <c r="A4018">
        <v>4017</v>
      </c>
      <c r="B4018">
        <v>68.644216</v>
      </c>
      <c r="C4018">
        <v>7.3619029999999999</v>
      </c>
      <c r="H4018">
        <v>79.564484999999991</v>
      </c>
      <c r="I4018">
        <v>5.0612950000000003</v>
      </c>
    </row>
    <row r="4019" spans="1:9" x14ac:dyDescent="0.25">
      <c r="A4019">
        <v>4018</v>
      </c>
      <c r="B4019">
        <v>68.644216</v>
      </c>
      <c r="C4019">
        <v>7.3619029999999999</v>
      </c>
      <c r="H4019">
        <v>79.564484999999991</v>
      </c>
      <c r="I4019">
        <v>5.0612950000000003</v>
      </c>
    </row>
    <row r="4020" spans="1:9" x14ac:dyDescent="0.25">
      <c r="A4020">
        <v>4019</v>
      </c>
      <c r="B4020">
        <v>68.644216</v>
      </c>
      <c r="C4020">
        <v>7.3619029999999999</v>
      </c>
      <c r="H4020">
        <v>79.564484999999991</v>
      </c>
      <c r="I4020">
        <v>5.0612950000000003</v>
      </c>
    </row>
    <row r="4021" spans="1:9" x14ac:dyDescent="0.25">
      <c r="A4021">
        <v>4020</v>
      </c>
      <c r="B4021">
        <v>68.644216</v>
      </c>
      <c r="C4021">
        <v>7.3619029999999999</v>
      </c>
      <c r="H4021">
        <v>79.564484999999991</v>
      </c>
      <c r="I4021">
        <v>5.0612950000000003</v>
      </c>
    </row>
    <row r="4022" spans="1:9" x14ac:dyDescent="0.25">
      <c r="A4022">
        <v>4021</v>
      </c>
      <c r="B4022">
        <v>68.644216</v>
      </c>
      <c r="C4022">
        <v>7.3619029999999999</v>
      </c>
      <c r="H4022">
        <v>79.564484999999991</v>
      </c>
      <c r="I4022">
        <v>5.0612950000000003</v>
      </c>
    </row>
    <row r="4023" spans="1:9" x14ac:dyDescent="0.25">
      <c r="A4023">
        <v>4022</v>
      </c>
      <c r="B4023">
        <v>68.644216</v>
      </c>
      <c r="C4023">
        <v>7.3619029999999999</v>
      </c>
      <c r="H4023">
        <v>79.630334999999988</v>
      </c>
      <c r="I4023">
        <v>5.0612950000000003</v>
      </c>
    </row>
    <row r="4024" spans="1:9" x14ac:dyDescent="0.25">
      <c r="A4024">
        <v>4023</v>
      </c>
      <c r="B4024">
        <v>68.644216</v>
      </c>
      <c r="C4024">
        <v>7.3619029999999999</v>
      </c>
      <c r="H4024">
        <v>79.49874699999998</v>
      </c>
      <c r="I4024">
        <v>5.0612950000000003</v>
      </c>
    </row>
    <row r="4025" spans="1:9" x14ac:dyDescent="0.25">
      <c r="A4025">
        <v>4024</v>
      </c>
      <c r="B4025">
        <v>68.644216</v>
      </c>
      <c r="C4025">
        <v>7.3619029999999999</v>
      </c>
      <c r="H4025">
        <v>79.301411999999999</v>
      </c>
      <c r="I4025">
        <v>4.9955540000000003</v>
      </c>
    </row>
    <row r="4026" spans="1:9" x14ac:dyDescent="0.25">
      <c r="A4026">
        <v>4025</v>
      </c>
      <c r="B4026">
        <v>68.644216</v>
      </c>
      <c r="C4026">
        <v>7.3619029999999999</v>
      </c>
      <c r="H4026">
        <v>79.301411999999999</v>
      </c>
      <c r="I4026">
        <v>4.9955540000000003</v>
      </c>
    </row>
    <row r="4027" spans="1:9" x14ac:dyDescent="0.25">
      <c r="A4027">
        <v>4026</v>
      </c>
      <c r="B4027">
        <v>68.644216</v>
      </c>
      <c r="C4027">
        <v>7.3619029999999999</v>
      </c>
      <c r="H4027">
        <v>79.301411999999999</v>
      </c>
      <c r="I4027">
        <v>4.9955540000000003</v>
      </c>
    </row>
    <row r="4028" spans="1:9" x14ac:dyDescent="0.25">
      <c r="A4028">
        <v>4027</v>
      </c>
      <c r="B4028">
        <v>68.644216</v>
      </c>
      <c r="C4028">
        <v>7.3619029999999999</v>
      </c>
      <c r="H4028">
        <v>79.301411999999999</v>
      </c>
      <c r="I4028">
        <v>4.9955540000000003</v>
      </c>
    </row>
    <row r="4029" spans="1:9" x14ac:dyDescent="0.25">
      <c r="A4029">
        <v>4028</v>
      </c>
      <c r="B4029">
        <v>68.644216</v>
      </c>
      <c r="C4029">
        <v>7.3619029999999999</v>
      </c>
      <c r="H4029">
        <v>79.301411999999999</v>
      </c>
      <c r="I4029">
        <v>4.9955540000000003</v>
      </c>
    </row>
    <row r="4030" spans="1:9" x14ac:dyDescent="0.25">
      <c r="A4030">
        <v>4029</v>
      </c>
      <c r="B4030">
        <v>68.644216</v>
      </c>
      <c r="C4030">
        <v>7.3619029999999999</v>
      </c>
      <c r="H4030">
        <v>79.103974999999991</v>
      </c>
      <c r="I4030">
        <v>4.9955540000000003</v>
      </c>
    </row>
    <row r="4031" spans="1:9" x14ac:dyDescent="0.25">
      <c r="A4031">
        <v>4030</v>
      </c>
      <c r="B4031">
        <v>68.644216</v>
      </c>
      <c r="C4031">
        <v>7.3619029999999999</v>
      </c>
      <c r="H4031">
        <v>79.103974999999991</v>
      </c>
      <c r="I4031">
        <v>4.9955540000000003</v>
      </c>
    </row>
    <row r="4032" spans="1:9" x14ac:dyDescent="0.25">
      <c r="A4032">
        <v>4031</v>
      </c>
      <c r="F4032">
        <v>70.393352999999991</v>
      </c>
      <c r="G4032">
        <v>8.7454409999999996</v>
      </c>
      <c r="H4032">
        <v>79.103974999999991</v>
      </c>
      <c r="I4032">
        <v>4.9955540000000003</v>
      </c>
    </row>
    <row r="4033" spans="1:7" x14ac:dyDescent="0.25">
      <c r="A4033">
        <v>4032</v>
      </c>
      <c r="F4033">
        <v>71.275590999999991</v>
      </c>
      <c r="G4033">
        <v>7.9534630000000002</v>
      </c>
    </row>
    <row r="4034" spans="1:7" x14ac:dyDescent="0.25">
      <c r="A4034">
        <v>4033</v>
      </c>
      <c r="D4034">
        <v>57.412086999999993</v>
      </c>
      <c r="E4034">
        <v>6.5243770000000003</v>
      </c>
      <c r="F4034">
        <v>71.275590999999991</v>
      </c>
      <c r="G4034">
        <v>7.9534630000000002</v>
      </c>
    </row>
    <row r="4035" spans="1:7" x14ac:dyDescent="0.25">
      <c r="A4035">
        <v>4034</v>
      </c>
      <c r="D4035">
        <v>57.412086999999993</v>
      </c>
      <c r="E4035">
        <v>6.5243770000000003</v>
      </c>
      <c r="F4035">
        <v>71.275590999999991</v>
      </c>
      <c r="G4035">
        <v>7.9534630000000002</v>
      </c>
    </row>
    <row r="4036" spans="1:7" x14ac:dyDescent="0.25">
      <c r="A4036">
        <v>4035</v>
      </c>
      <c r="D4036">
        <v>57.412086999999993</v>
      </c>
      <c r="E4036">
        <v>6.5243770000000003</v>
      </c>
      <c r="F4036">
        <v>71.275590999999991</v>
      </c>
      <c r="G4036">
        <v>7.9534630000000002</v>
      </c>
    </row>
    <row r="4037" spans="1:7" x14ac:dyDescent="0.25">
      <c r="A4037">
        <v>4036</v>
      </c>
      <c r="D4037">
        <v>57.412086999999993</v>
      </c>
      <c r="E4037">
        <v>6.5243770000000003</v>
      </c>
      <c r="F4037">
        <v>71.275590999999991</v>
      </c>
      <c r="G4037">
        <v>7.9534630000000002</v>
      </c>
    </row>
    <row r="4038" spans="1:7" x14ac:dyDescent="0.25">
      <c r="A4038">
        <v>4037</v>
      </c>
      <c r="D4038">
        <v>57.412086999999993</v>
      </c>
      <c r="E4038">
        <v>6.5243770000000003</v>
      </c>
      <c r="F4038">
        <v>71.275590999999991</v>
      </c>
      <c r="G4038">
        <v>7.9534630000000002</v>
      </c>
    </row>
    <row r="4039" spans="1:7" x14ac:dyDescent="0.25">
      <c r="A4039">
        <v>4038</v>
      </c>
      <c r="D4039">
        <v>57.412086999999993</v>
      </c>
      <c r="E4039">
        <v>6.5243770000000003</v>
      </c>
      <c r="F4039">
        <v>71.275590999999991</v>
      </c>
      <c r="G4039">
        <v>7.9534630000000002</v>
      </c>
    </row>
    <row r="4040" spans="1:7" x14ac:dyDescent="0.25">
      <c r="A4040">
        <v>4039</v>
      </c>
      <c r="D4040">
        <v>57.412086999999993</v>
      </c>
      <c r="E4040">
        <v>6.5243770000000003</v>
      </c>
      <c r="F4040">
        <v>71.275590999999991</v>
      </c>
      <c r="G4040">
        <v>7.9534630000000002</v>
      </c>
    </row>
    <row r="4041" spans="1:7" x14ac:dyDescent="0.25">
      <c r="A4041">
        <v>4040</v>
      </c>
      <c r="D4041">
        <v>57.412086999999993</v>
      </c>
      <c r="E4041">
        <v>6.5243770000000003</v>
      </c>
      <c r="F4041">
        <v>71.275590999999991</v>
      </c>
      <c r="G4041">
        <v>7.9534630000000002</v>
      </c>
    </row>
    <row r="4042" spans="1:7" x14ac:dyDescent="0.25">
      <c r="A4042">
        <v>4041</v>
      </c>
      <c r="D4042">
        <v>57.412086999999993</v>
      </c>
      <c r="E4042">
        <v>6.5243770000000003</v>
      </c>
      <c r="F4042">
        <v>71.275590999999991</v>
      </c>
      <c r="G4042">
        <v>7.9534630000000002</v>
      </c>
    </row>
    <row r="4043" spans="1:7" x14ac:dyDescent="0.25">
      <c r="A4043">
        <v>4042</v>
      </c>
      <c r="D4043">
        <v>57.412086999999993</v>
      </c>
      <c r="E4043">
        <v>6.5243770000000003</v>
      </c>
      <c r="F4043">
        <v>71.275590999999991</v>
      </c>
      <c r="G4043">
        <v>7.9534630000000002</v>
      </c>
    </row>
    <row r="4044" spans="1:7" x14ac:dyDescent="0.25">
      <c r="A4044">
        <v>4043</v>
      </c>
      <c r="D4044">
        <v>57.412086999999993</v>
      </c>
      <c r="E4044">
        <v>6.5243770000000003</v>
      </c>
      <c r="F4044">
        <v>71.275590999999991</v>
      </c>
      <c r="G4044">
        <v>7.9534630000000002</v>
      </c>
    </row>
    <row r="4045" spans="1:7" x14ac:dyDescent="0.25">
      <c r="A4045">
        <v>4044</v>
      </c>
      <c r="D4045">
        <v>57.412086999999993</v>
      </c>
      <c r="E4045">
        <v>6.5243770000000003</v>
      </c>
      <c r="F4045">
        <v>71.275590999999991</v>
      </c>
      <c r="G4045">
        <v>7.9534630000000002</v>
      </c>
    </row>
    <row r="4046" spans="1:7" x14ac:dyDescent="0.25">
      <c r="A4046">
        <v>4045</v>
      </c>
      <c r="D4046">
        <v>57.412086999999993</v>
      </c>
      <c r="E4046">
        <v>6.5243770000000003</v>
      </c>
      <c r="F4046">
        <v>71.275590999999991</v>
      </c>
      <c r="G4046">
        <v>7.9534630000000002</v>
      </c>
    </row>
    <row r="4047" spans="1:7" x14ac:dyDescent="0.25">
      <c r="A4047">
        <v>4046</v>
      </c>
      <c r="D4047">
        <v>57.412086999999993</v>
      </c>
      <c r="E4047">
        <v>6.5243770000000003</v>
      </c>
      <c r="F4047">
        <v>71.275590999999991</v>
      </c>
      <c r="G4047">
        <v>7.9534630000000002</v>
      </c>
    </row>
    <row r="4048" spans="1:7" x14ac:dyDescent="0.25">
      <c r="A4048">
        <v>4047</v>
      </c>
      <c r="D4048">
        <v>57.412086999999993</v>
      </c>
      <c r="E4048">
        <v>6.5243770000000003</v>
      </c>
      <c r="F4048">
        <v>71.275590999999991</v>
      </c>
      <c r="G4048">
        <v>7.9534630000000002</v>
      </c>
    </row>
    <row r="4049" spans="1:9" x14ac:dyDescent="0.25">
      <c r="A4049">
        <v>4048</v>
      </c>
      <c r="D4049">
        <v>57.412086999999993</v>
      </c>
      <c r="E4049">
        <v>6.5243770000000003</v>
      </c>
      <c r="F4049">
        <v>71.275590999999991</v>
      </c>
      <c r="G4049">
        <v>7.9534630000000002</v>
      </c>
    </row>
    <row r="4050" spans="1:9" x14ac:dyDescent="0.25">
      <c r="A4050">
        <v>4049</v>
      </c>
      <c r="D4050">
        <v>57.412086999999993</v>
      </c>
      <c r="E4050">
        <v>6.5243770000000003</v>
      </c>
      <c r="F4050">
        <v>71.275590999999991</v>
      </c>
      <c r="G4050">
        <v>7.9534630000000002</v>
      </c>
    </row>
    <row r="4051" spans="1:9" x14ac:dyDescent="0.25">
      <c r="A4051">
        <v>4050</v>
      </c>
      <c r="D4051">
        <v>57.412086999999993</v>
      </c>
      <c r="E4051">
        <v>6.5243770000000003</v>
      </c>
      <c r="F4051">
        <v>70.946671999999992</v>
      </c>
      <c r="G4051">
        <v>7.8877220000000001</v>
      </c>
    </row>
    <row r="4052" spans="1:9" x14ac:dyDescent="0.25">
      <c r="A4052">
        <v>4051</v>
      </c>
      <c r="D4052">
        <v>57.412086999999993</v>
      </c>
      <c r="E4052">
        <v>6.5243770000000003</v>
      </c>
      <c r="F4052">
        <v>70.254535999999987</v>
      </c>
      <c r="G4052">
        <v>8.7454409999999996</v>
      </c>
    </row>
    <row r="4053" spans="1:9" x14ac:dyDescent="0.25">
      <c r="A4053">
        <v>4052</v>
      </c>
      <c r="B4053">
        <v>47.554757999999993</v>
      </c>
      <c r="C4053">
        <v>7.6349099999999996</v>
      </c>
      <c r="D4053">
        <v>57.412086999999993</v>
      </c>
      <c r="E4053">
        <v>6.5243770000000003</v>
      </c>
    </row>
    <row r="4054" spans="1:9" x14ac:dyDescent="0.25">
      <c r="A4054">
        <v>4053</v>
      </c>
      <c r="B4054">
        <v>47.554757999999993</v>
      </c>
      <c r="C4054">
        <v>7.6349099999999996</v>
      </c>
      <c r="H4054">
        <v>63.513062999999988</v>
      </c>
      <c r="I4054">
        <v>4.666957</v>
      </c>
    </row>
    <row r="4055" spans="1:9" x14ac:dyDescent="0.25">
      <c r="A4055">
        <v>4054</v>
      </c>
      <c r="B4055">
        <v>47.554757999999993</v>
      </c>
      <c r="C4055">
        <v>7.6349099999999996</v>
      </c>
      <c r="H4055">
        <v>63.513062999999988</v>
      </c>
      <c r="I4055">
        <v>4.666957</v>
      </c>
    </row>
    <row r="4056" spans="1:9" x14ac:dyDescent="0.25">
      <c r="A4056">
        <v>4055</v>
      </c>
      <c r="B4056">
        <v>47.554757999999993</v>
      </c>
      <c r="C4056">
        <v>7.6349099999999996</v>
      </c>
      <c r="H4056">
        <v>63.513062999999988</v>
      </c>
      <c r="I4056">
        <v>4.666957</v>
      </c>
    </row>
    <row r="4057" spans="1:9" x14ac:dyDescent="0.25">
      <c r="A4057">
        <v>4056</v>
      </c>
      <c r="B4057">
        <v>47.554757999999993</v>
      </c>
      <c r="C4057">
        <v>7.6349099999999996</v>
      </c>
      <c r="H4057">
        <v>63.513062999999988</v>
      </c>
      <c r="I4057">
        <v>4.666957</v>
      </c>
    </row>
    <row r="4058" spans="1:9" x14ac:dyDescent="0.25">
      <c r="A4058">
        <v>4057</v>
      </c>
      <c r="B4058">
        <v>47.554757999999993</v>
      </c>
      <c r="C4058">
        <v>7.6349099999999996</v>
      </c>
      <c r="H4058">
        <v>63.513062999999988</v>
      </c>
      <c r="I4058">
        <v>4.666957</v>
      </c>
    </row>
    <row r="4059" spans="1:9" x14ac:dyDescent="0.25">
      <c r="A4059">
        <v>4058</v>
      </c>
      <c r="B4059">
        <v>47.554757999999993</v>
      </c>
      <c r="C4059">
        <v>7.6349099999999996</v>
      </c>
      <c r="H4059">
        <v>63.513062999999988</v>
      </c>
      <c r="I4059">
        <v>4.666957</v>
      </c>
    </row>
    <row r="4060" spans="1:9" x14ac:dyDescent="0.25">
      <c r="A4060">
        <v>4059</v>
      </c>
      <c r="B4060">
        <v>47.554757999999993</v>
      </c>
      <c r="C4060">
        <v>7.6349099999999996</v>
      </c>
      <c r="H4060">
        <v>63.513062999999988</v>
      </c>
      <c r="I4060">
        <v>4.666957</v>
      </c>
    </row>
    <row r="4061" spans="1:9" x14ac:dyDescent="0.25">
      <c r="A4061">
        <v>4060</v>
      </c>
      <c r="B4061">
        <v>47.554757999999993</v>
      </c>
      <c r="C4061">
        <v>7.6349099999999996</v>
      </c>
      <c r="H4061">
        <v>63.513062999999988</v>
      </c>
      <c r="I4061">
        <v>4.666957</v>
      </c>
    </row>
    <row r="4062" spans="1:9" x14ac:dyDescent="0.25">
      <c r="A4062">
        <v>4061</v>
      </c>
      <c r="B4062">
        <v>47.554757999999993</v>
      </c>
      <c r="C4062">
        <v>7.6349099999999996</v>
      </c>
      <c r="H4062">
        <v>63.513062999999988</v>
      </c>
      <c r="I4062">
        <v>4.666957</v>
      </c>
    </row>
    <row r="4063" spans="1:9" x14ac:dyDescent="0.25">
      <c r="A4063">
        <v>4062</v>
      </c>
      <c r="B4063">
        <v>47.554757999999993</v>
      </c>
      <c r="C4063">
        <v>7.6349099999999996</v>
      </c>
      <c r="H4063">
        <v>63.513062999999988</v>
      </c>
      <c r="I4063">
        <v>4.666957</v>
      </c>
    </row>
    <row r="4064" spans="1:9" x14ac:dyDescent="0.25">
      <c r="A4064">
        <v>4063</v>
      </c>
      <c r="B4064">
        <v>47.554757999999993</v>
      </c>
      <c r="C4064">
        <v>7.6349099999999996</v>
      </c>
      <c r="H4064">
        <v>63.513062999999988</v>
      </c>
      <c r="I4064">
        <v>4.666957</v>
      </c>
    </row>
    <row r="4065" spans="1:9" x14ac:dyDescent="0.25">
      <c r="A4065">
        <v>4064</v>
      </c>
      <c r="B4065">
        <v>47.554757999999993</v>
      </c>
      <c r="C4065">
        <v>7.6349099999999996</v>
      </c>
      <c r="H4065">
        <v>63.513062999999988</v>
      </c>
      <c r="I4065">
        <v>4.666957</v>
      </c>
    </row>
    <row r="4066" spans="1:9" x14ac:dyDescent="0.25">
      <c r="A4066">
        <v>4065</v>
      </c>
      <c r="B4066">
        <v>47.554757999999993</v>
      </c>
      <c r="C4066">
        <v>7.6349099999999996</v>
      </c>
      <c r="H4066">
        <v>63.513062999999988</v>
      </c>
      <c r="I4066">
        <v>4.666957</v>
      </c>
    </row>
    <row r="4067" spans="1:9" x14ac:dyDescent="0.25">
      <c r="A4067">
        <v>4066</v>
      </c>
      <c r="B4067">
        <v>47.554757999999993</v>
      </c>
      <c r="C4067">
        <v>7.6349099999999996</v>
      </c>
      <c r="H4067">
        <v>63.513062999999988</v>
      </c>
      <c r="I4067">
        <v>4.666957</v>
      </c>
    </row>
    <row r="4068" spans="1:9" x14ac:dyDescent="0.25">
      <c r="A4068">
        <v>4067</v>
      </c>
      <c r="B4068">
        <v>47.554757999999993</v>
      </c>
      <c r="C4068">
        <v>7.6349099999999996</v>
      </c>
      <c r="H4068">
        <v>63.513062999999988</v>
      </c>
      <c r="I4068">
        <v>4.666957</v>
      </c>
    </row>
    <row r="4069" spans="1:9" x14ac:dyDescent="0.25">
      <c r="A4069">
        <v>4068</v>
      </c>
      <c r="B4069">
        <v>47.554757999999993</v>
      </c>
      <c r="C4069">
        <v>7.6349099999999996</v>
      </c>
      <c r="H4069">
        <v>63.513062999999988</v>
      </c>
      <c r="I4069">
        <v>4.666957</v>
      </c>
    </row>
    <row r="4070" spans="1:9" x14ac:dyDescent="0.25">
      <c r="A4070">
        <v>4069</v>
      </c>
      <c r="B4070">
        <v>47.554757999999993</v>
      </c>
      <c r="C4070">
        <v>7.6349099999999996</v>
      </c>
      <c r="H4070">
        <v>63.513062999999988</v>
      </c>
      <c r="I4070">
        <v>4.666957</v>
      </c>
    </row>
    <row r="4071" spans="1:9" x14ac:dyDescent="0.25">
      <c r="A4071">
        <v>4070</v>
      </c>
      <c r="B4071">
        <v>47.554757999999993</v>
      </c>
      <c r="C4071">
        <v>7.6349099999999996</v>
      </c>
      <c r="H4071">
        <v>63.513062999999988</v>
      </c>
      <c r="I4071">
        <v>4.666957</v>
      </c>
    </row>
    <row r="4072" spans="1:9" x14ac:dyDescent="0.25">
      <c r="A4072">
        <v>4071</v>
      </c>
      <c r="B4072">
        <v>47.554757999999993</v>
      </c>
      <c r="C4072">
        <v>7.6349099999999996</v>
      </c>
      <c r="H4072">
        <v>63.513062999999988</v>
      </c>
      <c r="I4072">
        <v>4.666957</v>
      </c>
    </row>
    <row r="4073" spans="1:9" x14ac:dyDescent="0.25">
      <c r="A4073">
        <v>4072</v>
      </c>
      <c r="B4073">
        <v>47.415827999999991</v>
      </c>
      <c r="C4073">
        <v>7.7043179999999998</v>
      </c>
      <c r="H4073">
        <v>63.513062999999988</v>
      </c>
      <c r="I4073">
        <v>4.666957</v>
      </c>
    </row>
    <row r="4074" spans="1:9" x14ac:dyDescent="0.25">
      <c r="A4074">
        <v>4073</v>
      </c>
      <c r="B4074">
        <v>47.415827999999991</v>
      </c>
      <c r="C4074">
        <v>7.7043179999999998</v>
      </c>
      <c r="H4074">
        <v>60.674839999999996</v>
      </c>
      <c r="I4074">
        <v>5.0668030000000002</v>
      </c>
    </row>
    <row r="4075" spans="1:9" x14ac:dyDescent="0.25">
      <c r="A4075">
        <v>4074</v>
      </c>
      <c r="B4075">
        <v>47.415827999999991</v>
      </c>
      <c r="C4075">
        <v>7.7043179999999998</v>
      </c>
      <c r="H4075">
        <v>60.466502999999996</v>
      </c>
      <c r="I4075">
        <v>5.4138450000000002</v>
      </c>
    </row>
    <row r="4076" spans="1:9" x14ac:dyDescent="0.25">
      <c r="A4076">
        <v>4075</v>
      </c>
      <c r="D4076">
        <v>36.170109999999994</v>
      </c>
      <c r="E4076">
        <v>6.3161529999999999</v>
      </c>
      <c r="F4076">
        <v>51.372776999999992</v>
      </c>
      <c r="G4076">
        <v>8.3984000000000005</v>
      </c>
      <c r="H4076">
        <v>60.119460999999994</v>
      </c>
      <c r="I4076">
        <v>5.4138450000000002</v>
      </c>
    </row>
    <row r="4077" spans="1:9" x14ac:dyDescent="0.25">
      <c r="A4077">
        <v>4076</v>
      </c>
      <c r="D4077">
        <v>36.170109999999994</v>
      </c>
      <c r="E4077">
        <v>6.3161529999999999</v>
      </c>
      <c r="F4077">
        <v>51.372776999999992</v>
      </c>
      <c r="G4077">
        <v>8.3984000000000005</v>
      </c>
    </row>
    <row r="4078" spans="1:9" x14ac:dyDescent="0.25">
      <c r="A4078">
        <v>4077</v>
      </c>
      <c r="D4078">
        <v>36.170109999999994</v>
      </c>
      <c r="E4078">
        <v>6.3161529999999999</v>
      </c>
      <c r="F4078">
        <v>51.372776999999992</v>
      </c>
      <c r="G4078">
        <v>8.3984000000000005</v>
      </c>
    </row>
    <row r="4079" spans="1:9" x14ac:dyDescent="0.25">
      <c r="A4079">
        <v>4078</v>
      </c>
      <c r="D4079">
        <v>36.170109999999994</v>
      </c>
      <c r="E4079">
        <v>6.3161529999999999</v>
      </c>
      <c r="F4079">
        <v>51.372776999999992</v>
      </c>
      <c r="G4079">
        <v>8.3984000000000005</v>
      </c>
    </row>
    <row r="4080" spans="1:9" x14ac:dyDescent="0.25">
      <c r="A4080">
        <v>4079</v>
      </c>
      <c r="D4080">
        <v>36.170109999999994</v>
      </c>
      <c r="E4080">
        <v>6.3161529999999999</v>
      </c>
      <c r="F4080">
        <v>51.372776999999992</v>
      </c>
      <c r="G4080">
        <v>8.3984000000000005</v>
      </c>
    </row>
    <row r="4081" spans="1:7" x14ac:dyDescent="0.25">
      <c r="A4081">
        <v>4080</v>
      </c>
      <c r="D4081">
        <v>36.170109999999994</v>
      </c>
      <c r="E4081">
        <v>6.3161529999999999</v>
      </c>
      <c r="F4081">
        <v>51.372776999999992</v>
      </c>
      <c r="G4081">
        <v>8.3984000000000005</v>
      </c>
    </row>
    <row r="4082" spans="1:7" x14ac:dyDescent="0.25">
      <c r="A4082">
        <v>4081</v>
      </c>
      <c r="D4082">
        <v>36.170109999999994</v>
      </c>
      <c r="E4082">
        <v>6.3161529999999999</v>
      </c>
      <c r="F4082">
        <v>51.372776999999992</v>
      </c>
      <c r="G4082">
        <v>8.3984000000000005</v>
      </c>
    </row>
    <row r="4083" spans="1:7" x14ac:dyDescent="0.25">
      <c r="A4083">
        <v>4082</v>
      </c>
      <c r="D4083">
        <v>36.170109999999994</v>
      </c>
      <c r="E4083">
        <v>6.3161529999999999</v>
      </c>
      <c r="F4083">
        <v>51.372776999999992</v>
      </c>
      <c r="G4083">
        <v>8.3984000000000005</v>
      </c>
    </row>
    <row r="4084" spans="1:7" x14ac:dyDescent="0.25">
      <c r="A4084">
        <v>4083</v>
      </c>
      <c r="D4084">
        <v>36.170109999999994</v>
      </c>
      <c r="E4084">
        <v>6.3161529999999999</v>
      </c>
      <c r="F4084">
        <v>51.372776999999992</v>
      </c>
      <c r="G4084">
        <v>8.3984000000000005</v>
      </c>
    </row>
    <row r="4085" spans="1:7" x14ac:dyDescent="0.25">
      <c r="A4085">
        <v>4084</v>
      </c>
      <c r="D4085">
        <v>36.170109999999994</v>
      </c>
      <c r="E4085">
        <v>6.3161529999999999</v>
      </c>
      <c r="F4085">
        <v>51.372776999999992</v>
      </c>
      <c r="G4085">
        <v>8.3984000000000005</v>
      </c>
    </row>
    <row r="4086" spans="1:7" x14ac:dyDescent="0.25">
      <c r="A4086">
        <v>4085</v>
      </c>
      <c r="D4086">
        <v>36.170109999999994</v>
      </c>
      <c r="E4086">
        <v>6.3161529999999999</v>
      </c>
      <c r="F4086">
        <v>51.372776999999992</v>
      </c>
      <c r="G4086">
        <v>8.3984000000000005</v>
      </c>
    </row>
    <row r="4087" spans="1:7" x14ac:dyDescent="0.25">
      <c r="A4087">
        <v>4086</v>
      </c>
      <c r="D4087">
        <v>36.170109999999994</v>
      </c>
      <c r="E4087">
        <v>6.3161529999999999</v>
      </c>
      <c r="F4087">
        <v>51.372776999999992</v>
      </c>
      <c r="G4087">
        <v>8.3984000000000005</v>
      </c>
    </row>
    <row r="4088" spans="1:7" x14ac:dyDescent="0.25">
      <c r="A4088">
        <v>4087</v>
      </c>
      <c r="D4088">
        <v>36.170109999999994</v>
      </c>
      <c r="E4088">
        <v>6.3161529999999999</v>
      </c>
      <c r="F4088">
        <v>51.303368999999989</v>
      </c>
      <c r="G4088">
        <v>8.3984000000000005</v>
      </c>
    </row>
    <row r="4089" spans="1:7" x14ac:dyDescent="0.25">
      <c r="A4089">
        <v>4088</v>
      </c>
      <c r="D4089">
        <v>36.170109999999994</v>
      </c>
      <c r="E4089">
        <v>6.3161529999999999</v>
      </c>
      <c r="F4089">
        <v>51.233847999999995</v>
      </c>
      <c r="G4089">
        <v>8.3984000000000005</v>
      </c>
    </row>
    <row r="4090" spans="1:7" x14ac:dyDescent="0.25">
      <c r="A4090">
        <v>4089</v>
      </c>
      <c r="D4090">
        <v>36.170109999999994</v>
      </c>
      <c r="E4090">
        <v>6.3161529999999999</v>
      </c>
      <c r="F4090">
        <v>51.095030999999992</v>
      </c>
      <c r="G4090">
        <v>8.3984000000000005</v>
      </c>
    </row>
    <row r="4091" spans="1:7" x14ac:dyDescent="0.25">
      <c r="A4091">
        <v>4090</v>
      </c>
      <c r="D4091">
        <v>36.170109999999994</v>
      </c>
      <c r="E4091">
        <v>6.3161529999999999</v>
      </c>
      <c r="F4091">
        <v>51.095030999999992</v>
      </c>
      <c r="G4091">
        <v>8.3984000000000005</v>
      </c>
    </row>
    <row r="4092" spans="1:7" x14ac:dyDescent="0.25">
      <c r="A4092">
        <v>4091</v>
      </c>
      <c r="D4092">
        <v>36.170109999999994</v>
      </c>
      <c r="E4092">
        <v>6.3161529999999999</v>
      </c>
      <c r="F4092">
        <v>51.095030999999992</v>
      </c>
      <c r="G4092">
        <v>8.3984000000000005</v>
      </c>
    </row>
    <row r="4093" spans="1:7" x14ac:dyDescent="0.25">
      <c r="A4093">
        <v>4092</v>
      </c>
      <c r="D4093">
        <v>36.170109999999994</v>
      </c>
      <c r="E4093">
        <v>6.3161529999999999</v>
      </c>
      <c r="F4093">
        <v>50.956213999999989</v>
      </c>
      <c r="G4093">
        <v>8.3289919999999995</v>
      </c>
    </row>
    <row r="4094" spans="1:7" x14ac:dyDescent="0.25">
      <c r="A4094">
        <v>4093</v>
      </c>
      <c r="D4094">
        <v>36.170109999999994</v>
      </c>
      <c r="E4094">
        <v>6.3161529999999999</v>
      </c>
      <c r="F4094">
        <v>50.886805999999993</v>
      </c>
      <c r="G4094">
        <v>8.3289919999999995</v>
      </c>
    </row>
    <row r="4095" spans="1:7" x14ac:dyDescent="0.25">
      <c r="A4095">
        <v>4094</v>
      </c>
      <c r="D4095">
        <v>36.170109999999994</v>
      </c>
      <c r="E4095">
        <v>6.3161529999999999</v>
      </c>
      <c r="F4095">
        <v>50.678582999999989</v>
      </c>
      <c r="G4095">
        <v>8.3289919999999995</v>
      </c>
    </row>
    <row r="4096" spans="1:7" x14ac:dyDescent="0.25">
      <c r="A4096">
        <v>4095</v>
      </c>
      <c r="D4096">
        <v>36.170109999999994</v>
      </c>
      <c r="E4096">
        <v>6.3161529999999999</v>
      </c>
      <c r="F4096">
        <v>50.678582999999989</v>
      </c>
      <c r="G4096">
        <v>8.3289919999999995</v>
      </c>
    </row>
    <row r="4097" spans="1:9" x14ac:dyDescent="0.25">
      <c r="A4097">
        <v>4096</v>
      </c>
      <c r="D4097">
        <v>36.170109999999994</v>
      </c>
      <c r="E4097">
        <v>6.3161529999999999</v>
      </c>
      <c r="F4097">
        <v>50.539765999999993</v>
      </c>
      <c r="G4097">
        <v>8.3289919999999995</v>
      </c>
    </row>
    <row r="4098" spans="1:9" x14ac:dyDescent="0.25">
      <c r="A4098">
        <v>4097</v>
      </c>
      <c r="B4098">
        <v>25.757286999999998</v>
      </c>
      <c r="C4098">
        <v>6.5937859999999997</v>
      </c>
      <c r="F4098">
        <v>50.539765999999993</v>
      </c>
      <c r="G4098">
        <v>8.3289919999999995</v>
      </c>
    </row>
    <row r="4099" spans="1:9" x14ac:dyDescent="0.25">
      <c r="A4099">
        <v>4098</v>
      </c>
      <c r="B4099">
        <v>25.757286999999998</v>
      </c>
      <c r="C4099">
        <v>6.5937859999999997</v>
      </c>
    </row>
    <row r="4100" spans="1:9" x14ac:dyDescent="0.25">
      <c r="A4100">
        <v>4099</v>
      </c>
      <c r="B4100">
        <v>25.757286999999998</v>
      </c>
      <c r="C4100">
        <v>6.5937859999999997</v>
      </c>
      <c r="H4100">
        <v>40.265759999999993</v>
      </c>
      <c r="I4100">
        <v>5.0668030000000002</v>
      </c>
    </row>
    <row r="4101" spans="1:9" x14ac:dyDescent="0.25">
      <c r="A4101">
        <v>4100</v>
      </c>
      <c r="B4101">
        <v>25.757286999999998</v>
      </c>
      <c r="C4101">
        <v>6.5937859999999997</v>
      </c>
      <c r="H4101">
        <v>40.265759999999993</v>
      </c>
      <c r="I4101">
        <v>5.0668030000000002</v>
      </c>
    </row>
    <row r="4102" spans="1:9" x14ac:dyDescent="0.25">
      <c r="A4102">
        <v>4101</v>
      </c>
      <c r="B4102">
        <v>25.757286999999998</v>
      </c>
      <c r="C4102">
        <v>6.5937859999999997</v>
      </c>
      <c r="H4102">
        <v>40.265759999999993</v>
      </c>
      <c r="I4102">
        <v>5.0668030000000002</v>
      </c>
    </row>
    <row r="4103" spans="1:9" x14ac:dyDescent="0.25">
      <c r="A4103">
        <v>4102</v>
      </c>
      <c r="B4103">
        <v>25.757286999999998</v>
      </c>
      <c r="C4103">
        <v>6.5937859999999997</v>
      </c>
      <c r="H4103">
        <v>40.265759999999993</v>
      </c>
      <c r="I4103">
        <v>5.0668030000000002</v>
      </c>
    </row>
    <row r="4104" spans="1:9" x14ac:dyDescent="0.25">
      <c r="A4104">
        <v>4103</v>
      </c>
      <c r="B4104">
        <v>25.757286999999998</v>
      </c>
      <c r="C4104">
        <v>6.5937859999999997</v>
      </c>
      <c r="H4104">
        <v>40.265759999999993</v>
      </c>
      <c r="I4104">
        <v>5.0668030000000002</v>
      </c>
    </row>
    <row r="4105" spans="1:9" x14ac:dyDescent="0.25">
      <c r="A4105">
        <v>4104</v>
      </c>
      <c r="B4105">
        <v>25.757286999999998</v>
      </c>
      <c r="C4105">
        <v>6.5937859999999997</v>
      </c>
      <c r="H4105">
        <v>40.265759999999993</v>
      </c>
      <c r="I4105">
        <v>5.0668030000000002</v>
      </c>
    </row>
    <row r="4106" spans="1:9" x14ac:dyDescent="0.25">
      <c r="A4106">
        <v>4105</v>
      </c>
      <c r="B4106">
        <v>25.757286999999998</v>
      </c>
      <c r="C4106">
        <v>6.5937859999999997</v>
      </c>
      <c r="H4106">
        <v>40.265759999999993</v>
      </c>
      <c r="I4106">
        <v>5.0668030000000002</v>
      </c>
    </row>
    <row r="4107" spans="1:9" x14ac:dyDescent="0.25">
      <c r="A4107">
        <v>4106</v>
      </c>
      <c r="B4107">
        <v>25.757286999999998</v>
      </c>
      <c r="C4107">
        <v>6.5937859999999997</v>
      </c>
      <c r="H4107">
        <v>40.265759999999993</v>
      </c>
      <c r="I4107">
        <v>5.0668030000000002</v>
      </c>
    </row>
    <row r="4108" spans="1:9" x14ac:dyDescent="0.25">
      <c r="A4108">
        <v>4107</v>
      </c>
      <c r="B4108">
        <v>25.757286999999998</v>
      </c>
      <c r="C4108">
        <v>6.5937859999999997</v>
      </c>
      <c r="H4108">
        <v>40.265759999999993</v>
      </c>
      <c r="I4108">
        <v>5.0668030000000002</v>
      </c>
    </row>
    <row r="4109" spans="1:9" x14ac:dyDescent="0.25">
      <c r="A4109">
        <v>4108</v>
      </c>
      <c r="B4109">
        <v>25.757286999999998</v>
      </c>
      <c r="C4109">
        <v>6.5937859999999997</v>
      </c>
      <c r="H4109">
        <v>40.265759999999993</v>
      </c>
      <c r="I4109">
        <v>5.0668030000000002</v>
      </c>
    </row>
    <row r="4110" spans="1:9" x14ac:dyDescent="0.25">
      <c r="A4110">
        <v>4109</v>
      </c>
      <c r="B4110">
        <v>25.757286999999998</v>
      </c>
      <c r="C4110">
        <v>6.5937859999999997</v>
      </c>
      <c r="H4110">
        <v>40.265759999999993</v>
      </c>
      <c r="I4110">
        <v>5.0668030000000002</v>
      </c>
    </row>
    <row r="4111" spans="1:9" x14ac:dyDescent="0.25">
      <c r="A4111">
        <v>4110</v>
      </c>
      <c r="B4111">
        <v>25.757286999999998</v>
      </c>
      <c r="C4111">
        <v>6.5937859999999997</v>
      </c>
      <c r="H4111">
        <v>40.196352999999988</v>
      </c>
      <c r="I4111">
        <v>5.0668030000000002</v>
      </c>
    </row>
    <row r="4112" spans="1:9" x14ac:dyDescent="0.25">
      <c r="A4112">
        <v>4111</v>
      </c>
      <c r="B4112">
        <v>25.757286999999998</v>
      </c>
      <c r="C4112">
        <v>6.5937859999999997</v>
      </c>
      <c r="H4112">
        <v>40.196352999999988</v>
      </c>
      <c r="I4112">
        <v>5.0668030000000002</v>
      </c>
    </row>
    <row r="4113" spans="1:11" x14ac:dyDescent="0.25">
      <c r="A4113">
        <v>4112</v>
      </c>
      <c r="B4113">
        <v>25.757286999999998</v>
      </c>
      <c r="C4113">
        <v>6.5937859999999997</v>
      </c>
      <c r="H4113">
        <v>40.196352999999988</v>
      </c>
      <c r="I4113">
        <v>5.0668030000000002</v>
      </c>
    </row>
    <row r="4114" spans="1:11" x14ac:dyDescent="0.25">
      <c r="A4114">
        <v>4113</v>
      </c>
      <c r="B4114">
        <v>25.757286999999998</v>
      </c>
      <c r="C4114">
        <v>6.5937859999999997</v>
      </c>
      <c r="H4114">
        <v>40.196352999999988</v>
      </c>
      <c r="I4114">
        <v>5.0668030000000002</v>
      </c>
    </row>
    <row r="4115" spans="1:11" x14ac:dyDescent="0.25">
      <c r="A4115">
        <v>4114</v>
      </c>
      <c r="B4115">
        <v>25.757286999999998</v>
      </c>
      <c r="C4115">
        <v>6.5937859999999997</v>
      </c>
      <c r="H4115">
        <v>40.196352999999988</v>
      </c>
      <c r="I4115">
        <v>5.0668030000000002</v>
      </c>
    </row>
    <row r="4116" spans="1:11" x14ac:dyDescent="0.25">
      <c r="A4116">
        <v>4115</v>
      </c>
      <c r="B4116">
        <v>25.757286999999998</v>
      </c>
      <c r="C4116">
        <v>6.5937859999999997</v>
      </c>
      <c r="H4116">
        <v>40.196352999999988</v>
      </c>
      <c r="I4116">
        <v>5.0668030000000002</v>
      </c>
    </row>
    <row r="4117" spans="1:11" x14ac:dyDescent="0.25">
      <c r="A4117">
        <v>4116</v>
      </c>
      <c r="B4117">
        <v>25.757286999999998</v>
      </c>
      <c r="C4117">
        <v>6.5937859999999997</v>
      </c>
      <c r="H4117">
        <v>40.196352999999988</v>
      </c>
      <c r="I4117">
        <v>5.0668030000000002</v>
      </c>
    </row>
    <row r="4118" spans="1:11" x14ac:dyDescent="0.25">
      <c r="A4118">
        <v>4117</v>
      </c>
      <c r="B4118">
        <v>25.757286999999998</v>
      </c>
      <c r="C4118">
        <v>6.5937859999999997</v>
      </c>
      <c r="H4118">
        <v>40.196352999999988</v>
      </c>
      <c r="I4118">
        <v>5.0668030000000002</v>
      </c>
    </row>
    <row r="4119" spans="1:11" x14ac:dyDescent="0.25">
      <c r="A4119">
        <v>4118</v>
      </c>
      <c r="B4119">
        <v>25.757286999999998</v>
      </c>
      <c r="C4119">
        <v>6.5937859999999997</v>
      </c>
      <c r="H4119">
        <v>39.918719999999993</v>
      </c>
      <c r="I4119">
        <v>5.2056199999999997</v>
      </c>
    </row>
    <row r="4120" spans="1:11" x14ac:dyDescent="0.25">
      <c r="A4120">
        <v>4119</v>
      </c>
      <c r="J4120">
        <v>8.6803679999999943</v>
      </c>
      <c r="K4120">
        <v>12.701714000000001</v>
      </c>
    </row>
    <row r="4121" spans="1:11" x14ac:dyDescent="0.25">
      <c r="A4121">
        <v>4120</v>
      </c>
    </row>
    <row r="4122" spans="1:11" x14ac:dyDescent="0.25">
      <c r="A4122">
        <v>4121</v>
      </c>
    </row>
    <row r="4123" spans="1:11" x14ac:dyDescent="0.25">
      <c r="A4123">
        <v>4122</v>
      </c>
    </row>
    <row r="4124" spans="1:11" x14ac:dyDescent="0.25">
      <c r="A4124">
        <v>4123</v>
      </c>
    </row>
    <row r="4125" spans="1:11" x14ac:dyDescent="0.25">
      <c r="A4125">
        <v>4124</v>
      </c>
    </row>
    <row r="4126" spans="1:11" x14ac:dyDescent="0.25">
      <c r="A4126">
        <v>4125</v>
      </c>
    </row>
    <row r="4127" spans="1:11" x14ac:dyDescent="0.25">
      <c r="A4127">
        <v>4126</v>
      </c>
    </row>
    <row r="4128" spans="1:1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1" x14ac:dyDescent="0.25">
      <c r="A4481">
        <v>4480</v>
      </c>
    </row>
    <row r="4482" spans="1:11" x14ac:dyDescent="0.25">
      <c r="A4482">
        <v>4481</v>
      </c>
    </row>
    <row r="4483" spans="1:11" x14ac:dyDescent="0.25">
      <c r="A4483">
        <v>4482</v>
      </c>
    </row>
    <row r="4484" spans="1:11" x14ac:dyDescent="0.25">
      <c r="A4484">
        <v>4483</v>
      </c>
    </row>
    <row r="4485" spans="1:11" x14ac:dyDescent="0.25">
      <c r="A4485">
        <v>4484</v>
      </c>
    </row>
    <row r="4486" spans="1:11" x14ac:dyDescent="0.25">
      <c r="A4486">
        <v>4485</v>
      </c>
    </row>
    <row r="4487" spans="1:11" x14ac:dyDescent="0.25">
      <c r="A4487">
        <v>4486</v>
      </c>
    </row>
    <row r="4488" spans="1:11" x14ac:dyDescent="0.25">
      <c r="A4488">
        <v>4487</v>
      </c>
    </row>
    <row r="4489" spans="1:11" x14ac:dyDescent="0.25">
      <c r="A4489">
        <v>4488</v>
      </c>
    </row>
    <row r="4490" spans="1:11" x14ac:dyDescent="0.25">
      <c r="A4490">
        <v>4489</v>
      </c>
    </row>
    <row r="4491" spans="1:11" x14ac:dyDescent="0.25">
      <c r="A4491">
        <v>4490</v>
      </c>
    </row>
    <row r="4492" spans="1:11" x14ac:dyDescent="0.25">
      <c r="A4492">
        <v>4491</v>
      </c>
    </row>
    <row r="4493" spans="1:11" x14ac:dyDescent="0.25">
      <c r="A4493">
        <v>4492</v>
      </c>
    </row>
    <row r="4494" spans="1:11" x14ac:dyDescent="0.25">
      <c r="A4494">
        <v>4493</v>
      </c>
      <c r="J4494">
        <v>7.5002039999999965</v>
      </c>
      <c r="K4494">
        <v>12.771121000000001</v>
      </c>
    </row>
    <row r="4495" spans="1:11" x14ac:dyDescent="0.25">
      <c r="A4495">
        <v>4494</v>
      </c>
    </row>
    <row r="4496" spans="1:11" x14ac:dyDescent="0.25">
      <c r="A4496">
        <v>4495</v>
      </c>
    </row>
    <row r="4497" spans="1:5" x14ac:dyDescent="0.25">
      <c r="A4497">
        <v>4496</v>
      </c>
    </row>
    <row r="4498" spans="1:5" x14ac:dyDescent="0.25">
      <c r="A4498">
        <v>4497</v>
      </c>
    </row>
    <row r="4499" spans="1:5" x14ac:dyDescent="0.25">
      <c r="A4499">
        <v>4498</v>
      </c>
    </row>
    <row r="4500" spans="1:5" x14ac:dyDescent="0.25">
      <c r="A4500">
        <v>4499</v>
      </c>
    </row>
    <row r="4501" spans="1:5" x14ac:dyDescent="0.25">
      <c r="A4501">
        <v>4500</v>
      </c>
    </row>
    <row r="4502" spans="1:5" x14ac:dyDescent="0.25">
      <c r="A4502">
        <v>4501</v>
      </c>
    </row>
    <row r="4503" spans="1:5" x14ac:dyDescent="0.25">
      <c r="A4503">
        <v>4502</v>
      </c>
    </row>
    <row r="4504" spans="1:5" x14ac:dyDescent="0.25">
      <c r="A4504">
        <v>4503</v>
      </c>
    </row>
    <row r="4505" spans="1:5" x14ac:dyDescent="0.25">
      <c r="A4505">
        <v>4504</v>
      </c>
    </row>
    <row r="4506" spans="1:5" x14ac:dyDescent="0.25">
      <c r="A4506">
        <v>4505</v>
      </c>
    </row>
    <row r="4507" spans="1:5" x14ac:dyDescent="0.25">
      <c r="A4507">
        <v>4506</v>
      </c>
    </row>
    <row r="4508" spans="1:5" x14ac:dyDescent="0.25">
      <c r="A4508">
        <v>4507</v>
      </c>
    </row>
    <row r="4509" spans="1:5" x14ac:dyDescent="0.25">
      <c r="A4509">
        <v>4508</v>
      </c>
    </row>
    <row r="4510" spans="1:5" x14ac:dyDescent="0.25">
      <c r="A4510">
        <v>4509</v>
      </c>
    </row>
    <row r="4511" spans="1:5" x14ac:dyDescent="0.25">
      <c r="A4511">
        <v>4510</v>
      </c>
    </row>
    <row r="4512" spans="1:5" x14ac:dyDescent="0.25">
      <c r="A4512">
        <v>4511</v>
      </c>
      <c r="D4512">
        <v>42.903725999999992</v>
      </c>
      <c r="E4512">
        <v>7.6349099999999996</v>
      </c>
    </row>
    <row r="4513" spans="1:7" x14ac:dyDescent="0.25">
      <c r="A4513">
        <v>4512</v>
      </c>
      <c r="D4513">
        <v>42.903725999999992</v>
      </c>
      <c r="E4513">
        <v>7.6349099999999996</v>
      </c>
    </row>
    <row r="4514" spans="1:7" x14ac:dyDescent="0.25">
      <c r="A4514">
        <v>4513</v>
      </c>
      <c r="D4514">
        <v>42.903725999999992</v>
      </c>
      <c r="E4514">
        <v>7.6349099999999996</v>
      </c>
      <c r="F4514">
        <v>29.644715999999995</v>
      </c>
      <c r="G4514">
        <v>4.6503540000000001</v>
      </c>
    </row>
    <row r="4515" spans="1:7" x14ac:dyDescent="0.25">
      <c r="A4515">
        <v>4514</v>
      </c>
      <c r="D4515">
        <v>42.903725999999992</v>
      </c>
      <c r="E4515">
        <v>7.6349099999999996</v>
      </c>
      <c r="F4515">
        <v>29.644715999999995</v>
      </c>
      <c r="G4515">
        <v>4.6503540000000001</v>
      </c>
    </row>
    <row r="4516" spans="1:7" x14ac:dyDescent="0.25">
      <c r="A4516">
        <v>4515</v>
      </c>
      <c r="D4516">
        <v>42.903725999999992</v>
      </c>
      <c r="E4516">
        <v>7.6349099999999996</v>
      </c>
      <c r="F4516">
        <v>29.644715999999995</v>
      </c>
      <c r="G4516">
        <v>4.6503540000000001</v>
      </c>
    </row>
    <row r="4517" spans="1:7" x14ac:dyDescent="0.25">
      <c r="A4517">
        <v>4516</v>
      </c>
      <c r="D4517">
        <v>42.903725999999992</v>
      </c>
      <c r="E4517">
        <v>7.6349099999999996</v>
      </c>
      <c r="F4517">
        <v>29.644715999999995</v>
      </c>
      <c r="G4517">
        <v>4.6503540000000001</v>
      </c>
    </row>
    <row r="4518" spans="1:7" x14ac:dyDescent="0.25">
      <c r="A4518">
        <v>4517</v>
      </c>
      <c r="D4518">
        <v>42.903725999999992</v>
      </c>
      <c r="E4518">
        <v>7.6349099999999996</v>
      </c>
      <c r="F4518">
        <v>29.644715999999995</v>
      </c>
      <c r="G4518">
        <v>4.6503540000000001</v>
      </c>
    </row>
    <row r="4519" spans="1:7" x14ac:dyDescent="0.25">
      <c r="A4519">
        <v>4518</v>
      </c>
      <c r="D4519">
        <v>42.903725999999992</v>
      </c>
      <c r="E4519">
        <v>7.6349099999999996</v>
      </c>
      <c r="F4519">
        <v>29.644715999999995</v>
      </c>
      <c r="G4519">
        <v>4.6503540000000001</v>
      </c>
    </row>
    <row r="4520" spans="1:7" x14ac:dyDescent="0.25">
      <c r="A4520">
        <v>4519</v>
      </c>
      <c r="D4520">
        <v>42.903725999999992</v>
      </c>
      <c r="E4520">
        <v>7.6349099999999996</v>
      </c>
      <c r="F4520">
        <v>29.644715999999995</v>
      </c>
      <c r="G4520">
        <v>4.6503540000000001</v>
      </c>
    </row>
    <row r="4521" spans="1:7" x14ac:dyDescent="0.25">
      <c r="A4521">
        <v>4520</v>
      </c>
      <c r="D4521">
        <v>42.903725999999992</v>
      </c>
      <c r="E4521">
        <v>7.6349099999999996</v>
      </c>
      <c r="F4521">
        <v>29.644715999999995</v>
      </c>
      <c r="G4521">
        <v>4.6503540000000001</v>
      </c>
    </row>
    <row r="4522" spans="1:7" x14ac:dyDescent="0.25">
      <c r="A4522">
        <v>4521</v>
      </c>
      <c r="D4522">
        <v>42.903725999999992</v>
      </c>
      <c r="E4522">
        <v>7.6349099999999996</v>
      </c>
      <c r="F4522">
        <v>29.644715999999995</v>
      </c>
      <c r="G4522">
        <v>4.6503540000000001</v>
      </c>
    </row>
    <row r="4523" spans="1:7" x14ac:dyDescent="0.25">
      <c r="A4523">
        <v>4522</v>
      </c>
      <c r="D4523">
        <v>42.903725999999992</v>
      </c>
      <c r="E4523">
        <v>7.6349099999999996</v>
      </c>
      <c r="F4523">
        <v>29.644715999999995</v>
      </c>
      <c r="G4523">
        <v>4.6503540000000001</v>
      </c>
    </row>
    <row r="4524" spans="1:7" x14ac:dyDescent="0.25">
      <c r="A4524">
        <v>4523</v>
      </c>
      <c r="D4524">
        <v>42.903725999999992</v>
      </c>
      <c r="E4524">
        <v>7.6349099999999996</v>
      </c>
      <c r="F4524">
        <v>29.644715999999995</v>
      </c>
      <c r="G4524">
        <v>4.6503540000000001</v>
      </c>
    </row>
    <row r="4525" spans="1:7" x14ac:dyDescent="0.25">
      <c r="A4525">
        <v>4524</v>
      </c>
      <c r="D4525">
        <v>42.903725999999992</v>
      </c>
      <c r="E4525">
        <v>7.6349099999999996</v>
      </c>
      <c r="F4525">
        <v>29.644715999999995</v>
      </c>
      <c r="G4525">
        <v>4.6503540000000001</v>
      </c>
    </row>
    <row r="4526" spans="1:7" x14ac:dyDescent="0.25">
      <c r="A4526">
        <v>4525</v>
      </c>
      <c r="D4526">
        <v>42.903725999999992</v>
      </c>
      <c r="E4526">
        <v>7.6349099999999996</v>
      </c>
      <c r="F4526">
        <v>29.644715999999995</v>
      </c>
      <c r="G4526">
        <v>4.6503540000000001</v>
      </c>
    </row>
    <row r="4527" spans="1:7" x14ac:dyDescent="0.25">
      <c r="A4527">
        <v>4526</v>
      </c>
      <c r="D4527">
        <v>42.903725999999992</v>
      </c>
      <c r="E4527">
        <v>7.6349099999999996</v>
      </c>
      <c r="F4527">
        <v>29.644715999999995</v>
      </c>
      <c r="G4527">
        <v>4.6503540000000001</v>
      </c>
    </row>
    <row r="4528" spans="1:7" x14ac:dyDescent="0.25">
      <c r="A4528">
        <v>4527</v>
      </c>
      <c r="D4528">
        <v>42.903725999999992</v>
      </c>
      <c r="E4528">
        <v>7.6349099999999996</v>
      </c>
      <c r="F4528">
        <v>29.644715999999995</v>
      </c>
      <c r="G4528">
        <v>4.6503540000000001</v>
      </c>
    </row>
    <row r="4529" spans="1:7" x14ac:dyDescent="0.25">
      <c r="A4529">
        <v>4528</v>
      </c>
      <c r="D4529">
        <v>42.903725999999992</v>
      </c>
      <c r="E4529">
        <v>7.6349099999999996</v>
      </c>
      <c r="F4529">
        <v>29.644715999999995</v>
      </c>
      <c r="G4529">
        <v>4.6503540000000001</v>
      </c>
    </row>
    <row r="4530" spans="1:7" x14ac:dyDescent="0.25">
      <c r="A4530">
        <v>4529</v>
      </c>
      <c r="D4530">
        <v>42.903725999999992</v>
      </c>
      <c r="E4530">
        <v>7.6349099999999996</v>
      </c>
      <c r="F4530">
        <v>29.644715999999995</v>
      </c>
      <c r="G4530">
        <v>4.6503540000000001</v>
      </c>
    </row>
    <row r="4531" spans="1:7" x14ac:dyDescent="0.25">
      <c r="A4531">
        <v>4530</v>
      </c>
      <c r="D4531">
        <v>42.903725999999992</v>
      </c>
      <c r="E4531">
        <v>7.6349099999999996</v>
      </c>
      <c r="F4531">
        <v>29.644715999999995</v>
      </c>
      <c r="G4531">
        <v>4.6503540000000001</v>
      </c>
    </row>
    <row r="4532" spans="1:7" x14ac:dyDescent="0.25">
      <c r="A4532">
        <v>4531</v>
      </c>
      <c r="D4532">
        <v>42.903725999999992</v>
      </c>
      <c r="E4532">
        <v>7.6349099999999996</v>
      </c>
      <c r="F4532">
        <v>29.644715999999995</v>
      </c>
      <c r="G4532">
        <v>4.6503540000000001</v>
      </c>
    </row>
    <row r="4533" spans="1:7" x14ac:dyDescent="0.25">
      <c r="A4533">
        <v>4532</v>
      </c>
      <c r="D4533">
        <v>42.903725999999992</v>
      </c>
      <c r="E4533">
        <v>7.6349099999999996</v>
      </c>
      <c r="F4533">
        <v>29.644715999999995</v>
      </c>
      <c r="G4533">
        <v>4.6503540000000001</v>
      </c>
    </row>
    <row r="4534" spans="1:7" x14ac:dyDescent="0.25">
      <c r="A4534">
        <v>4533</v>
      </c>
      <c r="D4534">
        <v>42.903725999999992</v>
      </c>
      <c r="E4534">
        <v>7.6349099999999996</v>
      </c>
      <c r="F4534">
        <v>29.644715999999995</v>
      </c>
      <c r="G4534">
        <v>4.6503540000000001</v>
      </c>
    </row>
    <row r="4535" spans="1:7" x14ac:dyDescent="0.25">
      <c r="A4535">
        <v>4534</v>
      </c>
      <c r="D4535">
        <v>42.903725999999992</v>
      </c>
      <c r="E4535">
        <v>7.6349099999999996</v>
      </c>
      <c r="F4535">
        <v>29.644715999999995</v>
      </c>
      <c r="G4535">
        <v>4.6503540000000001</v>
      </c>
    </row>
    <row r="4536" spans="1:7" x14ac:dyDescent="0.25">
      <c r="A4536">
        <v>4535</v>
      </c>
      <c r="D4536">
        <v>42.903725999999992</v>
      </c>
      <c r="E4536">
        <v>7.6349099999999996</v>
      </c>
      <c r="F4536">
        <v>29.644715999999995</v>
      </c>
      <c r="G4536">
        <v>4.6503540000000001</v>
      </c>
    </row>
    <row r="4537" spans="1:7" x14ac:dyDescent="0.25">
      <c r="A4537">
        <v>4536</v>
      </c>
      <c r="D4537">
        <v>42.903725999999992</v>
      </c>
      <c r="E4537">
        <v>7.6349099999999996</v>
      </c>
      <c r="F4537">
        <v>29.644715999999995</v>
      </c>
      <c r="G4537">
        <v>4.6503540000000001</v>
      </c>
    </row>
    <row r="4538" spans="1:7" x14ac:dyDescent="0.25">
      <c r="A4538">
        <v>4537</v>
      </c>
      <c r="D4538">
        <v>42.903725999999992</v>
      </c>
      <c r="E4538">
        <v>7.6349099999999996</v>
      </c>
      <c r="F4538">
        <v>29.644715999999995</v>
      </c>
      <c r="G4538">
        <v>4.6503540000000001</v>
      </c>
    </row>
    <row r="4539" spans="1:7" x14ac:dyDescent="0.25">
      <c r="A4539">
        <v>4538</v>
      </c>
      <c r="D4539">
        <v>42.903725999999992</v>
      </c>
      <c r="E4539">
        <v>7.6349099999999996</v>
      </c>
      <c r="F4539">
        <v>29.644715999999995</v>
      </c>
      <c r="G4539">
        <v>4.6503540000000001</v>
      </c>
    </row>
    <row r="4540" spans="1:7" x14ac:dyDescent="0.25">
      <c r="A4540">
        <v>4539</v>
      </c>
      <c r="D4540">
        <v>42.903725999999992</v>
      </c>
      <c r="E4540">
        <v>7.6349099999999996</v>
      </c>
      <c r="F4540">
        <v>29.922459999999994</v>
      </c>
      <c r="G4540">
        <v>4.7891709999999996</v>
      </c>
    </row>
    <row r="4541" spans="1:7" x14ac:dyDescent="0.25">
      <c r="A4541">
        <v>4540</v>
      </c>
      <c r="D4541">
        <v>42.903725999999992</v>
      </c>
      <c r="E4541">
        <v>7.6349099999999996</v>
      </c>
      <c r="F4541">
        <v>29.922459999999994</v>
      </c>
      <c r="G4541">
        <v>4.7891709999999996</v>
      </c>
    </row>
    <row r="4542" spans="1:7" x14ac:dyDescent="0.25">
      <c r="A4542">
        <v>4541</v>
      </c>
      <c r="D4542">
        <v>42.903725999999992</v>
      </c>
      <c r="E4542">
        <v>7.6349099999999996</v>
      </c>
      <c r="F4542">
        <v>29.922459999999994</v>
      </c>
      <c r="G4542">
        <v>4.7891709999999996</v>
      </c>
    </row>
    <row r="4543" spans="1:7" x14ac:dyDescent="0.25">
      <c r="A4543">
        <v>4542</v>
      </c>
      <c r="D4543">
        <v>42.903725999999992</v>
      </c>
      <c r="E4543">
        <v>7.6349099999999996</v>
      </c>
      <c r="F4543">
        <v>29.922459999999994</v>
      </c>
      <c r="G4543">
        <v>4.7891709999999996</v>
      </c>
    </row>
    <row r="4544" spans="1:7" x14ac:dyDescent="0.25">
      <c r="A4544">
        <v>4543</v>
      </c>
      <c r="B4544">
        <v>53.316433999999994</v>
      </c>
      <c r="C4544">
        <v>6.038519</v>
      </c>
      <c r="F4544">
        <v>30.061276999999997</v>
      </c>
      <c r="G4544">
        <v>4.7891709999999996</v>
      </c>
    </row>
    <row r="4545" spans="1:9" x14ac:dyDescent="0.25">
      <c r="A4545">
        <v>4544</v>
      </c>
      <c r="B4545">
        <v>53.316433999999994</v>
      </c>
      <c r="C4545">
        <v>6.038519</v>
      </c>
      <c r="F4545">
        <v>30.269501999999996</v>
      </c>
      <c r="G4545">
        <v>4.9973960000000002</v>
      </c>
      <c r="H4545">
        <v>39.849310999999993</v>
      </c>
      <c r="I4545">
        <v>9.6477489999999992</v>
      </c>
    </row>
    <row r="4546" spans="1:9" x14ac:dyDescent="0.25">
      <c r="A4546">
        <v>4545</v>
      </c>
      <c r="B4546">
        <v>53.316433999999994</v>
      </c>
      <c r="C4546">
        <v>6.038519</v>
      </c>
      <c r="F4546">
        <v>30.269501999999996</v>
      </c>
      <c r="G4546">
        <v>4.9973960000000002</v>
      </c>
      <c r="H4546">
        <v>39.849310999999993</v>
      </c>
      <c r="I4546">
        <v>9.6477489999999992</v>
      </c>
    </row>
    <row r="4547" spans="1:9" x14ac:dyDescent="0.25">
      <c r="A4547">
        <v>4546</v>
      </c>
      <c r="B4547">
        <v>53.316433999999994</v>
      </c>
      <c r="C4547">
        <v>6.038519</v>
      </c>
      <c r="F4547">
        <v>30.269501999999996</v>
      </c>
      <c r="G4547">
        <v>4.9973960000000002</v>
      </c>
      <c r="H4547">
        <v>39.849310999999993</v>
      </c>
      <c r="I4547">
        <v>9.6477489999999992</v>
      </c>
    </row>
    <row r="4548" spans="1:9" x14ac:dyDescent="0.25">
      <c r="A4548">
        <v>4547</v>
      </c>
      <c r="B4548">
        <v>53.316433999999994</v>
      </c>
      <c r="C4548">
        <v>6.038519</v>
      </c>
      <c r="H4548">
        <v>39.849310999999993</v>
      </c>
      <c r="I4548">
        <v>9.6477489999999992</v>
      </c>
    </row>
    <row r="4549" spans="1:9" x14ac:dyDescent="0.25">
      <c r="A4549">
        <v>4548</v>
      </c>
      <c r="B4549">
        <v>53.316433999999994</v>
      </c>
      <c r="C4549">
        <v>6.038519</v>
      </c>
      <c r="H4549">
        <v>39.849310999999993</v>
      </c>
      <c r="I4549">
        <v>9.6477489999999992</v>
      </c>
    </row>
    <row r="4550" spans="1:9" x14ac:dyDescent="0.25">
      <c r="A4550">
        <v>4549</v>
      </c>
      <c r="B4550">
        <v>53.316433999999994</v>
      </c>
      <c r="C4550">
        <v>6.038519</v>
      </c>
      <c r="H4550">
        <v>39.849310999999993</v>
      </c>
      <c r="I4550">
        <v>9.6477489999999992</v>
      </c>
    </row>
    <row r="4551" spans="1:9" x14ac:dyDescent="0.25">
      <c r="A4551">
        <v>4550</v>
      </c>
      <c r="B4551">
        <v>53.316433999999994</v>
      </c>
      <c r="C4551">
        <v>6.038519</v>
      </c>
      <c r="H4551">
        <v>39.849310999999993</v>
      </c>
      <c r="I4551">
        <v>9.6477489999999992</v>
      </c>
    </row>
    <row r="4552" spans="1:9" x14ac:dyDescent="0.25">
      <c r="A4552">
        <v>4551</v>
      </c>
      <c r="B4552">
        <v>53.316433999999994</v>
      </c>
      <c r="C4552">
        <v>6.038519</v>
      </c>
      <c r="H4552">
        <v>39.849310999999993</v>
      </c>
      <c r="I4552">
        <v>9.6477489999999992</v>
      </c>
    </row>
    <row r="4553" spans="1:9" x14ac:dyDescent="0.25">
      <c r="A4553">
        <v>4552</v>
      </c>
      <c r="B4553">
        <v>53.316433999999994</v>
      </c>
      <c r="C4553">
        <v>6.038519</v>
      </c>
      <c r="H4553">
        <v>39.849310999999993</v>
      </c>
      <c r="I4553">
        <v>9.6477489999999992</v>
      </c>
    </row>
    <row r="4554" spans="1:9" x14ac:dyDescent="0.25">
      <c r="A4554">
        <v>4553</v>
      </c>
      <c r="B4554">
        <v>53.316433999999994</v>
      </c>
      <c r="C4554">
        <v>6.038519</v>
      </c>
      <c r="H4554">
        <v>39.849310999999993</v>
      </c>
      <c r="I4554">
        <v>9.6477489999999992</v>
      </c>
    </row>
    <row r="4555" spans="1:9" x14ac:dyDescent="0.25">
      <c r="A4555">
        <v>4554</v>
      </c>
      <c r="B4555">
        <v>53.316433999999994</v>
      </c>
      <c r="C4555">
        <v>6.038519</v>
      </c>
      <c r="H4555">
        <v>39.849310999999993</v>
      </c>
      <c r="I4555">
        <v>9.6477489999999992</v>
      </c>
    </row>
    <row r="4556" spans="1:9" x14ac:dyDescent="0.25">
      <c r="A4556">
        <v>4555</v>
      </c>
      <c r="B4556">
        <v>53.316433999999994</v>
      </c>
      <c r="C4556">
        <v>6.038519</v>
      </c>
      <c r="H4556">
        <v>39.849310999999993</v>
      </c>
      <c r="I4556">
        <v>9.6477489999999992</v>
      </c>
    </row>
    <row r="4557" spans="1:9" x14ac:dyDescent="0.25">
      <c r="A4557">
        <v>4556</v>
      </c>
      <c r="B4557">
        <v>53.316433999999994</v>
      </c>
      <c r="C4557">
        <v>6.038519</v>
      </c>
      <c r="H4557">
        <v>39.849310999999993</v>
      </c>
      <c r="I4557">
        <v>9.6477489999999992</v>
      </c>
    </row>
    <row r="4558" spans="1:9" x14ac:dyDescent="0.25">
      <c r="A4558">
        <v>4557</v>
      </c>
      <c r="B4558">
        <v>53.316433999999994</v>
      </c>
      <c r="C4558">
        <v>6.038519</v>
      </c>
      <c r="H4558">
        <v>39.849310999999993</v>
      </c>
      <c r="I4558">
        <v>9.6477489999999992</v>
      </c>
    </row>
    <row r="4559" spans="1:9" x14ac:dyDescent="0.25">
      <c r="A4559">
        <v>4558</v>
      </c>
      <c r="B4559">
        <v>53.316433999999994</v>
      </c>
      <c r="C4559">
        <v>6.038519</v>
      </c>
      <c r="H4559">
        <v>39.849310999999993</v>
      </c>
      <c r="I4559">
        <v>9.6477489999999992</v>
      </c>
    </row>
    <row r="4560" spans="1:9" x14ac:dyDescent="0.25">
      <c r="A4560">
        <v>4559</v>
      </c>
      <c r="B4560">
        <v>53.316433999999994</v>
      </c>
      <c r="C4560">
        <v>6.038519</v>
      </c>
      <c r="H4560">
        <v>39.849310999999993</v>
      </c>
      <c r="I4560">
        <v>9.6477489999999992</v>
      </c>
    </row>
    <row r="4561" spans="1:9" x14ac:dyDescent="0.25">
      <c r="A4561">
        <v>4560</v>
      </c>
      <c r="B4561">
        <v>53.316433999999994</v>
      </c>
      <c r="C4561">
        <v>6.038519</v>
      </c>
      <c r="H4561">
        <v>39.849310999999993</v>
      </c>
      <c r="I4561">
        <v>9.6477489999999992</v>
      </c>
    </row>
    <row r="4562" spans="1:9" x14ac:dyDescent="0.25">
      <c r="A4562">
        <v>4561</v>
      </c>
      <c r="B4562">
        <v>53.316433999999994</v>
      </c>
      <c r="C4562">
        <v>6.038519</v>
      </c>
      <c r="H4562">
        <v>39.849310999999993</v>
      </c>
      <c r="I4562">
        <v>9.6477489999999992</v>
      </c>
    </row>
    <row r="4563" spans="1:9" x14ac:dyDescent="0.25">
      <c r="A4563">
        <v>4562</v>
      </c>
      <c r="B4563">
        <v>53.316433999999994</v>
      </c>
      <c r="C4563">
        <v>6.038519</v>
      </c>
      <c r="H4563">
        <v>39.849310999999993</v>
      </c>
      <c r="I4563">
        <v>9.6477489999999992</v>
      </c>
    </row>
    <row r="4564" spans="1:9" x14ac:dyDescent="0.25">
      <c r="A4564">
        <v>4563</v>
      </c>
      <c r="B4564">
        <v>53.316433999999994</v>
      </c>
      <c r="C4564">
        <v>6.038519</v>
      </c>
      <c r="H4564">
        <v>40.057536999999996</v>
      </c>
      <c r="I4564">
        <v>9.6477489999999992</v>
      </c>
    </row>
    <row r="4565" spans="1:9" x14ac:dyDescent="0.25">
      <c r="A4565">
        <v>4564</v>
      </c>
      <c r="B4565">
        <v>53.316433999999994</v>
      </c>
      <c r="C4565">
        <v>6.038519</v>
      </c>
      <c r="H4565">
        <v>40.126944999999992</v>
      </c>
      <c r="I4565">
        <v>9.6477489999999992</v>
      </c>
    </row>
    <row r="4566" spans="1:9" x14ac:dyDescent="0.25">
      <c r="A4566">
        <v>4565</v>
      </c>
      <c r="B4566">
        <v>53.316433999999994</v>
      </c>
      <c r="C4566">
        <v>6.038519</v>
      </c>
      <c r="H4566">
        <v>40.404576999999989</v>
      </c>
      <c r="I4566">
        <v>9.6477489999999992</v>
      </c>
    </row>
    <row r="4567" spans="1:9" x14ac:dyDescent="0.25">
      <c r="A4567">
        <v>4566</v>
      </c>
      <c r="B4567">
        <v>53.316433999999994</v>
      </c>
      <c r="C4567">
        <v>6.038519</v>
      </c>
      <c r="H4567">
        <v>40.404576999999989</v>
      </c>
      <c r="I4567">
        <v>9.6477489999999992</v>
      </c>
    </row>
    <row r="4568" spans="1:9" x14ac:dyDescent="0.25">
      <c r="A4568">
        <v>4567</v>
      </c>
      <c r="B4568">
        <v>53.316433999999994</v>
      </c>
      <c r="C4568">
        <v>6.038519</v>
      </c>
      <c r="H4568">
        <v>40.335167999999996</v>
      </c>
      <c r="I4568">
        <v>9.6477489999999992</v>
      </c>
    </row>
    <row r="4569" spans="1:9" x14ac:dyDescent="0.25">
      <c r="A4569">
        <v>4568</v>
      </c>
      <c r="B4569">
        <v>53.316433999999994</v>
      </c>
      <c r="C4569">
        <v>6.038519</v>
      </c>
      <c r="D4569">
        <v>64.368233999999987</v>
      </c>
      <c r="E4569">
        <v>6.5073790000000002</v>
      </c>
      <c r="H4569">
        <v>40.335167999999996</v>
      </c>
      <c r="I4569">
        <v>9.6477489999999992</v>
      </c>
    </row>
    <row r="4570" spans="1:9" x14ac:dyDescent="0.25">
      <c r="A4570">
        <v>4569</v>
      </c>
      <c r="B4570">
        <v>53.316433999999994</v>
      </c>
      <c r="C4570">
        <v>6.038519</v>
      </c>
      <c r="D4570">
        <v>64.368233999999987</v>
      </c>
      <c r="E4570">
        <v>6.5073790000000002</v>
      </c>
      <c r="H4570">
        <v>40.265759999999993</v>
      </c>
      <c r="I4570">
        <v>9.6477489999999992</v>
      </c>
    </row>
    <row r="4571" spans="1:9" x14ac:dyDescent="0.25">
      <c r="A4571">
        <v>4570</v>
      </c>
      <c r="D4571">
        <v>64.368233999999987</v>
      </c>
      <c r="E4571">
        <v>6.5073790000000002</v>
      </c>
      <c r="F4571">
        <v>49.637230999999993</v>
      </c>
      <c r="G4571">
        <v>5.2056199999999997</v>
      </c>
      <c r="H4571">
        <v>40.890547999999995</v>
      </c>
      <c r="I4571">
        <v>9.5089330000000007</v>
      </c>
    </row>
    <row r="4572" spans="1:9" x14ac:dyDescent="0.25">
      <c r="A4572">
        <v>4571</v>
      </c>
      <c r="D4572">
        <v>64.368233999999987</v>
      </c>
      <c r="E4572">
        <v>6.5073790000000002</v>
      </c>
      <c r="F4572">
        <v>49.637230999999993</v>
      </c>
      <c r="G4572">
        <v>5.2056199999999997</v>
      </c>
      <c r="H4572">
        <v>40.890547999999995</v>
      </c>
      <c r="I4572">
        <v>9.5089330000000007</v>
      </c>
    </row>
    <row r="4573" spans="1:9" x14ac:dyDescent="0.25">
      <c r="A4573">
        <v>4572</v>
      </c>
      <c r="D4573">
        <v>64.368233999999987</v>
      </c>
      <c r="E4573">
        <v>6.5073790000000002</v>
      </c>
      <c r="F4573">
        <v>49.637230999999993</v>
      </c>
      <c r="G4573">
        <v>5.2056199999999997</v>
      </c>
      <c r="H4573">
        <v>40.890547999999995</v>
      </c>
      <c r="I4573">
        <v>9.5089330000000007</v>
      </c>
    </row>
    <row r="4574" spans="1:9" x14ac:dyDescent="0.25">
      <c r="A4574">
        <v>4573</v>
      </c>
      <c r="D4574">
        <v>64.368233999999987</v>
      </c>
      <c r="E4574">
        <v>6.5073790000000002</v>
      </c>
      <c r="F4574">
        <v>49.637230999999993</v>
      </c>
      <c r="G4574">
        <v>5.2056199999999997</v>
      </c>
    </row>
    <row r="4575" spans="1:9" x14ac:dyDescent="0.25">
      <c r="A4575">
        <v>4574</v>
      </c>
      <c r="D4575">
        <v>64.368233999999987</v>
      </c>
      <c r="E4575">
        <v>6.5073790000000002</v>
      </c>
      <c r="F4575">
        <v>49.637230999999993</v>
      </c>
      <c r="G4575">
        <v>5.2056199999999997</v>
      </c>
    </row>
    <row r="4576" spans="1:9" x14ac:dyDescent="0.25">
      <c r="A4576">
        <v>4575</v>
      </c>
      <c r="D4576">
        <v>64.368233999999987</v>
      </c>
      <c r="E4576">
        <v>6.5073790000000002</v>
      </c>
      <c r="F4576">
        <v>49.637230999999993</v>
      </c>
      <c r="G4576">
        <v>5.2056199999999997</v>
      </c>
    </row>
    <row r="4577" spans="1:9" x14ac:dyDescent="0.25">
      <c r="A4577">
        <v>4576</v>
      </c>
      <c r="D4577">
        <v>64.368233999999987</v>
      </c>
      <c r="E4577">
        <v>6.5073790000000002</v>
      </c>
      <c r="F4577">
        <v>49.637230999999993</v>
      </c>
      <c r="G4577">
        <v>5.2056199999999997</v>
      </c>
    </row>
    <row r="4578" spans="1:9" x14ac:dyDescent="0.25">
      <c r="A4578">
        <v>4577</v>
      </c>
      <c r="D4578">
        <v>64.368233999999987</v>
      </c>
      <c r="E4578">
        <v>6.5073790000000002</v>
      </c>
      <c r="F4578">
        <v>49.637230999999993</v>
      </c>
      <c r="G4578">
        <v>5.2056199999999997</v>
      </c>
    </row>
    <row r="4579" spans="1:9" x14ac:dyDescent="0.25">
      <c r="A4579">
        <v>4578</v>
      </c>
      <c r="D4579">
        <v>64.368233999999987</v>
      </c>
      <c r="E4579">
        <v>6.5073790000000002</v>
      </c>
      <c r="F4579">
        <v>49.637230999999993</v>
      </c>
      <c r="G4579">
        <v>5.2056199999999997</v>
      </c>
    </row>
    <row r="4580" spans="1:9" x14ac:dyDescent="0.25">
      <c r="A4580">
        <v>4579</v>
      </c>
      <c r="D4580">
        <v>64.368233999999987</v>
      </c>
      <c r="E4580">
        <v>6.5073790000000002</v>
      </c>
      <c r="F4580">
        <v>49.637230999999993</v>
      </c>
      <c r="G4580">
        <v>5.2056199999999997</v>
      </c>
    </row>
    <row r="4581" spans="1:9" x14ac:dyDescent="0.25">
      <c r="A4581">
        <v>4580</v>
      </c>
      <c r="D4581">
        <v>64.368233999999987</v>
      </c>
      <c r="E4581">
        <v>6.5073790000000002</v>
      </c>
      <c r="F4581">
        <v>49.637230999999993</v>
      </c>
      <c r="G4581">
        <v>5.2056199999999997</v>
      </c>
    </row>
    <row r="4582" spans="1:9" x14ac:dyDescent="0.25">
      <c r="A4582">
        <v>4581</v>
      </c>
      <c r="D4582">
        <v>64.368233999999987</v>
      </c>
      <c r="E4582">
        <v>6.5073790000000002</v>
      </c>
      <c r="F4582">
        <v>49.637230999999993</v>
      </c>
      <c r="G4582">
        <v>5.2056199999999997</v>
      </c>
    </row>
    <row r="4583" spans="1:9" x14ac:dyDescent="0.25">
      <c r="A4583">
        <v>4582</v>
      </c>
      <c r="D4583">
        <v>64.368233999999987</v>
      </c>
      <c r="E4583">
        <v>6.5073790000000002</v>
      </c>
      <c r="F4583">
        <v>49.637230999999993</v>
      </c>
      <c r="G4583">
        <v>5.2056199999999997</v>
      </c>
    </row>
    <row r="4584" spans="1:9" x14ac:dyDescent="0.25">
      <c r="A4584">
        <v>4583</v>
      </c>
      <c r="D4584">
        <v>64.499825999999985</v>
      </c>
      <c r="E4584">
        <v>6.5073790000000002</v>
      </c>
      <c r="F4584">
        <v>49.637230999999993</v>
      </c>
      <c r="G4584">
        <v>5.2056199999999997</v>
      </c>
    </row>
    <row r="4585" spans="1:9" x14ac:dyDescent="0.25">
      <c r="A4585">
        <v>4584</v>
      </c>
      <c r="D4585">
        <v>64.499825999999985</v>
      </c>
      <c r="E4585">
        <v>6.5073790000000002</v>
      </c>
      <c r="F4585">
        <v>49.637230999999993</v>
      </c>
      <c r="G4585">
        <v>5.2056199999999997</v>
      </c>
    </row>
    <row r="4586" spans="1:9" x14ac:dyDescent="0.25">
      <c r="A4586">
        <v>4585</v>
      </c>
      <c r="D4586">
        <v>64.499825999999985</v>
      </c>
      <c r="E4586">
        <v>6.5073790000000002</v>
      </c>
      <c r="F4586">
        <v>49.637230999999993</v>
      </c>
      <c r="G4586">
        <v>5.2056199999999997</v>
      </c>
    </row>
    <row r="4587" spans="1:9" x14ac:dyDescent="0.25">
      <c r="A4587">
        <v>4586</v>
      </c>
      <c r="D4587">
        <v>64.499825999999985</v>
      </c>
      <c r="E4587">
        <v>6.5073790000000002</v>
      </c>
      <c r="F4587">
        <v>49.637230999999993</v>
      </c>
      <c r="G4587">
        <v>5.2056199999999997</v>
      </c>
    </row>
    <row r="4588" spans="1:9" x14ac:dyDescent="0.25">
      <c r="A4588">
        <v>4587</v>
      </c>
      <c r="D4588">
        <v>64.565568999999996</v>
      </c>
      <c r="E4588">
        <v>6.5731200000000003</v>
      </c>
      <c r="F4588">
        <v>49.637230999999993</v>
      </c>
      <c r="G4588">
        <v>5.2056199999999997</v>
      </c>
    </row>
    <row r="4589" spans="1:9" x14ac:dyDescent="0.25">
      <c r="A4589">
        <v>4588</v>
      </c>
      <c r="D4589">
        <v>64.763009999999994</v>
      </c>
      <c r="E4589">
        <v>6.4416380000000002</v>
      </c>
      <c r="F4589">
        <v>49.637230999999993</v>
      </c>
      <c r="G4589">
        <v>5.2056199999999997</v>
      </c>
    </row>
    <row r="4590" spans="1:9" x14ac:dyDescent="0.25">
      <c r="A4590">
        <v>4589</v>
      </c>
      <c r="D4590">
        <v>64.763009999999994</v>
      </c>
      <c r="E4590">
        <v>6.4416380000000002</v>
      </c>
      <c r="F4590">
        <v>49.776160999999995</v>
      </c>
      <c r="G4590">
        <v>5.2056199999999997</v>
      </c>
    </row>
    <row r="4591" spans="1:9" x14ac:dyDescent="0.25">
      <c r="A4591">
        <v>4590</v>
      </c>
      <c r="D4591">
        <v>64.763009999999994</v>
      </c>
      <c r="E4591">
        <v>6.4416380000000002</v>
      </c>
      <c r="F4591">
        <v>49.776160999999995</v>
      </c>
      <c r="G4591">
        <v>5.2056199999999997</v>
      </c>
      <c r="H4591">
        <v>62.592034999999996</v>
      </c>
      <c r="I4591">
        <v>8.2821680000000004</v>
      </c>
    </row>
    <row r="4592" spans="1:9" x14ac:dyDescent="0.25">
      <c r="A4592">
        <v>4591</v>
      </c>
      <c r="D4592">
        <v>62.479679999999995</v>
      </c>
      <c r="E4592">
        <v>7.6349099999999996</v>
      </c>
      <c r="F4592">
        <v>50.053793999999996</v>
      </c>
      <c r="G4592">
        <v>5.5526609999999996</v>
      </c>
      <c r="H4592">
        <v>62.592034999999996</v>
      </c>
      <c r="I4592">
        <v>8.2821680000000004</v>
      </c>
    </row>
    <row r="4593" spans="1:9" x14ac:dyDescent="0.25">
      <c r="A4593">
        <v>4592</v>
      </c>
      <c r="B4593">
        <v>71.604512999999997</v>
      </c>
      <c r="C4593">
        <v>6.3101560000000001</v>
      </c>
      <c r="D4593">
        <v>62.479679999999995</v>
      </c>
      <c r="E4593">
        <v>7.6349099999999996</v>
      </c>
      <c r="F4593">
        <v>50.053793999999996</v>
      </c>
      <c r="G4593">
        <v>5.5526609999999996</v>
      </c>
      <c r="H4593">
        <v>62.592034999999996</v>
      </c>
      <c r="I4593">
        <v>8.2821680000000004</v>
      </c>
    </row>
    <row r="4594" spans="1:9" x14ac:dyDescent="0.25">
      <c r="A4594">
        <v>4593</v>
      </c>
      <c r="B4594">
        <v>71.604512999999997</v>
      </c>
      <c r="C4594">
        <v>6.3101560000000001</v>
      </c>
      <c r="H4594">
        <v>62.592034999999996</v>
      </c>
      <c r="I4594">
        <v>8.2821680000000004</v>
      </c>
    </row>
    <row r="4595" spans="1:9" x14ac:dyDescent="0.25">
      <c r="A4595">
        <v>4594</v>
      </c>
      <c r="B4595">
        <v>71.604512999999997</v>
      </c>
      <c r="C4595">
        <v>6.3101560000000001</v>
      </c>
      <c r="H4595">
        <v>62.592034999999996</v>
      </c>
      <c r="I4595">
        <v>8.2821680000000004</v>
      </c>
    </row>
    <row r="4596" spans="1:9" x14ac:dyDescent="0.25">
      <c r="A4596">
        <v>4595</v>
      </c>
      <c r="B4596">
        <v>71.604512999999997</v>
      </c>
      <c r="C4596">
        <v>6.3101560000000001</v>
      </c>
      <c r="H4596">
        <v>62.592034999999996</v>
      </c>
      <c r="I4596">
        <v>8.2821680000000004</v>
      </c>
    </row>
    <row r="4597" spans="1:9" x14ac:dyDescent="0.25">
      <c r="A4597">
        <v>4596</v>
      </c>
      <c r="B4597">
        <v>71.604512999999997</v>
      </c>
      <c r="C4597">
        <v>6.3101560000000001</v>
      </c>
      <c r="H4597">
        <v>62.592034999999996</v>
      </c>
      <c r="I4597">
        <v>8.2821680000000004</v>
      </c>
    </row>
    <row r="4598" spans="1:9" x14ac:dyDescent="0.25">
      <c r="A4598">
        <v>4597</v>
      </c>
      <c r="B4598">
        <v>71.604512999999997</v>
      </c>
      <c r="C4598">
        <v>6.3101560000000001</v>
      </c>
      <c r="H4598">
        <v>62.592034999999996</v>
      </c>
      <c r="I4598">
        <v>8.2821680000000004</v>
      </c>
    </row>
    <row r="4599" spans="1:9" x14ac:dyDescent="0.25">
      <c r="A4599">
        <v>4598</v>
      </c>
      <c r="B4599">
        <v>71.604512999999997</v>
      </c>
      <c r="C4599">
        <v>6.3101560000000001</v>
      </c>
      <c r="H4599">
        <v>62.592034999999996</v>
      </c>
      <c r="I4599">
        <v>8.2821680000000004</v>
      </c>
    </row>
    <row r="4600" spans="1:9" x14ac:dyDescent="0.25">
      <c r="A4600">
        <v>4599</v>
      </c>
      <c r="B4600">
        <v>71.604512999999997</v>
      </c>
      <c r="C4600">
        <v>6.3101560000000001</v>
      </c>
      <c r="H4600">
        <v>62.592034999999996</v>
      </c>
      <c r="I4600">
        <v>8.2821680000000004</v>
      </c>
    </row>
    <row r="4601" spans="1:9" x14ac:dyDescent="0.25">
      <c r="A4601">
        <v>4600</v>
      </c>
      <c r="B4601">
        <v>71.604512999999997</v>
      </c>
      <c r="C4601">
        <v>6.3101560000000001</v>
      </c>
      <c r="H4601">
        <v>62.592034999999996</v>
      </c>
      <c r="I4601">
        <v>8.2821680000000004</v>
      </c>
    </row>
    <row r="4602" spans="1:9" x14ac:dyDescent="0.25">
      <c r="A4602">
        <v>4601</v>
      </c>
      <c r="B4602">
        <v>71.604512999999997</v>
      </c>
      <c r="C4602">
        <v>6.3101560000000001</v>
      </c>
      <c r="H4602">
        <v>62.592034999999996</v>
      </c>
      <c r="I4602">
        <v>8.2821680000000004</v>
      </c>
    </row>
    <row r="4603" spans="1:9" x14ac:dyDescent="0.25">
      <c r="A4603">
        <v>4602</v>
      </c>
      <c r="B4603">
        <v>71.604512999999997</v>
      </c>
      <c r="C4603">
        <v>6.3101560000000001</v>
      </c>
      <c r="H4603">
        <v>62.592034999999996</v>
      </c>
      <c r="I4603">
        <v>8.2821680000000004</v>
      </c>
    </row>
    <row r="4604" spans="1:9" x14ac:dyDescent="0.25">
      <c r="A4604">
        <v>4603</v>
      </c>
      <c r="B4604">
        <v>71.604512999999997</v>
      </c>
      <c r="C4604">
        <v>6.3101560000000001</v>
      </c>
      <c r="H4604">
        <v>62.592034999999996</v>
      </c>
      <c r="I4604">
        <v>8.2821680000000004</v>
      </c>
    </row>
    <row r="4605" spans="1:9" x14ac:dyDescent="0.25">
      <c r="A4605">
        <v>4604</v>
      </c>
      <c r="B4605">
        <v>71.604512999999997</v>
      </c>
      <c r="C4605">
        <v>6.3101560000000001</v>
      </c>
      <c r="H4605">
        <v>62.592034999999996</v>
      </c>
      <c r="I4605">
        <v>8.2821680000000004</v>
      </c>
    </row>
    <row r="4606" spans="1:9" x14ac:dyDescent="0.25">
      <c r="A4606">
        <v>4605</v>
      </c>
      <c r="B4606">
        <v>71.604512999999997</v>
      </c>
      <c r="C4606">
        <v>6.3101560000000001</v>
      </c>
      <c r="H4606">
        <v>62.592034999999996</v>
      </c>
      <c r="I4606">
        <v>8.2821680000000004</v>
      </c>
    </row>
    <row r="4607" spans="1:9" x14ac:dyDescent="0.25">
      <c r="A4607">
        <v>4606</v>
      </c>
      <c r="B4607">
        <v>71.736104999999981</v>
      </c>
      <c r="C4607">
        <v>6.4416380000000002</v>
      </c>
      <c r="H4607">
        <v>62.592034999999996</v>
      </c>
      <c r="I4607">
        <v>8.2821680000000004</v>
      </c>
    </row>
    <row r="4608" spans="1:9" x14ac:dyDescent="0.25">
      <c r="A4608">
        <v>4607</v>
      </c>
      <c r="B4608">
        <v>71.736104999999981</v>
      </c>
      <c r="C4608">
        <v>6.4416380000000002</v>
      </c>
      <c r="H4608">
        <v>62.592034999999996</v>
      </c>
      <c r="I4608">
        <v>8.2821680000000004</v>
      </c>
    </row>
    <row r="4609" spans="1:9" x14ac:dyDescent="0.25">
      <c r="A4609">
        <v>4608</v>
      </c>
      <c r="B4609">
        <v>71.736104999999981</v>
      </c>
      <c r="C4609">
        <v>6.4416380000000002</v>
      </c>
      <c r="H4609">
        <v>62.592034999999996</v>
      </c>
      <c r="I4609">
        <v>8.2821680000000004</v>
      </c>
    </row>
    <row r="4610" spans="1:9" x14ac:dyDescent="0.25">
      <c r="A4610">
        <v>4609</v>
      </c>
      <c r="B4610">
        <v>71.736104999999981</v>
      </c>
      <c r="C4610">
        <v>6.4416380000000002</v>
      </c>
      <c r="H4610">
        <v>62.592034999999996</v>
      </c>
      <c r="I4610">
        <v>8.2821680000000004</v>
      </c>
    </row>
    <row r="4611" spans="1:9" x14ac:dyDescent="0.25">
      <c r="A4611">
        <v>4610</v>
      </c>
      <c r="B4611">
        <v>71.736104999999981</v>
      </c>
      <c r="C4611">
        <v>6.4416380000000002</v>
      </c>
      <c r="H4611">
        <v>62.592034999999996</v>
      </c>
      <c r="I4611">
        <v>8.2821680000000004</v>
      </c>
    </row>
    <row r="4612" spans="1:9" x14ac:dyDescent="0.25">
      <c r="A4612">
        <v>4611</v>
      </c>
      <c r="B4612">
        <v>71.736104999999981</v>
      </c>
      <c r="C4612">
        <v>6.4416380000000002</v>
      </c>
      <c r="H4612">
        <v>62.592034999999996</v>
      </c>
      <c r="I4612">
        <v>8.2821680000000004</v>
      </c>
    </row>
    <row r="4613" spans="1:9" x14ac:dyDescent="0.25">
      <c r="A4613">
        <v>4612</v>
      </c>
      <c r="B4613">
        <v>71.736104999999981</v>
      </c>
      <c r="C4613">
        <v>6.4416380000000002</v>
      </c>
      <c r="H4613">
        <v>62.592034999999996</v>
      </c>
      <c r="I4613">
        <v>8.2821680000000004</v>
      </c>
    </row>
    <row r="4614" spans="1:9" x14ac:dyDescent="0.25">
      <c r="A4614">
        <v>4613</v>
      </c>
      <c r="B4614">
        <v>71.736104999999981</v>
      </c>
      <c r="C4614">
        <v>6.4416380000000002</v>
      </c>
      <c r="D4614">
        <v>79.564484999999991</v>
      </c>
      <c r="E4614">
        <v>8.4793909999999997</v>
      </c>
      <c r="H4614">
        <v>62.592034999999996</v>
      </c>
      <c r="I4614">
        <v>8.2821680000000004</v>
      </c>
    </row>
    <row r="4615" spans="1:9" x14ac:dyDescent="0.25">
      <c r="A4615">
        <v>4614</v>
      </c>
      <c r="D4615">
        <v>79.564484999999991</v>
      </c>
      <c r="E4615">
        <v>8.4793909999999997</v>
      </c>
      <c r="H4615">
        <v>59.217039999999997</v>
      </c>
      <c r="I4615">
        <v>9.578341</v>
      </c>
    </row>
    <row r="4616" spans="1:9" x14ac:dyDescent="0.25">
      <c r="A4616">
        <v>4615</v>
      </c>
      <c r="D4616">
        <v>79.564484999999991</v>
      </c>
      <c r="E4616">
        <v>8.4793909999999997</v>
      </c>
    </row>
    <row r="4617" spans="1:9" x14ac:dyDescent="0.25">
      <c r="A4617">
        <v>4616</v>
      </c>
      <c r="D4617">
        <v>79.564484999999991</v>
      </c>
      <c r="E4617">
        <v>8.4793909999999997</v>
      </c>
      <c r="F4617">
        <v>69.038987999999989</v>
      </c>
      <c r="G4617">
        <v>5.98156</v>
      </c>
    </row>
    <row r="4618" spans="1:9" x14ac:dyDescent="0.25">
      <c r="A4618">
        <v>4617</v>
      </c>
      <c r="D4618">
        <v>79.564484999999991</v>
      </c>
      <c r="E4618">
        <v>8.4793909999999997</v>
      </c>
      <c r="F4618">
        <v>69.038987999999989</v>
      </c>
      <c r="G4618">
        <v>5.98156</v>
      </c>
    </row>
    <row r="4619" spans="1:9" x14ac:dyDescent="0.25">
      <c r="A4619">
        <v>4618</v>
      </c>
      <c r="D4619">
        <v>79.564484999999991</v>
      </c>
      <c r="E4619">
        <v>8.4793909999999997</v>
      </c>
      <c r="F4619">
        <v>69.038987999999989</v>
      </c>
      <c r="G4619">
        <v>5.98156</v>
      </c>
    </row>
    <row r="4620" spans="1:9" x14ac:dyDescent="0.25">
      <c r="A4620">
        <v>4619</v>
      </c>
      <c r="D4620">
        <v>79.564484999999991</v>
      </c>
      <c r="E4620">
        <v>8.4793909999999997</v>
      </c>
      <c r="F4620">
        <v>69.038987999999989</v>
      </c>
      <c r="G4620">
        <v>5.98156</v>
      </c>
    </row>
    <row r="4621" spans="1:9" x14ac:dyDescent="0.25">
      <c r="A4621">
        <v>4620</v>
      </c>
      <c r="D4621">
        <v>79.564484999999991</v>
      </c>
      <c r="E4621">
        <v>8.4793909999999997</v>
      </c>
      <c r="F4621">
        <v>69.038987999999989</v>
      </c>
      <c r="G4621">
        <v>5.98156</v>
      </c>
    </row>
    <row r="4622" spans="1:9" x14ac:dyDescent="0.25">
      <c r="A4622">
        <v>4621</v>
      </c>
      <c r="D4622">
        <v>79.564484999999991</v>
      </c>
      <c r="E4622">
        <v>8.4793909999999997</v>
      </c>
      <c r="F4622">
        <v>69.038987999999989</v>
      </c>
      <c r="G4622">
        <v>5.98156</v>
      </c>
    </row>
    <row r="4623" spans="1:9" x14ac:dyDescent="0.25">
      <c r="A4623">
        <v>4622</v>
      </c>
      <c r="D4623">
        <v>79.564484999999991</v>
      </c>
      <c r="E4623">
        <v>8.4793909999999997</v>
      </c>
      <c r="F4623">
        <v>69.038987999999989</v>
      </c>
      <c r="G4623">
        <v>5.98156</v>
      </c>
    </row>
    <row r="4624" spans="1:9" x14ac:dyDescent="0.25">
      <c r="A4624">
        <v>4623</v>
      </c>
      <c r="D4624">
        <v>79.564484999999991</v>
      </c>
      <c r="E4624">
        <v>8.4793909999999997</v>
      </c>
      <c r="F4624">
        <v>69.038987999999989</v>
      </c>
      <c r="G4624">
        <v>5.98156</v>
      </c>
    </row>
    <row r="4625" spans="1:9" x14ac:dyDescent="0.25">
      <c r="A4625">
        <v>4624</v>
      </c>
      <c r="D4625">
        <v>79.564484999999991</v>
      </c>
      <c r="E4625">
        <v>8.4793909999999997</v>
      </c>
      <c r="F4625">
        <v>69.104729999999989</v>
      </c>
      <c r="G4625">
        <v>5.98156</v>
      </c>
    </row>
    <row r="4626" spans="1:9" x14ac:dyDescent="0.25">
      <c r="A4626">
        <v>4625</v>
      </c>
      <c r="D4626">
        <v>79.564484999999991</v>
      </c>
      <c r="E4626">
        <v>8.4793909999999997</v>
      </c>
      <c r="F4626">
        <v>69.104729999999989</v>
      </c>
      <c r="G4626">
        <v>5.98156</v>
      </c>
    </row>
    <row r="4627" spans="1:9" x14ac:dyDescent="0.25">
      <c r="A4627">
        <v>4626</v>
      </c>
      <c r="D4627">
        <v>79.564484999999991</v>
      </c>
      <c r="E4627">
        <v>8.4793909999999997</v>
      </c>
      <c r="F4627">
        <v>69.104729999999989</v>
      </c>
      <c r="G4627">
        <v>5.98156</v>
      </c>
    </row>
    <row r="4628" spans="1:9" x14ac:dyDescent="0.25">
      <c r="A4628">
        <v>4627</v>
      </c>
      <c r="D4628">
        <v>79.564484999999991</v>
      </c>
      <c r="E4628">
        <v>8.4793909999999997</v>
      </c>
      <c r="F4628">
        <v>69.104729999999989</v>
      </c>
      <c r="G4628">
        <v>5.98156</v>
      </c>
    </row>
    <row r="4629" spans="1:9" x14ac:dyDescent="0.25">
      <c r="A4629">
        <v>4628</v>
      </c>
      <c r="D4629">
        <v>79.564484999999991</v>
      </c>
      <c r="E4629">
        <v>8.4793909999999997</v>
      </c>
      <c r="F4629">
        <v>69.104729999999989</v>
      </c>
      <c r="G4629">
        <v>5.98156</v>
      </c>
    </row>
    <row r="4630" spans="1:9" x14ac:dyDescent="0.25">
      <c r="A4630">
        <v>4629</v>
      </c>
      <c r="D4630">
        <v>79.564484999999991</v>
      </c>
      <c r="E4630">
        <v>8.4793909999999997</v>
      </c>
      <c r="F4630">
        <v>69.104729999999989</v>
      </c>
      <c r="G4630">
        <v>5.98156</v>
      </c>
    </row>
    <row r="4631" spans="1:9" x14ac:dyDescent="0.25">
      <c r="A4631">
        <v>4630</v>
      </c>
      <c r="D4631">
        <v>79.564484999999991</v>
      </c>
      <c r="E4631">
        <v>8.4793909999999997</v>
      </c>
      <c r="F4631">
        <v>69.433652999999993</v>
      </c>
      <c r="G4631">
        <v>6.2445240000000002</v>
      </c>
    </row>
    <row r="4632" spans="1:9" x14ac:dyDescent="0.25">
      <c r="A4632">
        <v>4631</v>
      </c>
      <c r="D4632">
        <v>79.564484999999991</v>
      </c>
      <c r="E4632">
        <v>8.4793909999999997</v>
      </c>
      <c r="F4632">
        <v>69.433652999999993</v>
      </c>
      <c r="G4632">
        <v>6.2445240000000002</v>
      </c>
    </row>
    <row r="4633" spans="1:9" x14ac:dyDescent="0.25">
      <c r="A4633">
        <v>4632</v>
      </c>
      <c r="D4633">
        <v>79.564484999999991</v>
      </c>
      <c r="E4633">
        <v>8.4793909999999997</v>
      </c>
      <c r="F4633">
        <v>69.433652999999993</v>
      </c>
      <c r="G4633">
        <v>6.2445240000000002</v>
      </c>
      <c r="H4633">
        <v>76.472600999999997</v>
      </c>
      <c r="I4633">
        <v>9.7939930000000004</v>
      </c>
    </row>
    <row r="4634" spans="1:9" x14ac:dyDescent="0.25">
      <c r="A4634">
        <v>4633</v>
      </c>
      <c r="F4634">
        <v>69.630982999999986</v>
      </c>
      <c r="G4634">
        <v>6.3101560000000001</v>
      </c>
      <c r="H4634">
        <v>76.472600999999997</v>
      </c>
      <c r="I4634">
        <v>9.7939930000000004</v>
      </c>
    </row>
    <row r="4635" spans="1:9" x14ac:dyDescent="0.25">
      <c r="A4635">
        <v>4634</v>
      </c>
      <c r="F4635">
        <v>69.630982999999986</v>
      </c>
      <c r="G4635">
        <v>6.3101560000000001</v>
      </c>
      <c r="H4635">
        <v>76.472600999999997</v>
      </c>
      <c r="I4635">
        <v>9.7939930000000004</v>
      </c>
    </row>
    <row r="4636" spans="1:9" x14ac:dyDescent="0.25">
      <c r="A4636">
        <v>4635</v>
      </c>
      <c r="F4636">
        <v>69.828423999999984</v>
      </c>
      <c r="G4636">
        <v>6.4416380000000002</v>
      </c>
      <c r="H4636">
        <v>76.472600999999997</v>
      </c>
      <c r="I4636">
        <v>9.7939930000000004</v>
      </c>
    </row>
    <row r="4637" spans="1:9" x14ac:dyDescent="0.25">
      <c r="A4637">
        <v>4636</v>
      </c>
      <c r="H4637">
        <v>76.472600999999997</v>
      </c>
      <c r="I4637">
        <v>9.7939930000000004</v>
      </c>
    </row>
    <row r="4638" spans="1:9" x14ac:dyDescent="0.25">
      <c r="A4638">
        <v>4637</v>
      </c>
      <c r="B4638">
        <v>89.234807999999987</v>
      </c>
      <c r="C4638">
        <v>7.4276439999999999</v>
      </c>
      <c r="H4638">
        <v>76.472600999999997</v>
      </c>
      <c r="I4638">
        <v>9.7939930000000004</v>
      </c>
    </row>
    <row r="4639" spans="1:9" x14ac:dyDescent="0.25">
      <c r="A4639">
        <v>4638</v>
      </c>
      <c r="B4639">
        <v>89.234807999999987</v>
      </c>
      <c r="C4639">
        <v>7.4276439999999999</v>
      </c>
      <c r="H4639">
        <v>76.472600999999997</v>
      </c>
      <c r="I4639">
        <v>9.7939930000000004</v>
      </c>
    </row>
    <row r="4640" spans="1:9" x14ac:dyDescent="0.25">
      <c r="A4640">
        <v>4639</v>
      </c>
      <c r="B4640">
        <v>89.234807999999987</v>
      </c>
      <c r="C4640">
        <v>7.4276439999999999</v>
      </c>
      <c r="H4640">
        <v>76.472600999999997</v>
      </c>
      <c r="I4640">
        <v>9.7939930000000004</v>
      </c>
    </row>
    <row r="4641" spans="1:9" x14ac:dyDescent="0.25">
      <c r="A4641">
        <v>4640</v>
      </c>
      <c r="B4641">
        <v>89.234807999999987</v>
      </c>
      <c r="C4641">
        <v>7.4276439999999999</v>
      </c>
      <c r="H4641">
        <v>76.472600999999997</v>
      </c>
      <c r="I4641">
        <v>9.7939930000000004</v>
      </c>
    </row>
    <row r="4642" spans="1:9" x14ac:dyDescent="0.25">
      <c r="A4642">
        <v>4641</v>
      </c>
      <c r="B4642">
        <v>89.234807999999987</v>
      </c>
      <c r="C4642">
        <v>7.4276439999999999</v>
      </c>
      <c r="H4642">
        <v>76.472600999999997</v>
      </c>
      <c r="I4642">
        <v>9.7939930000000004</v>
      </c>
    </row>
    <row r="4643" spans="1:9" x14ac:dyDescent="0.25">
      <c r="A4643">
        <v>4642</v>
      </c>
      <c r="B4643">
        <v>89.234807999999987</v>
      </c>
      <c r="C4643">
        <v>7.4276439999999999</v>
      </c>
      <c r="H4643">
        <v>76.472600999999997</v>
      </c>
      <c r="I4643">
        <v>9.7939930000000004</v>
      </c>
    </row>
    <row r="4644" spans="1:9" x14ac:dyDescent="0.25">
      <c r="A4644">
        <v>4643</v>
      </c>
      <c r="B4644">
        <v>89.234807999999987</v>
      </c>
      <c r="C4644">
        <v>7.4276439999999999</v>
      </c>
      <c r="H4644">
        <v>76.669930999999991</v>
      </c>
      <c r="I4644">
        <v>9.9254750000000005</v>
      </c>
    </row>
    <row r="4645" spans="1:9" x14ac:dyDescent="0.25">
      <c r="A4645">
        <v>4644</v>
      </c>
      <c r="B4645">
        <v>89.234807999999987</v>
      </c>
      <c r="C4645">
        <v>7.4276439999999999</v>
      </c>
      <c r="H4645">
        <v>76.669930999999991</v>
      </c>
      <c r="I4645">
        <v>9.9254750000000005</v>
      </c>
    </row>
    <row r="4646" spans="1:9" x14ac:dyDescent="0.25">
      <c r="A4646">
        <v>4645</v>
      </c>
      <c r="B4646">
        <v>89.234807999999987</v>
      </c>
      <c r="C4646">
        <v>7.4276439999999999</v>
      </c>
      <c r="H4646">
        <v>76.669930999999991</v>
      </c>
      <c r="I4646">
        <v>9.9254750000000005</v>
      </c>
    </row>
    <row r="4647" spans="1:9" x14ac:dyDescent="0.25">
      <c r="A4647">
        <v>4646</v>
      </c>
      <c r="B4647">
        <v>89.234807999999987</v>
      </c>
      <c r="C4647">
        <v>7.4276439999999999</v>
      </c>
      <c r="H4647">
        <v>76.669930999999991</v>
      </c>
      <c r="I4647">
        <v>9.9254750000000005</v>
      </c>
    </row>
    <row r="4648" spans="1:9" x14ac:dyDescent="0.25">
      <c r="A4648">
        <v>4647</v>
      </c>
      <c r="B4648">
        <v>89.234807999999987</v>
      </c>
      <c r="C4648">
        <v>7.4276439999999999</v>
      </c>
      <c r="H4648">
        <v>76.669930999999991</v>
      </c>
      <c r="I4648">
        <v>9.9254750000000005</v>
      </c>
    </row>
    <row r="4649" spans="1:9" x14ac:dyDescent="0.25">
      <c r="A4649">
        <v>4648</v>
      </c>
      <c r="B4649">
        <v>89.234807999999987</v>
      </c>
      <c r="C4649">
        <v>7.4276439999999999</v>
      </c>
      <c r="H4649">
        <v>76.735780999999989</v>
      </c>
      <c r="I4649">
        <v>9.9912170000000007</v>
      </c>
    </row>
    <row r="4650" spans="1:9" x14ac:dyDescent="0.25">
      <c r="A4650">
        <v>4649</v>
      </c>
      <c r="B4650">
        <v>89.234807999999987</v>
      </c>
      <c r="C4650">
        <v>7.4276439999999999</v>
      </c>
      <c r="H4650">
        <v>76.735780999999989</v>
      </c>
      <c r="I4650">
        <v>9.9912170000000007</v>
      </c>
    </row>
    <row r="4651" spans="1:9" x14ac:dyDescent="0.25">
      <c r="A4651">
        <v>4650</v>
      </c>
      <c r="B4651">
        <v>89.234807999999987</v>
      </c>
      <c r="C4651">
        <v>7.4276439999999999</v>
      </c>
      <c r="H4651">
        <v>76.735780999999989</v>
      </c>
      <c r="I4651">
        <v>9.9912170000000007</v>
      </c>
    </row>
    <row r="4652" spans="1:9" x14ac:dyDescent="0.25">
      <c r="A4652">
        <v>4651</v>
      </c>
      <c r="B4652">
        <v>89.234807999999987</v>
      </c>
      <c r="C4652">
        <v>7.4276439999999999</v>
      </c>
      <c r="H4652">
        <v>76.867371999999989</v>
      </c>
      <c r="I4652">
        <v>9.9912170000000007</v>
      </c>
    </row>
    <row r="4653" spans="1:9" x14ac:dyDescent="0.25">
      <c r="A4653">
        <v>4652</v>
      </c>
      <c r="B4653">
        <v>89.234807999999987</v>
      </c>
      <c r="C4653">
        <v>7.4276439999999999</v>
      </c>
      <c r="H4653">
        <v>77.196294999999992</v>
      </c>
      <c r="I4653">
        <v>9.8597350000000006</v>
      </c>
    </row>
    <row r="4654" spans="1:9" x14ac:dyDescent="0.25">
      <c r="A4654">
        <v>4653</v>
      </c>
      <c r="B4654">
        <v>89.234807999999987</v>
      </c>
      <c r="C4654">
        <v>7.4276439999999999</v>
      </c>
      <c r="H4654">
        <v>77.196294999999992</v>
      </c>
      <c r="I4654">
        <v>9.8597350000000006</v>
      </c>
    </row>
    <row r="4655" spans="1:9" x14ac:dyDescent="0.25">
      <c r="A4655">
        <v>4654</v>
      </c>
      <c r="B4655">
        <v>89.234807999999987</v>
      </c>
      <c r="C4655">
        <v>7.4276439999999999</v>
      </c>
      <c r="D4655">
        <v>98.115803999999997</v>
      </c>
      <c r="E4655">
        <v>8.2821680000000004</v>
      </c>
      <c r="H4655">
        <v>77.196294999999992</v>
      </c>
      <c r="I4655">
        <v>9.8597350000000006</v>
      </c>
    </row>
    <row r="4656" spans="1:9" x14ac:dyDescent="0.25">
      <c r="A4656">
        <v>4655</v>
      </c>
      <c r="B4656">
        <v>89.826909999999998</v>
      </c>
      <c r="C4656">
        <v>7.493385</v>
      </c>
      <c r="D4656">
        <v>98.115803999999997</v>
      </c>
      <c r="E4656">
        <v>8.2821680000000004</v>
      </c>
    </row>
    <row r="4657" spans="1:9" x14ac:dyDescent="0.25">
      <c r="A4657">
        <v>4656</v>
      </c>
      <c r="D4657">
        <v>98.115803999999997</v>
      </c>
      <c r="E4657">
        <v>8.2821680000000004</v>
      </c>
    </row>
    <row r="4658" spans="1:9" x14ac:dyDescent="0.25">
      <c r="A4658">
        <v>4657</v>
      </c>
      <c r="D4658">
        <v>98.115803999999997</v>
      </c>
      <c r="E4658">
        <v>8.2821680000000004</v>
      </c>
    </row>
    <row r="4659" spans="1:9" x14ac:dyDescent="0.25">
      <c r="A4659">
        <v>4658</v>
      </c>
      <c r="D4659">
        <v>98.115803999999997</v>
      </c>
      <c r="E4659">
        <v>8.2821680000000004</v>
      </c>
    </row>
    <row r="4660" spans="1:9" x14ac:dyDescent="0.25">
      <c r="A4660">
        <v>4659</v>
      </c>
      <c r="D4660">
        <v>98.115803999999997</v>
      </c>
      <c r="E4660">
        <v>8.2821680000000004</v>
      </c>
      <c r="F4660">
        <v>85.156155999999982</v>
      </c>
      <c r="G4660">
        <v>7.1646799999999997</v>
      </c>
    </row>
    <row r="4661" spans="1:9" x14ac:dyDescent="0.25">
      <c r="A4661">
        <v>4660</v>
      </c>
      <c r="D4661">
        <v>98.115803999999997</v>
      </c>
      <c r="E4661">
        <v>8.2821680000000004</v>
      </c>
      <c r="F4661">
        <v>85.156155999999982</v>
      </c>
      <c r="G4661">
        <v>7.1646799999999997</v>
      </c>
    </row>
    <row r="4662" spans="1:9" x14ac:dyDescent="0.25">
      <c r="A4662">
        <v>4661</v>
      </c>
      <c r="D4662">
        <v>98.115803999999997</v>
      </c>
      <c r="E4662">
        <v>8.2821680000000004</v>
      </c>
      <c r="F4662">
        <v>85.156155999999982</v>
      </c>
      <c r="G4662">
        <v>7.1646799999999997</v>
      </c>
    </row>
    <row r="4663" spans="1:9" x14ac:dyDescent="0.25">
      <c r="A4663">
        <v>4662</v>
      </c>
      <c r="D4663">
        <v>98.115803999999997</v>
      </c>
      <c r="E4663">
        <v>8.2821680000000004</v>
      </c>
      <c r="F4663">
        <v>85.156155999999982</v>
      </c>
      <c r="G4663">
        <v>7.1646799999999997</v>
      </c>
    </row>
    <row r="4664" spans="1:9" x14ac:dyDescent="0.25">
      <c r="A4664">
        <v>4663</v>
      </c>
      <c r="D4664">
        <v>98.115803999999997</v>
      </c>
      <c r="E4664">
        <v>8.2821680000000004</v>
      </c>
      <c r="F4664">
        <v>85.156155999999982</v>
      </c>
      <c r="G4664">
        <v>7.1646799999999997</v>
      </c>
    </row>
    <row r="4665" spans="1:9" x14ac:dyDescent="0.25">
      <c r="A4665">
        <v>4664</v>
      </c>
      <c r="D4665">
        <v>98.115803999999997</v>
      </c>
      <c r="E4665">
        <v>8.2821680000000004</v>
      </c>
      <c r="F4665">
        <v>85.156155999999982</v>
      </c>
      <c r="G4665">
        <v>7.1646799999999997</v>
      </c>
    </row>
    <row r="4666" spans="1:9" x14ac:dyDescent="0.25">
      <c r="A4666">
        <v>4665</v>
      </c>
      <c r="D4666">
        <v>98.115803999999997</v>
      </c>
      <c r="E4666">
        <v>8.2821680000000004</v>
      </c>
      <c r="F4666">
        <v>85.156155999999982</v>
      </c>
      <c r="G4666">
        <v>7.1646799999999997</v>
      </c>
    </row>
    <row r="4667" spans="1:9" x14ac:dyDescent="0.25">
      <c r="A4667">
        <v>4666</v>
      </c>
      <c r="D4667">
        <v>98.115803999999997</v>
      </c>
      <c r="E4667">
        <v>8.2821680000000004</v>
      </c>
      <c r="F4667">
        <v>85.353596999999993</v>
      </c>
      <c r="G4667">
        <v>7.3619029999999999</v>
      </c>
    </row>
    <row r="4668" spans="1:9" x14ac:dyDescent="0.25">
      <c r="A4668">
        <v>4667</v>
      </c>
      <c r="D4668">
        <v>98.115803999999997</v>
      </c>
      <c r="E4668">
        <v>8.2821680000000004</v>
      </c>
      <c r="F4668">
        <v>85.353596999999993</v>
      </c>
      <c r="G4668">
        <v>7.3619029999999999</v>
      </c>
    </row>
    <row r="4669" spans="1:9" x14ac:dyDescent="0.25">
      <c r="A4669">
        <v>4668</v>
      </c>
      <c r="D4669">
        <v>98.115803999999997</v>
      </c>
      <c r="E4669">
        <v>8.2821680000000004</v>
      </c>
      <c r="F4669">
        <v>85.353596999999993</v>
      </c>
      <c r="G4669">
        <v>7.3619029999999999</v>
      </c>
    </row>
    <row r="4670" spans="1:9" x14ac:dyDescent="0.25">
      <c r="A4670">
        <v>4669</v>
      </c>
      <c r="D4670">
        <v>98.115803999999997</v>
      </c>
      <c r="E4670">
        <v>8.2821680000000004</v>
      </c>
      <c r="F4670">
        <v>85.419335999999987</v>
      </c>
      <c r="G4670">
        <v>7.4276439999999999</v>
      </c>
    </row>
    <row r="4671" spans="1:9" x14ac:dyDescent="0.25">
      <c r="A4671">
        <v>4670</v>
      </c>
      <c r="D4671">
        <v>98.115803999999997</v>
      </c>
      <c r="E4671">
        <v>8.2821680000000004</v>
      </c>
      <c r="F4671">
        <v>85.485078999999985</v>
      </c>
      <c r="G4671">
        <v>7.4276439999999999</v>
      </c>
    </row>
    <row r="4672" spans="1:9" x14ac:dyDescent="0.25">
      <c r="A4672">
        <v>4671</v>
      </c>
      <c r="D4672">
        <v>98.115803999999997</v>
      </c>
      <c r="E4672">
        <v>8.2821680000000004</v>
      </c>
      <c r="F4672">
        <v>85.485078999999985</v>
      </c>
      <c r="G4672">
        <v>7.4276439999999999</v>
      </c>
      <c r="H4672">
        <v>93.247720999999984</v>
      </c>
      <c r="I4672">
        <v>10.714257999999999</v>
      </c>
    </row>
    <row r="4673" spans="1:9" x14ac:dyDescent="0.25">
      <c r="A4673">
        <v>4672</v>
      </c>
      <c r="D4673">
        <v>98.115803999999997</v>
      </c>
      <c r="E4673">
        <v>8.2821680000000004</v>
      </c>
      <c r="F4673">
        <v>85.485078999999985</v>
      </c>
      <c r="G4673">
        <v>7.4276439999999999</v>
      </c>
      <c r="H4673">
        <v>93.247720999999984</v>
      </c>
      <c r="I4673">
        <v>10.714257999999999</v>
      </c>
    </row>
    <row r="4674" spans="1:9" x14ac:dyDescent="0.25">
      <c r="A4674">
        <v>4673</v>
      </c>
      <c r="D4674">
        <v>98.115803999999997</v>
      </c>
      <c r="E4674">
        <v>8.2821680000000004</v>
      </c>
      <c r="F4674">
        <v>85.485078999999985</v>
      </c>
      <c r="G4674">
        <v>7.4276439999999999</v>
      </c>
      <c r="H4674">
        <v>93.247720999999984</v>
      </c>
      <c r="I4674">
        <v>10.714257999999999</v>
      </c>
    </row>
    <row r="4675" spans="1:9" x14ac:dyDescent="0.25">
      <c r="A4675">
        <v>4674</v>
      </c>
      <c r="D4675">
        <v>98.115803999999997</v>
      </c>
      <c r="E4675">
        <v>8.2821680000000004</v>
      </c>
      <c r="F4675">
        <v>85.616669999999999</v>
      </c>
      <c r="G4675">
        <v>7.3619029999999999</v>
      </c>
      <c r="H4675">
        <v>93.247720999999984</v>
      </c>
      <c r="I4675">
        <v>10.714257999999999</v>
      </c>
    </row>
    <row r="4676" spans="1:9" x14ac:dyDescent="0.25">
      <c r="A4676">
        <v>4675</v>
      </c>
      <c r="D4676">
        <v>98.247395999999981</v>
      </c>
      <c r="E4676">
        <v>8.2821680000000004</v>
      </c>
      <c r="F4676">
        <v>85.81400099999999</v>
      </c>
      <c r="G4676">
        <v>7.2961619999999998</v>
      </c>
      <c r="H4676">
        <v>93.247720999999984</v>
      </c>
      <c r="I4676">
        <v>10.714257999999999</v>
      </c>
    </row>
    <row r="4677" spans="1:9" x14ac:dyDescent="0.25">
      <c r="A4677">
        <v>4676</v>
      </c>
      <c r="F4677">
        <v>85.945592999999988</v>
      </c>
      <c r="G4677">
        <v>7.493385</v>
      </c>
      <c r="H4677">
        <v>93.247720999999984</v>
      </c>
      <c r="I4677">
        <v>10.714257999999999</v>
      </c>
    </row>
    <row r="4678" spans="1:9" x14ac:dyDescent="0.25">
      <c r="A4678">
        <v>4677</v>
      </c>
      <c r="B4678">
        <v>108.115049</v>
      </c>
      <c r="C4678">
        <v>6.4416380000000002</v>
      </c>
      <c r="F4678">
        <v>86.011441999999988</v>
      </c>
      <c r="G4678">
        <v>7.6248670000000001</v>
      </c>
      <c r="H4678">
        <v>93.247720999999984</v>
      </c>
      <c r="I4678">
        <v>10.714257999999999</v>
      </c>
    </row>
    <row r="4679" spans="1:9" x14ac:dyDescent="0.25">
      <c r="A4679">
        <v>4678</v>
      </c>
      <c r="B4679">
        <v>108.115049</v>
      </c>
      <c r="C4679">
        <v>6.4416380000000002</v>
      </c>
      <c r="F4679">
        <v>86.143029999999982</v>
      </c>
      <c r="G4679">
        <v>7.6248670000000001</v>
      </c>
      <c r="H4679">
        <v>93.247720999999984</v>
      </c>
      <c r="I4679">
        <v>10.714257999999999</v>
      </c>
    </row>
    <row r="4680" spans="1:9" x14ac:dyDescent="0.25">
      <c r="A4680">
        <v>4679</v>
      </c>
      <c r="B4680">
        <v>108.115049</v>
      </c>
      <c r="C4680">
        <v>6.4416380000000002</v>
      </c>
      <c r="H4680">
        <v>93.247720999999984</v>
      </c>
      <c r="I4680">
        <v>10.714257999999999</v>
      </c>
    </row>
    <row r="4681" spans="1:9" x14ac:dyDescent="0.25">
      <c r="A4681">
        <v>4680</v>
      </c>
      <c r="B4681">
        <v>108.115049</v>
      </c>
      <c r="C4681">
        <v>6.4416380000000002</v>
      </c>
      <c r="H4681">
        <v>93.247720999999984</v>
      </c>
      <c r="I4681">
        <v>10.714257999999999</v>
      </c>
    </row>
    <row r="4682" spans="1:9" x14ac:dyDescent="0.25">
      <c r="A4682">
        <v>4681</v>
      </c>
      <c r="B4682">
        <v>108.115049</v>
      </c>
      <c r="C4682">
        <v>6.4416380000000002</v>
      </c>
      <c r="H4682">
        <v>93.247720999999984</v>
      </c>
      <c r="I4682">
        <v>10.714257999999999</v>
      </c>
    </row>
    <row r="4683" spans="1:9" x14ac:dyDescent="0.25">
      <c r="A4683">
        <v>4682</v>
      </c>
      <c r="B4683">
        <v>108.115049</v>
      </c>
      <c r="C4683">
        <v>6.4416380000000002</v>
      </c>
      <c r="H4683">
        <v>93.247720999999984</v>
      </c>
      <c r="I4683">
        <v>10.714257999999999</v>
      </c>
    </row>
    <row r="4684" spans="1:9" x14ac:dyDescent="0.25">
      <c r="A4684">
        <v>4683</v>
      </c>
      <c r="B4684">
        <v>108.115049</v>
      </c>
      <c r="C4684">
        <v>6.4416380000000002</v>
      </c>
      <c r="H4684">
        <v>93.247720999999984</v>
      </c>
      <c r="I4684">
        <v>10.714257999999999</v>
      </c>
    </row>
    <row r="4685" spans="1:9" x14ac:dyDescent="0.25">
      <c r="A4685">
        <v>4684</v>
      </c>
      <c r="B4685">
        <v>108.115049</v>
      </c>
      <c r="C4685">
        <v>6.4416380000000002</v>
      </c>
      <c r="H4685">
        <v>93.247720999999984</v>
      </c>
      <c r="I4685">
        <v>10.714257999999999</v>
      </c>
    </row>
    <row r="4686" spans="1:9" x14ac:dyDescent="0.25">
      <c r="A4686">
        <v>4685</v>
      </c>
      <c r="B4686">
        <v>108.115049</v>
      </c>
      <c r="C4686">
        <v>6.4416380000000002</v>
      </c>
      <c r="H4686">
        <v>93.247720999999984</v>
      </c>
      <c r="I4686">
        <v>10.714257999999999</v>
      </c>
    </row>
    <row r="4687" spans="1:9" x14ac:dyDescent="0.25">
      <c r="A4687">
        <v>4686</v>
      </c>
      <c r="B4687">
        <v>108.115049</v>
      </c>
      <c r="C4687">
        <v>6.4416380000000002</v>
      </c>
      <c r="H4687">
        <v>93.510899999999992</v>
      </c>
      <c r="I4687">
        <v>10.451295</v>
      </c>
    </row>
    <row r="4688" spans="1:9" x14ac:dyDescent="0.25">
      <c r="A4688">
        <v>4687</v>
      </c>
      <c r="B4688">
        <v>108.115049</v>
      </c>
      <c r="C4688">
        <v>6.4416380000000002</v>
      </c>
      <c r="H4688">
        <v>93.510899999999992</v>
      </c>
      <c r="I4688">
        <v>10.451295</v>
      </c>
    </row>
    <row r="4689" spans="1:9" x14ac:dyDescent="0.25">
      <c r="A4689">
        <v>4688</v>
      </c>
      <c r="B4689">
        <v>108.115049</v>
      </c>
      <c r="C4689">
        <v>6.4416380000000002</v>
      </c>
      <c r="H4689">
        <v>93.510899999999992</v>
      </c>
      <c r="I4689">
        <v>10.451295</v>
      </c>
    </row>
    <row r="4690" spans="1:9" x14ac:dyDescent="0.25">
      <c r="A4690">
        <v>4689</v>
      </c>
      <c r="B4690">
        <v>108.115049</v>
      </c>
      <c r="C4690">
        <v>6.4416380000000002</v>
      </c>
      <c r="H4690">
        <v>93.510899999999992</v>
      </c>
      <c r="I4690">
        <v>10.451295</v>
      </c>
    </row>
    <row r="4691" spans="1:9" x14ac:dyDescent="0.25">
      <c r="A4691">
        <v>4690</v>
      </c>
      <c r="B4691">
        <v>108.115049</v>
      </c>
      <c r="C4691">
        <v>6.4416380000000002</v>
      </c>
      <c r="H4691">
        <v>93.510899999999992</v>
      </c>
      <c r="I4691">
        <v>10.451295</v>
      </c>
    </row>
    <row r="4692" spans="1:9" x14ac:dyDescent="0.25">
      <c r="A4692">
        <v>4691</v>
      </c>
      <c r="B4692">
        <v>108.115049</v>
      </c>
      <c r="C4692">
        <v>6.4416380000000002</v>
      </c>
      <c r="H4692">
        <v>93.839822999999996</v>
      </c>
      <c r="I4692">
        <v>10.385553</v>
      </c>
    </row>
    <row r="4693" spans="1:9" x14ac:dyDescent="0.25">
      <c r="A4693">
        <v>4692</v>
      </c>
      <c r="B4693">
        <v>108.115049</v>
      </c>
      <c r="C4693">
        <v>6.4416380000000002</v>
      </c>
      <c r="H4693">
        <v>93.839822999999996</v>
      </c>
      <c r="I4693">
        <v>10.385553</v>
      </c>
    </row>
    <row r="4694" spans="1:9" x14ac:dyDescent="0.25">
      <c r="A4694">
        <v>4693</v>
      </c>
      <c r="B4694">
        <v>108.115049</v>
      </c>
      <c r="C4694">
        <v>6.4416380000000002</v>
      </c>
      <c r="H4694">
        <v>94.037152999999989</v>
      </c>
      <c r="I4694">
        <v>10.385553</v>
      </c>
    </row>
    <row r="4695" spans="1:9" x14ac:dyDescent="0.25">
      <c r="A4695">
        <v>4694</v>
      </c>
      <c r="B4695">
        <v>108.115049</v>
      </c>
      <c r="C4695">
        <v>6.4416380000000002</v>
      </c>
      <c r="H4695">
        <v>94.168745000000001</v>
      </c>
      <c r="I4695">
        <v>10.254071</v>
      </c>
    </row>
    <row r="4696" spans="1:9" x14ac:dyDescent="0.25">
      <c r="A4696">
        <v>4695</v>
      </c>
      <c r="B4696">
        <v>108.115049</v>
      </c>
      <c r="C4696">
        <v>6.4416380000000002</v>
      </c>
      <c r="H4696">
        <v>94.234483999999981</v>
      </c>
      <c r="I4696">
        <v>10.188331</v>
      </c>
    </row>
    <row r="4697" spans="1:9" x14ac:dyDescent="0.25">
      <c r="A4697">
        <v>4696</v>
      </c>
      <c r="B4697">
        <v>108.115049</v>
      </c>
      <c r="C4697">
        <v>6.4416380000000002</v>
      </c>
      <c r="H4697">
        <v>94.366074999999995</v>
      </c>
      <c r="I4697">
        <v>10.056849</v>
      </c>
    </row>
    <row r="4698" spans="1:9" x14ac:dyDescent="0.25">
      <c r="A4698">
        <v>4697</v>
      </c>
      <c r="B4698">
        <v>108.115049</v>
      </c>
      <c r="C4698">
        <v>6.4416380000000002</v>
      </c>
      <c r="H4698">
        <v>95.02391999999999</v>
      </c>
      <c r="I4698">
        <v>9.8597350000000006</v>
      </c>
    </row>
    <row r="4699" spans="1:9" x14ac:dyDescent="0.25">
      <c r="A4699">
        <v>4698</v>
      </c>
      <c r="B4699">
        <v>108.378231</v>
      </c>
      <c r="C4699">
        <v>6.4416380000000002</v>
      </c>
    </row>
    <row r="4700" spans="1:9" x14ac:dyDescent="0.25">
      <c r="A4700">
        <v>4699</v>
      </c>
      <c r="B4700">
        <v>108.378231</v>
      </c>
      <c r="C4700">
        <v>6.4416380000000002</v>
      </c>
      <c r="D4700">
        <v>117.45644999999999</v>
      </c>
      <c r="E4700">
        <v>7.2961619999999998</v>
      </c>
      <c r="F4700">
        <v>103.51014499999999</v>
      </c>
      <c r="G4700">
        <v>5.7843369999999998</v>
      </c>
    </row>
    <row r="4701" spans="1:9" x14ac:dyDescent="0.25">
      <c r="A4701">
        <v>4700</v>
      </c>
      <c r="D4701">
        <v>117.45644999999999</v>
      </c>
      <c r="E4701">
        <v>7.2961619999999998</v>
      </c>
      <c r="F4701">
        <v>103.51014499999999</v>
      </c>
      <c r="G4701">
        <v>5.7843369999999998</v>
      </c>
    </row>
    <row r="4702" spans="1:9" x14ac:dyDescent="0.25">
      <c r="A4702">
        <v>4701</v>
      </c>
      <c r="D4702">
        <v>117.45644999999999</v>
      </c>
      <c r="E4702">
        <v>7.2961619999999998</v>
      </c>
      <c r="F4702">
        <v>103.51014499999999</v>
      </c>
      <c r="G4702">
        <v>5.7843369999999998</v>
      </c>
    </row>
    <row r="4703" spans="1:9" x14ac:dyDescent="0.25">
      <c r="A4703">
        <v>4702</v>
      </c>
      <c r="D4703">
        <v>117.45644999999999</v>
      </c>
      <c r="E4703">
        <v>7.2961619999999998</v>
      </c>
      <c r="F4703">
        <v>103.51014499999999</v>
      </c>
      <c r="G4703">
        <v>5.7843369999999998</v>
      </c>
    </row>
    <row r="4704" spans="1:9" x14ac:dyDescent="0.25">
      <c r="A4704">
        <v>4703</v>
      </c>
      <c r="D4704">
        <v>117.45644999999999</v>
      </c>
      <c r="E4704">
        <v>7.2961619999999998</v>
      </c>
      <c r="F4704">
        <v>103.51014499999999</v>
      </c>
      <c r="G4704">
        <v>5.7843369999999998</v>
      </c>
    </row>
    <row r="4705" spans="1:9" x14ac:dyDescent="0.25">
      <c r="A4705">
        <v>4704</v>
      </c>
      <c r="D4705">
        <v>117.45644999999999</v>
      </c>
      <c r="E4705">
        <v>7.2961619999999998</v>
      </c>
      <c r="F4705">
        <v>103.51014499999999</v>
      </c>
      <c r="G4705">
        <v>5.7843369999999998</v>
      </c>
    </row>
    <row r="4706" spans="1:9" x14ac:dyDescent="0.25">
      <c r="A4706">
        <v>4705</v>
      </c>
      <c r="D4706">
        <v>117.45644999999999</v>
      </c>
      <c r="E4706">
        <v>7.2961619999999998</v>
      </c>
      <c r="F4706">
        <v>103.51014499999999</v>
      </c>
      <c r="G4706">
        <v>5.7843369999999998</v>
      </c>
    </row>
    <row r="4707" spans="1:9" x14ac:dyDescent="0.25">
      <c r="A4707">
        <v>4706</v>
      </c>
      <c r="D4707">
        <v>117.45644999999999</v>
      </c>
      <c r="E4707">
        <v>7.2961619999999998</v>
      </c>
      <c r="F4707">
        <v>103.51014499999999</v>
      </c>
      <c r="G4707">
        <v>5.7843369999999998</v>
      </c>
    </row>
    <row r="4708" spans="1:9" x14ac:dyDescent="0.25">
      <c r="A4708">
        <v>4707</v>
      </c>
      <c r="D4708">
        <v>117.45644999999999</v>
      </c>
      <c r="E4708">
        <v>7.2961619999999998</v>
      </c>
      <c r="F4708">
        <v>103.51014499999999</v>
      </c>
      <c r="G4708">
        <v>5.7843369999999998</v>
      </c>
    </row>
    <row r="4709" spans="1:9" x14ac:dyDescent="0.25">
      <c r="A4709">
        <v>4708</v>
      </c>
      <c r="D4709">
        <v>117.45644999999999</v>
      </c>
      <c r="E4709">
        <v>7.2961619999999998</v>
      </c>
      <c r="F4709">
        <v>103.575886</v>
      </c>
      <c r="G4709">
        <v>5.7843369999999998</v>
      </c>
    </row>
    <row r="4710" spans="1:9" x14ac:dyDescent="0.25">
      <c r="A4710">
        <v>4709</v>
      </c>
      <c r="D4710">
        <v>117.45644999999999</v>
      </c>
      <c r="E4710">
        <v>7.2961619999999998</v>
      </c>
      <c r="F4710">
        <v>103.64173499999998</v>
      </c>
      <c r="G4710">
        <v>5.8500779999999999</v>
      </c>
    </row>
    <row r="4711" spans="1:9" x14ac:dyDescent="0.25">
      <c r="A4711">
        <v>4710</v>
      </c>
      <c r="D4711">
        <v>117.45644999999999</v>
      </c>
      <c r="E4711">
        <v>7.2961619999999998</v>
      </c>
      <c r="F4711">
        <v>103.64173499999998</v>
      </c>
      <c r="G4711">
        <v>5.8500779999999999</v>
      </c>
    </row>
    <row r="4712" spans="1:9" x14ac:dyDescent="0.25">
      <c r="A4712">
        <v>4711</v>
      </c>
      <c r="D4712">
        <v>117.45644999999999</v>
      </c>
      <c r="E4712">
        <v>7.2961619999999998</v>
      </c>
      <c r="F4712">
        <v>103.64173499999998</v>
      </c>
      <c r="G4712">
        <v>5.8500779999999999</v>
      </c>
    </row>
    <row r="4713" spans="1:9" x14ac:dyDescent="0.25">
      <c r="A4713">
        <v>4712</v>
      </c>
      <c r="D4713">
        <v>117.45644999999999</v>
      </c>
      <c r="E4713">
        <v>7.2961619999999998</v>
      </c>
      <c r="F4713">
        <v>103.64173499999998</v>
      </c>
      <c r="G4713">
        <v>5.8500779999999999</v>
      </c>
    </row>
    <row r="4714" spans="1:9" x14ac:dyDescent="0.25">
      <c r="A4714">
        <v>4713</v>
      </c>
      <c r="D4714">
        <v>117.45644999999999</v>
      </c>
      <c r="E4714">
        <v>7.2961619999999998</v>
      </c>
      <c r="F4714">
        <v>103.77332499999999</v>
      </c>
      <c r="G4714">
        <v>5.98156</v>
      </c>
    </row>
    <row r="4715" spans="1:9" x14ac:dyDescent="0.25">
      <c r="A4715">
        <v>4714</v>
      </c>
      <c r="D4715">
        <v>117.45644999999999</v>
      </c>
      <c r="E4715">
        <v>7.2961619999999998</v>
      </c>
      <c r="F4715">
        <v>103.90480799999999</v>
      </c>
      <c r="G4715">
        <v>5.98156</v>
      </c>
    </row>
    <row r="4716" spans="1:9" x14ac:dyDescent="0.25">
      <c r="A4716">
        <v>4715</v>
      </c>
      <c r="D4716">
        <v>117.45644999999999</v>
      </c>
      <c r="E4716">
        <v>7.2961619999999998</v>
      </c>
      <c r="F4716">
        <v>103.90480799999999</v>
      </c>
      <c r="G4716">
        <v>5.98156</v>
      </c>
    </row>
    <row r="4717" spans="1:9" x14ac:dyDescent="0.25">
      <c r="A4717">
        <v>4716</v>
      </c>
      <c r="D4717">
        <v>117.45644999999999</v>
      </c>
      <c r="E4717">
        <v>7.2961619999999998</v>
      </c>
      <c r="F4717">
        <v>103.90480799999999</v>
      </c>
      <c r="G4717">
        <v>5.98156</v>
      </c>
    </row>
    <row r="4718" spans="1:9" x14ac:dyDescent="0.25">
      <c r="A4718">
        <v>4717</v>
      </c>
      <c r="D4718">
        <v>117.45644999999999</v>
      </c>
      <c r="E4718">
        <v>7.2961619999999998</v>
      </c>
      <c r="F4718">
        <v>103.90480799999999</v>
      </c>
      <c r="G4718">
        <v>5.9158189999999999</v>
      </c>
    </row>
    <row r="4719" spans="1:9" x14ac:dyDescent="0.25">
      <c r="A4719">
        <v>4718</v>
      </c>
      <c r="D4719">
        <v>117.45644999999999</v>
      </c>
      <c r="E4719">
        <v>7.2961619999999998</v>
      </c>
      <c r="F4719">
        <v>104.23372799999999</v>
      </c>
      <c r="G4719">
        <v>5.98156</v>
      </c>
    </row>
    <row r="4720" spans="1:9" x14ac:dyDescent="0.25">
      <c r="A4720">
        <v>4719</v>
      </c>
      <c r="B4720">
        <v>125.482271</v>
      </c>
      <c r="C4720">
        <v>5.2585179999999996</v>
      </c>
      <c r="D4720">
        <v>117.45644999999999</v>
      </c>
      <c r="E4720">
        <v>7.2961619999999998</v>
      </c>
      <c r="F4720">
        <v>104.49690999999999</v>
      </c>
      <c r="G4720">
        <v>6.2445240000000002</v>
      </c>
      <c r="H4720">
        <v>113.64097999999998</v>
      </c>
      <c r="I4720">
        <v>8.9394690000000008</v>
      </c>
    </row>
    <row r="4721" spans="1:9" x14ac:dyDescent="0.25">
      <c r="A4721">
        <v>4720</v>
      </c>
      <c r="B4721">
        <v>125.482271</v>
      </c>
      <c r="C4721">
        <v>5.2585179999999996</v>
      </c>
      <c r="D4721">
        <v>117.45644999999999</v>
      </c>
      <c r="E4721">
        <v>7.2961619999999998</v>
      </c>
      <c r="H4721">
        <v>113.64097999999998</v>
      </c>
      <c r="I4721">
        <v>8.9394690000000008</v>
      </c>
    </row>
    <row r="4722" spans="1:9" x14ac:dyDescent="0.25">
      <c r="A4722">
        <v>4721</v>
      </c>
      <c r="B4722">
        <v>125.482271</v>
      </c>
      <c r="C4722">
        <v>5.2585179999999996</v>
      </c>
      <c r="H4722">
        <v>113.64097999999998</v>
      </c>
      <c r="I4722">
        <v>8.9394690000000008</v>
      </c>
    </row>
    <row r="4723" spans="1:9" x14ac:dyDescent="0.25">
      <c r="A4723">
        <v>4722</v>
      </c>
      <c r="B4723">
        <v>125.482271</v>
      </c>
      <c r="C4723">
        <v>5.2585179999999996</v>
      </c>
      <c r="H4723">
        <v>113.64097999999998</v>
      </c>
      <c r="I4723">
        <v>8.9394690000000008</v>
      </c>
    </row>
    <row r="4724" spans="1:9" x14ac:dyDescent="0.25">
      <c r="A4724">
        <v>4723</v>
      </c>
      <c r="B4724">
        <v>125.482271</v>
      </c>
      <c r="C4724">
        <v>5.2585179999999996</v>
      </c>
      <c r="H4724">
        <v>113.64097999999998</v>
      </c>
      <c r="I4724">
        <v>8.9394690000000008</v>
      </c>
    </row>
    <row r="4725" spans="1:9" x14ac:dyDescent="0.25">
      <c r="A4725">
        <v>4724</v>
      </c>
      <c r="B4725">
        <v>125.482271</v>
      </c>
      <c r="C4725">
        <v>5.2585179999999996</v>
      </c>
      <c r="H4725">
        <v>113.64097999999998</v>
      </c>
      <c r="I4725">
        <v>8.9394690000000008</v>
      </c>
    </row>
    <row r="4726" spans="1:9" x14ac:dyDescent="0.25">
      <c r="A4726">
        <v>4725</v>
      </c>
      <c r="B4726">
        <v>125.482271</v>
      </c>
      <c r="C4726">
        <v>5.2585179999999996</v>
      </c>
      <c r="H4726">
        <v>113.64097999999998</v>
      </c>
      <c r="I4726">
        <v>8.9394690000000008</v>
      </c>
    </row>
    <row r="4727" spans="1:9" x14ac:dyDescent="0.25">
      <c r="A4727">
        <v>4726</v>
      </c>
      <c r="B4727">
        <v>125.482271</v>
      </c>
      <c r="C4727">
        <v>5.2585179999999996</v>
      </c>
      <c r="H4727">
        <v>113.64097999999998</v>
      </c>
      <c r="I4727">
        <v>8.9394690000000008</v>
      </c>
    </row>
    <row r="4728" spans="1:9" x14ac:dyDescent="0.25">
      <c r="A4728">
        <v>4727</v>
      </c>
      <c r="B4728">
        <v>125.482271</v>
      </c>
      <c r="C4728">
        <v>5.2585179999999996</v>
      </c>
      <c r="H4728">
        <v>113.64097999999998</v>
      </c>
      <c r="I4728">
        <v>8.9394690000000008</v>
      </c>
    </row>
    <row r="4729" spans="1:9" x14ac:dyDescent="0.25">
      <c r="A4729">
        <v>4728</v>
      </c>
      <c r="B4729">
        <v>125.482271</v>
      </c>
      <c r="C4729">
        <v>5.2585179999999996</v>
      </c>
      <c r="H4729">
        <v>113.64097999999998</v>
      </c>
      <c r="I4729">
        <v>8.9394690000000008</v>
      </c>
    </row>
    <row r="4730" spans="1:9" x14ac:dyDescent="0.25">
      <c r="A4730">
        <v>4729</v>
      </c>
      <c r="B4730">
        <v>125.482271</v>
      </c>
      <c r="C4730">
        <v>5.2585179999999996</v>
      </c>
      <c r="H4730">
        <v>113.64097999999998</v>
      </c>
      <c r="I4730">
        <v>8.9394690000000008</v>
      </c>
    </row>
    <row r="4731" spans="1:9" x14ac:dyDescent="0.25">
      <c r="A4731">
        <v>4730</v>
      </c>
      <c r="B4731">
        <v>125.482271</v>
      </c>
      <c r="C4731">
        <v>5.2585179999999996</v>
      </c>
      <c r="H4731">
        <v>113.64097999999998</v>
      </c>
      <c r="I4731">
        <v>8.9394690000000008</v>
      </c>
    </row>
    <row r="4732" spans="1:9" x14ac:dyDescent="0.25">
      <c r="A4732">
        <v>4731</v>
      </c>
      <c r="B4732">
        <v>125.482271</v>
      </c>
      <c r="C4732">
        <v>5.2585179999999996</v>
      </c>
      <c r="H4732">
        <v>113.70671999999999</v>
      </c>
      <c r="I4732">
        <v>9.0052099999999999</v>
      </c>
    </row>
    <row r="4733" spans="1:9" x14ac:dyDescent="0.25">
      <c r="A4733">
        <v>4732</v>
      </c>
      <c r="B4733">
        <v>125.482271</v>
      </c>
      <c r="C4733">
        <v>5.2585179999999996</v>
      </c>
      <c r="H4733">
        <v>113.83830999999999</v>
      </c>
      <c r="I4733">
        <v>9.0052099999999999</v>
      </c>
    </row>
    <row r="4734" spans="1:9" x14ac:dyDescent="0.25">
      <c r="A4734">
        <v>4733</v>
      </c>
      <c r="B4734">
        <v>125.482271</v>
      </c>
      <c r="C4734">
        <v>5.2585179999999996</v>
      </c>
      <c r="H4734">
        <v>113.83830999999999</v>
      </c>
      <c r="I4734">
        <v>9.0052099999999999</v>
      </c>
    </row>
    <row r="4735" spans="1:9" x14ac:dyDescent="0.25">
      <c r="A4735">
        <v>4734</v>
      </c>
      <c r="B4735">
        <v>125.482271</v>
      </c>
      <c r="C4735">
        <v>5.2585179999999996</v>
      </c>
      <c r="H4735">
        <v>113.9699</v>
      </c>
      <c r="I4735">
        <v>9.0709510000000009</v>
      </c>
    </row>
    <row r="4736" spans="1:9" x14ac:dyDescent="0.25">
      <c r="A4736">
        <v>4735</v>
      </c>
      <c r="B4736">
        <v>125.482271</v>
      </c>
      <c r="C4736">
        <v>5.2585179999999996</v>
      </c>
      <c r="H4736">
        <v>113.9699</v>
      </c>
      <c r="I4736">
        <v>9.0709510000000009</v>
      </c>
    </row>
    <row r="4737" spans="1:9" x14ac:dyDescent="0.25">
      <c r="A4737">
        <v>4736</v>
      </c>
      <c r="B4737">
        <v>125.482271</v>
      </c>
      <c r="C4737">
        <v>5.2585179999999996</v>
      </c>
      <c r="H4737">
        <v>114.29882199999999</v>
      </c>
      <c r="I4737">
        <v>9.0052099999999999</v>
      </c>
    </row>
    <row r="4738" spans="1:9" x14ac:dyDescent="0.25">
      <c r="A4738">
        <v>4737</v>
      </c>
      <c r="B4738">
        <v>125.482271</v>
      </c>
      <c r="C4738">
        <v>5.2585179999999996</v>
      </c>
      <c r="H4738">
        <v>114.29882199999999</v>
      </c>
      <c r="I4738">
        <v>9.0052099999999999</v>
      </c>
    </row>
    <row r="4739" spans="1:9" x14ac:dyDescent="0.25">
      <c r="A4739">
        <v>4738</v>
      </c>
      <c r="B4739">
        <v>125.482271</v>
      </c>
      <c r="C4739">
        <v>5.2585179999999996</v>
      </c>
      <c r="H4739">
        <v>114.29882199999999</v>
      </c>
      <c r="I4739">
        <v>9.0052099999999999</v>
      </c>
    </row>
    <row r="4740" spans="1:9" x14ac:dyDescent="0.25">
      <c r="A4740">
        <v>4739</v>
      </c>
      <c r="B4740">
        <v>125.482271</v>
      </c>
      <c r="C4740">
        <v>5.2585179999999996</v>
      </c>
      <c r="H4740">
        <v>114.29882199999999</v>
      </c>
      <c r="I4740">
        <v>9.0052099999999999</v>
      </c>
    </row>
    <row r="4741" spans="1:9" x14ac:dyDescent="0.25">
      <c r="A4741">
        <v>4740</v>
      </c>
      <c r="B4741">
        <v>125.482271</v>
      </c>
      <c r="C4741">
        <v>5.2585179999999996</v>
      </c>
      <c r="H4741">
        <v>114.36456299999999</v>
      </c>
      <c r="I4741">
        <v>8.9394690000000008</v>
      </c>
    </row>
    <row r="4742" spans="1:9" x14ac:dyDescent="0.25">
      <c r="A4742">
        <v>4741</v>
      </c>
      <c r="F4742">
        <v>122.19294499999999</v>
      </c>
      <c r="G4742">
        <v>5.0612950000000003</v>
      </c>
      <c r="H4742">
        <v>114.43041199999999</v>
      </c>
      <c r="I4742">
        <v>8.8737290000000009</v>
      </c>
    </row>
    <row r="4743" spans="1:9" x14ac:dyDescent="0.25">
      <c r="A4743">
        <v>4742</v>
      </c>
      <c r="F4743">
        <v>122.19294499999999</v>
      </c>
      <c r="G4743">
        <v>5.0612950000000003</v>
      </c>
    </row>
    <row r="4744" spans="1:9" x14ac:dyDescent="0.25">
      <c r="A4744">
        <v>4743</v>
      </c>
      <c r="D4744">
        <v>148.42767699999999</v>
      </c>
      <c r="E4744">
        <v>5.8184180000000003</v>
      </c>
      <c r="F4744">
        <v>122.19294499999999</v>
      </c>
      <c r="G4744">
        <v>5.0612950000000003</v>
      </c>
    </row>
    <row r="4745" spans="1:9" x14ac:dyDescent="0.25">
      <c r="A4745">
        <v>4744</v>
      </c>
      <c r="D4745">
        <v>148.42767699999999</v>
      </c>
      <c r="E4745">
        <v>5.8184180000000003</v>
      </c>
      <c r="F4745">
        <v>122.19294499999999</v>
      </c>
      <c r="G4745">
        <v>5.0612950000000003</v>
      </c>
    </row>
    <row r="4746" spans="1:9" x14ac:dyDescent="0.25">
      <c r="A4746">
        <v>4745</v>
      </c>
      <c r="D4746">
        <v>148.42767699999999</v>
      </c>
      <c r="E4746">
        <v>5.8184180000000003</v>
      </c>
      <c r="F4746">
        <v>122.19294499999999</v>
      </c>
      <c r="G4746">
        <v>5.0612950000000003</v>
      </c>
    </row>
    <row r="4747" spans="1:9" x14ac:dyDescent="0.25">
      <c r="A4747">
        <v>4746</v>
      </c>
      <c r="D4747">
        <v>148.42767699999999</v>
      </c>
      <c r="E4747">
        <v>5.8184180000000003</v>
      </c>
      <c r="F4747">
        <v>122.19294499999999</v>
      </c>
      <c r="G4747">
        <v>5.0612950000000003</v>
      </c>
    </row>
    <row r="4748" spans="1:9" x14ac:dyDescent="0.25">
      <c r="A4748">
        <v>4747</v>
      </c>
      <c r="D4748">
        <v>148.42767699999999</v>
      </c>
      <c r="E4748">
        <v>5.8184180000000003</v>
      </c>
      <c r="F4748">
        <v>122.19294499999999</v>
      </c>
      <c r="G4748">
        <v>5.0612950000000003</v>
      </c>
    </row>
    <row r="4749" spans="1:9" x14ac:dyDescent="0.25">
      <c r="A4749">
        <v>4748</v>
      </c>
      <c r="D4749">
        <v>148.42767699999999</v>
      </c>
      <c r="E4749">
        <v>5.8184180000000003</v>
      </c>
      <c r="F4749">
        <v>122.19294499999999</v>
      </c>
      <c r="G4749">
        <v>5.0612950000000003</v>
      </c>
    </row>
    <row r="4750" spans="1:9" x14ac:dyDescent="0.25">
      <c r="A4750">
        <v>4749</v>
      </c>
      <c r="D4750">
        <v>148.42767699999999</v>
      </c>
      <c r="E4750">
        <v>5.8184180000000003</v>
      </c>
      <c r="F4750">
        <v>122.19294499999999</v>
      </c>
      <c r="G4750">
        <v>5.0612950000000003</v>
      </c>
    </row>
    <row r="4751" spans="1:9" x14ac:dyDescent="0.25">
      <c r="A4751">
        <v>4750</v>
      </c>
      <c r="D4751">
        <v>148.42767699999999</v>
      </c>
      <c r="E4751">
        <v>5.8184180000000003</v>
      </c>
      <c r="F4751">
        <v>122.19294499999999</v>
      </c>
      <c r="G4751">
        <v>5.0612950000000003</v>
      </c>
    </row>
    <row r="4752" spans="1:9" x14ac:dyDescent="0.25">
      <c r="A4752">
        <v>4751</v>
      </c>
      <c r="D4752">
        <v>148.42767699999999</v>
      </c>
      <c r="E4752">
        <v>5.8184180000000003</v>
      </c>
      <c r="F4752">
        <v>122.19294499999999</v>
      </c>
      <c r="G4752">
        <v>5.0612950000000003</v>
      </c>
    </row>
    <row r="4753" spans="1:9" x14ac:dyDescent="0.25">
      <c r="A4753">
        <v>4752</v>
      </c>
      <c r="D4753">
        <v>148.42767699999999</v>
      </c>
      <c r="E4753">
        <v>5.8184180000000003</v>
      </c>
      <c r="F4753">
        <v>122.19294499999999</v>
      </c>
      <c r="G4753">
        <v>5.0612950000000003</v>
      </c>
    </row>
    <row r="4754" spans="1:9" x14ac:dyDescent="0.25">
      <c r="A4754">
        <v>4753</v>
      </c>
      <c r="D4754">
        <v>148.42767699999999</v>
      </c>
      <c r="E4754">
        <v>5.8184180000000003</v>
      </c>
      <c r="F4754">
        <v>122.19294499999999</v>
      </c>
      <c r="G4754">
        <v>5.0612950000000003</v>
      </c>
    </row>
    <row r="4755" spans="1:9" x14ac:dyDescent="0.25">
      <c r="A4755">
        <v>4754</v>
      </c>
      <c r="D4755">
        <v>148.42767699999999</v>
      </c>
      <c r="E4755">
        <v>5.8184180000000003</v>
      </c>
      <c r="F4755">
        <v>122.19294499999999</v>
      </c>
      <c r="G4755">
        <v>5.0612950000000003</v>
      </c>
    </row>
    <row r="4756" spans="1:9" x14ac:dyDescent="0.25">
      <c r="A4756">
        <v>4755</v>
      </c>
      <c r="D4756">
        <v>148.42767699999999</v>
      </c>
      <c r="E4756">
        <v>5.8184180000000003</v>
      </c>
      <c r="F4756">
        <v>122.19294499999999</v>
      </c>
      <c r="G4756">
        <v>5.0612950000000003</v>
      </c>
    </row>
    <row r="4757" spans="1:9" x14ac:dyDescent="0.25">
      <c r="A4757">
        <v>4756</v>
      </c>
      <c r="D4757">
        <v>148.42767699999999</v>
      </c>
      <c r="E4757">
        <v>5.8184180000000003</v>
      </c>
      <c r="F4757">
        <v>122.19294499999999</v>
      </c>
      <c r="G4757">
        <v>5.0612950000000003</v>
      </c>
    </row>
    <row r="4758" spans="1:9" x14ac:dyDescent="0.25">
      <c r="A4758">
        <v>4757</v>
      </c>
      <c r="D4758">
        <v>148.42767699999999</v>
      </c>
      <c r="E4758">
        <v>5.8184180000000003</v>
      </c>
      <c r="F4758">
        <v>122.19294499999999</v>
      </c>
      <c r="G4758">
        <v>5.0612950000000003</v>
      </c>
    </row>
    <row r="4759" spans="1:9" x14ac:dyDescent="0.25">
      <c r="A4759">
        <v>4758</v>
      </c>
      <c r="D4759">
        <v>148.42767699999999</v>
      </c>
      <c r="E4759">
        <v>5.8184180000000003</v>
      </c>
      <c r="F4759">
        <v>122.19294499999999</v>
      </c>
      <c r="G4759">
        <v>5.0612950000000003</v>
      </c>
    </row>
    <row r="4760" spans="1:9" x14ac:dyDescent="0.25">
      <c r="A4760">
        <v>4759</v>
      </c>
      <c r="D4760">
        <v>148.42767699999999</v>
      </c>
      <c r="E4760">
        <v>5.8184180000000003</v>
      </c>
      <c r="F4760">
        <v>122.19294499999999</v>
      </c>
      <c r="G4760">
        <v>5.0612950000000003</v>
      </c>
    </row>
    <row r="4761" spans="1:9" x14ac:dyDescent="0.25">
      <c r="A4761">
        <v>4760</v>
      </c>
      <c r="D4761">
        <v>148.42767699999999</v>
      </c>
      <c r="E4761">
        <v>5.8184180000000003</v>
      </c>
      <c r="F4761">
        <v>122.19294499999999</v>
      </c>
      <c r="G4761">
        <v>5.0612950000000003</v>
      </c>
    </row>
    <row r="4762" spans="1:9" x14ac:dyDescent="0.25">
      <c r="A4762">
        <v>4761</v>
      </c>
      <c r="D4762">
        <v>148.42767699999999</v>
      </c>
      <c r="E4762">
        <v>5.8184180000000003</v>
      </c>
      <c r="F4762">
        <v>122.587717</v>
      </c>
      <c r="G4762">
        <v>5.1927770000000004</v>
      </c>
    </row>
    <row r="4763" spans="1:9" x14ac:dyDescent="0.25">
      <c r="A4763">
        <v>4762</v>
      </c>
      <c r="D4763">
        <v>148.42767699999999</v>
      </c>
      <c r="E4763">
        <v>5.8184180000000003</v>
      </c>
      <c r="H4763">
        <v>145.60746</v>
      </c>
      <c r="I4763">
        <v>7.9923310000000001</v>
      </c>
    </row>
    <row r="4764" spans="1:9" x14ac:dyDescent="0.25">
      <c r="A4764">
        <v>4763</v>
      </c>
      <c r="D4764">
        <v>148.55588900000001</v>
      </c>
      <c r="E4764">
        <v>5.8184180000000003</v>
      </c>
      <c r="H4764">
        <v>145.60746</v>
      </c>
      <c r="I4764">
        <v>7.9923310000000001</v>
      </c>
    </row>
    <row r="4765" spans="1:9" x14ac:dyDescent="0.25">
      <c r="A4765">
        <v>4764</v>
      </c>
      <c r="B4765">
        <v>156.50401299999999</v>
      </c>
      <c r="C4765">
        <v>5.6265739999999997</v>
      </c>
      <c r="H4765">
        <v>145.60746</v>
      </c>
      <c r="I4765">
        <v>7.9923310000000001</v>
      </c>
    </row>
    <row r="4766" spans="1:9" x14ac:dyDescent="0.25">
      <c r="A4766">
        <v>4765</v>
      </c>
      <c r="B4766">
        <v>156.50401299999999</v>
      </c>
      <c r="C4766">
        <v>5.6265739999999997</v>
      </c>
      <c r="H4766">
        <v>145.863777</v>
      </c>
      <c r="I4766">
        <v>7.9923310000000001</v>
      </c>
    </row>
    <row r="4767" spans="1:9" x14ac:dyDescent="0.25">
      <c r="A4767">
        <v>4766</v>
      </c>
      <c r="B4767">
        <v>156.50401299999999</v>
      </c>
      <c r="C4767">
        <v>5.6265739999999997</v>
      </c>
      <c r="H4767">
        <v>145.863777</v>
      </c>
      <c r="I4767">
        <v>7.9923310000000001</v>
      </c>
    </row>
    <row r="4768" spans="1:9" x14ac:dyDescent="0.25">
      <c r="A4768">
        <v>4767</v>
      </c>
      <c r="B4768">
        <v>156.50401299999999</v>
      </c>
      <c r="C4768">
        <v>5.6265739999999997</v>
      </c>
      <c r="H4768">
        <v>145.863777</v>
      </c>
      <c r="I4768">
        <v>7.9923310000000001</v>
      </c>
    </row>
    <row r="4769" spans="1:9" x14ac:dyDescent="0.25">
      <c r="A4769">
        <v>4768</v>
      </c>
      <c r="B4769">
        <v>156.50401299999999</v>
      </c>
      <c r="C4769">
        <v>5.6265739999999997</v>
      </c>
      <c r="H4769">
        <v>145.863777</v>
      </c>
      <c r="I4769">
        <v>7.9923310000000001</v>
      </c>
    </row>
    <row r="4770" spans="1:9" x14ac:dyDescent="0.25">
      <c r="A4770">
        <v>4769</v>
      </c>
      <c r="B4770">
        <v>156.50401299999999</v>
      </c>
      <c r="C4770">
        <v>5.6265739999999997</v>
      </c>
      <c r="H4770">
        <v>145.863777</v>
      </c>
      <c r="I4770">
        <v>7.9923310000000001</v>
      </c>
    </row>
    <row r="4771" spans="1:9" x14ac:dyDescent="0.25">
      <c r="A4771">
        <v>4770</v>
      </c>
      <c r="B4771">
        <v>156.50401299999999</v>
      </c>
      <c r="C4771">
        <v>5.6265739999999997</v>
      </c>
      <c r="H4771">
        <v>145.863777</v>
      </c>
      <c r="I4771">
        <v>7.9923310000000001</v>
      </c>
    </row>
    <row r="4772" spans="1:9" x14ac:dyDescent="0.25">
      <c r="A4772">
        <v>4771</v>
      </c>
      <c r="B4772">
        <v>156.50401299999999</v>
      </c>
      <c r="C4772">
        <v>5.6265739999999997</v>
      </c>
      <c r="H4772">
        <v>145.863777</v>
      </c>
      <c r="I4772">
        <v>7.9923310000000001</v>
      </c>
    </row>
    <row r="4773" spans="1:9" x14ac:dyDescent="0.25">
      <c r="A4773">
        <v>4772</v>
      </c>
      <c r="B4773">
        <v>156.50401299999999</v>
      </c>
      <c r="C4773">
        <v>5.6265739999999997</v>
      </c>
      <c r="H4773">
        <v>145.92793699999999</v>
      </c>
      <c r="I4773">
        <v>7.9283830000000002</v>
      </c>
    </row>
    <row r="4774" spans="1:9" x14ac:dyDescent="0.25">
      <c r="A4774">
        <v>4773</v>
      </c>
      <c r="B4774">
        <v>156.50401299999999</v>
      </c>
      <c r="C4774">
        <v>5.6265739999999997</v>
      </c>
      <c r="H4774">
        <v>146.05614500000001</v>
      </c>
      <c r="I4774">
        <v>7.9283830000000002</v>
      </c>
    </row>
    <row r="4775" spans="1:9" x14ac:dyDescent="0.25">
      <c r="A4775">
        <v>4774</v>
      </c>
      <c r="B4775">
        <v>156.50401299999999</v>
      </c>
      <c r="C4775">
        <v>5.6265739999999997</v>
      </c>
      <c r="H4775">
        <v>146.05614500000001</v>
      </c>
      <c r="I4775">
        <v>7.9283830000000002</v>
      </c>
    </row>
    <row r="4776" spans="1:9" x14ac:dyDescent="0.25">
      <c r="A4776">
        <v>4775</v>
      </c>
      <c r="B4776">
        <v>156.50401299999999</v>
      </c>
      <c r="C4776">
        <v>5.6265739999999997</v>
      </c>
      <c r="H4776">
        <v>146.05614500000001</v>
      </c>
      <c r="I4776">
        <v>7.9283830000000002</v>
      </c>
    </row>
    <row r="4777" spans="1:9" x14ac:dyDescent="0.25">
      <c r="A4777">
        <v>4776</v>
      </c>
      <c r="B4777">
        <v>156.50401299999999</v>
      </c>
      <c r="C4777">
        <v>5.6265739999999997</v>
      </c>
      <c r="H4777">
        <v>146.05614500000001</v>
      </c>
      <c r="I4777">
        <v>7.9283830000000002</v>
      </c>
    </row>
    <row r="4778" spans="1:9" x14ac:dyDescent="0.25">
      <c r="A4778">
        <v>4777</v>
      </c>
      <c r="B4778">
        <v>156.50401299999999</v>
      </c>
      <c r="C4778">
        <v>5.6265739999999997</v>
      </c>
      <c r="H4778">
        <v>146.05614500000001</v>
      </c>
      <c r="I4778">
        <v>7.9283830000000002</v>
      </c>
    </row>
    <row r="4779" spans="1:9" x14ac:dyDescent="0.25">
      <c r="A4779">
        <v>4778</v>
      </c>
      <c r="B4779">
        <v>156.50401299999999</v>
      </c>
      <c r="C4779">
        <v>5.6265739999999997</v>
      </c>
      <c r="H4779">
        <v>146.18435700000001</v>
      </c>
      <c r="I4779">
        <v>7.9923310000000001</v>
      </c>
    </row>
    <row r="4780" spans="1:9" x14ac:dyDescent="0.25">
      <c r="A4780">
        <v>4779</v>
      </c>
      <c r="B4780">
        <v>156.50401299999999</v>
      </c>
      <c r="C4780">
        <v>5.6265739999999997</v>
      </c>
      <c r="H4780">
        <v>146.18435700000001</v>
      </c>
      <c r="I4780">
        <v>7.9923310000000001</v>
      </c>
    </row>
    <row r="4781" spans="1:9" x14ac:dyDescent="0.25">
      <c r="A4781">
        <v>4780</v>
      </c>
      <c r="B4781">
        <v>156.50401299999999</v>
      </c>
      <c r="C4781">
        <v>5.6265739999999997</v>
      </c>
      <c r="H4781">
        <v>146.18435700000001</v>
      </c>
      <c r="I4781">
        <v>7.9923310000000001</v>
      </c>
    </row>
    <row r="4782" spans="1:9" x14ac:dyDescent="0.25">
      <c r="A4782">
        <v>4781</v>
      </c>
      <c r="B4782">
        <v>156.50401299999999</v>
      </c>
      <c r="C4782">
        <v>5.6265739999999997</v>
      </c>
      <c r="H4782">
        <v>146.18435700000001</v>
      </c>
      <c r="I4782">
        <v>7.9923310000000001</v>
      </c>
    </row>
    <row r="4783" spans="1:9" x14ac:dyDescent="0.25">
      <c r="A4783">
        <v>4782</v>
      </c>
      <c r="B4783">
        <v>156.50401299999999</v>
      </c>
      <c r="C4783">
        <v>5.6265739999999997</v>
      </c>
      <c r="H4783">
        <v>146.18435700000001</v>
      </c>
      <c r="I4783">
        <v>7.9923310000000001</v>
      </c>
    </row>
    <row r="4784" spans="1:9" x14ac:dyDescent="0.25">
      <c r="A4784">
        <v>4783</v>
      </c>
      <c r="B4784">
        <v>156.50401299999999</v>
      </c>
      <c r="C4784">
        <v>5.6265739999999997</v>
      </c>
      <c r="H4784">
        <v>146.18435700000001</v>
      </c>
      <c r="I4784">
        <v>7.9923310000000001</v>
      </c>
    </row>
    <row r="4785" spans="1:9" x14ac:dyDescent="0.25">
      <c r="A4785">
        <v>4784</v>
      </c>
      <c r="B4785">
        <v>156.888645</v>
      </c>
      <c r="C4785">
        <v>5.8184180000000003</v>
      </c>
      <c r="D4785">
        <v>165.22129799999999</v>
      </c>
      <c r="E4785">
        <v>6.7775309999999998</v>
      </c>
      <c r="H4785">
        <v>146.18435700000001</v>
      </c>
      <c r="I4785">
        <v>7.9923310000000001</v>
      </c>
    </row>
    <row r="4786" spans="1:9" x14ac:dyDescent="0.25">
      <c r="A4786">
        <v>4785</v>
      </c>
      <c r="D4786">
        <v>165.22129799999999</v>
      </c>
      <c r="E4786">
        <v>6.7775309999999998</v>
      </c>
      <c r="H4786">
        <v>146.63304199999999</v>
      </c>
      <c r="I4786">
        <v>7.8004879999999996</v>
      </c>
    </row>
    <row r="4787" spans="1:9" x14ac:dyDescent="0.25">
      <c r="A4787">
        <v>4786</v>
      </c>
      <c r="D4787">
        <v>165.22129799999999</v>
      </c>
      <c r="E4787">
        <v>6.7775309999999998</v>
      </c>
    </row>
    <row r="4788" spans="1:9" x14ac:dyDescent="0.25">
      <c r="A4788">
        <v>4787</v>
      </c>
      <c r="D4788">
        <v>165.22129799999999</v>
      </c>
      <c r="E4788">
        <v>6.7775309999999998</v>
      </c>
      <c r="F4788">
        <v>153.29916399999999</v>
      </c>
      <c r="G4788">
        <v>5.4986790000000001</v>
      </c>
    </row>
    <row r="4789" spans="1:9" x14ac:dyDescent="0.25">
      <c r="A4789">
        <v>4788</v>
      </c>
      <c r="D4789">
        <v>165.22129799999999</v>
      </c>
      <c r="E4789">
        <v>6.7775309999999998</v>
      </c>
      <c r="F4789">
        <v>153.29916399999999</v>
      </c>
      <c r="G4789">
        <v>5.4986790000000001</v>
      </c>
    </row>
    <row r="4790" spans="1:9" x14ac:dyDescent="0.25">
      <c r="A4790">
        <v>4789</v>
      </c>
      <c r="D4790">
        <v>165.22129799999999</v>
      </c>
      <c r="E4790">
        <v>6.7775309999999998</v>
      </c>
      <c r="F4790">
        <v>153.29916399999999</v>
      </c>
      <c r="G4790">
        <v>5.4986790000000001</v>
      </c>
    </row>
    <row r="4791" spans="1:9" x14ac:dyDescent="0.25">
      <c r="A4791">
        <v>4790</v>
      </c>
      <c r="D4791">
        <v>165.22129799999999</v>
      </c>
      <c r="E4791">
        <v>6.7775309999999998</v>
      </c>
      <c r="F4791">
        <v>153.29916399999999</v>
      </c>
      <c r="G4791">
        <v>5.4986790000000001</v>
      </c>
    </row>
    <row r="4792" spans="1:9" x14ac:dyDescent="0.25">
      <c r="A4792">
        <v>4791</v>
      </c>
      <c r="D4792">
        <v>165.22129799999999</v>
      </c>
      <c r="E4792">
        <v>6.7775309999999998</v>
      </c>
      <c r="F4792">
        <v>153.29916399999999</v>
      </c>
      <c r="G4792">
        <v>5.4986790000000001</v>
      </c>
    </row>
    <row r="4793" spans="1:9" x14ac:dyDescent="0.25">
      <c r="A4793">
        <v>4792</v>
      </c>
      <c r="D4793">
        <v>165.22129799999999</v>
      </c>
      <c r="E4793">
        <v>6.7775309999999998</v>
      </c>
      <c r="F4793">
        <v>153.29916399999999</v>
      </c>
      <c r="G4793">
        <v>5.4986790000000001</v>
      </c>
    </row>
    <row r="4794" spans="1:9" x14ac:dyDescent="0.25">
      <c r="A4794">
        <v>4793</v>
      </c>
      <c r="D4794">
        <v>165.22129799999999</v>
      </c>
      <c r="E4794">
        <v>6.7775309999999998</v>
      </c>
      <c r="F4794">
        <v>153.29916399999999</v>
      </c>
      <c r="G4794">
        <v>5.4986790000000001</v>
      </c>
    </row>
    <row r="4795" spans="1:9" x14ac:dyDescent="0.25">
      <c r="A4795">
        <v>4794</v>
      </c>
      <c r="D4795">
        <v>165.22129799999999</v>
      </c>
      <c r="E4795">
        <v>6.7775309999999998</v>
      </c>
      <c r="F4795">
        <v>153.29916399999999</v>
      </c>
      <c r="G4795">
        <v>5.4986790000000001</v>
      </c>
    </row>
    <row r="4796" spans="1:9" x14ac:dyDescent="0.25">
      <c r="A4796">
        <v>4795</v>
      </c>
      <c r="D4796">
        <v>165.22129799999999</v>
      </c>
      <c r="E4796">
        <v>6.7775309999999998</v>
      </c>
      <c r="F4796">
        <v>153.29916399999999</v>
      </c>
      <c r="G4796">
        <v>5.4986790000000001</v>
      </c>
    </row>
    <row r="4797" spans="1:9" x14ac:dyDescent="0.25">
      <c r="A4797">
        <v>4796</v>
      </c>
      <c r="D4797">
        <v>165.22129799999999</v>
      </c>
      <c r="E4797">
        <v>6.7775309999999998</v>
      </c>
      <c r="F4797">
        <v>153.29916399999999</v>
      </c>
      <c r="G4797">
        <v>5.4986790000000001</v>
      </c>
    </row>
    <row r="4798" spans="1:9" x14ac:dyDescent="0.25">
      <c r="A4798">
        <v>4797</v>
      </c>
      <c r="D4798">
        <v>165.22129799999999</v>
      </c>
      <c r="E4798">
        <v>6.7775309999999998</v>
      </c>
      <c r="F4798">
        <v>153.29916399999999</v>
      </c>
      <c r="G4798">
        <v>5.4986790000000001</v>
      </c>
    </row>
    <row r="4799" spans="1:9" x14ac:dyDescent="0.25">
      <c r="A4799">
        <v>4798</v>
      </c>
      <c r="D4799">
        <v>165.22129799999999</v>
      </c>
      <c r="E4799">
        <v>6.7775309999999998</v>
      </c>
      <c r="F4799">
        <v>153.29916399999999</v>
      </c>
      <c r="G4799">
        <v>5.4986790000000001</v>
      </c>
    </row>
    <row r="4800" spans="1:9" x14ac:dyDescent="0.25">
      <c r="A4800">
        <v>4799</v>
      </c>
      <c r="D4800">
        <v>165.22129799999999</v>
      </c>
      <c r="E4800">
        <v>6.7775309999999998</v>
      </c>
      <c r="F4800">
        <v>153.29916399999999</v>
      </c>
      <c r="G4800">
        <v>5.4986790000000001</v>
      </c>
    </row>
    <row r="4801" spans="1:9" x14ac:dyDescent="0.25">
      <c r="A4801">
        <v>4800</v>
      </c>
      <c r="D4801">
        <v>165.22129799999999</v>
      </c>
      <c r="E4801">
        <v>6.7775309999999998</v>
      </c>
      <c r="F4801">
        <v>153.235005</v>
      </c>
      <c r="G4801">
        <v>5.5626259999999998</v>
      </c>
    </row>
    <row r="4802" spans="1:9" x14ac:dyDescent="0.25">
      <c r="A4802">
        <v>4801</v>
      </c>
      <c r="D4802">
        <v>165.22129799999999</v>
      </c>
      <c r="E4802">
        <v>6.7775309999999998</v>
      </c>
      <c r="F4802">
        <v>153.49142899999998</v>
      </c>
      <c r="G4802">
        <v>5.5626259999999998</v>
      </c>
    </row>
    <row r="4803" spans="1:9" x14ac:dyDescent="0.25">
      <c r="A4803">
        <v>4802</v>
      </c>
      <c r="D4803">
        <v>165.22129799999999</v>
      </c>
      <c r="E4803">
        <v>6.7775309999999998</v>
      </c>
      <c r="F4803">
        <v>153.49142899999998</v>
      </c>
      <c r="G4803">
        <v>5.5626259999999998</v>
      </c>
    </row>
    <row r="4804" spans="1:9" x14ac:dyDescent="0.25">
      <c r="A4804">
        <v>4803</v>
      </c>
      <c r="D4804">
        <v>165.22129799999999</v>
      </c>
      <c r="E4804">
        <v>6.7775309999999998</v>
      </c>
      <c r="F4804">
        <v>153.55558400000001</v>
      </c>
      <c r="G4804">
        <v>5.6265739999999997</v>
      </c>
    </row>
    <row r="4805" spans="1:9" x14ac:dyDescent="0.25">
      <c r="A4805">
        <v>4804</v>
      </c>
      <c r="D4805">
        <v>165.22129799999999</v>
      </c>
      <c r="E4805">
        <v>6.7775309999999998</v>
      </c>
      <c r="F4805">
        <v>153.68368900000002</v>
      </c>
      <c r="G4805">
        <v>5.6265739999999997</v>
      </c>
      <c r="H4805">
        <v>161.888237</v>
      </c>
      <c r="I4805">
        <v>9.0152870000000007</v>
      </c>
    </row>
    <row r="4806" spans="1:9" x14ac:dyDescent="0.25">
      <c r="A4806">
        <v>4805</v>
      </c>
      <c r="D4806">
        <v>165.22129799999999</v>
      </c>
      <c r="E4806">
        <v>6.7775309999999998</v>
      </c>
      <c r="F4806">
        <v>153.87606099999999</v>
      </c>
      <c r="G4806">
        <v>5.7544700000000004</v>
      </c>
      <c r="H4806">
        <v>161.888237</v>
      </c>
      <c r="I4806">
        <v>9.0152870000000007</v>
      </c>
    </row>
    <row r="4807" spans="1:9" x14ac:dyDescent="0.25">
      <c r="A4807">
        <v>4806</v>
      </c>
      <c r="F4807">
        <v>153.87606099999999</v>
      </c>
      <c r="G4807">
        <v>5.7544700000000004</v>
      </c>
      <c r="H4807">
        <v>161.888237</v>
      </c>
      <c r="I4807">
        <v>9.0152870000000007</v>
      </c>
    </row>
    <row r="4808" spans="1:9" x14ac:dyDescent="0.25">
      <c r="A4808">
        <v>4807</v>
      </c>
      <c r="F4808">
        <v>153.87606099999999</v>
      </c>
      <c r="G4808">
        <v>5.7544700000000004</v>
      </c>
      <c r="H4808">
        <v>161.888237</v>
      </c>
      <c r="I4808">
        <v>9.0152870000000007</v>
      </c>
    </row>
    <row r="4809" spans="1:9" x14ac:dyDescent="0.25">
      <c r="A4809">
        <v>4808</v>
      </c>
      <c r="F4809">
        <v>154.26058599999999</v>
      </c>
      <c r="G4809">
        <v>5.9463140000000001</v>
      </c>
      <c r="H4809">
        <v>161.888237</v>
      </c>
      <c r="I4809">
        <v>9.0152870000000007</v>
      </c>
    </row>
    <row r="4810" spans="1:9" x14ac:dyDescent="0.25">
      <c r="A4810">
        <v>4809</v>
      </c>
      <c r="H4810">
        <v>161.888237</v>
      </c>
      <c r="I4810">
        <v>9.0152870000000007</v>
      </c>
    </row>
    <row r="4811" spans="1:9" x14ac:dyDescent="0.25">
      <c r="A4811">
        <v>4810</v>
      </c>
      <c r="B4811">
        <v>175.412846</v>
      </c>
      <c r="C4811">
        <v>5.4347310000000002</v>
      </c>
      <c r="H4811">
        <v>161.888237</v>
      </c>
      <c r="I4811">
        <v>9.0152870000000007</v>
      </c>
    </row>
    <row r="4812" spans="1:9" x14ac:dyDescent="0.25">
      <c r="A4812">
        <v>4811</v>
      </c>
      <c r="B4812">
        <v>175.412846</v>
      </c>
      <c r="C4812">
        <v>5.4347310000000002</v>
      </c>
      <c r="H4812">
        <v>161.888237</v>
      </c>
      <c r="I4812">
        <v>9.0152870000000007</v>
      </c>
    </row>
    <row r="4813" spans="1:9" x14ac:dyDescent="0.25">
      <c r="A4813">
        <v>4812</v>
      </c>
      <c r="B4813">
        <v>175.412846</v>
      </c>
      <c r="C4813">
        <v>5.4347310000000002</v>
      </c>
      <c r="H4813">
        <v>161.888237</v>
      </c>
      <c r="I4813">
        <v>9.0152870000000007</v>
      </c>
    </row>
    <row r="4814" spans="1:9" x14ac:dyDescent="0.25">
      <c r="A4814">
        <v>4813</v>
      </c>
      <c r="B4814">
        <v>175.412846</v>
      </c>
      <c r="C4814">
        <v>5.4347310000000002</v>
      </c>
      <c r="H4814">
        <v>161.888237</v>
      </c>
      <c r="I4814">
        <v>9.0152870000000007</v>
      </c>
    </row>
    <row r="4815" spans="1:9" x14ac:dyDescent="0.25">
      <c r="A4815">
        <v>4814</v>
      </c>
      <c r="B4815">
        <v>175.412846</v>
      </c>
      <c r="C4815">
        <v>5.4347310000000002</v>
      </c>
      <c r="H4815">
        <v>161.888237</v>
      </c>
      <c r="I4815">
        <v>9.0152870000000007</v>
      </c>
    </row>
    <row r="4816" spans="1:9" x14ac:dyDescent="0.25">
      <c r="A4816">
        <v>4815</v>
      </c>
      <c r="B4816">
        <v>175.412846</v>
      </c>
      <c r="C4816">
        <v>5.4347310000000002</v>
      </c>
      <c r="H4816">
        <v>161.888237</v>
      </c>
      <c r="I4816">
        <v>9.0152870000000007</v>
      </c>
    </row>
    <row r="4817" spans="1:9" x14ac:dyDescent="0.25">
      <c r="A4817">
        <v>4816</v>
      </c>
      <c r="B4817">
        <v>175.412846</v>
      </c>
      <c r="C4817">
        <v>5.4347310000000002</v>
      </c>
      <c r="H4817">
        <v>161.888237</v>
      </c>
      <c r="I4817">
        <v>9.0152870000000007</v>
      </c>
    </row>
    <row r="4818" spans="1:9" x14ac:dyDescent="0.25">
      <c r="A4818">
        <v>4817</v>
      </c>
      <c r="B4818">
        <v>175.412846</v>
      </c>
      <c r="C4818">
        <v>5.4347310000000002</v>
      </c>
      <c r="H4818">
        <v>162.080502</v>
      </c>
      <c r="I4818">
        <v>9.0152870000000007</v>
      </c>
    </row>
    <row r="4819" spans="1:9" x14ac:dyDescent="0.25">
      <c r="A4819">
        <v>4818</v>
      </c>
      <c r="B4819">
        <v>175.412846</v>
      </c>
      <c r="C4819">
        <v>5.4347310000000002</v>
      </c>
      <c r="H4819">
        <v>162.144657</v>
      </c>
      <c r="I4819">
        <v>9.0792350000000006</v>
      </c>
    </row>
    <row r="4820" spans="1:9" x14ac:dyDescent="0.25">
      <c r="A4820">
        <v>4819</v>
      </c>
      <c r="B4820">
        <v>175.412846</v>
      </c>
      <c r="C4820">
        <v>5.4347310000000002</v>
      </c>
      <c r="H4820">
        <v>162.144657</v>
      </c>
      <c r="I4820">
        <v>9.0792350000000006</v>
      </c>
    </row>
    <row r="4821" spans="1:9" x14ac:dyDescent="0.25">
      <c r="A4821">
        <v>4820</v>
      </c>
      <c r="B4821">
        <v>175.412846</v>
      </c>
      <c r="C4821">
        <v>5.4347310000000002</v>
      </c>
      <c r="H4821">
        <v>162.20871</v>
      </c>
      <c r="I4821">
        <v>9.0792350000000006</v>
      </c>
    </row>
    <row r="4822" spans="1:9" x14ac:dyDescent="0.25">
      <c r="A4822">
        <v>4821</v>
      </c>
      <c r="B4822">
        <v>175.412846</v>
      </c>
      <c r="C4822">
        <v>5.4347310000000002</v>
      </c>
      <c r="H4822">
        <v>162.20871</v>
      </c>
      <c r="I4822">
        <v>9.0792350000000006</v>
      </c>
    </row>
    <row r="4823" spans="1:9" x14ac:dyDescent="0.25">
      <c r="A4823">
        <v>4822</v>
      </c>
      <c r="B4823">
        <v>175.412846</v>
      </c>
      <c r="C4823">
        <v>5.4347310000000002</v>
      </c>
      <c r="H4823">
        <v>162.27286900000001</v>
      </c>
      <c r="I4823">
        <v>9.0792350000000006</v>
      </c>
    </row>
    <row r="4824" spans="1:9" x14ac:dyDescent="0.25">
      <c r="A4824">
        <v>4823</v>
      </c>
      <c r="B4824">
        <v>175.412846</v>
      </c>
      <c r="C4824">
        <v>5.4347310000000002</v>
      </c>
      <c r="H4824">
        <v>162.40097399999999</v>
      </c>
      <c r="I4824">
        <v>9.0792350000000006</v>
      </c>
    </row>
    <row r="4825" spans="1:9" x14ac:dyDescent="0.25">
      <c r="A4825">
        <v>4824</v>
      </c>
      <c r="B4825">
        <v>175.412846</v>
      </c>
      <c r="C4825">
        <v>5.4347310000000002</v>
      </c>
      <c r="H4825">
        <v>162.40097399999999</v>
      </c>
      <c r="I4825">
        <v>9.0792350000000006</v>
      </c>
    </row>
    <row r="4826" spans="1:9" x14ac:dyDescent="0.25">
      <c r="A4826">
        <v>4825</v>
      </c>
      <c r="B4826">
        <v>175.412846</v>
      </c>
      <c r="C4826">
        <v>5.4347310000000002</v>
      </c>
      <c r="H4826">
        <v>162.40097399999999</v>
      </c>
      <c r="I4826">
        <v>9.0792350000000006</v>
      </c>
    </row>
    <row r="4827" spans="1:9" x14ac:dyDescent="0.25">
      <c r="A4827">
        <v>4826</v>
      </c>
      <c r="B4827">
        <v>175.412846</v>
      </c>
      <c r="C4827">
        <v>5.4347310000000002</v>
      </c>
      <c r="H4827">
        <v>162.59334200000001</v>
      </c>
      <c r="I4827">
        <v>8.9514449999999997</v>
      </c>
    </row>
    <row r="4828" spans="1:9" x14ac:dyDescent="0.25">
      <c r="A4828">
        <v>4827</v>
      </c>
      <c r="B4828">
        <v>175.412846</v>
      </c>
      <c r="C4828">
        <v>5.4347310000000002</v>
      </c>
    </row>
    <row r="4829" spans="1:9" x14ac:dyDescent="0.25">
      <c r="A4829">
        <v>4828</v>
      </c>
      <c r="B4829">
        <v>175.412846</v>
      </c>
      <c r="C4829">
        <v>5.4347310000000002</v>
      </c>
    </row>
    <row r="4830" spans="1:9" x14ac:dyDescent="0.25">
      <c r="A4830">
        <v>4829</v>
      </c>
      <c r="B4830">
        <v>175.73332199999999</v>
      </c>
      <c r="C4830">
        <v>5.3708879999999999</v>
      </c>
    </row>
    <row r="4831" spans="1:9" x14ac:dyDescent="0.25">
      <c r="A4831">
        <v>4830</v>
      </c>
      <c r="D4831">
        <v>185.796662</v>
      </c>
      <c r="E4831">
        <v>6.5217390000000002</v>
      </c>
    </row>
    <row r="4832" spans="1:9" x14ac:dyDescent="0.25">
      <c r="A4832">
        <v>4831</v>
      </c>
      <c r="D4832">
        <v>185.796662</v>
      </c>
      <c r="E4832">
        <v>6.5217390000000002</v>
      </c>
      <c r="F4832">
        <v>172.20799700000001</v>
      </c>
      <c r="G4832">
        <v>4.6674610000000003</v>
      </c>
    </row>
    <row r="4833" spans="1:7" x14ac:dyDescent="0.25">
      <c r="A4833">
        <v>4832</v>
      </c>
      <c r="D4833">
        <v>185.796662</v>
      </c>
      <c r="E4833">
        <v>6.5217390000000002</v>
      </c>
      <c r="F4833">
        <v>172.20799700000001</v>
      </c>
      <c r="G4833">
        <v>4.6674610000000003</v>
      </c>
    </row>
    <row r="4834" spans="1:7" x14ac:dyDescent="0.25">
      <c r="A4834">
        <v>4833</v>
      </c>
      <c r="D4834">
        <v>185.796662</v>
      </c>
      <c r="E4834">
        <v>6.5217390000000002</v>
      </c>
      <c r="F4834">
        <v>172.20799700000001</v>
      </c>
      <c r="G4834">
        <v>4.6674610000000003</v>
      </c>
    </row>
    <row r="4835" spans="1:7" x14ac:dyDescent="0.25">
      <c r="A4835">
        <v>4834</v>
      </c>
      <c r="D4835">
        <v>185.796662</v>
      </c>
      <c r="E4835">
        <v>6.5217390000000002</v>
      </c>
      <c r="F4835">
        <v>172.20799700000001</v>
      </c>
      <c r="G4835">
        <v>4.6674610000000003</v>
      </c>
    </row>
    <row r="4836" spans="1:7" x14ac:dyDescent="0.25">
      <c r="A4836">
        <v>4835</v>
      </c>
      <c r="D4836">
        <v>185.796662</v>
      </c>
      <c r="E4836">
        <v>6.5217390000000002</v>
      </c>
      <c r="F4836">
        <v>172.20799700000001</v>
      </c>
      <c r="G4836">
        <v>4.6674610000000003</v>
      </c>
    </row>
    <row r="4837" spans="1:7" x14ac:dyDescent="0.25">
      <c r="A4837">
        <v>4836</v>
      </c>
      <c r="D4837">
        <v>185.796662</v>
      </c>
      <c r="E4837">
        <v>6.5217390000000002</v>
      </c>
      <c r="F4837">
        <v>172.20799700000001</v>
      </c>
      <c r="G4837">
        <v>4.6674610000000003</v>
      </c>
    </row>
    <row r="4838" spans="1:7" x14ac:dyDescent="0.25">
      <c r="A4838">
        <v>4837</v>
      </c>
      <c r="D4838">
        <v>185.796662</v>
      </c>
      <c r="E4838">
        <v>6.5217390000000002</v>
      </c>
      <c r="F4838">
        <v>172.20799700000001</v>
      </c>
      <c r="G4838">
        <v>4.6674610000000003</v>
      </c>
    </row>
    <row r="4839" spans="1:7" x14ac:dyDescent="0.25">
      <c r="A4839">
        <v>4838</v>
      </c>
      <c r="D4839">
        <v>185.796662</v>
      </c>
      <c r="E4839">
        <v>6.5217390000000002</v>
      </c>
      <c r="F4839">
        <v>172.20799700000001</v>
      </c>
      <c r="G4839">
        <v>4.6674610000000003</v>
      </c>
    </row>
    <row r="4840" spans="1:7" x14ac:dyDescent="0.25">
      <c r="A4840">
        <v>4839</v>
      </c>
      <c r="D4840">
        <v>185.796662</v>
      </c>
      <c r="E4840">
        <v>6.5217390000000002</v>
      </c>
      <c r="F4840">
        <v>172.20799700000001</v>
      </c>
      <c r="G4840">
        <v>4.6674610000000003</v>
      </c>
    </row>
    <row r="4841" spans="1:7" x14ac:dyDescent="0.25">
      <c r="A4841">
        <v>4840</v>
      </c>
      <c r="D4841">
        <v>185.796662</v>
      </c>
      <c r="E4841">
        <v>6.5217390000000002</v>
      </c>
      <c r="F4841">
        <v>172.20799700000001</v>
      </c>
      <c r="G4841">
        <v>4.6674610000000003</v>
      </c>
    </row>
    <row r="4842" spans="1:7" x14ac:dyDescent="0.25">
      <c r="A4842">
        <v>4841</v>
      </c>
      <c r="D4842">
        <v>185.796662</v>
      </c>
      <c r="E4842">
        <v>6.5217390000000002</v>
      </c>
      <c r="F4842">
        <v>172.20799700000001</v>
      </c>
      <c r="G4842">
        <v>4.6674610000000003</v>
      </c>
    </row>
    <row r="4843" spans="1:7" x14ac:dyDescent="0.25">
      <c r="A4843">
        <v>4842</v>
      </c>
      <c r="D4843">
        <v>185.796662</v>
      </c>
      <c r="E4843">
        <v>6.5217390000000002</v>
      </c>
      <c r="F4843">
        <v>172.336209</v>
      </c>
      <c r="G4843">
        <v>4.6674610000000003</v>
      </c>
    </row>
    <row r="4844" spans="1:7" x14ac:dyDescent="0.25">
      <c r="A4844">
        <v>4843</v>
      </c>
      <c r="D4844">
        <v>185.796662</v>
      </c>
      <c r="E4844">
        <v>6.5217390000000002</v>
      </c>
      <c r="F4844">
        <v>172.336209</v>
      </c>
      <c r="G4844">
        <v>4.6674610000000003</v>
      </c>
    </row>
    <row r="4845" spans="1:7" x14ac:dyDescent="0.25">
      <c r="A4845">
        <v>4844</v>
      </c>
      <c r="D4845">
        <v>185.796662</v>
      </c>
      <c r="E4845">
        <v>6.5217390000000002</v>
      </c>
      <c r="F4845">
        <v>172.336209</v>
      </c>
      <c r="G4845">
        <v>4.6674610000000003</v>
      </c>
    </row>
    <row r="4846" spans="1:7" x14ac:dyDescent="0.25">
      <c r="A4846">
        <v>4845</v>
      </c>
      <c r="D4846">
        <v>185.796662</v>
      </c>
      <c r="E4846">
        <v>6.5217390000000002</v>
      </c>
      <c r="F4846">
        <v>172.336209</v>
      </c>
      <c r="G4846">
        <v>4.6674610000000003</v>
      </c>
    </row>
    <row r="4847" spans="1:7" x14ac:dyDescent="0.25">
      <c r="A4847">
        <v>4846</v>
      </c>
      <c r="D4847">
        <v>185.796662</v>
      </c>
      <c r="E4847">
        <v>6.5217390000000002</v>
      </c>
      <c r="F4847">
        <v>172.336209</v>
      </c>
      <c r="G4847">
        <v>4.6674610000000003</v>
      </c>
    </row>
    <row r="4848" spans="1:7" x14ac:dyDescent="0.25">
      <c r="A4848">
        <v>4847</v>
      </c>
      <c r="D4848">
        <v>185.796662</v>
      </c>
      <c r="E4848">
        <v>6.5217390000000002</v>
      </c>
      <c r="F4848">
        <v>172.59252599999999</v>
      </c>
      <c r="G4848">
        <v>4.7953570000000001</v>
      </c>
    </row>
    <row r="4849" spans="1:9" x14ac:dyDescent="0.25">
      <c r="A4849">
        <v>4848</v>
      </c>
      <c r="D4849">
        <v>185.796662</v>
      </c>
      <c r="E4849">
        <v>6.5217390000000002</v>
      </c>
      <c r="F4849">
        <v>172.59252599999999</v>
      </c>
      <c r="G4849">
        <v>4.7953570000000001</v>
      </c>
    </row>
    <row r="4850" spans="1:9" x14ac:dyDescent="0.25">
      <c r="A4850">
        <v>4849</v>
      </c>
      <c r="D4850">
        <v>185.796662</v>
      </c>
      <c r="E4850">
        <v>6.5217390000000002</v>
      </c>
      <c r="F4850">
        <v>172.72073399999999</v>
      </c>
      <c r="G4850">
        <v>4.8593039999999998</v>
      </c>
    </row>
    <row r="4851" spans="1:9" x14ac:dyDescent="0.25">
      <c r="A4851">
        <v>4850</v>
      </c>
      <c r="F4851">
        <v>172.72073399999999</v>
      </c>
      <c r="G4851">
        <v>4.8593039999999998</v>
      </c>
    </row>
    <row r="4852" spans="1:9" x14ac:dyDescent="0.25">
      <c r="A4852">
        <v>4851</v>
      </c>
      <c r="B4852">
        <v>194.834419</v>
      </c>
      <c r="C4852">
        <v>5.1150960000000003</v>
      </c>
      <c r="H4852">
        <v>182.591812</v>
      </c>
      <c r="I4852">
        <v>8.1202269999999999</v>
      </c>
    </row>
    <row r="4853" spans="1:9" x14ac:dyDescent="0.25">
      <c r="A4853">
        <v>4852</v>
      </c>
      <c r="B4853">
        <v>194.834419</v>
      </c>
      <c r="C4853">
        <v>5.1150960000000003</v>
      </c>
      <c r="H4853">
        <v>182.591812</v>
      </c>
      <c r="I4853">
        <v>8.1202269999999999</v>
      </c>
    </row>
    <row r="4854" spans="1:9" x14ac:dyDescent="0.25">
      <c r="A4854">
        <v>4853</v>
      </c>
      <c r="B4854">
        <v>194.834419</v>
      </c>
      <c r="C4854">
        <v>5.1150960000000003</v>
      </c>
      <c r="H4854">
        <v>182.591812</v>
      </c>
      <c r="I4854">
        <v>8.1202269999999999</v>
      </c>
    </row>
    <row r="4855" spans="1:9" x14ac:dyDescent="0.25">
      <c r="A4855">
        <v>4854</v>
      </c>
      <c r="B4855">
        <v>194.834419</v>
      </c>
      <c r="C4855">
        <v>5.1150960000000003</v>
      </c>
      <c r="H4855">
        <v>182.591812</v>
      </c>
      <c r="I4855">
        <v>8.1202269999999999</v>
      </c>
    </row>
    <row r="4856" spans="1:9" x14ac:dyDescent="0.25">
      <c r="A4856">
        <v>4855</v>
      </c>
      <c r="B4856">
        <v>194.834419</v>
      </c>
      <c r="C4856">
        <v>5.1150960000000003</v>
      </c>
      <c r="H4856">
        <v>182.591812</v>
      </c>
      <c r="I4856">
        <v>8.1202269999999999</v>
      </c>
    </row>
    <row r="4857" spans="1:9" x14ac:dyDescent="0.25">
      <c r="A4857">
        <v>4856</v>
      </c>
      <c r="B4857">
        <v>194.834419</v>
      </c>
      <c r="C4857">
        <v>5.1150960000000003</v>
      </c>
      <c r="H4857">
        <v>182.591812</v>
      </c>
      <c r="I4857">
        <v>8.1202269999999999</v>
      </c>
    </row>
    <row r="4858" spans="1:9" x14ac:dyDescent="0.25">
      <c r="A4858">
        <v>4857</v>
      </c>
      <c r="B4858">
        <v>194.834419</v>
      </c>
      <c r="C4858">
        <v>5.1150960000000003</v>
      </c>
      <c r="H4858">
        <v>182.591812</v>
      </c>
      <c r="I4858">
        <v>8.1202269999999999</v>
      </c>
    </row>
    <row r="4859" spans="1:9" x14ac:dyDescent="0.25">
      <c r="A4859">
        <v>4858</v>
      </c>
      <c r="B4859">
        <v>194.834419</v>
      </c>
      <c r="C4859">
        <v>5.1150960000000003</v>
      </c>
      <c r="H4859">
        <v>182.591812</v>
      </c>
      <c r="I4859">
        <v>8.1202269999999999</v>
      </c>
    </row>
    <row r="4860" spans="1:9" x14ac:dyDescent="0.25">
      <c r="A4860">
        <v>4859</v>
      </c>
      <c r="B4860">
        <v>194.834419</v>
      </c>
      <c r="C4860">
        <v>5.1150960000000003</v>
      </c>
      <c r="H4860">
        <v>182.591812</v>
      </c>
      <c r="I4860">
        <v>8.1202269999999999</v>
      </c>
    </row>
    <row r="4861" spans="1:9" x14ac:dyDescent="0.25">
      <c r="A4861">
        <v>4860</v>
      </c>
      <c r="B4861">
        <v>194.834419</v>
      </c>
      <c r="C4861">
        <v>5.1150960000000003</v>
      </c>
      <c r="H4861">
        <v>182.591812</v>
      </c>
      <c r="I4861">
        <v>8.1202269999999999</v>
      </c>
    </row>
    <row r="4862" spans="1:9" x14ac:dyDescent="0.25">
      <c r="A4862">
        <v>4861</v>
      </c>
      <c r="B4862">
        <v>194.834419</v>
      </c>
      <c r="C4862">
        <v>5.1150960000000003</v>
      </c>
      <c r="H4862">
        <v>182.591812</v>
      </c>
      <c r="I4862">
        <v>8.1202269999999999</v>
      </c>
    </row>
    <row r="4863" spans="1:9" x14ac:dyDescent="0.25">
      <c r="A4863">
        <v>4862</v>
      </c>
      <c r="B4863">
        <v>194.834419</v>
      </c>
      <c r="C4863">
        <v>5.1150960000000003</v>
      </c>
      <c r="H4863">
        <v>182.591812</v>
      </c>
      <c r="I4863">
        <v>8.1202269999999999</v>
      </c>
    </row>
    <row r="4864" spans="1:9" x14ac:dyDescent="0.25">
      <c r="A4864">
        <v>4863</v>
      </c>
      <c r="B4864">
        <v>194.834419</v>
      </c>
      <c r="C4864">
        <v>5.1150960000000003</v>
      </c>
      <c r="H4864">
        <v>182.591812</v>
      </c>
      <c r="I4864">
        <v>8.1202269999999999</v>
      </c>
    </row>
    <row r="4865" spans="1:9" x14ac:dyDescent="0.25">
      <c r="A4865">
        <v>4864</v>
      </c>
      <c r="B4865">
        <v>194.834419</v>
      </c>
      <c r="C4865">
        <v>5.1150960000000003</v>
      </c>
      <c r="H4865">
        <v>182.720022</v>
      </c>
      <c r="I4865">
        <v>8.056279</v>
      </c>
    </row>
    <row r="4866" spans="1:9" x14ac:dyDescent="0.25">
      <c r="A4866">
        <v>4865</v>
      </c>
      <c r="B4866">
        <v>194.834419</v>
      </c>
      <c r="C4866">
        <v>5.1150960000000003</v>
      </c>
      <c r="H4866">
        <v>182.720022</v>
      </c>
      <c r="I4866">
        <v>8.056279</v>
      </c>
    </row>
    <row r="4867" spans="1:9" x14ac:dyDescent="0.25">
      <c r="A4867">
        <v>4866</v>
      </c>
      <c r="B4867">
        <v>194.834419</v>
      </c>
      <c r="C4867">
        <v>5.1150960000000003</v>
      </c>
      <c r="H4867">
        <v>182.91228699999999</v>
      </c>
      <c r="I4867">
        <v>8.056279</v>
      </c>
    </row>
    <row r="4868" spans="1:9" x14ac:dyDescent="0.25">
      <c r="A4868">
        <v>4867</v>
      </c>
      <c r="B4868">
        <v>194.834419</v>
      </c>
      <c r="C4868">
        <v>5.1150960000000003</v>
      </c>
      <c r="H4868">
        <v>182.97633999999999</v>
      </c>
      <c r="I4868">
        <v>8.056279</v>
      </c>
    </row>
    <row r="4869" spans="1:9" x14ac:dyDescent="0.25">
      <c r="A4869">
        <v>4868</v>
      </c>
      <c r="B4869">
        <v>194.834419</v>
      </c>
      <c r="C4869">
        <v>5.1150960000000003</v>
      </c>
      <c r="H4869">
        <v>183.04049699999999</v>
      </c>
      <c r="I4869">
        <v>8.056279</v>
      </c>
    </row>
    <row r="4870" spans="1:9" x14ac:dyDescent="0.25">
      <c r="A4870">
        <v>4869</v>
      </c>
      <c r="B4870">
        <v>194.834419</v>
      </c>
      <c r="C4870">
        <v>5.1150960000000003</v>
      </c>
      <c r="H4870">
        <v>183.04049699999999</v>
      </c>
      <c r="I4870">
        <v>8.056279</v>
      </c>
    </row>
    <row r="4871" spans="1:9" x14ac:dyDescent="0.25">
      <c r="A4871">
        <v>4870</v>
      </c>
      <c r="B4871">
        <v>194.834419</v>
      </c>
      <c r="C4871">
        <v>5.1150960000000003</v>
      </c>
      <c r="H4871">
        <v>183.23275999999998</v>
      </c>
      <c r="I4871">
        <v>8.056279</v>
      </c>
    </row>
    <row r="4872" spans="1:9" x14ac:dyDescent="0.25">
      <c r="A4872">
        <v>4871</v>
      </c>
      <c r="B4872">
        <v>194.96262999999999</v>
      </c>
      <c r="C4872">
        <v>5.2429920000000001</v>
      </c>
      <c r="H4872">
        <v>183.23275999999998</v>
      </c>
      <c r="I4872">
        <v>8.056279</v>
      </c>
    </row>
    <row r="4873" spans="1:9" x14ac:dyDescent="0.25">
      <c r="A4873">
        <v>4872</v>
      </c>
      <c r="B4873">
        <v>194.96262999999999</v>
      </c>
      <c r="C4873">
        <v>5.2429920000000001</v>
      </c>
      <c r="H4873">
        <v>183.360972</v>
      </c>
      <c r="I4873">
        <v>8.056279</v>
      </c>
    </row>
    <row r="4874" spans="1:9" x14ac:dyDescent="0.25">
      <c r="A4874">
        <v>4873</v>
      </c>
    </row>
    <row r="4875" spans="1:9" x14ac:dyDescent="0.25">
      <c r="A4875">
        <v>4874</v>
      </c>
      <c r="D4875">
        <v>205.18652299999999</v>
      </c>
      <c r="E4875">
        <v>6.0065749999999998</v>
      </c>
      <c r="F4875">
        <v>192.07825499999998</v>
      </c>
      <c r="G4875">
        <v>4.4757220000000002</v>
      </c>
    </row>
    <row r="4876" spans="1:9" x14ac:dyDescent="0.25">
      <c r="A4876">
        <v>4875</v>
      </c>
      <c r="D4876">
        <v>205.18652299999999</v>
      </c>
      <c r="E4876">
        <v>6.0065749999999998</v>
      </c>
      <c r="F4876">
        <v>192.07825499999998</v>
      </c>
      <c r="G4876">
        <v>4.4757220000000002</v>
      </c>
    </row>
    <row r="4877" spans="1:9" x14ac:dyDescent="0.25">
      <c r="A4877">
        <v>4876</v>
      </c>
      <c r="D4877">
        <v>205.18652299999999</v>
      </c>
      <c r="E4877">
        <v>6.0065749999999998</v>
      </c>
      <c r="F4877">
        <v>192.07825499999998</v>
      </c>
      <c r="G4877">
        <v>4.4757220000000002</v>
      </c>
    </row>
    <row r="4878" spans="1:9" x14ac:dyDescent="0.25">
      <c r="A4878">
        <v>4877</v>
      </c>
      <c r="D4878">
        <v>205.18652299999999</v>
      </c>
      <c r="E4878">
        <v>6.0065749999999998</v>
      </c>
      <c r="F4878">
        <v>192.07825499999998</v>
      </c>
      <c r="G4878">
        <v>4.4757220000000002</v>
      </c>
    </row>
    <row r="4879" spans="1:9" x14ac:dyDescent="0.25">
      <c r="A4879">
        <v>4878</v>
      </c>
      <c r="D4879">
        <v>205.18652299999999</v>
      </c>
      <c r="E4879">
        <v>6.0065749999999998</v>
      </c>
      <c r="F4879">
        <v>192.07825499999998</v>
      </c>
      <c r="G4879">
        <v>4.603618</v>
      </c>
    </row>
    <row r="4880" spans="1:9" x14ac:dyDescent="0.25">
      <c r="A4880">
        <v>4879</v>
      </c>
      <c r="D4880">
        <v>205.18652299999999</v>
      </c>
      <c r="E4880">
        <v>6.0065749999999998</v>
      </c>
      <c r="F4880">
        <v>192.07825499999998</v>
      </c>
      <c r="G4880">
        <v>4.603618</v>
      </c>
    </row>
    <row r="4881" spans="1:7" x14ac:dyDescent="0.25">
      <c r="A4881">
        <v>4880</v>
      </c>
      <c r="D4881">
        <v>205.18652299999999</v>
      </c>
      <c r="E4881">
        <v>6.0065749999999998</v>
      </c>
      <c r="F4881">
        <v>192.07825499999998</v>
      </c>
      <c r="G4881">
        <v>4.603618</v>
      </c>
    </row>
    <row r="4882" spans="1:7" x14ac:dyDescent="0.25">
      <c r="A4882">
        <v>4881</v>
      </c>
      <c r="D4882">
        <v>205.18652299999999</v>
      </c>
      <c r="E4882">
        <v>6.0065749999999998</v>
      </c>
      <c r="F4882">
        <v>192.07825499999998</v>
      </c>
      <c r="G4882">
        <v>4.603618</v>
      </c>
    </row>
    <row r="4883" spans="1:7" x14ac:dyDescent="0.25">
      <c r="A4883">
        <v>4882</v>
      </c>
      <c r="D4883">
        <v>205.18652299999999</v>
      </c>
      <c r="E4883">
        <v>6.0065749999999998</v>
      </c>
      <c r="F4883">
        <v>192.07825499999998</v>
      </c>
      <c r="G4883">
        <v>4.603618</v>
      </c>
    </row>
    <row r="4884" spans="1:7" x14ac:dyDescent="0.25">
      <c r="A4884">
        <v>4883</v>
      </c>
      <c r="D4884">
        <v>205.18652299999999</v>
      </c>
      <c r="E4884">
        <v>6.0065749999999998</v>
      </c>
      <c r="F4884">
        <v>192.07825499999998</v>
      </c>
      <c r="G4884">
        <v>4.603618</v>
      </c>
    </row>
    <row r="4885" spans="1:7" x14ac:dyDescent="0.25">
      <c r="A4885">
        <v>4884</v>
      </c>
      <c r="D4885">
        <v>205.18652299999999</v>
      </c>
      <c r="E4885">
        <v>6.0065749999999998</v>
      </c>
      <c r="F4885">
        <v>192.20646500000001</v>
      </c>
      <c r="G4885">
        <v>4.603618</v>
      </c>
    </row>
    <row r="4886" spans="1:7" x14ac:dyDescent="0.25">
      <c r="A4886">
        <v>4885</v>
      </c>
      <c r="D4886">
        <v>205.18652299999999</v>
      </c>
      <c r="E4886">
        <v>6.0065749999999998</v>
      </c>
      <c r="F4886">
        <v>192.20646500000001</v>
      </c>
      <c r="G4886">
        <v>4.603618</v>
      </c>
    </row>
    <row r="4887" spans="1:7" x14ac:dyDescent="0.25">
      <c r="A4887">
        <v>4886</v>
      </c>
      <c r="D4887">
        <v>205.18652299999999</v>
      </c>
      <c r="E4887">
        <v>6.0065749999999998</v>
      </c>
      <c r="F4887">
        <v>192.27051900000001</v>
      </c>
      <c r="G4887">
        <v>4.603618</v>
      </c>
    </row>
    <row r="4888" spans="1:7" x14ac:dyDescent="0.25">
      <c r="A4888">
        <v>4887</v>
      </c>
      <c r="D4888">
        <v>205.18652299999999</v>
      </c>
      <c r="E4888">
        <v>6.0065749999999998</v>
      </c>
      <c r="F4888">
        <v>192.334677</v>
      </c>
      <c r="G4888">
        <v>4.603618</v>
      </c>
    </row>
    <row r="4889" spans="1:7" x14ac:dyDescent="0.25">
      <c r="A4889">
        <v>4888</v>
      </c>
      <c r="D4889">
        <v>205.18652299999999</v>
      </c>
      <c r="E4889">
        <v>6.0065749999999998</v>
      </c>
      <c r="F4889">
        <v>192.39873</v>
      </c>
      <c r="G4889">
        <v>4.6674610000000003</v>
      </c>
    </row>
    <row r="4890" spans="1:7" x14ac:dyDescent="0.25">
      <c r="A4890">
        <v>4889</v>
      </c>
      <c r="D4890">
        <v>205.18652299999999</v>
      </c>
      <c r="E4890">
        <v>6.0065749999999998</v>
      </c>
      <c r="F4890">
        <v>192.39873</v>
      </c>
      <c r="G4890">
        <v>4.6674610000000003</v>
      </c>
    </row>
    <row r="4891" spans="1:7" x14ac:dyDescent="0.25">
      <c r="A4891">
        <v>4890</v>
      </c>
      <c r="D4891">
        <v>205.18652299999999</v>
      </c>
      <c r="E4891">
        <v>6.0065749999999998</v>
      </c>
      <c r="F4891">
        <v>192.46288699999999</v>
      </c>
      <c r="G4891">
        <v>4.7953570000000001</v>
      </c>
    </row>
    <row r="4892" spans="1:7" x14ac:dyDescent="0.25">
      <c r="A4892">
        <v>4891</v>
      </c>
      <c r="D4892">
        <v>205.18652299999999</v>
      </c>
      <c r="E4892">
        <v>6.0065749999999998</v>
      </c>
      <c r="F4892">
        <v>192.59099399999999</v>
      </c>
      <c r="G4892">
        <v>4.7953570000000001</v>
      </c>
    </row>
    <row r="4893" spans="1:7" x14ac:dyDescent="0.25">
      <c r="A4893">
        <v>4892</v>
      </c>
      <c r="D4893">
        <v>205.18652299999999</v>
      </c>
      <c r="E4893">
        <v>6.0065749999999998</v>
      </c>
      <c r="F4893">
        <v>192.65515099999999</v>
      </c>
      <c r="G4893">
        <v>4.7314090000000002</v>
      </c>
    </row>
    <row r="4894" spans="1:7" x14ac:dyDescent="0.25">
      <c r="A4894">
        <v>4893</v>
      </c>
      <c r="D4894">
        <v>205.18652299999999</v>
      </c>
      <c r="E4894">
        <v>6.0065749999999998</v>
      </c>
      <c r="F4894">
        <v>192.65515099999999</v>
      </c>
      <c r="G4894">
        <v>4.7314090000000002</v>
      </c>
    </row>
    <row r="4895" spans="1:7" x14ac:dyDescent="0.25">
      <c r="A4895">
        <v>4894</v>
      </c>
      <c r="D4895">
        <v>205.18652299999999</v>
      </c>
      <c r="E4895">
        <v>6.0065749999999998</v>
      </c>
      <c r="F4895">
        <v>192.65515099999999</v>
      </c>
      <c r="G4895">
        <v>4.7314090000000002</v>
      </c>
    </row>
    <row r="4896" spans="1:7" x14ac:dyDescent="0.25">
      <c r="A4896">
        <v>4895</v>
      </c>
      <c r="F4896">
        <v>193.03967900000001</v>
      </c>
      <c r="G4896">
        <v>4.9232529999999999</v>
      </c>
    </row>
    <row r="4897" spans="1:9" x14ac:dyDescent="0.25">
      <c r="A4897">
        <v>4896</v>
      </c>
      <c r="B4897">
        <v>212.11419599999999</v>
      </c>
      <c r="C4897">
        <v>5.5861729999999996</v>
      </c>
    </row>
    <row r="4898" spans="1:9" x14ac:dyDescent="0.25">
      <c r="A4898">
        <v>4897</v>
      </c>
      <c r="B4898">
        <v>212.11419599999999</v>
      </c>
      <c r="C4898">
        <v>5.5861729999999996</v>
      </c>
      <c r="H4898">
        <v>203.62027699999999</v>
      </c>
      <c r="I4898">
        <v>7.8685989999999997</v>
      </c>
    </row>
    <row r="4899" spans="1:9" x14ac:dyDescent="0.25">
      <c r="A4899">
        <v>4898</v>
      </c>
      <c r="B4899">
        <v>212.11419599999999</v>
      </c>
      <c r="C4899">
        <v>5.5861729999999996</v>
      </c>
      <c r="H4899">
        <v>203.62027699999999</v>
      </c>
      <c r="I4899">
        <v>7.8685989999999997</v>
      </c>
    </row>
    <row r="4900" spans="1:9" x14ac:dyDescent="0.25">
      <c r="A4900">
        <v>4899</v>
      </c>
      <c r="B4900">
        <v>212.11419599999999</v>
      </c>
      <c r="C4900">
        <v>5.5861729999999996</v>
      </c>
      <c r="H4900">
        <v>203.62027699999999</v>
      </c>
      <c r="I4900">
        <v>7.8685989999999997</v>
      </c>
    </row>
    <row r="4901" spans="1:9" x14ac:dyDescent="0.25">
      <c r="A4901">
        <v>4900</v>
      </c>
      <c r="B4901">
        <v>212.11419599999999</v>
      </c>
      <c r="C4901">
        <v>5.5861729999999996</v>
      </c>
      <c r="H4901">
        <v>203.62027699999999</v>
      </c>
      <c r="I4901">
        <v>7.8685989999999997</v>
      </c>
    </row>
    <row r="4902" spans="1:9" x14ac:dyDescent="0.25">
      <c r="A4902">
        <v>4901</v>
      </c>
      <c r="B4902">
        <v>212.11419599999999</v>
      </c>
      <c r="C4902">
        <v>5.5861729999999996</v>
      </c>
      <c r="H4902">
        <v>203.62027699999999</v>
      </c>
      <c r="I4902">
        <v>7.8685989999999997</v>
      </c>
    </row>
    <row r="4903" spans="1:9" x14ac:dyDescent="0.25">
      <c r="A4903">
        <v>4902</v>
      </c>
      <c r="B4903">
        <v>212.11419599999999</v>
      </c>
      <c r="C4903">
        <v>5.5861729999999996</v>
      </c>
      <c r="H4903">
        <v>203.62027699999999</v>
      </c>
      <c r="I4903">
        <v>7.8685989999999997</v>
      </c>
    </row>
    <row r="4904" spans="1:9" x14ac:dyDescent="0.25">
      <c r="A4904">
        <v>4903</v>
      </c>
      <c r="B4904">
        <v>212.11419599999999</v>
      </c>
      <c r="C4904">
        <v>5.5861729999999996</v>
      </c>
      <c r="H4904">
        <v>203.62027699999999</v>
      </c>
      <c r="I4904">
        <v>7.8685989999999997</v>
      </c>
    </row>
    <row r="4905" spans="1:9" x14ac:dyDescent="0.25">
      <c r="A4905">
        <v>4904</v>
      </c>
      <c r="B4905">
        <v>212.11419599999999</v>
      </c>
      <c r="C4905">
        <v>5.5861729999999996</v>
      </c>
      <c r="H4905">
        <v>203.62027699999999</v>
      </c>
      <c r="I4905">
        <v>7.8685989999999997</v>
      </c>
    </row>
    <row r="4906" spans="1:9" x14ac:dyDescent="0.25">
      <c r="A4906">
        <v>4905</v>
      </c>
      <c r="B4906">
        <v>212.11419599999999</v>
      </c>
      <c r="C4906">
        <v>5.5861729999999996</v>
      </c>
      <c r="H4906">
        <v>203.62027699999999</v>
      </c>
      <c r="I4906">
        <v>7.8685989999999997</v>
      </c>
    </row>
    <row r="4907" spans="1:9" x14ac:dyDescent="0.25">
      <c r="A4907">
        <v>4906</v>
      </c>
      <c r="B4907">
        <v>212.11419599999999</v>
      </c>
      <c r="C4907">
        <v>5.5861729999999996</v>
      </c>
      <c r="H4907">
        <v>203.62027699999999</v>
      </c>
      <c r="I4907">
        <v>7.8685989999999997</v>
      </c>
    </row>
    <row r="4908" spans="1:9" x14ac:dyDescent="0.25">
      <c r="A4908">
        <v>4907</v>
      </c>
      <c r="B4908">
        <v>212.11419599999999</v>
      </c>
      <c r="C4908">
        <v>5.5861729999999996</v>
      </c>
      <c r="H4908">
        <v>203.62027699999999</v>
      </c>
      <c r="I4908">
        <v>7.8685989999999997</v>
      </c>
    </row>
    <row r="4909" spans="1:9" x14ac:dyDescent="0.25">
      <c r="A4909">
        <v>4908</v>
      </c>
      <c r="B4909">
        <v>212.11419599999999</v>
      </c>
      <c r="C4909">
        <v>5.5861729999999996</v>
      </c>
      <c r="H4909">
        <v>203.62027699999999</v>
      </c>
      <c r="I4909">
        <v>7.8685989999999997</v>
      </c>
    </row>
    <row r="4910" spans="1:9" x14ac:dyDescent="0.25">
      <c r="A4910">
        <v>4909</v>
      </c>
      <c r="B4910">
        <v>212.11419599999999</v>
      </c>
      <c r="C4910">
        <v>5.5861729999999996</v>
      </c>
      <c r="H4910">
        <v>203.62027699999999</v>
      </c>
      <c r="I4910">
        <v>7.8685989999999997</v>
      </c>
    </row>
    <row r="4911" spans="1:9" x14ac:dyDescent="0.25">
      <c r="A4911">
        <v>4910</v>
      </c>
      <c r="B4911">
        <v>212.11419599999999</v>
      </c>
      <c r="C4911">
        <v>5.5861729999999996</v>
      </c>
      <c r="H4911">
        <v>203.62027699999999</v>
      </c>
      <c r="I4911">
        <v>7.8685989999999997</v>
      </c>
    </row>
    <row r="4912" spans="1:9" x14ac:dyDescent="0.25">
      <c r="A4912">
        <v>4911</v>
      </c>
      <c r="B4912">
        <v>212.11419599999999</v>
      </c>
      <c r="C4912">
        <v>5.5861729999999996</v>
      </c>
      <c r="H4912">
        <v>203.80098599999999</v>
      </c>
      <c r="I4912">
        <v>7.8085269999999998</v>
      </c>
    </row>
    <row r="4913" spans="1:9" x14ac:dyDescent="0.25">
      <c r="A4913">
        <v>4912</v>
      </c>
      <c r="B4913">
        <v>212.17436900000001</v>
      </c>
      <c r="C4913">
        <v>5.5861729999999996</v>
      </c>
      <c r="H4913">
        <v>203.80098599999999</v>
      </c>
      <c r="I4913">
        <v>7.8085269999999998</v>
      </c>
    </row>
    <row r="4914" spans="1:9" x14ac:dyDescent="0.25">
      <c r="A4914">
        <v>4913</v>
      </c>
      <c r="B4914">
        <v>212.17436900000001</v>
      </c>
      <c r="C4914">
        <v>5.5861729999999996</v>
      </c>
      <c r="H4914">
        <v>203.80098599999999</v>
      </c>
      <c r="I4914">
        <v>7.8085269999999998</v>
      </c>
    </row>
    <row r="4915" spans="1:9" x14ac:dyDescent="0.25">
      <c r="A4915">
        <v>4914</v>
      </c>
      <c r="B4915">
        <v>212.47562299999998</v>
      </c>
      <c r="C4915">
        <v>5.6461449999999997</v>
      </c>
      <c r="H4915">
        <v>203.98169999999999</v>
      </c>
      <c r="I4915">
        <v>7.6883840000000001</v>
      </c>
    </row>
    <row r="4916" spans="1:9" x14ac:dyDescent="0.25">
      <c r="A4916">
        <v>4915</v>
      </c>
      <c r="H4916">
        <v>204.10214500000001</v>
      </c>
      <c r="I4916">
        <v>7.628412</v>
      </c>
    </row>
    <row r="4917" spans="1:9" x14ac:dyDescent="0.25">
      <c r="A4917">
        <v>4916</v>
      </c>
      <c r="D4917">
        <v>221.15026</v>
      </c>
      <c r="E4917">
        <v>6.6672640000000003</v>
      </c>
      <c r="H4917">
        <v>204.10214500000001</v>
      </c>
      <c r="I4917">
        <v>7.628412</v>
      </c>
    </row>
    <row r="4918" spans="1:9" x14ac:dyDescent="0.25">
      <c r="A4918">
        <v>4917</v>
      </c>
      <c r="D4918">
        <v>221.15026</v>
      </c>
      <c r="E4918">
        <v>6.6672640000000003</v>
      </c>
      <c r="F4918">
        <v>210.18652299999999</v>
      </c>
      <c r="G4918">
        <v>4.6250249999999999</v>
      </c>
      <c r="H4918">
        <v>204.10214500000001</v>
      </c>
      <c r="I4918">
        <v>7.628412</v>
      </c>
    </row>
    <row r="4919" spans="1:9" x14ac:dyDescent="0.25">
      <c r="A4919">
        <v>4918</v>
      </c>
      <c r="D4919">
        <v>221.15026</v>
      </c>
      <c r="E4919">
        <v>6.6672640000000003</v>
      </c>
      <c r="F4919">
        <v>210.18652299999999</v>
      </c>
      <c r="G4919">
        <v>4.6250249999999999</v>
      </c>
      <c r="H4919">
        <v>204.22268600000001</v>
      </c>
      <c r="I4919">
        <v>7.5683400000000001</v>
      </c>
    </row>
    <row r="4920" spans="1:9" x14ac:dyDescent="0.25">
      <c r="A4920">
        <v>4919</v>
      </c>
      <c r="D4920">
        <v>221.15026</v>
      </c>
      <c r="E4920">
        <v>6.6672640000000003</v>
      </c>
      <c r="F4920">
        <v>210.18652299999999</v>
      </c>
      <c r="G4920">
        <v>4.6250249999999999</v>
      </c>
      <c r="H4920">
        <v>204.22268600000001</v>
      </c>
      <c r="I4920">
        <v>7.5683400000000001</v>
      </c>
    </row>
    <row r="4921" spans="1:9" x14ac:dyDescent="0.25">
      <c r="A4921">
        <v>4920</v>
      </c>
      <c r="D4921">
        <v>221.15026</v>
      </c>
      <c r="E4921">
        <v>6.6672640000000003</v>
      </c>
      <c r="F4921">
        <v>210.24669599999999</v>
      </c>
      <c r="G4921">
        <v>4.6850969999999998</v>
      </c>
    </row>
    <row r="4922" spans="1:9" x14ac:dyDescent="0.25">
      <c r="A4922">
        <v>4921</v>
      </c>
      <c r="D4922">
        <v>221.15026</v>
      </c>
      <c r="E4922">
        <v>6.6672640000000003</v>
      </c>
      <c r="F4922">
        <v>210.24669599999999</v>
      </c>
      <c r="G4922">
        <v>4.6850969999999998</v>
      </c>
    </row>
    <row r="4923" spans="1:9" x14ac:dyDescent="0.25">
      <c r="A4923">
        <v>4922</v>
      </c>
      <c r="D4923">
        <v>221.15026</v>
      </c>
      <c r="E4923">
        <v>6.6672640000000003</v>
      </c>
      <c r="F4923">
        <v>210.24669599999999</v>
      </c>
      <c r="G4923">
        <v>4.6850969999999998</v>
      </c>
    </row>
    <row r="4924" spans="1:9" x14ac:dyDescent="0.25">
      <c r="A4924">
        <v>4923</v>
      </c>
      <c r="D4924">
        <v>221.15026</v>
      </c>
      <c r="E4924">
        <v>6.6672640000000003</v>
      </c>
      <c r="F4924">
        <v>210.24669599999999</v>
      </c>
      <c r="G4924">
        <v>4.6850969999999998</v>
      </c>
    </row>
    <row r="4925" spans="1:9" x14ac:dyDescent="0.25">
      <c r="A4925">
        <v>4924</v>
      </c>
      <c r="D4925">
        <v>221.15026</v>
      </c>
      <c r="E4925">
        <v>6.6672640000000003</v>
      </c>
      <c r="F4925">
        <v>210.24669599999999</v>
      </c>
      <c r="G4925">
        <v>4.6850969999999998</v>
      </c>
    </row>
    <row r="4926" spans="1:9" x14ac:dyDescent="0.25">
      <c r="A4926">
        <v>4925</v>
      </c>
      <c r="D4926">
        <v>221.15026</v>
      </c>
      <c r="E4926">
        <v>6.6672640000000003</v>
      </c>
      <c r="F4926">
        <v>210.24669599999999</v>
      </c>
      <c r="G4926">
        <v>4.6850969999999998</v>
      </c>
    </row>
    <row r="4927" spans="1:9" x14ac:dyDescent="0.25">
      <c r="A4927">
        <v>4926</v>
      </c>
      <c r="D4927">
        <v>221.15026</v>
      </c>
      <c r="E4927">
        <v>6.6672640000000003</v>
      </c>
      <c r="F4927">
        <v>210.24669599999999</v>
      </c>
      <c r="G4927">
        <v>4.6850969999999998</v>
      </c>
    </row>
    <row r="4928" spans="1:9" x14ac:dyDescent="0.25">
      <c r="A4928">
        <v>4927</v>
      </c>
      <c r="D4928">
        <v>221.15026</v>
      </c>
      <c r="E4928">
        <v>6.6672640000000003</v>
      </c>
      <c r="F4928">
        <v>210.30696399999999</v>
      </c>
      <c r="G4928">
        <v>4.6850969999999998</v>
      </c>
    </row>
    <row r="4929" spans="1:9" x14ac:dyDescent="0.25">
      <c r="A4929">
        <v>4928</v>
      </c>
      <c r="D4929">
        <v>221.15026</v>
      </c>
      <c r="E4929">
        <v>6.6672640000000003</v>
      </c>
      <c r="F4929">
        <v>210.36723599999999</v>
      </c>
      <c r="G4929">
        <v>4.7451679999999996</v>
      </c>
    </row>
    <row r="4930" spans="1:9" x14ac:dyDescent="0.25">
      <c r="A4930">
        <v>4929</v>
      </c>
      <c r="D4930">
        <v>221.15026</v>
      </c>
      <c r="E4930">
        <v>6.6672640000000003</v>
      </c>
      <c r="F4930">
        <v>210.36723599999999</v>
      </c>
      <c r="G4930">
        <v>4.7451679999999996</v>
      </c>
    </row>
    <row r="4931" spans="1:9" x14ac:dyDescent="0.25">
      <c r="A4931">
        <v>4930</v>
      </c>
      <c r="D4931">
        <v>221.15026</v>
      </c>
      <c r="E4931">
        <v>6.6672640000000003</v>
      </c>
      <c r="F4931">
        <v>210.36723599999999</v>
      </c>
      <c r="G4931">
        <v>4.7451679999999996</v>
      </c>
    </row>
    <row r="4932" spans="1:9" x14ac:dyDescent="0.25">
      <c r="A4932">
        <v>4931</v>
      </c>
      <c r="D4932">
        <v>221.15026</v>
      </c>
      <c r="E4932">
        <v>6.6672640000000003</v>
      </c>
      <c r="F4932">
        <v>210.36723599999999</v>
      </c>
      <c r="G4932">
        <v>4.7451679999999996</v>
      </c>
    </row>
    <row r="4933" spans="1:9" x14ac:dyDescent="0.25">
      <c r="A4933">
        <v>4932</v>
      </c>
      <c r="D4933">
        <v>221.15026</v>
      </c>
      <c r="E4933">
        <v>6.6672640000000003</v>
      </c>
      <c r="F4933">
        <v>210.36723599999999</v>
      </c>
      <c r="G4933">
        <v>4.7451679999999996</v>
      </c>
    </row>
    <row r="4934" spans="1:9" x14ac:dyDescent="0.25">
      <c r="A4934">
        <v>4933</v>
      </c>
      <c r="D4934">
        <v>221.15026</v>
      </c>
      <c r="E4934">
        <v>6.6672640000000003</v>
      </c>
      <c r="F4934">
        <v>210.36723599999999</v>
      </c>
      <c r="G4934">
        <v>4.7451679999999996</v>
      </c>
    </row>
    <row r="4935" spans="1:9" x14ac:dyDescent="0.25">
      <c r="A4935">
        <v>4934</v>
      </c>
      <c r="D4935">
        <v>221.15026</v>
      </c>
      <c r="E4935">
        <v>6.6672640000000003</v>
      </c>
      <c r="F4935">
        <v>210.54795000000001</v>
      </c>
      <c r="G4935">
        <v>4.8653120000000003</v>
      </c>
    </row>
    <row r="4936" spans="1:9" x14ac:dyDescent="0.25">
      <c r="A4936">
        <v>4935</v>
      </c>
      <c r="D4936">
        <v>221.210532</v>
      </c>
      <c r="E4936">
        <v>6.6672640000000003</v>
      </c>
      <c r="F4936">
        <v>210.96964600000001</v>
      </c>
      <c r="G4936">
        <v>5.1055989999999998</v>
      </c>
    </row>
    <row r="4937" spans="1:9" x14ac:dyDescent="0.25">
      <c r="A4937">
        <v>4936</v>
      </c>
      <c r="F4937">
        <v>210.96964600000001</v>
      </c>
      <c r="G4937">
        <v>5.1055989999999998</v>
      </c>
    </row>
    <row r="4938" spans="1:9" x14ac:dyDescent="0.25">
      <c r="A4938">
        <v>4937</v>
      </c>
      <c r="B4938">
        <v>230.18632400000001</v>
      </c>
      <c r="C4938">
        <v>5.7662880000000003</v>
      </c>
      <c r="F4938">
        <v>210.96964600000001</v>
      </c>
      <c r="G4938">
        <v>5.1055989999999998</v>
      </c>
    </row>
    <row r="4939" spans="1:9" x14ac:dyDescent="0.25">
      <c r="A4939">
        <v>4938</v>
      </c>
      <c r="B4939">
        <v>230.18632400000001</v>
      </c>
      <c r="C4939">
        <v>5.7662880000000003</v>
      </c>
      <c r="F4939">
        <v>210.96964600000001</v>
      </c>
      <c r="G4939">
        <v>5.1656700000000004</v>
      </c>
    </row>
    <row r="4940" spans="1:9" x14ac:dyDescent="0.25">
      <c r="A4940">
        <v>4939</v>
      </c>
      <c r="B4940">
        <v>230.18632400000001</v>
      </c>
      <c r="C4940">
        <v>5.7662880000000003</v>
      </c>
    </row>
    <row r="4941" spans="1:9" x14ac:dyDescent="0.25">
      <c r="A4941">
        <v>4940</v>
      </c>
      <c r="B4941">
        <v>230.18632400000001</v>
      </c>
      <c r="C4941">
        <v>5.7662880000000003</v>
      </c>
    </row>
    <row r="4942" spans="1:9" x14ac:dyDescent="0.25">
      <c r="A4942">
        <v>4941</v>
      </c>
      <c r="B4942">
        <v>230.18632400000001</v>
      </c>
      <c r="C4942">
        <v>5.7662880000000003</v>
      </c>
      <c r="H4942">
        <v>219.16231500000001</v>
      </c>
      <c r="I4942">
        <v>8.7095040000000008</v>
      </c>
    </row>
    <row r="4943" spans="1:9" x14ac:dyDescent="0.25">
      <c r="A4943">
        <v>4942</v>
      </c>
      <c r="B4943">
        <v>230.18632400000001</v>
      </c>
      <c r="C4943">
        <v>5.7662880000000003</v>
      </c>
      <c r="H4943">
        <v>219.16231500000001</v>
      </c>
      <c r="I4943">
        <v>8.7095040000000008</v>
      </c>
    </row>
    <row r="4944" spans="1:9" x14ac:dyDescent="0.25">
      <c r="A4944">
        <v>4943</v>
      </c>
      <c r="B4944">
        <v>230.18632400000001</v>
      </c>
      <c r="C4944">
        <v>5.7662880000000003</v>
      </c>
      <c r="H4944">
        <v>219.16231500000001</v>
      </c>
      <c r="I4944">
        <v>8.7095040000000008</v>
      </c>
    </row>
    <row r="4945" spans="1:9" x14ac:dyDescent="0.25">
      <c r="A4945">
        <v>4944</v>
      </c>
      <c r="B4945">
        <v>230.18632400000001</v>
      </c>
      <c r="C4945">
        <v>5.7662880000000003</v>
      </c>
      <c r="H4945">
        <v>219.16231500000001</v>
      </c>
      <c r="I4945">
        <v>8.7095040000000008</v>
      </c>
    </row>
    <row r="4946" spans="1:9" x14ac:dyDescent="0.25">
      <c r="A4946">
        <v>4945</v>
      </c>
      <c r="B4946">
        <v>230.18632400000001</v>
      </c>
      <c r="C4946">
        <v>5.7662880000000003</v>
      </c>
      <c r="H4946">
        <v>219.16231500000001</v>
      </c>
      <c r="I4946">
        <v>8.7095040000000008</v>
      </c>
    </row>
    <row r="4947" spans="1:9" x14ac:dyDescent="0.25">
      <c r="A4947">
        <v>4946</v>
      </c>
      <c r="B4947">
        <v>230.18632400000001</v>
      </c>
      <c r="C4947">
        <v>5.7662880000000003</v>
      </c>
      <c r="H4947">
        <v>219.16231500000001</v>
      </c>
      <c r="I4947">
        <v>8.7095040000000008</v>
      </c>
    </row>
    <row r="4948" spans="1:9" x14ac:dyDescent="0.25">
      <c r="A4948">
        <v>4947</v>
      </c>
      <c r="B4948">
        <v>230.18632400000001</v>
      </c>
      <c r="C4948">
        <v>5.7662880000000003</v>
      </c>
      <c r="H4948">
        <v>219.16231500000001</v>
      </c>
      <c r="I4948">
        <v>8.7095040000000008</v>
      </c>
    </row>
    <row r="4949" spans="1:9" x14ac:dyDescent="0.25">
      <c r="A4949">
        <v>4948</v>
      </c>
      <c r="B4949">
        <v>230.18632400000001</v>
      </c>
      <c r="C4949">
        <v>5.7662880000000003</v>
      </c>
      <c r="H4949">
        <v>219.16231500000001</v>
      </c>
      <c r="I4949">
        <v>8.7095040000000008</v>
      </c>
    </row>
    <row r="4950" spans="1:9" x14ac:dyDescent="0.25">
      <c r="A4950">
        <v>4949</v>
      </c>
      <c r="B4950">
        <v>230.18632400000001</v>
      </c>
      <c r="C4950">
        <v>5.7662880000000003</v>
      </c>
      <c r="H4950">
        <v>219.16231500000001</v>
      </c>
      <c r="I4950">
        <v>8.7095040000000008</v>
      </c>
    </row>
    <row r="4951" spans="1:9" x14ac:dyDescent="0.25">
      <c r="A4951">
        <v>4950</v>
      </c>
      <c r="B4951">
        <v>230.18632400000001</v>
      </c>
      <c r="C4951">
        <v>5.7662880000000003</v>
      </c>
      <c r="H4951">
        <v>219.16231500000001</v>
      </c>
      <c r="I4951">
        <v>8.7095040000000008</v>
      </c>
    </row>
    <row r="4952" spans="1:9" x14ac:dyDescent="0.25">
      <c r="A4952">
        <v>4951</v>
      </c>
      <c r="B4952">
        <v>230.18632400000001</v>
      </c>
      <c r="C4952">
        <v>5.7662880000000003</v>
      </c>
      <c r="H4952">
        <v>219.343028</v>
      </c>
      <c r="I4952">
        <v>8.6495320000000007</v>
      </c>
    </row>
    <row r="4953" spans="1:9" x14ac:dyDescent="0.25">
      <c r="A4953">
        <v>4952</v>
      </c>
      <c r="B4953">
        <v>230.18632400000001</v>
      </c>
      <c r="C4953">
        <v>5.7662880000000003</v>
      </c>
      <c r="H4953">
        <v>219.523742</v>
      </c>
      <c r="I4953">
        <v>8.5293880000000009</v>
      </c>
    </row>
    <row r="4954" spans="1:9" x14ac:dyDescent="0.25">
      <c r="A4954">
        <v>4953</v>
      </c>
      <c r="B4954">
        <v>230.18632400000001</v>
      </c>
      <c r="C4954">
        <v>5.7662880000000003</v>
      </c>
      <c r="H4954">
        <v>219.523742</v>
      </c>
      <c r="I4954">
        <v>8.5293880000000009</v>
      </c>
    </row>
    <row r="4955" spans="1:9" x14ac:dyDescent="0.25">
      <c r="A4955">
        <v>4954</v>
      </c>
      <c r="B4955">
        <v>230.18632400000001</v>
      </c>
      <c r="C4955">
        <v>5.7662880000000003</v>
      </c>
      <c r="H4955">
        <v>219.523742</v>
      </c>
      <c r="I4955">
        <v>8.5293880000000009</v>
      </c>
    </row>
    <row r="4956" spans="1:9" x14ac:dyDescent="0.25">
      <c r="A4956">
        <v>4955</v>
      </c>
      <c r="B4956">
        <v>230.18632400000001</v>
      </c>
      <c r="C4956">
        <v>5.7662880000000003</v>
      </c>
      <c r="H4956">
        <v>219.70445599999999</v>
      </c>
      <c r="I4956">
        <v>8.4693159999999992</v>
      </c>
    </row>
    <row r="4957" spans="1:9" x14ac:dyDescent="0.25">
      <c r="A4957">
        <v>4956</v>
      </c>
      <c r="B4957">
        <v>230.18632400000001</v>
      </c>
      <c r="C4957">
        <v>5.7662880000000003</v>
      </c>
      <c r="H4957">
        <v>219.70445599999999</v>
      </c>
      <c r="I4957">
        <v>8.4693159999999992</v>
      </c>
    </row>
    <row r="4958" spans="1:9" x14ac:dyDescent="0.25">
      <c r="A4958">
        <v>4957</v>
      </c>
      <c r="B4958">
        <v>230.24659299999999</v>
      </c>
      <c r="C4958">
        <v>5.7662880000000003</v>
      </c>
      <c r="H4958">
        <v>219.70445599999999</v>
      </c>
      <c r="I4958">
        <v>8.4693159999999992</v>
      </c>
    </row>
    <row r="4959" spans="1:9" x14ac:dyDescent="0.25">
      <c r="A4959">
        <v>4958</v>
      </c>
      <c r="B4959">
        <v>230.24659299999999</v>
      </c>
      <c r="C4959">
        <v>5.7662880000000003</v>
      </c>
      <c r="H4959">
        <v>219.70445599999999</v>
      </c>
      <c r="I4959">
        <v>8.4693159999999992</v>
      </c>
    </row>
    <row r="4960" spans="1:9" x14ac:dyDescent="0.25">
      <c r="A4960">
        <v>4959</v>
      </c>
      <c r="B4960">
        <v>230.42730599999999</v>
      </c>
      <c r="C4960">
        <v>5.7062160000000004</v>
      </c>
      <c r="H4960">
        <v>219.824996</v>
      </c>
      <c r="I4960">
        <v>8.4092450000000003</v>
      </c>
    </row>
    <row r="4961" spans="1:9" x14ac:dyDescent="0.25">
      <c r="A4961">
        <v>4960</v>
      </c>
      <c r="F4961">
        <v>226.99355600000001</v>
      </c>
      <c r="G4961">
        <v>5.1656700000000004</v>
      </c>
      <c r="H4961">
        <v>220.00570999999999</v>
      </c>
      <c r="I4961">
        <v>8.4092450000000003</v>
      </c>
    </row>
    <row r="4962" spans="1:9" x14ac:dyDescent="0.25">
      <c r="A4962">
        <v>4961</v>
      </c>
      <c r="D4962">
        <v>240.66819099999998</v>
      </c>
      <c r="E4962">
        <v>6.4270769999999997</v>
      </c>
      <c r="F4962">
        <v>226.99355600000001</v>
      </c>
      <c r="G4962">
        <v>5.1656700000000004</v>
      </c>
      <c r="H4962">
        <v>220.12615099999999</v>
      </c>
      <c r="I4962">
        <v>8.4092450000000003</v>
      </c>
    </row>
    <row r="4963" spans="1:9" x14ac:dyDescent="0.25">
      <c r="A4963">
        <v>4962</v>
      </c>
      <c r="D4963">
        <v>240.66819099999998</v>
      </c>
      <c r="E4963">
        <v>6.4270769999999997</v>
      </c>
      <c r="F4963">
        <v>226.99355600000001</v>
      </c>
      <c r="G4963">
        <v>5.1656700000000004</v>
      </c>
      <c r="H4963">
        <v>220.30686499999999</v>
      </c>
      <c r="I4963">
        <v>8.2891019999999997</v>
      </c>
    </row>
    <row r="4964" spans="1:9" x14ac:dyDescent="0.25">
      <c r="A4964">
        <v>4963</v>
      </c>
      <c r="D4964">
        <v>240.66819099999998</v>
      </c>
      <c r="E4964">
        <v>6.4270769999999997</v>
      </c>
      <c r="F4964">
        <v>226.99355600000001</v>
      </c>
      <c r="G4964">
        <v>5.1656700000000004</v>
      </c>
      <c r="H4964">
        <v>220.60811899999999</v>
      </c>
      <c r="I4964">
        <v>8.2290299999999998</v>
      </c>
    </row>
    <row r="4965" spans="1:9" x14ac:dyDescent="0.25">
      <c r="A4965">
        <v>4964</v>
      </c>
      <c r="D4965">
        <v>240.66819099999998</v>
      </c>
      <c r="E4965">
        <v>6.4270769999999997</v>
      </c>
      <c r="F4965">
        <v>226.99355600000001</v>
      </c>
      <c r="G4965">
        <v>5.1656700000000004</v>
      </c>
      <c r="H4965">
        <v>221.08998800000001</v>
      </c>
      <c r="I4965">
        <v>8.1689579999999999</v>
      </c>
    </row>
    <row r="4966" spans="1:9" x14ac:dyDescent="0.25">
      <c r="A4966">
        <v>4965</v>
      </c>
      <c r="D4966">
        <v>240.66819099999998</v>
      </c>
      <c r="E4966">
        <v>6.4270769999999997</v>
      </c>
      <c r="F4966">
        <v>226.99355600000001</v>
      </c>
      <c r="G4966">
        <v>5.1656700000000004</v>
      </c>
    </row>
    <row r="4967" spans="1:9" x14ac:dyDescent="0.25">
      <c r="A4967">
        <v>4966</v>
      </c>
      <c r="D4967">
        <v>240.66819099999998</v>
      </c>
      <c r="E4967">
        <v>6.4270769999999997</v>
      </c>
      <c r="F4967">
        <v>226.99355600000001</v>
      </c>
      <c r="G4967">
        <v>5.1656700000000004</v>
      </c>
    </row>
    <row r="4968" spans="1:9" x14ac:dyDescent="0.25">
      <c r="A4968">
        <v>4967</v>
      </c>
      <c r="D4968">
        <v>240.66819099999998</v>
      </c>
      <c r="E4968">
        <v>6.4270769999999997</v>
      </c>
      <c r="F4968">
        <v>226.99355600000001</v>
      </c>
      <c r="G4968">
        <v>5.1656700000000004</v>
      </c>
    </row>
    <row r="4969" spans="1:9" x14ac:dyDescent="0.25">
      <c r="A4969">
        <v>4968</v>
      </c>
      <c r="D4969">
        <v>240.66819099999998</v>
      </c>
      <c r="E4969">
        <v>6.4270769999999997</v>
      </c>
      <c r="F4969">
        <v>226.99355600000001</v>
      </c>
      <c r="G4969">
        <v>5.1656700000000004</v>
      </c>
    </row>
    <row r="4970" spans="1:9" x14ac:dyDescent="0.25">
      <c r="A4970">
        <v>4969</v>
      </c>
      <c r="D4970">
        <v>240.66819099999998</v>
      </c>
      <c r="E4970">
        <v>6.4270769999999997</v>
      </c>
      <c r="F4970">
        <v>226.99355600000001</v>
      </c>
      <c r="G4970">
        <v>5.1656700000000004</v>
      </c>
    </row>
    <row r="4971" spans="1:9" x14ac:dyDescent="0.25">
      <c r="A4971">
        <v>4970</v>
      </c>
      <c r="D4971">
        <v>240.66819099999998</v>
      </c>
      <c r="E4971">
        <v>6.4270769999999997</v>
      </c>
      <c r="F4971">
        <v>226.99355600000001</v>
      </c>
      <c r="G4971">
        <v>5.1656700000000004</v>
      </c>
    </row>
    <row r="4972" spans="1:9" x14ac:dyDescent="0.25">
      <c r="A4972">
        <v>4971</v>
      </c>
      <c r="D4972">
        <v>240.66819099999998</v>
      </c>
      <c r="E4972">
        <v>6.4270769999999997</v>
      </c>
      <c r="F4972">
        <v>227.11409699999999</v>
      </c>
      <c r="G4972">
        <v>5.2858140000000002</v>
      </c>
    </row>
    <row r="4973" spans="1:9" x14ac:dyDescent="0.25">
      <c r="A4973">
        <v>4972</v>
      </c>
      <c r="D4973">
        <v>240.66819099999998</v>
      </c>
      <c r="E4973">
        <v>6.4270769999999997</v>
      </c>
      <c r="F4973">
        <v>227.11409699999999</v>
      </c>
      <c r="G4973">
        <v>5.2858140000000002</v>
      </c>
    </row>
    <row r="4974" spans="1:9" x14ac:dyDescent="0.25">
      <c r="A4974">
        <v>4973</v>
      </c>
      <c r="D4974">
        <v>240.66819099999998</v>
      </c>
      <c r="E4974">
        <v>6.4270769999999997</v>
      </c>
      <c r="F4974">
        <v>227.11409699999999</v>
      </c>
      <c r="G4974">
        <v>5.2858140000000002</v>
      </c>
    </row>
    <row r="4975" spans="1:9" x14ac:dyDescent="0.25">
      <c r="A4975">
        <v>4974</v>
      </c>
      <c r="D4975">
        <v>240.66819099999998</v>
      </c>
      <c r="E4975">
        <v>6.4270769999999997</v>
      </c>
      <c r="F4975">
        <v>227.11409699999999</v>
      </c>
      <c r="G4975">
        <v>5.2858140000000002</v>
      </c>
    </row>
    <row r="4976" spans="1:9" x14ac:dyDescent="0.25">
      <c r="A4976">
        <v>4975</v>
      </c>
      <c r="D4976">
        <v>240.66819099999998</v>
      </c>
      <c r="E4976">
        <v>6.4270769999999997</v>
      </c>
      <c r="F4976">
        <v>227.11409699999999</v>
      </c>
      <c r="G4976">
        <v>5.2858140000000002</v>
      </c>
    </row>
    <row r="4977" spans="1:9" x14ac:dyDescent="0.25">
      <c r="A4977">
        <v>4976</v>
      </c>
      <c r="D4977">
        <v>240.66819099999998</v>
      </c>
      <c r="E4977">
        <v>6.4270769999999997</v>
      </c>
      <c r="F4977">
        <v>227.23453799999999</v>
      </c>
      <c r="G4977">
        <v>5.2858140000000002</v>
      </c>
    </row>
    <row r="4978" spans="1:9" x14ac:dyDescent="0.25">
      <c r="A4978">
        <v>4977</v>
      </c>
      <c r="D4978">
        <v>240.66819099999998</v>
      </c>
      <c r="E4978">
        <v>6.4270769999999997</v>
      </c>
      <c r="F4978">
        <v>227.23453799999999</v>
      </c>
      <c r="G4978">
        <v>5.2858140000000002</v>
      </c>
    </row>
    <row r="4979" spans="1:9" x14ac:dyDescent="0.25">
      <c r="A4979">
        <v>4978</v>
      </c>
      <c r="D4979">
        <v>240.66819099999998</v>
      </c>
      <c r="E4979">
        <v>6.4270769999999997</v>
      </c>
      <c r="F4979">
        <v>227.41525200000001</v>
      </c>
      <c r="G4979">
        <v>5.1656700000000004</v>
      </c>
    </row>
    <row r="4980" spans="1:9" x14ac:dyDescent="0.25">
      <c r="A4980">
        <v>4979</v>
      </c>
      <c r="D4980">
        <v>240.66819099999998</v>
      </c>
      <c r="E4980">
        <v>6.4270769999999997</v>
      </c>
      <c r="F4980">
        <v>227.41525200000001</v>
      </c>
      <c r="G4980">
        <v>5.1656700000000004</v>
      </c>
    </row>
    <row r="4981" spans="1:9" x14ac:dyDescent="0.25">
      <c r="A4981">
        <v>4980</v>
      </c>
      <c r="D4981">
        <v>240.66819099999998</v>
      </c>
      <c r="E4981">
        <v>6.4270769999999997</v>
      </c>
      <c r="F4981">
        <v>227.41525200000001</v>
      </c>
      <c r="G4981">
        <v>5.1656700000000004</v>
      </c>
    </row>
    <row r="4982" spans="1:9" x14ac:dyDescent="0.25">
      <c r="A4982">
        <v>4981</v>
      </c>
      <c r="D4982">
        <v>240.66819099999998</v>
      </c>
      <c r="E4982">
        <v>6.4270769999999997</v>
      </c>
      <c r="F4982">
        <v>227.41525200000001</v>
      </c>
      <c r="G4982">
        <v>5.1656700000000004</v>
      </c>
    </row>
    <row r="4983" spans="1:9" x14ac:dyDescent="0.25">
      <c r="A4983">
        <v>4982</v>
      </c>
      <c r="D4983">
        <v>240.66819099999998</v>
      </c>
      <c r="E4983">
        <v>6.4270769999999997</v>
      </c>
      <c r="F4983">
        <v>227.41525200000001</v>
      </c>
      <c r="G4983">
        <v>5.1656700000000004</v>
      </c>
    </row>
    <row r="4984" spans="1:9" x14ac:dyDescent="0.25">
      <c r="A4984">
        <v>4983</v>
      </c>
      <c r="B4984">
        <v>248.74041699999998</v>
      </c>
      <c r="C4984">
        <v>5.8864320000000001</v>
      </c>
      <c r="D4984">
        <v>240.66819099999998</v>
      </c>
      <c r="E4984">
        <v>6.4270769999999997</v>
      </c>
      <c r="F4984">
        <v>227.836951</v>
      </c>
      <c r="G4984">
        <v>5.4059569999999999</v>
      </c>
    </row>
    <row r="4985" spans="1:9" x14ac:dyDescent="0.25">
      <c r="A4985">
        <v>4984</v>
      </c>
      <c r="B4985">
        <v>248.74041699999998</v>
      </c>
      <c r="C4985">
        <v>5.8864320000000001</v>
      </c>
      <c r="D4985">
        <v>240.66819099999998</v>
      </c>
      <c r="E4985">
        <v>6.4871489999999996</v>
      </c>
      <c r="F4985">
        <v>228.01766499999999</v>
      </c>
      <c r="G4985">
        <v>5.4660289999999998</v>
      </c>
    </row>
    <row r="4986" spans="1:9" x14ac:dyDescent="0.25">
      <c r="A4986">
        <v>4985</v>
      </c>
      <c r="B4986">
        <v>248.74041699999998</v>
      </c>
      <c r="C4986">
        <v>5.8864320000000001</v>
      </c>
      <c r="F4986">
        <v>228.49963299999999</v>
      </c>
      <c r="G4986">
        <v>5.4059569999999999</v>
      </c>
    </row>
    <row r="4987" spans="1:9" x14ac:dyDescent="0.25">
      <c r="A4987">
        <v>4986</v>
      </c>
      <c r="B4987">
        <v>248.74041699999998</v>
      </c>
      <c r="C4987">
        <v>5.8864320000000001</v>
      </c>
    </row>
    <row r="4988" spans="1:9" x14ac:dyDescent="0.25">
      <c r="A4988">
        <v>4987</v>
      </c>
      <c r="B4988">
        <v>248.74041699999998</v>
      </c>
      <c r="C4988">
        <v>5.8864320000000001</v>
      </c>
      <c r="H4988">
        <v>237.656137</v>
      </c>
      <c r="I4988">
        <v>8.6495320000000007</v>
      </c>
    </row>
    <row r="4989" spans="1:9" x14ac:dyDescent="0.25">
      <c r="A4989">
        <v>4988</v>
      </c>
      <c r="B4989">
        <v>248.74041699999998</v>
      </c>
      <c r="C4989">
        <v>5.8864320000000001</v>
      </c>
      <c r="H4989">
        <v>237.656137</v>
      </c>
      <c r="I4989">
        <v>8.6495320000000007</v>
      </c>
    </row>
    <row r="4990" spans="1:9" x14ac:dyDescent="0.25">
      <c r="A4990">
        <v>4989</v>
      </c>
      <c r="B4990">
        <v>248.74041699999998</v>
      </c>
      <c r="C4990">
        <v>5.8864320000000001</v>
      </c>
      <c r="H4990">
        <v>237.656137</v>
      </c>
      <c r="I4990">
        <v>8.6495320000000007</v>
      </c>
    </row>
    <row r="4991" spans="1:9" x14ac:dyDescent="0.25">
      <c r="A4991">
        <v>4990</v>
      </c>
      <c r="B4991">
        <v>248.74041699999998</v>
      </c>
      <c r="C4991">
        <v>5.8864320000000001</v>
      </c>
      <c r="H4991">
        <v>237.656137</v>
      </c>
      <c r="I4991">
        <v>8.6495320000000007</v>
      </c>
    </row>
    <row r="4992" spans="1:9" x14ac:dyDescent="0.25">
      <c r="A4992">
        <v>4991</v>
      </c>
      <c r="B4992">
        <v>248.74041699999998</v>
      </c>
      <c r="C4992">
        <v>5.8864320000000001</v>
      </c>
      <c r="H4992">
        <v>237.656137</v>
      </c>
      <c r="I4992">
        <v>8.6495320000000007</v>
      </c>
    </row>
    <row r="4993" spans="1:9" x14ac:dyDescent="0.25">
      <c r="A4993">
        <v>4992</v>
      </c>
      <c r="B4993">
        <v>248.74041699999998</v>
      </c>
      <c r="C4993">
        <v>5.8864320000000001</v>
      </c>
      <c r="H4993">
        <v>237.656137</v>
      </c>
      <c r="I4993">
        <v>8.6495320000000007</v>
      </c>
    </row>
    <row r="4994" spans="1:9" x14ac:dyDescent="0.25">
      <c r="A4994">
        <v>4993</v>
      </c>
      <c r="B4994">
        <v>248.74041699999998</v>
      </c>
      <c r="C4994">
        <v>5.8864320000000001</v>
      </c>
      <c r="H4994">
        <v>237.656137</v>
      </c>
      <c r="I4994">
        <v>8.6495320000000007</v>
      </c>
    </row>
    <row r="4995" spans="1:9" x14ac:dyDescent="0.25">
      <c r="A4995">
        <v>4994</v>
      </c>
      <c r="B4995">
        <v>248.74041699999998</v>
      </c>
      <c r="C4995">
        <v>5.8864320000000001</v>
      </c>
      <c r="H4995">
        <v>237.656137</v>
      </c>
      <c r="I4995">
        <v>8.6495320000000007</v>
      </c>
    </row>
    <row r="4996" spans="1:9" x14ac:dyDescent="0.25">
      <c r="A4996">
        <v>4995</v>
      </c>
      <c r="B4996">
        <v>248.74041699999998</v>
      </c>
      <c r="C4996">
        <v>5.8864320000000001</v>
      </c>
      <c r="H4996">
        <v>237.656137</v>
      </c>
      <c r="I4996">
        <v>8.6495320000000007</v>
      </c>
    </row>
    <row r="4997" spans="1:9" x14ac:dyDescent="0.25">
      <c r="A4997">
        <v>4996</v>
      </c>
      <c r="B4997">
        <v>248.74041699999998</v>
      </c>
      <c r="C4997">
        <v>5.8864320000000001</v>
      </c>
      <c r="H4997">
        <v>237.656137</v>
      </c>
      <c r="I4997">
        <v>8.6495320000000007</v>
      </c>
    </row>
    <row r="4998" spans="1:9" x14ac:dyDescent="0.25">
      <c r="A4998">
        <v>4997</v>
      </c>
      <c r="B4998">
        <v>248.74041699999998</v>
      </c>
      <c r="C4998">
        <v>5.8864320000000001</v>
      </c>
      <c r="H4998">
        <v>237.656137</v>
      </c>
      <c r="I4998">
        <v>8.6495320000000007</v>
      </c>
    </row>
    <row r="4999" spans="1:9" x14ac:dyDescent="0.25">
      <c r="A4999">
        <v>4998</v>
      </c>
      <c r="B4999">
        <v>248.74041699999998</v>
      </c>
      <c r="C4999">
        <v>5.8864320000000001</v>
      </c>
      <c r="H4999">
        <v>237.656137</v>
      </c>
      <c r="I4999">
        <v>8.6495320000000007</v>
      </c>
    </row>
    <row r="5000" spans="1:9" x14ac:dyDescent="0.25">
      <c r="A5000">
        <v>4999</v>
      </c>
      <c r="B5000">
        <v>248.74041699999998</v>
      </c>
      <c r="C5000">
        <v>5.8864320000000001</v>
      </c>
      <c r="H5000">
        <v>237.656137</v>
      </c>
      <c r="I5000">
        <v>8.6495320000000007</v>
      </c>
    </row>
    <row r="5001" spans="1:9" x14ac:dyDescent="0.25">
      <c r="A5001">
        <v>5000</v>
      </c>
      <c r="B5001">
        <v>248.74041699999998</v>
      </c>
      <c r="C5001">
        <v>5.8864320000000001</v>
      </c>
      <c r="H5001">
        <v>237.656137</v>
      </c>
      <c r="I5001">
        <v>8.6495320000000007</v>
      </c>
    </row>
    <row r="5002" spans="1:9" x14ac:dyDescent="0.25">
      <c r="A5002">
        <v>5001</v>
      </c>
      <c r="B5002">
        <v>248.74041699999998</v>
      </c>
      <c r="C5002">
        <v>5.8864320000000001</v>
      </c>
      <c r="H5002">
        <v>237.89712299999999</v>
      </c>
      <c r="I5002">
        <v>8.6495320000000007</v>
      </c>
    </row>
    <row r="5003" spans="1:9" x14ac:dyDescent="0.25">
      <c r="A5003">
        <v>5002</v>
      </c>
      <c r="B5003">
        <v>248.74041699999998</v>
      </c>
      <c r="C5003">
        <v>5.8864320000000001</v>
      </c>
      <c r="H5003">
        <v>237.89712299999999</v>
      </c>
      <c r="I5003">
        <v>8.6495320000000007</v>
      </c>
    </row>
    <row r="5004" spans="1:9" x14ac:dyDescent="0.25">
      <c r="A5004">
        <v>5003</v>
      </c>
      <c r="B5004">
        <v>248.74041699999998</v>
      </c>
      <c r="C5004">
        <v>5.8864320000000001</v>
      </c>
      <c r="H5004">
        <v>237.89712299999999</v>
      </c>
      <c r="I5004">
        <v>8.6495320000000007</v>
      </c>
    </row>
    <row r="5005" spans="1:9" x14ac:dyDescent="0.25">
      <c r="A5005">
        <v>5004</v>
      </c>
      <c r="B5005">
        <v>248.74041699999998</v>
      </c>
      <c r="C5005">
        <v>5.8864320000000001</v>
      </c>
      <c r="H5005">
        <v>237.89712299999999</v>
      </c>
      <c r="I5005">
        <v>8.6495320000000007</v>
      </c>
    </row>
    <row r="5006" spans="1:9" x14ac:dyDescent="0.25">
      <c r="A5006">
        <v>5005</v>
      </c>
      <c r="B5006">
        <v>248.74041699999998</v>
      </c>
      <c r="C5006">
        <v>5.8864320000000001</v>
      </c>
      <c r="H5006">
        <v>237.89712299999999</v>
      </c>
      <c r="I5006">
        <v>8.6495320000000007</v>
      </c>
    </row>
    <row r="5007" spans="1:9" x14ac:dyDescent="0.25">
      <c r="A5007">
        <v>5006</v>
      </c>
      <c r="B5007">
        <v>248.74041699999998</v>
      </c>
      <c r="C5007">
        <v>5.8864320000000001</v>
      </c>
      <c r="H5007">
        <v>237.89712299999999</v>
      </c>
      <c r="I5007">
        <v>8.6495320000000007</v>
      </c>
    </row>
    <row r="5008" spans="1:9" x14ac:dyDescent="0.25">
      <c r="A5008">
        <v>5007</v>
      </c>
      <c r="B5008">
        <v>248.74041699999998</v>
      </c>
      <c r="C5008">
        <v>5.8864320000000001</v>
      </c>
      <c r="H5008">
        <v>237.89712299999999</v>
      </c>
      <c r="I5008">
        <v>8.6495320000000007</v>
      </c>
    </row>
    <row r="5009" spans="1:9" x14ac:dyDescent="0.25">
      <c r="A5009">
        <v>5008</v>
      </c>
      <c r="B5009">
        <v>248.74041699999998</v>
      </c>
      <c r="C5009">
        <v>5.8864320000000001</v>
      </c>
      <c r="F5009">
        <v>244.58381199999999</v>
      </c>
      <c r="G5009">
        <v>4.1445509999999999</v>
      </c>
      <c r="H5009">
        <v>237.89712299999999</v>
      </c>
      <c r="I5009">
        <v>8.6495320000000007</v>
      </c>
    </row>
    <row r="5010" spans="1:9" x14ac:dyDescent="0.25">
      <c r="A5010">
        <v>5009</v>
      </c>
      <c r="B5010">
        <v>248.74041699999998</v>
      </c>
      <c r="C5010">
        <v>5.8864320000000001</v>
      </c>
      <c r="D5010">
        <v>256.93318399999998</v>
      </c>
      <c r="E5010">
        <v>7.0276949999999996</v>
      </c>
      <c r="F5010">
        <v>244.58381199999999</v>
      </c>
      <c r="G5010">
        <v>4.1445509999999999</v>
      </c>
      <c r="H5010">
        <v>237.89712299999999</v>
      </c>
      <c r="I5010">
        <v>8.6495320000000007</v>
      </c>
    </row>
    <row r="5011" spans="1:9" x14ac:dyDescent="0.25">
      <c r="A5011">
        <v>5010</v>
      </c>
      <c r="D5011">
        <v>256.93318399999998</v>
      </c>
      <c r="E5011">
        <v>7.0276949999999996</v>
      </c>
      <c r="F5011">
        <v>244.58381199999999</v>
      </c>
      <c r="G5011">
        <v>4.1445509999999999</v>
      </c>
      <c r="H5011">
        <v>237.957393</v>
      </c>
      <c r="I5011">
        <v>8.5293880000000009</v>
      </c>
    </row>
    <row r="5012" spans="1:9" x14ac:dyDescent="0.25">
      <c r="A5012">
        <v>5011</v>
      </c>
      <c r="D5012">
        <v>256.93318399999998</v>
      </c>
      <c r="E5012">
        <v>7.0276949999999996</v>
      </c>
      <c r="F5012">
        <v>244.58381199999999</v>
      </c>
      <c r="G5012">
        <v>4.1445509999999999</v>
      </c>
      <c r="H5012">
        <v>238.19837699999999</v>
      </c>
      <c r="I5012">
        <v>8.1088869999999993</v>
      </c>
    </row>
    <row r="5013" spans="1:9" x14ac:dyDescent="0.25">
      <c r="A5013">
        <v>5012</v>
      </c>
      <c r="D5013">
        <v>256.93318399999998</v>
      </c>
      <c r="E5013">
        <v>7.0276949999999996</v>
      </c>
      <c r="F5013">
        <v>244.58381199999999</v>
      </c>
      <c r="G5013">
        <v>4.1445509999999999</v>
      </c>
      <c r="H5013">
        <v>238.19837699999999</v>
      </c>
      <c r="I5013">
        <v>8.1088869999999993</v>
      </c>
    </row>
    <row r="5014" spans="1:9" x14ac:dyDescent="0.25">
      <c r="A5014">
        <v>5013</v>
      </c>
      <c r="D5014">
        <v>256.93318399999998</v>
      </c>
      <c r="E5014">
        <v>7.0276949999999996</v>
      </c>
      <c r="F5014">
        <v>244.58381199999999</v>
      </c>
      <c r="G5014">
        <v>4.1445509999999999</v>
      </c>
      <c r="H5014">
        <v>238.37909099999999</v>
      </c>
      <c r="I5014">
        <v>7.8085269999999998</v>
      </c>
    </row>
    <row r="5015" spans="1:9" x14ac:dyDescent="0.25">
      <c r="A5015">
        <v>5014</v>
      </c>
      <c r="D5015">
        <v>256.93318399999998</v>
      </c>
      <c r="E5015">
        <v>7.0276949999999996</v>
      </c>
      <c r="F5015">
        <v>244.58381199999999</v>
      </c>
      <c r="G5015">
        <v>4.1445509999999999</v>
      </c>
      <c r="H5015">
        <v>238.43926199999999</v>
      </c>
      <c r="I5015">
        <v>7.6883840000000001</v>
      </c>
    </row>
    <row r="5016" spans="1:9" x14ac:dyDescent="0.25">
      <c r="A5016">
        <v>5015</v>
      </c>
      <c r="D5016">
        <v>256.93318399999998</v>
      </c>
      <c r="E5016">
        <v>7.0276949999999996</v>
      </c>
      <c r="F5016">
        <v>244.58381199999999</v>
      </c>
      <c r="G5016">
        <v>4.1445509999999999</v>
      </c>
      <c r="H5016">
        <v>238.74051800000001</v>
      </c>
      <c r="I5016">
        <v>7.6883840000000001</v>
      </c>
    </row>
    <row r="5017" spans="1:9" x14ac:dyDescent="0.25">
      <c r="A5017">
        <v>5016</v>
      </c>
      <c r="D5017">
        <v>256.93318399999998</v>
      </c>
      <c r="E5017">
        <v>7.0276949999999996</v>
      </c>
      <c r="F5017">
        <v>244.58381199999999</v>
      </c>
      <c r="G5017">
        <v>4.1445509999999999</v>
      </c>
    </row>
    <row r="5018" spans="1:9" x14ac:dyDescent="0.25">
      <c r="A5018">
        <v>5017</v>
      </c>
      <c r="D5018">
        <v>256.93318399999998</v>
      </c>
      <c r="E5018">
        <v>7.0276949999999996</v>
      </c>
      <c r="F5018">
        <v>244.58381199999999</v>
      </c>
      <c r="G5018">
        <v>4.1445509999999999</v>
      </c>
    </row>
    <row r="5019" spans="1:9" x14ac:dyDescent="0.25">
      <c r="A5019">
        <v>5018</v>
      </c>
      <c r="D5019">
        <v>256.93318399999998</v>
      </c>
      <c r="E5019">
        <v>7.0276949999999996</v>
      </c>
      <c r="F5019">
        <v>244.58381199999999</v>
      </c>
      <c r="G5019">
        <v>4.1445509999999999</v>
      </c>
    </row>
    <row r="5020" spans="1:9" x14ac:dyDescent="0.25">
      <c r="A5020">
        <v>5019</v>
      </c>
      <c r="D5020">
        <v>256.93318399999998</v>
      </c>
      <c r="E5020">
        <v>7.0276949999999996</v>
      </c>
      <c r="F5020">
        <v>244.58381199999999</v>
      </c>
      <c r="G5020">
        <v>4.1445509999999999</v>
      </c>
    </row>
    <row r="5021" spans="1:9" x14ac:dyDescent="0.25">
      <c r="A5021">
        <v>5020</v>
      </c>
      <c r="D5021">
        <v>256.93318399999998</v>
      </c>
      <c r="E5021">
        <v>7.0276949999999996</v>
      </c>
      <c r="F5021">
        <v>244.58381199999999</v>
      </c>
      <c r="G5021">
        <v>4.1445509999999999</v>
      </c>
    </row>
    <row r="5022" spans="1:9" x14ac:dyDescent="0.25">
      <c r="A5022">
        <v>5021</v>
      </c>
      <c r="D5022">
        <v>256.93318399999998</v>
      </c>
      <c r="E5022">
        <v>7.0276949999999996</v>
      </c>
      <c r="F5022">
        <v>244.58381199999999</v>
      </c>
      <c r="G5022">
        <v>4.1445509999999999</v>
      </c>
    </row>
    <row r="5023" spans="1:9" x14ac:dyDescent="0.25">
      <c r="A5023">
        <v>5022</v>
      </c>
      <c r="D5023">
        <v>256.93318399999998</v>
      </c>
      <c r="E5023">
        <v>7.0276949999999996</v>
      </c>
      <c r="F5023">
        <v>244.58381199999999</v>
      </c>
      <c r="G5023">
        <v>4.1445509999999999</v>
      </c>
    </row>
    <row r="5024" spans="1:9" x14ac:dyDescent="0.25">
      <c r="A5024">
        <v>5023</v>
      </c>
      <c r="D5024">
        <v>256.93318399999998</v>
      </c>
      <c r="E5024">
        <v>7.0276949999999996</v>
      </c>
      <c r="F5024">
        <v>244.58381199999999</v>
      </c>
      <c r="G5024">
        <v>4.1445509999999999</v>
      </c>
    </row>
    <row r="5025" spans="1:7" x14ac:dyDescent="0.25">
      <c r="A5025">
        <v>5024</v>
      </c>
      <c r="D5025">
        <v>256.93318399999998</v>
      </c>
      <c r="E5025">
        <v>7.0276949999999996</v>
      </c>
      <c r="F5025">
        <v>244.58381199999999</v>
      </c>
      <c r="G5025">
        <v>4.1445509999999999</v>
      </c>
    </row>
    <row r="5026" spans="1:7" x14ac:dyDescent="0.25">
      <c r="A5026">
        <v>5025</v>
      </c>
      <c r="D5026">
        <v>256.93318399999998</v>
      </c>
      <c r="E5026">
        <v>7.0276949999999996</v>
      </c>
      <c r="F5026">
        <v>244.704354</v>
      </c>
      <c r="G5026">
        <v>4.1445509999999999</v>
      </c>
    </row>
    <row r="5027" spans="1:7" x14ac:dyDescent="0.25">
      <c r="A5027">
        <v>5026</v>
      </c>
      <c r="D5027">
        <v>256.93318399999998</v>
      </c>
      <c r="E5027">
        <v>7.0276949999999996</v>
      </c>
      <c r="F5027">
        <v>244.704354</v>
      </c>
      <c r="G5027">
        <v>4.1445509999999999</v>
      </c>
    </row>
    <row r="5028" spans="1:7" x14ac:dyDescent="0.25">
      <c r="A5028">
        <v>5027</v>
      </c>
      <c r="D5028">
        <v>256.93318399999998</v>
      </c>
      <c r="E5028">
        <v>7.0276949999999996</v>
      </c>
      <c r="F5028">
        <v>244.704354</v>
      </c>
      <c r="G5028">
        <v>4.1445509999999999</v>
      </c>
    </row>
    <row r="5029" spans="1:7" x14ac:dyDescent="0.25">
      <c r="A5029">
        <v>5028</v>
      </c>
      <c r="D5029">
        <v>256.93318399999998</v>
      </c>
      <c r="E5029">
        <v>7.0276949999999996</v>
      </c>
      <c r="F5029">
        <v>244.704354</v>
      </c>
      <c r="G5029">
        <v>4.1445509999999999</v>
      </c>
    </row>
    <row r="5030" spans="1:7" x14ac:dyDescent="0.25">
      <c r="A5030">
        <v>5029</v>
      </c>
      <c r="D5030">
        <v>256.93318399999998</v>
      </c>
      <c r="E5030">
        <v>7.0276949999999996</v>
      </c>
      <c r="F5030">
        <v>244.88506799999999</v>
      </c>
      <c r="G5030">
        <v>4.2646940000000004</v>
      </c>
    </row>
    <row r="5031" spans="1:7" x14ac:dyDescent="0.25">
      <c r="A5031">
        <v>5030</v>
      </c>
      <c r="D5031">
        <v>256.93318399999998</v>
      </c>
      <c r="E5031">
        <v>7.0276949999999996</v>
      </c>
      <c r="F5031">
        <v>244.88506799999999</v>
      </c>
      <c r="G5031">
        <v>4.2646940000000004</v>
      </c>
    </row>
    <row r="5032" spans="1:7" x14ac:dyDescent="0.25">
      <c r="A5032">
        <v>5031</v>
      </c>
      <c r="D5032">
        <v>256.93318399999998</v>
      </c>
      <c r="E5032">
        <v>7.0276949999999996</v>
      </c>
      <c r="F5032">
        <v>244.88506799999999</v>
      </c>
      <c r="G5032">
        <v>4.2646940000000004</v>
      </c>
    </row>
    <row r="5033" spans="1:7" x14ac:dyDescent="0.25">
      <c r="A5033">
        <v>5032</v>
      </c>
      <c r="D5033">
        <v>256.93318399999998</v>
      </c>
      <c r="E5033">
        <v>7.0276949999999996</v>
      </c>
      <c r="F5033">
        <v>244.88506799999999</v>
      </c>
      <c r="G5033">
        <v>4.2646940000000004</v>
      </c>
    </row>
    <row r="5034" spans="1:7" x14ac:dyDescent="0.25">
      <c r="A5034">
        <v>5033</v>
      </c>
      <c r="D5034">
        <v>256.93318399999998</v>
      </c>
      <c r="E5034">
        <v>7.0276949999999996</v>
      </c>
      <c r="F5034">
        <v>245.06577999999999</v>
      </c>
      <c r="G5034">
        <v>4.3247660000000003</v>
      </c>
    </row>
    <row r="5035" spans="1:7" x14ac:dyDescent="0.25">
      <c r="A5035">
        <v>5034</v>
      </c>
      <c r="D5035">
        <v>256.93318399999998</v>
      </c>
      <c r="E5035">
        <v>7.0276949999999996</v>
      </c>
      <c r="F5035">
        <v>245.06577999999999</v>
      </c>
      <c r="G5035">
        <v>4.3247660000000003</v>
      </c>
    </row>
    <row r="5036" spans="1:7" x14ac:dyDescent="0.25">
      <c r="A5036">
        <v>5035</v>
      </c>
      <c r="B5036">
        <v>263.01746400000002</v>
      </c>
      <c r="C5036">
        <v>5.5261009999999997</v>
      </c>
      <c r="D5036">
        <v>256.93318399999998</v>
      </c>
      <c r="E5036">
        <v>7.0276949999999996</v>
      </c>
      <c r="F5036">
        <v>245.06577999999999</v>
      </c>
      <c r="G5036">
        <v>4.3247660000000003</v>
      </c>
    </row>
    <row r="5037" spans="1:7" x14ac:dyDescent="0.25">
      <c r="A5037">
        <v>5036</v>
      </c>
      <c r="B5037">
        <v>263.01746400000002</v>
      </c>
      <c r="C5037">
        <v>5.5261009999999997</v>
      </c>
      <c r="D5037">
        <v>256.93318399999998</v>
      </c>
      <c r="E5037">
        <v>7.0276949999999996</v>
      </c>
      <c r="F5037">
        <v>245.06577999999999</v>
      </c>
      <c r="G5037">
        <v>4.3247660000000003</v>
      </c>
    </row>
    <row r="5038" spans="1:7" x14ac:dyDescent="0.25">
      <c r="A5038">
        <v>5037</v>
      </c>
      <c r="B5038">
        <v>263.01746400000002</v>
      </c>
      <c r="C5038">
        <v>5.5261009999999997</v>
      </c>
      <c r="D5038">
        <v>256.93318399999998</v>
      </c>
      <c r="E5038">
        <v>7.0276949999999996</v>
      </c>
      <c r="F5038">
        <v>245.06577999999999</v>
      </c>
      <c r="G5038">
        <v>4.3247660000000003</v>
      </c>
    </row>
    <row r="5039" spans="1:7" x14ac:dyDescent="0.25">
      <c r="A5039">
        <v>5038</v>
      </c>
      <c r="B5039">
        <v>263.01746400000002</v>
      </c>
      <c r="C5039">
        <v>5.5261009999999997</v>
      </c>
      <c r="D5039">
        <v>256.93318399999998</v>
      </c>
      <c r="E5039">
        <v>7.0276949999999996</v>
      </c>
      <c r="F5039">
        <v>245.12605200000002</v>
      </c>
      <c r="G5039">
        <v>4.5049809999999999</v>
      </c>
    </row>
    <row r="5040" spans="1:7" x14ac:dyDescent="0.25">
      <c r="A5040">
        <v>5039</v>
      </c>
      <c r="B5040">
        <v>263.01746400000002</v>
      </c>
      <c r="C5040">
        <v>5.5261009999999997</v>
      </c>
      <c r="D5040">
        <v>256.93318399999998</v>
      </c>
      <c r="E5040">
        <v>7.0276949999999996</v>
      </c>
      <c r="F5040">
        <v>245.12605200000002</v>
      </c>
      <c r="G5040">
        <v>4.5049809999999999</v>
      </c>
    </row>
    <row r="5041" spans="1:11" x14ac:dyDescent="0.25">
      <c r="A5041">
        <v>5040</v>
      </c>
      <c r="B5041">
        <v>263.01746400000002</v>
      </c>
      <c r="C5041">
        <v>5.5261009999999997</v>
      </c>
      <c r="F5041">
        <v>245.24649399999998</v>
      </c>
      <c r="G5041">
        <v>4.6250249999999999</v>
      </c>
    </row>
    <row r="5042" spans="1:11" x14ac:dyDescent="0.25">
      <c r="A5042">
        <v>5041</v>
      </c>
      <c r="B5042">
        <v>263.01746400000002</v>
      </c>
      <c r="C5042">
        <v>5.5261009999999997</v>
      </c>
      <c r="F5042">
        <v>245.24649399999998</v>
      </c>
      <c r="G5042">
        <v>4.6250249999999999</v>
      </c>
    </row>
    <row r="5043" spans="1:11" x14ac:dyDescent="0.25">
      <c r="A5043">
        <v>5042</v>
      </c>
      <c r="B5043">
        <v>263.01746400000002</v>
      </c>
      <c r="C5043">
        <v>5.5261009999999997</v>
      </c>
      <c r="F5043">
        <v>245.24649399999998</v>
      </c>
      <c r="G5043">
        <v>4.6250249999999999</v>
      </c>
    </row>
    <row r="5044" spans="1:11" x14ac:dyDescent="0.25">
      <c r="A5044">
        <v>5043</v>
      </c>
      <c r="B5044">
        <v>263.01746400000002</v>
      </c>
      <c r="C5044">
        <v>5.5261009999999997</v>
      </c>
      <c r="H5044">
        <v>254.342828</v>
      </c>
      <c r="I5044">
        <v>9.3102219999999996</v>
      </c>
    </row>
    <row r="5045" spans="1:11" x14ac:dyDescent="0.25">
      <c r="A5045">
        <v>5044</v>
      </c>
      <c r="B5045">
        <v>263.01746400000002</v>
      </c>
      <c r="C5045">
        <v>5.5261009999999997</v>
      </c>
      <c r="H5045">
        <v>254.342828</v>
      </c>
      <c r="I5045">
        <v>9.3102219999999996</v>
      </c>
    </row>
    <row r="5046" spans="1:11" x14ac:dyDescent="0.25">
      <c r="A5046">
        <v>5045</v>
      </c>
      <c r="B5046">
        <v>263.01746400000002</v>
      </c>
      <c r="C5046">
        <v>5.5261009999999997</v>
      </c>
      <c r="H5046">
        <v>254.342828</v>
      </c>
      <c r="I5046">
        <v>9.3102219999999996</v>
      </c>
    </row>
    <row r="5047" spans="1:11" x14ac:dyDescent="0.25">
      <c r="A5047">
        <v>5046</v>
      </c>
      <c r="B5047">
        <v>263.01746400000002</v>
      </c>
      <c r="C5047">
        <v>5.5261009999999997</v>
      </c>
      <c r="H5047">
        <v>254.342828</v>
      </c>
      <c r="I5047">
        <v>9.3102219999999996</v>
      </c>
    </row>
    <row r="5048" spans="1:11" x14ac:dyDescent="0.25">
      <c r="A5048">
        <v>5047</v>
      </c>
      <c r="B5048">
        <v>263.01746400000002</v>
      </c>
      <c r="C5048">
        <v>5.5261009999999997</v>
      </c>
      <c r="H5048">
        <v>254.342828</v>
      </c>
      <c r="I5048">
        <v>9.3102219999999996</v>
      </c>
    </row>
    <row r="5049" spans="1:11" x14ac:dyDescent="0.25">
      <c r="A5049">
        <v>5048</v>
      </c>
      <c r="B5049">
        <v>263.01746400000002</v>
      </c>
      <c r="C5049">
        <v>5.5261009999999997</v>
      </c>
      <c r="H5049">
        <v>254.342828</v>
      </c>
      <c r="I5049">
        <v>9.3102219999999996</v>
      </c>
    </row>
    <row r="5050" spans="1:11" x14ac:dyDescent="0.25">
      <c r="A5050">
        <v>5049</v>
      </c>
      <c r="J5050">
        <v>210.84910500000001</v>
      </c>
      <c r="K5050">
        <v>11.592748</v>
      </c>
    </row>
    <row r="5051" spans="1:11" x14ac:dyDescent="0.25">
      <c r="A5051">
        <v>5050</v>
      </c>
    </row>
    <row r="5052" spans="1:11" x14ac:dyDescent="0.25">
      <c r="A5052">
        <v>5051</v>
      </c>
    </row>
    <row r="5053" spans="1:11" x14ac:dyDescent="0.25">
      <c r="A5053">
        <v>5052</v>
      </c>
    </row>
    <row r="5054" spans="1:11" x14ac:dyDescent="0.25">
      <c r="A5054">
        <v>5053</v>
      </c>
    </row>
    <row r="5055" spans="1:11" x14ac:dyDescent="0.25">
      <c r="A5055">
        <v>5054</v>
      </c>
    </row>
    <row r="5056" spans="1:1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1" x14ac:dyDescent="0.25">
      <c r="A5201">
        <v>5200</v>
      </c>
    </row>
    <row r="5202" spans="1:11" x14ac:dyDescent="0.25">
      <c r="A5202">
        <v>5201</v>
      </c>
      <c r="J5202">
        <v>211.090091</v>
      </c>
      <c r="K5202">
        <v>11.893006</v>
      </c>
    </row>
    <row r="5203" spans="1:11" x14ac:dyDescent="0.25">
      <c r="A5203">
        <v>5202</v>
      </c>
    </row>
    <row r="5204" spans="1:11" x14ac:dyDescent="0.25">
      <c r="A5204">
        <v>5203</v>
      </c>
    </row>
    <row r="5205" spans="1:11" x14ac:dyDescent="0.25">
      <c r="A5205">
        <v>5204</v>
      </c>
    </row>
    <row r="5206" spans="1:11" x14ac:dyDescent="0.25">
      <c r="A5206">
        <v>5205</v>
      </c>
    </row>
    <row r="5207" spans="1:11" x14ac:dyDescent="0.25">
      <c r="A5207">
        <v>5206</v>
      </c>
    </row>
    <row r="5208" spans="1:11" x14ac:dyDescent="0.25">
      <c r="A5208">
        <v>5207</v>
      </c>
    </row>
    <row r="5209" spans="1:11" x14ac:dyDescent="0.25">
      <c r="A5209">
        <v>5208</v>
      </c>
    </row>
    <row r="5210" spans="1:11" x14ac:dyDescent="0.25">
      <c r="A5210">
        <v>5209</v>
      </c>
    </row>
    <row r="5211" spans="1:11" x14ac:dyDescent="0.25">
      <c r="A5211">
        <v>5210</v>
      </c>
    </row>
    <row r="5212" spans="1:11" x14ac:dyDescent="0.25">
      <c r="A5212">
        <v>5211</v>
      </c>
    </row>
    <row r="5213" spans="1:11" x14ac:dyDescent="0.25">
      <c r="A5213">
        <v>5212</v>
      </c>
    </row>
    <row r="5214" spans="1:11" x14ac:dyDescent="0.25">
      <c r="A5214">
        <v>5213</v>
      </c>
    </row>
    <row r="5215" spans="1:11" x14ac:dyDescent="0.25">
      <c r="A5215">
        <v>5214</v>
      </c>
    </row>
    <row r="5216" spans="1:11" x14ac:dyDescent="0.25">
      <c r="A5216">
        <v>5215</v>
      </c>
    </row>
    <row r="5217" spans="1:9" x14ac:dyDescent="0.25">
      <c r="A5217">
        <v>5216</v>
      </c>
    </row>
    <row r="5218" spans="1:9" x14ac:dyDescent="0.25">
      <c r="A5218">
        <v>5217</v>
      </c>
    </row>
    <row r="5219" spans="1:9" x14ac:dyDescent="0.25">
      <c r="A5219">
        <v>5218</v>
      </c>
    </row>
    <row r="5220" spans="1:9" x14ac:dyDescent="0.25">
      <c r="A5220">
        <v>5219</v>
      </c>
    </row>
    <row r="5221" spans="1:9" x14ac:dyDescent="0.25">
      <c r="A5221">
        <v>5220</v>
      </c>
    </row>
    <row r="5222" spans="1:9" x14ac:dyDescent="0.25">
      <c r="A5222">
        <v>5221</v>
      </c>
    </row>
    <row r="5223" spans="1:9" x14ac:dyDescent="0.25">
      <c r="A5223">
        <v>5222</v>
      </c>
    </row>
    <row r="5224" spans="1:9" x14ac:dyDescent="0.25">
      <c r="A5224">
        <v>5223</v>
      </c>
    </row>
    <row r="5225" spans="1:9" x14ac:dyDescent="0.25">
      <c r="A5225">
        <v>5224</v>
      </c>
      <c r="D5225">
        <v>227.11409699999999</v>
      </c>
      <c r="E5225">
        <v>6.2468620000000001</v>
      </c>
    </row>
    <row r="5226" spans="1:9" x14ac:dyDescent="0.25">
      <c r="A5226">
        <v>5225</v>
      </c>
      <c r="D5226">
        <v>227.11409699999999</v>
      </c>
      <c r="E5226">
        <v>6.2468620000000001</v>
      </c>
    </row>
    <row r="5227" spans="1:9" x14ac:dyDescent="0.25">
      <c r="A5227">
        <v>5226</v>
      </c>
      <c r="D5227">
        <v>227.11409699999999</v>
      </c>
      <c r="E5227">
        <v>6.2468620000000001</v>
      </c>
    </row>
    <row r="5228" spans="1:9" x14ac:dyDescent="0.25">
      <c r="A5228">
        <v>5227</v>
      </c>
      <c r="D5228">
        <v>227.11409699999999</v>
      </c>
      <c r="E5228">
        <v>6.2468620000000001</v>
      </c>
    </row>
    <row r="5229" spans="1:9" x14ac:dyDescent="0.25">
      <c r="A5229">
        <v>5228</v>
      </c>
      <c r="D5229">
        <v>227.11409699999999</v>
      </c>
      <c r="E5229">
        <v>6.2468620000000001</v>
      </c>
      <c r="H5229">
        <v>238.077834</v>
      </c>
      <c r="I5229">
        <v>2.8230719999999998</v>
      </c>
    </row>
    <row r="5230" spans="1:9" x14ac:dyDescent="0.25">
      <c r="A5230">
        <v>5229</v>
      </c>
      <c r="D5230">
        <v>227.11409699999999</v>
      </c>
      <c r="E5230">
        <v>6.2468620000000001</v>
      </c>
      <c r="H5230">
        <v>238.077834</v>
      </c>
      <c r="I5230">
        <v>2.8230719999999998</v>
      </c>
    </row>
    <row r="5231" spans="1:9" x14ac:dyDescent="0.25">
      <c r="A5231">
        <v>5230</v>
      </c>
      <c r="D5231">
        <v>227.11409699999999</v>
      </c>
      <c r="E5231">
        <v>6.2468620000000001</v>
      </c>
      <c r="H5231">
        <v>238.077834</v>
      </c>
      <c r="I5231">
        <v>2.8230719999999998</v>
      </c>
    </row>
    <row r="5232" spans="1:9" x14ac:dyDescent="0.25">
      <c r="A5232">
        <v>5231</v>
      </c>
      <c r="D5232">
        <v>227.11409699999999</v>
      </c>
      <c r="E5232">
        <v>6.2468620000000001</v>
      </c>
      <c r="H5232">
        <v>238.077834</v>
      </c>
      <c r="I5232">
        <v>2.8230719999999998</v>
      </c>
    </row>
    <row r="5233" spans="1:9" x14ac:dyDescent="0.25">
      <c r="A5233">
        <v>5232</v>
      </c>
      <c r="D5233">
        <v>227.11409699999999</v>
      </c>
      <c r="E5233">
        <v>6.2468620000000001</v>
      </c>
      <c r="H5233">
        <v>238.077834</v>
      </c>
      <c r="I5233">
        <v>2.8230719999999998</v>
      </c>
    </row>
    <row r="5234" spans="1:9" x14ac:dyDescent="0.25">
      <c r="A5234">
        <v>5233</v>
      </c>
      <c r="D5234">
        <v>227.11409699999999</v>
      </c>
      <c r="E5234">
        <v>6.2468620000000001</v>
      </c>
      <c r="H5234">
        <v>238.077834</v>
      </c>
      <c r="I5234">
        <v>2.8230719999999998</v>
      </c>
    </row>
    <row r="5235" spans="1:9" x14ac:dyDescent="0.25">
      <c r="A5235">
        <v>5234</v>
      </c>
      <c r="D5235">
        <v>227.11409699999999</v>
      </c>
      <c r="E5235">
        <v>6.2468620000000001</v>
      </c>
      <c r="H5235">
        <v>238.077834</v>
      </c>
      <c r="I5235">
        <v>2.8230719999999998</v>
      </c>
    </row>
    <row r="5236" spans="1:9" x14ac:dyDescent="0.25">
      <c r="A5236">
        <v>5235</v>
      </c>
      <c r="D5236">
        <v>227.11409699999999</v>
      </c>
      <c r="E5236">
        <v>6.2468620000000001</v>
      </c>
      <c r="H5236">
        <v>238.077834</v>
      </c>
      <c r="I5236">
        <v>2.8230719999999998</v>
      </c>
    </row>
    <row r="5237" spans="1:9" x14ac:dyDescent="0.25">
      <c r="A5237">
        <v>5236</v>
      </c>
      <c r="D5237">
        <v>227.11409699999999</v>
      </c>
      <c r="E5237">
        <v>6.2468620000000001</v>
      </c>
      <c r="H5237">
        <v>238.077834</v>
      </c>
      <c r="I5237">
        <v>2.8230719999999998</v>
      </c>
    </row>
    <row r="5238" spans="1:9" x14ac:dyDescent="0.25">
      <c r="A5238">
        <v>5237</v>
      </c>
      <c r="D5238">
        <v>227.11409699999999</v>
      </c>
      <c r="E5238">
        <v>6.2468620000000001</v>
      </c>
      <c r="H5238">
        <v>238.077834</v>
      </c>
      <c r="I5238">
        <v>2.8230719999999998</v>
      </c>
    </row>
    <row r="5239" spans="1:9" x14ac:dyDescent="0.25">
      <c r="A5239">
        <v>5238</v>
      </c>
      <c r="D5239">
        <v>227.11409699999999</v>
      </c>
      <c r="E5239">
        <v>6.2468620000000001</v>
      </c>
      <c r="H5239">
        <v>238.077834</v>
      </c>
      <c r="I5239">
        <v>2.8230719999999998</v>
      </c>
    </row>
    <row r="5240" spans="1:9" x14ac:dyDescent="0.25">
      <c r="A5240">
        <v>5239</v>
      </c>
      <c r="D5240">
        <v>227.11409699999999</v>
      </c>
      <c r="E5240">
        <v>6.2468620000000001</v>
      </c>
      <c r="H5240">
        <v>238.077834</v>
      </c>
      <c r="I5240">
        <v>2.8230719999999998</v>
      </c>
    </row>
    <row r="5241" spans="1:9" x14ac:dyDescent="0.25">
      <c r="A5241">
        <v>5240</v>
      </c>
      <c r="D5241">
        <v>227.11409699999999</v>
      </c>
      <c r="E5241">
        <v>6.2468620000000001</v>
      </c>
      <c r="H5241">
        <v>238.077834</v>
      </c>
      <c r="I5241">
        <v>2.8230719999999998</v>
      </c>
    </row>
    <row r="5242" spans="1:9" x14ac:dyDescent="0.25">
      <c r="A5242">
        <v>5241</v>
      </c>
      <c r="D5242">
        <v>227.11409699999999</v>
      </c>
      <c r="E5242">
        <v>6.2468620000000001</v>
      </c>
      <c r="H5242">
        <v>238.077834</v>
      </c>
      <c r="I5242">
        <v>2.8230719999999998</v>
      </c>
    </row>
    <row r="5243" spans="1:9" x14ac:dyDescent="0.25">
      <c r="A5243">
        <v>5242</v>
      </c>
      <c r="D5243">
        <v>227.11409699999999</v>
      </c>
      <c r="E5243">
        <v>6.2468620000000001</v>
      </c>
      <c r="H5243">
        <v>238.077834</v>
      </c>
      <c r="I5243">
        <v>2.8230719999999998</v>
      </c>
    </row>
    <row r="5244" spans="1:9" x14ac:dyDescent="0.25">
      <c r="A5244">
        <v>5243</v>
      </c>
      <c r="D5244">
        <v>227.11409699999999</v>
      </c>
      <c r="E5244">
        <v>6.2468620000000001</v>
      </c>
      <c r="H5244">
        <v>238.077834</v>
      </c>
      <c r="I5244">
        <v>2.8230719999999998</v>
      </c>
    </row>
    <row r="5245" spans="1:9" x14ac:dyDescent="0.25">
      <c r="A5245">
        <v>5244</v>
      </c>
      <c r="D5245">
        <v>227.11409699999999</v>
      </c>
      <c r="E5245">
        <v>6.2468620000000001</v>
      </c>
      <c r="H5245">
        <v>238.077834</v>
      </c>
      <c r="I5245">
        <v>2.8230719999999998</v>
      </c>
    </row>
    <row r="5246" spans="1:9" x14ac:dyDescent="0.25">
      <c r="A5246">
        <v>5245</v>
      </c>
      <c r="D5246">
        <v>227.11409699999999</v>
      </c>
      <c r="E5246">
        <v>6.2468620000000001</v>
      </c>
      <c r="H5246">
        <v>238.077834</v>
      </c>
      <c r="I5246">
        <v>2.8230719999999998</v>
      </c>
    </row>
    <row r="5247" spans="1:9" x14ac:dyDescent="0.25">
      <c r="A5247">
        <v>5246</v>
      </c>
      <c r="D5247">
        <v>227.11409699999999</v>
      </c>
      <c r="E5247">
        <v>6.2468620000000001</v>
      </c>
      <c r="F5247">
        <v>232.897121</v>
      </c>
      <c r="G5247">
        <v>7.4481970000000004</v>
      </c>
      <c r="H5247">
        <v>238.077834</v>
      </c>
      <c r="I5247">
        <v>2.8230719999999998</v>
      </c>
    </row>
    <row r="5248" spans="1:9" x14ac:dyDescent="0.25">
      <c r="A5248">
        <v>5247</v>
      </c>
      <c r="D5248">
        <v>227.11409699999999</v>
      </c>
      <c r="E5248">
        <v>6.2468620000000001</v>
      </c>
      <c r="F5248">
        <v>232.897121</v>
      </c>
      <c r="G5248">
        <v>7.4481970000000004</v>
      </c>
      <c r="H5248">
        <v>238.077834</v>
      </c>
      <c r="I5248">
        <v>2.8230719999999998</v>
      </c>
    </row>
    <row r="5249" spans="1:9" x14ac:dyDescent="0.25">
      <c r="A5249">
        <v>5248</v>
      </c>
      <c r="D5249">
        <v>227.11409699999999</v>
      </c>
      <c r="E5249">
        <v>6.2468620000000001</v>
      </c>
      <c r="F5249">
        <v>232.897121</v>
      </c>
      <c r="G5249">
        <v>7.4481970000000004</v>
      </c>
      <c r="H5249">
        <v>238.077834</v>
      </c>
      <c r="I5249">
        <v>2.8230719999999998</v>
      </c>
    </row>
    <row r="5250" spans="1:9" x14ac:dyDescent="0.25">
      <c r="A5250">
        <v>5249</v>
      </c>
      <c r="D5250">
        <v>227.11409699999999</v>
      </c>
      <c r="E5250">
        <v>6.2468620000000001</v>
      </c>
      <c r="F5250">
        <v>232.897121</v>
      </c>
      <c r="G5250">
        <v>7.4481970000000004</v>
      </c>
      <c r="H5250">
        <v>237.89712299999999</v>
      </c>
      <c r="I5250">
        <v>2.8230719999999998</v>
      </c>
    </row>
    <row r="5251" spans="1:9" x14ac:dyDescent="0.25">
      <c r="A5251">
        <v>5250</v>
      </c>
      <c r="D5251">
        <v>227.11409699999999</v>
      </c>
      <c r="E5251">
        <v>6.2468620000000001</v>
      </c>
      <c r="F5251">
        <v>232.897121</v>
      </c>
      <c r="G5251">
        <v>7.4481970000000004</v>
      </c>
      <c r="H5251">
        <v>237.83685</v>
      </c>
      <c r="I5251">
        <v>2.8230719999999998</v>
      </c>
    </row>
    <row r="5252" spans="1:9" x14ac:dyDescent="0.25">
      <c r="A5252">
        <v>5251</v>
      </c>
      <c r="D5252">
        <v>227.11409699999999</v>
      </c>
      <c r="E5252">
        <v>6.2468620000000001</v>
      </c>
      <c r="F5252">
        <v>232.897121</v>
      </c>
      <c r="G5252">
        <v>7.4481970000000004</v>
      </c>
      <c r="H5252">
        <v>237.776679</v>
      </c>
      <c r="I5252">
        <v>2.8831440000000002</v>
      </c>
    </row>
    <row r="5253" spans="1:9" x14ac:dyDescent="0.25">
      <c r="A5253">
        <v>5252</v>
      </c>
      <c r="D5253">
        <v>227.11409699999999</v>
      </c>
      <c r="E5253">
        <v>6.2468620000000001</v>
      </c>
      <c r="F5253">
        <v>232.897121</v>
      </c>
      <c r="G5253">
        <v>7.4481970000000004</v>
      </c>
      <c r="H5253">
        <v>237.776679</v>
      </c>
      <c r="I5253">
        <v>3.1234310000000001</v>
      </c>
    </row>
    <row r="5254" spans="1:9" x14ac:dyDescent="0.25">
      <c r="A5254">
        <v>5253</v>
      </c>
      <c r="F5254">
        <v>232.897121</v>
      </c>
      <c r="G5254">
        <v>7.4481970000000004</v>
      </c>
    </row>
    <row r="5255" spans="1:9" x14ac:dyDescent="0.25">
      <c r="A5255">
        <v>5254</v>
      </c>
      <c r="B5255">
        <v>218.19847799999999</v>
      </c>
      <c r="C5255">
        <v>6.2468620000000001</v>
      </c>
      <c r="F5255">
        <v>232.897121</v>
      </c>
      <c r="G5255">
        <v>7.4481970000000004</v>
      </c>
    </row>
    <row r="5256" spans="1:9" x14ac:dyDescent="0.25">
      <c r="A5256">
        <v>5255</v>
      </c>
      <c r="B5256">
        <v>218.19847799999999</v>
      </c>
      <c r="C5256">
        <v>6.2468620000000001</v>
      </c>
      <c r="F5256">
        <v>232.897121</v>
      </c>
      <c r="G5256">
        <v>7.4481970000000004</v>
      </c>
    </row>
    <row r="5257" spans="1:9" x14ac:dyDescent="0.25">
      <c r="A5257">
        <v>5256</v>
      </c>
      <c r="B5257">
        <v>218.19847799999999</v>
      </c>
      <c r="C5257">
        <v>6.2468620000000001</v>
      </c>
      <c r="F5257">
        <v>232.897121</v>
      </c>
      <c r="G5257">
        <v>7.4481970000000004</v>
      </c>
    </row>
    <row r="5258" spans="1:9" x14ac:dyDescent="0.25">
      <c r="A5258">
        <v>5257</v>
      </c>
      <c r="B5258">
        <v>218.19847799999999</v>
      </c>
      <c r="C5258">
        <v>6.2468620000000001</v>
      </c>
      <c r="F5258">
        <v>232.897121</v>
      </c>
      <c r="G5258">
        <v>7.4481970000000004</v>
      </c>
    </row>
    <row r="5259" spans="1:9" x14ac:dyDescent="0.25">
      <c r="A5259">
        <v>5258</v>
      </c>
      <c r="B5259">
        <v>218.19847799999999</v>
      </c>
      <c r="C5259">
        <v>6.2468620000000001</v>
      </c>
      <c r="F5259">
        <v>232.897121</v>
      </c>
      <c r="G5259">
        <v>7.4481970000000004</v>
      </c>
    </row>
    <row r="5260" spans="1:9" x14ac:dyDescent="0.25">
      <c r="A5260">
        <v>5259</v>
      </c>
      <c r="B5260">
        <v>218.19847799999999</v>
      </c>
      <c r="C5260">
        <v>6.2468620000000001</v>
      </c>
      <c r="F5260">
        <v>232.897121</v>
      </c>
      <c r="G5260">
        <v>7.4481970000000004</v>
      </c>
    </row>
    <row r="5261" spans="1:9" x14ac:dyDescent="0.25">
      <c r="A5261">
        <v>5260</v>
      </c>
      <c r="B5261">
        <v>218.19847799999999</v>
      </c>
      <c r="C5261">
        <v>6.2468620000000001</v>
      </c>
      <c r="F5261">
        <v>232.897121</v>
      </c>
      <c r="G5261">
        <v>7.4481970000000004</v>
      </c>
    </row>
    <row r="5262" spans="1:9" x14ac:dyDescent="0.25">
      <c r="A5262">
        <v>5261</v>
      </c>
      <c r="B5262">
        <v>218.19847799999999</v>
      </c>
      <c r="C5262">
        <v>6.2468620000000001</v>
      </c>
      <c r="F5262">
        <v>232.897121</v>
      </c>
      <c r="G5262">
        <v>7.4481970000000004</v>
      </c>
    </row>
    <row r="5263" spans="1:9" x14ac:dyDescent="0.25">
      <c r="A5263">
        <v>5262</v>
      </c>
      <c r="B5263">
        <v>218.19847799999999</v>
      </c>
      <c r="C5263">
        <v>6.2468620000000001</v>
      </c>
      <c r="F5263">
        <v>232.897121</v>
      </c>
      <c r="G5263">
        <v>7.4481970000000004</v>
      </c>
    </row>
    <row r="5264" spans="1:9" x14ac:dyDescent="0.25">
      <c r="A5264">
        <v>5263</v>
      </c>
      <c r="B5264">
        <v>218.19847799999999</v>
      </c>
      <c r="C5264">
        <v>6.2468620000000001</v>
      </c>
      <c r="F5264">
        <v>232.897121</v>
      </c>
      <c r="G5264">
        <v>7.4481970000000004</v>
      </c>
    </row>
    <row r="5265" spans="1:9" x14ac:dyDescent="0.25">
      <c r="A5265">
        <v>5264</v>
      </c>
      <c r="B5265">
        <v>218.19847799999999</v>
      </c>
      <c r="C5265">
        <v>6.2468620000000001</v>
      </c>
      <c r="F5265">
        <v>232.897121</v>
      </c>
      <c r="G5265">
        <v>7.4481970000000004</v>
      </c>
    </row>
    <row r="5266" spans="1:9" x14ac:dyDescent="0.25">
      <c r="A5266">
        <v>5265</v>
      </c>
      <c r="B5266">
        <v>218.19847799999999</v>
      </c>
      <c r="C5266">
        <v>6.2468620000000001</v>
      </c>
      <c r="F5266">
        <v>232.897121</v>
      </c>
      <c r="G5266">
        <v>7.4481970000000004</v>
      </c>
    </row>
    <row r="5267" spans="1:9" x14ac:dyDescent="0.25">
      <c r="A5267">
        <v>5266</v>
      </c>
      <c r="B5267">
        <v>218.19847799999999</v>
      </c>
      <c r="C5267">
        <v>6.2468620000000001</v>
      </c>
      <c r="F5267">
        <v>232.897121</v>
      </c>
      <c r="G5267">
        <v>7.4481970000000004</v>
      </c>
    </row>
    <row r="5268" spans="1:9" x14ac:dyDescent="0.25">
      <c r="A5268">
        <v>5267</v>
      </c>
      <c r="B5268">
        <v>218.19847799999999</v>
      </c>
      <c r="C5268">
        <v>6.2468620000000001</v>
      </c>
      <c r="F5268">
        <v>232.897121</v>
      </c>
      <c r="G5268">
        <v>7.4481970000000004</v>
      </c>
    </row>
    <row r="5269" spans="1:9" x14ac:dyDescent="0.25">
      <c r="A5269">
        <v>5268</v>
      </c>
      <c r="B5269">
        <v>218.19847799999999</v>
      </c>
      <c r="C5269">
        <v>6.2468620000000001</v>
      </c>
      <c r="F5269">
        <v>232.897121</v>
      </c>
      <c r="G5269">
        <v>7.4481970000000004</v>
      </c>
    </row>
    <row r="5270" spans="1:9" x14ac:dyDescent="0.25">
      <c r="A5270">
        <v>5269</v>
      </c>
      <c r="B5270">
        <v>218.19847799999999</v>
      </c>
      <c r="C5270">
        <v>6.2468620000000001</v>
      </c>
      <c r="F5270">
        <v>232.897121</v>
      </c>
      <c r="G5270">
        <v>7.4481970000000004</v>
      </c>
    </row>
    <row r="5271" spans="1:9" x14ac:dyDescent="0.25">
      <c r="A5271">
        <v>5270</v>
      </c>
      <c r="B5271">
        <v>218.19847799999999</v>
      </c>
      <c r="C5271">
        <v>6.2468620000000001</v>
      </c>
      <c r="F5271">
        <v>232.41525200000001</v>
      </c>
      <c r="G5271">
        <v>7.4481970000000004</v>
      </c>
    </row>
    <row r="5272" spans="1:9" x14ac:dyDescent="0.25">
      <c r="A5272">
        <v>5271</v>
      </c>
      <c r="B5272">
        <v>218.19847799999999</v>
      </c>
      <c r="C5272">
        <v>6.2468620000000001</v>
      </c>
      <c r="F5272">
        <v>232.17427000000001</v>
      </c>
      <c r="G5272">
        <v>7.4481970000000004</v>
      </c>
    </row>
    <row r="5273" spans="1:9" x14ac:dyDescent="0.25">
      <c r="A5273">
        <v>5272</v>
      </c>
      <c r="B5273">
        <v>218.19847799999999</v>
      </c>
      <c r="C5273">
        <v>6.2468620000000001</v>
      </c>
      <c r="D5273">
        <v>211.75277299999999</v>
      </c>
      <c r="E5273">
        <v>8.1689579999999999</v>
      </c>
      <c r="F5273">
        <v>232.11399799999998</v>
      </c>
      <c r="G5273">
        <v>7.4481970000000004</v>
      </c>
    </row>
    <row r="5274" spans="1:9" x14ac:dyDescent="0.25">
      <c r="A5274">
        <v>5273</v>
      </c>
      <c r="B5274">
        <v>218.19847799999999</v>
      </c>
      <c r="C5274">
        <v>6.2468620000000001</v>
      </c>
      <c r="D5274">
        <v>211.75277299999999</v>
      </c>
      <c r="E5274">
        <v>8.1689579999999999</v>
      </c>
      <c r="H5274">
        <v>222.05382800000001</v>
      </c>
      <c r="I5274">
        <v>3.9643350000000002</v>
      </c>
    </row>
    <row r="5275" spans="1:9" x14ac:dyDescent="0.25">
      <c r="A5275">
        <v>5274</v>
      </c>
      <c r="B5275">
        <v>218.19847799999999</v>
      </c>
      <c r="C5275">
        <v>6.2468620000000001</v>
      </c>
      <c r="D5275">
        <v>211.75277299999999</v>
      </c>
      <c r="E5275">
        <v>8.1689579999999999</v>
      </c>
      <c r="H5275">
        <v>222.05382800000001</v>
      </c>
      <c r="I5275">
        <v>3.9643350000000002</v>
      </c>
    </row>
    <row r="5276" spans="1:9" x14ac:dyDescent="0.25">
      <c r="A5276">
        <v>5275</v>
      </c>
      <c r="B5276">
        <v>218.19847799999999</v>
      </c>
      <c r="C5276">
        <v>6.2468620000000001</v>
      </c>
      <c r="D5276">
        <v>211.75277299999999</v>
      </c>
      <c r="E5276">
        <v>8.1689579999999999</v>
      </c>
      <c r="H5276">
        <v>222.05382800000001</v>
      </c>
      <c r="I5276">
        <v>3.9643350000000002</v>
      </c>
    </row>
    <row r="5277" spans="1:9" x14ac:dyDescent="0.25">
      <c r="A5277">
        <v>5276</v>
      </c>
      <c r="B5277">
        <v>218.19847799999999</v>
      </c>
      <c r="C5277">
        <v>6.2468620000000001</v>
      </c>
      <c r="D5277">
        <v>211.75277299999999</v>
      </c>
      <c r="E5277">
        <v>8.1689579999999999</v>
      </c>
      <c r="H5277">
        <v>222.05382800000001</v>
      </c>
      <c r="I5277">
        <v>3.9643350000000002</v>
      </c>
    </row>
    <row r="5278" spans="1:9" x14ac:dyDescent="0.25">
      <c r="A5278">
        <v>5277</v>
      </c>
      <c r="D5278">
        <v>211.75277299999999</v>
      </c>
      <c r="E5278">
        <v>8.1689579999999999</v>
      </c>
      <c r="H5278">
        <v>222.05382800000001</v>
      </c>
      <c r="I5278">
        <v>3.9643350000000002</v>
      </c>
    </row>
    <row r="5279" spans="1:9" x14ac:dyDescent="0.25">
      <c r="A5279">
        <v>5278</v>
      </c>
      <c r="D5279">
        <v>211.75277299999999</v>
      </c>
      <c r="E5279">
        <v>8.1689579999999999</v>
      </c>
      <c r="H5279">
        <v>222.05382800000001</v>
      </c>
      <c r="I5279">
        <v>3.9643350000000002</v>
      </c>
    </row>
    <row r="5280" spans="1:9" x14ac:dyDescent="0.25">
      <c r="A5280">
        <v>5279</v>
      </c>
      <c r="D5280">
        <v>211.75277299999999</v>
      </c>
      <c r="E5280">
        <v>8.1689579999999999</v>
      </c>
      <c r="H5280">
        <v>222.05382800000001</v>
      </c>
      <c r="I5280">
        <v>3.9643350000000002</v>
      </c>
    </row>
    <row r="5281" spans="1:9" x14ac:dyDescent="0.25">
      <c r="A5281">
        <v>5280</v>
      </c>
      <c r="D5281">
        <v>211.75277299999999</v>
      </c>
      <c r="E5281">
        <v>8.1689579999999999</v>
      </c>
      <c r="H5281">
        <v>222.05382800000001</v>
      </c>
      <c r="I5281">
        <v>3.9643350000000002</v>
      </c>
    </row>
    <row r="5282" spans="1:9" x14ac:dyDescent="0.25">
      <c r="A5282">
        <v>5281</v>
      </c>
      <c r="D5282">
        <v>211.75277299999999</v>
      </c>
      <c r="E5282">
        <v>8.1689579999999999</v>
      </c>
      <c r="H5282">
        <v>222.05382800000001</v>
      </c>
      <c r="I5282">
        <v>3.9643350000000002</v>
      </c>
    </row>
    <row r="5283" spans="1:9" x14ac:dyDescent="0.25">
      <c r="A5283">
        <v>5282</v>
      </c>
      <c r="D5283">
        <v>211.75277299999999</v>
      </c>
      <c r="E5283">
        <v>8.1689579999999999</v>
      </c>
      <c r="H5283">
        <v>222.05382800000001</v>
      </c>
      <c r="I5283">
        <v>3.9643350000000002</v>
      </c>
    </row>
    <row r="5284" spans="1:9" x14ac:dyDescent="0.25">
      <c r="A5284">
        <v>5283</v>
      </c>
      <c r="D5284">
        <v>211.75277299999999</v>
      </c>
      <c r="E5284">
        <v>8.1689579999999999</v>
      </c>
      <c r="H5284">
        <v>222.05382800000001</v>
      </c>
      <c r="I5284">
        <v>3.9643350000000002</v>
      </c>
    </row>
    <row r="5285" spans="1:9" x14ac:dyDescent="0.25">
      <c r="A5285">
        <v>5284</v>
      </c>
      <c r="D5285">
        <v>211.75277299999999</v>
      </c>
      <c r="E5285">
        <v>8.1689579999999999</v>
      </c>
      <c r="H5285">
        <v>222.05382800000001</v>
      </c>
      <c r="I5285">
        <v>3.9643350000000002</v>
      </c>
    </row>
    <row r="5286" spans="1:9" x14ac:dyDescent="0.25">
      <c r="A5286">
        <v>5285</v>
      </c>
      <c r="D5286">
        <v>211.75277299999999</v>
      </c>
      <c r="E5286">
        <v>8.1689579999999999</v>
      </c>
      <c r="H5286">
        <v>222.05382800000001</v>
      </c>
      <c r="I5286">
        <v>3.9643350000000002</v>
      </c>
    </row>
    <row r="5287" spans="1:9" x14ac:dyDescent="0.25">
      <c r="A5287">
        <v>5286</v>
      </c>
      <c r="D5287">
        <v>211.75277299999999</v>
      </c>
      <c r="E5287">
        <v>8.1689579999999999</v>
      </c>
      <c r="H5287">
        <v>222.05382800000001</v>
      </c>
      <c r="I5287">
        <v>3.9643350000000002</v>
      </c>
    </row>
    <row r="5288" spans="1:9" x14ac:dyDescent="0.25">
      <c r="A5288">
        <v>5287</v>
      </c>
      <c r="D5288">
        <v>211.75277299999999</v>
      </c>
      <c r="E5288">
        <v>8.1689579999999999</v>
      </c>
      <c r="H5288">
        <v>222.05382800000001</v>
      </c>
      <c r="I5288">
        <v>3.9643350000000002</v>
      </c>
    </row>
    <row r="5289" spans="1:9" x14ac:dyDescent="0.25">
      <c r="A5289">
        <v>5288</v>
      </c>
      <c r="D5289">
        <v>211.75277299999999</v>
      </c>
      <c r="E5289">
        <v>8.1689579999999999</v>
      </c>
      <c r="H5289">
        <v>222.05382800000001</v>
      </c>
      <c r="I5289">
        <v>3.9643350000000002</v>
      </c>
    </row>
    <row r="5290" spans="1:9" x14ac:dyDescent="0.25">
      <c r="A5290">
        <v>5289</v>
      </c>
      <c r="D5290">
        <v>211.75277299999999</v>
      </c>
      <c r="E5290">
        <v>8.1689579999999999</v>
      </c>
      <c r="F5290">
        <v>216.87321399999999</v>
      </c>
      <c r="G5290">
        <v>9.0699339999999999</v>
      </c>
      <c r="H5290">
        <v>222.05382800000001</v>
      </c>
      <c r="I5290">
        <v>3.9643350000000002</v>
      </c>
    </row>
    <row r="5291" spans="1:9" x14ac:dyDescent="0.25">
      <c r="A5291">
        <v>5290</v>
      </c>
      <c r="D5291">
        <v>211.75277299999999</v>
      </c>
      <c r="E5291">
        <v>8.1689579999999999</v>
      </c>
      <c r="F5291">
        <v>216.87321399999999</v>
      </c>
      <c r="G5291">
        <v>9.0699339999999999</v>
      </c>
      <c r="H5291">
        <v>222.05382800000001</v>
      </c>
      <c r="I5291">
        <v>3.9643350000000002</v>
      </c>
    </row>
    <row r="5292" spans="1:9" x14ac:dyDescent="0.25">
      <c r="A5292">
        <v>5291</v>
      </c>
      <c r="D5292">
        <v>211.75277299999999</v>
      </c>
      <c r="E5292">
        <v>8.1689579999999999</v>
      </c>
      <c r="F5292">
        <v>216.87321399999999</v>
      </c>
      <c r="G5292">
        <v>9.0699339999999999</v>
      </c>
      <c r="H5292">
        <v>222.05382800000001</v>
      </c>
      <c r="I5292">
        <v>3.9643350000000002</v>
      </c>
    </row>
    <row r="5293" spans="1:9" x14ac:dyDescent="0.25">
      <c r="A5293">
        <v>5292</v>
      </c>
      <c r="D5293">
        <v>211.75277299999999</v>
      </c>
      <c r="E5293">
        <v>8.1689579999999999</v>
      </c>
      <c r="F5293">
        <v>216.87321399999999</v>
      </c>
      <c r="G5293">
        <v>9.0699339999999999</v>
      </c>
      <c r="H5293">
        <v>221.99365499999999</v>
      </c>
      <c r="I5293">
        <v>4.2646940000000004</v>
      </c>
    </row>
    <row r="5294" spans="1:9" x14ac:dyDescent="0.25">
      <c r="A5294">
        <v>5293</v>
      </c>
      <c r="D5294">
        <v>211.75277299999999</v>
      </c>
      <c r="E5294">
        <v>8.1689579999999999</v>
      </c>
      <c r="F5294">
        <v>216.87321399999999</v>
      </c>
      <c r="G5294">
        <v>9.0699339999999999</v>
      </c>
      <c r="H5294">
        <v>221.69240099999999</v>
      </c>
      <c r="I5294">
        <v>4.3247660000000003</v>
      </c>
    </row>
    <row r="5295" spans="1:9" x14ac:dyDescent="0.25">
      <c r="A5295">
        <v>5294</v>
      </c>
      <c r="D5295">
        <v>211.75277299999999</v>
      </c>
      <c r="E5295">
        <v>8.1689579999999999</v>
      </c>
      <c r="F5295">
        <v>216.87321399999999</v>
      </c>
      <c r="G5295">
        <v>9.0699339999999999</v>
      </c>
    </row>
    <row r="5296" spans="1:9" x14ac:dyDescent="0.25">
      <c r="A5296">
        <v>5295</v>
      </c>
      <c r="D5296">
        <v>211.75277299999999</v>
      </c>
      <c r="E5296">
        <v>8.1689579999999999</v>
      </c>
      <c r="F5296">
        <v>216.87321399999999</v>
      </c>
      <c r="G5296">
        <v>9.0699339999999999</v>
      </c>
    </row>
    <row r="5297" spans="1:7" x14ac:dyDescent="0.25">
      <c r="A5297">
        <v>5296</v>
      </c>
      <c r="D5297">
        <v>211.75277299999999</v>
      </c>
      <c r="E5297">
        <v>8.1689579999999999</v>
      </c>
      <c r="F5297">
        <v>216.87321399999999</v>
      </c>
      <c r="G5297">
        <v>9.0699339999999999</v>
      </c>
    </row>
    <row r="5298" spans="1:7" x14ac:dyDescent="0.25">
      <c r="A5298">
        <v>5297</v>
      </c>
      <c r="F5298">
        <v>216.87321399999999</v>
      </c>
      <c r="G5298">
        <v>9.0699339999999999</v>
      </c>
    </row>
    <row r="5299" spans="1:7" x14ac:dyDescent="0.25">
      <c r="A5299">
        <v>5298</v>
      </c>
      <c r="B5299">
        <v>203.74071799999999</v>
      </c>
      <c r="C5299">
        <v>6.3670049999999998</v>
      </c>
      <c r="F5299">
        <v>216.87321399999999</v>
      </c>
      <c r="G5299">
        <v>9.0699339999999999</v>
      </c>
    </row>
    <row r="5300" spans="1:7" x14ac:dyDescent="0.25">
      <c r="A5300">
        <v>5299</v>
      </c>
      <c r="B5300">
        <v>203.74071799999999</v>
      </c>
      <c r="C5300">
        <v>6.3670049999999998</v>
      </c>
      <c r="D5300">
        <v>202.46206899999999</v>
      </c>
      <c r="E5300">
        <v>6.0742099999999999</v>
      </c>
      <c r="F5300">
        <v>216.87321399999999</v>
      </c>
      <c r="G5300">
        <v>9.0699339999999999</v>
      </c>
    </row>
    <row r="5301" spans="1:7" x14ac:dyDescent="0.25">
      <c r="A5301">
        <v>5300</v>
      </c>
      <c r="B5301">
        <v>203.74071799999999</v>
      </c>
      <c r="C5301">
        <v>6.3670049999999998</v>
      </c>
      <c r="D5301">
        <v>202.46206899999999</v>
      </c>
      <c r="E5301">
        <v>6.0742099999999999</v>
      </c>
      <c r="F5301">
        <v>216.87321399999999</v>
      </c>
      <c r="G5301">
        <v>9.0699339999999999</v>
      </c>
    </row>
    <row r="5302" spans="1:7" x14ac:dyDescent="0.25">
      <c r="A5302">
        <v>5301</v>
      </c>
      <c r="B5302">
        <v>203.74071799999999</v>
      </c>
      <c r="C5302">
        <v>6.3670049999999998</v>
      </c>
      <c r="D5302">
        <v>202.46206899999999</v>
      </c>
      <c r="E5302">
        <v>6.0742099999999999</v>
      </c>
      <c r="F5302">
        <v>216.87321399999999</v>
      </c>
      <c r="G5302">
        <v>9.0699339999999999</v>
      </c>
    </row>
    <row r="5303" spans="1:7" x14ac:dyDescent="0.25">
      <c r="A5303">
        <v>5302</v>
      </c>
      <c r="B5303">
        <v>203.74071799999999</v>
      </c>
      <c r="C5303">
        <v>6.3670049999999998</v>
      </c>
      <c r="D5303">
        <v>202.46206899999999</v>
      </c>
      <c r="E5303">
        <v>6.0742099999999999</v>
      </c>
      <c r="F5303">
        <v>216.87321399999999</v>
      </c>
      <c r="G5303">
        <v>9.0699339999999999</v>
      </c>
    </row>
    <row r="5304" spans="1:7" x14ac:dyDescent="0.25">
      <c r="A5304">
        <v>5303</v>
      </c>
      <c r="B5304">
        <v>203.74071799999999</v>
      </c>
      <c r="C5304">
        <v>6.3670049999999998</v>
      </c>
      <c r="D5304">
        <v>202.46206899999999</v>
      </c>
      <c r="E5304">
        <v>6.0742099999999999</v>
      </c>
      <c r="F5304">
        <v>216.87321399999999</v>
      </c>
      <c r="G5304">
        <v>9.0699339999999999</v>
      </c>
    </row>
    <row r="5305" spans="1:7" x14ac:dyDescent="0.25">
      <c r="A5305">
        <v>5304</v>
      </c>
      <c r="B5305">
        <v>203.74071799999999</v>
      </c>
      <c r="C5305">
        <v>6.3670049999999998</v>
      </c>
      <c r="D5305">
        <v>202.46206899999999</v>
      </c>
      <c r="E5305">
        <v>6.0742099999999999</v>
      </c>
      <c r="F5305">
        <v>216.87321399999999</v>
      </c>
      <c r="G5305">
        <v>9.0699339999999999</v>
      </c>
    </row>
    <row r="5306" spans="1:7" x14ac:dyDescent="0.25">
      <c r="A5306">
        <v>5305</v>
      </c>
      <c r="B5306">
        <v>203.74071799999999</v>
      </c>
      <c r="C5306">
        <v>6.3670049999999998</v>
      </c>
      <c r="D5306">
        <v>202.46206899999999</v>
      </c>
      <c r="E5306">
        <v>6.0742099999999999</v>
      </c>
      <c r="F5306">
        <v>216.87321399999999</v>
      </c>
      <c r="G5306">
        <v>9.0699339999999999</v>
      </c>
    </row>
    <row r="5307" spans="1:7" x14ac:dyDescent="0.25">
      <c r="A5307">
        <v>5306</v>
      </c>
      <c r="B5307">
        <v>203.74071799999999</v>
      </c>
      <c r="C5307">
        <v>6.3670049999999998</v>
      </c>
      <c r="D5307">
        <v>202.46206899999999</v>
      </c>
      <c r="E5307">
        <v>6.0742099999999999</v>
      </c>
      <c r="F5307">
        <v>216.87321399999999</v>
      </c>
      <c r="G5307">
        <v>9.0699339999999999</v>
      </c>
    </row>
    <row r="5308" spans="1:7" x14ac:dyDescent="0.25">
      <c r="A5308">
        <v>5307</v>
      </c>
      <c r="B5308">
        <v>203.74071799999999</v>
      </c>
      <c r="C5308">
        <v>6.3670049999999998</v>
      </c>
      <c r="D5308">
        <v>202.46206899999999</v>
      </c>
      <c r="E5308">
        <v>6.0742099999999999</v>
      </c>
      <c r="F5308">
        <v>216.87321399999999</v>
      </c>
      <c r="G5308">
        <v>9.0699339999999999</v>
      </c>
    </row>
    <row r="5309" spans="1:7" x14ac:dyDescent="0.25">
      <c r="A5309">
        <v>5308</v>
      </c>
      <c r="B5309">
        <v>203.74071799999999</v>
      </c>
      <c r="C5309">
        <v>6.3670049999999998</v>
      </c>
      <c r="D5309">
        <v>202.46206899999999</v>
      </c>
      <c r="E5309">
        <v>6.0742099999999999</v>
      </c>
      <c r="F5309">
        <v>216.87321399999999</v>
      </c>
      <c r="G5309">
        <v>9.0699339999999999</v>
      </c>
    </row>
    <row r="5310" spans="1:7" x14ac:dyDescent="0.25">
      <c r="A5310">
        <v>5309</v>
      </c>
      <c r="B5310">
        <v>203.74071799999999</v>
      </c>
      <c r="C5310">
        <v>6.3670049999999998</v>
      </c>
      <c r="D5310">
        <v>202.46206899999999</v>
      </c>
      <c r="E5310">
        <v>6.0742099999999999</v>
      </c>
      <c r="F5310">
        <v>216.51168699999999</v>
      </c>
      <c r="G5310">
        <v>9.1900779999999997</v>
      </c>
    </row>
    <row r="5311" spans="1:7" x14ac:dyDescent="0.25">
      <c r="A5311">
        <v>5310</v>
      </c>
      <c r="B5311">
        <v>203.74071799999999</v>
      </c>
      <c r="C5311">
        <v>6.3670049999999998</v>
      </c>
      <c r="D5311">
        <v>202.46206899999999</v>
      </c>
      <c r="E5311">
        <v>6.0742099999999999</v>
      </c>
      <c r="F5311">
        <v>216.51168699999999</v>
      </c>
      <c r="G5311">
        <v>9.1900779999999997</v>
      </c>
    </row>
    <row r="5312" spans="1:7" x14ac:dyDescent="0.25">
      <c r="A5312">
        <v>5311</v>
      </c>
      <c r="B5312">
        <v>203.74071799999999</v>
      </c>
      <c r="C5312">
        <v>6.3670049999999998</v>
      </c>
      <c r="D5312">
        <v>202.46206899999999</v>
      </c>
      <c r="E5312">
        <v>6.0742099999999999</v>
      </c>
      <c r="F5312">
        <v>216.27080100000001</v>
      </c>
      <c r="G5312">
        <v>9.1900779999999997</v>
      </c>
    </row>
    <row r="5313" spans="1:9" x14ac:dyDescent="0.25">
      <c r="A5313">
        <v>5312</v>
      </c>
      <c r="B5313">
        <v>203.74071799999999</v>
      </c>
      <c r="C5313">
        <v>6.3670049999999998</v>
      </c>
      <c r="D5313">
        <v>202.46206899999999</v>
      </c>
      <c r="E5313">
        <v>6.0742099999999999</v>
      </c>
      <c r="H5313">
        <v>207.974503</v>
      </c>
      <c r="I5313">
        <v>5.5626259999999998</v>
      </c>
    </row>
    <row r="5314" spans="1:9" x14ac:dyDescent="0.25">
      <c r="A5314">
        <v>5313</v>
      </c>
      <c r="B5314">
        <v>203.74071799999999</v>
      </c>
      <c r="C5314">
        <v>6.3670049999999998</v>
      </c>
      <c r="D5314">
        <v>202.46206899999999</v>
      </c>
      <c r="E5314">
        <v>6.0742099999999999</v>
      </c>
      <c r="H5314">
        <v>207.974503</v>
      </c>
      <c r="I5314">
        <v>5.5626259999999998</v>
      </c>
    </row>
    <row r="5315" spans="1:9" x14ac:dyDescent="0.25">
      <c r="A5315">
        <v>5314</v>
      </c>
      <c r="B5315">
        <v>203.74071799999999</v>
      </c>
      <c r="C5315">
        <v>6.3670049999999998</v>
      </c>
      <c r="D5315">
        <v>202.46206899999999</v>
      </c>
      <c r="E5315">
        <v>6.0742099999999999</v>
      </c>
      <c r="H5315">
        <v>208.68044599999999</v>
      </c>
      <c r="I5315">
        <v>6.1867900000000002</v>
      </c>
    </row>
    <row r="5316" spans="1:9" x14ac:dyDescent="0.25">
      <c r="A5316">
        <v>5315</v>
      </c>
      <c r="B5316">
        <v>203.74071799999999</v>
      </c>
      <c r="C5316">
        <v>6.3670049999999998</v>
      </c>
      <c r="D5316">
        <v>202.46206899999999</v>
      </c>
      <c r="E5316">
        <v>6.0742099999999999</v>
      </c>
      <c r="H5316">
        <v>208.68044599999999</v>
      </c>
      <c r="I5316">
        <v>6.1867900000000002</v>
      </c>
    </row>
    <row r="5317" spans="1:9" x14ac:dyDescent="0.25">
      <c r="A5317">
        <v>5316</v>
      </c>
      <c r="B5317">
        <v>203.74071799999999</v>
      </c>
      <c r="C5317">
        <v>6.3670049999999998</v>
      </c>
      <c r="D5317">
        <v>202.33385799999999</v>
      </c>
      <c r="E5317">
        <v>6.1380520000000001</v>
      </c>
      <c r="H5317">
        <v>208.68044599999999</v>
      </c>
      <c r="I5317">
        <v>6.1867900000000002</v>
      </c>
    </row>
    <row r="5318" spans="1:9" x14ac:dyDescent="0.25">
      <c r="A5318">
        <v>5317</v>
      </c>
      <c r="B5318">
        <v>196.693319</v>
      </c>
      <c r="C5318">
        <v>7.9923310000000001</v>
      </c>
      <c r="D5318">
        <v>202.33385799999999</v>
      </c>
      <c r="E5318">
        <v>6.1380520000000001</v>
      </c>
      <c r="H5318">
        <v>208.68044599999999</v>
      </c>
      <c r="I5318">
        <v>6.1867900000000002</v>
      </c>
    </row>
    <row r="5319" spans="1:9" x14ac:dyDescent="0.25">
      <c r="A5319">
        <v>5318</v>
      </c>
      <c r="B5319">
        <v>196.693319</v>
      </c>
      <c r="C5319">
        <v>7.9923310000000001</v>
      </c>
      <c r="D5319">
        <v>202.141595</v>
      </c>
      <c r="E5319">
        <v>6.1380520000000001</v>
      </c>
      <c r="H5319">
        <v>208.68044599999999</v>
      </c>
      <c r="I5319">
        <v>6.1867900000000002</v>
      </c>
    </row>
    <row r="5320" spans="1:9" x14ac:dyDescent="0.25">
      <c r="A5320">
        <v>5319</v>
      </c>
      <c r="B5320">
        <v>196.693319</v>
      </c>
      <c r="C5320">
        <v>7.9923310000000001</v>
      </c>
      <c r="H5320">
        <v>208.68044599999999</v>
      </c>
      <c r="I5320">
        <v>6.1867900000000002</v>
      </c>
    </row>
    <row r="5321" spans="1:9" x14ac:dyDescent="0.25">
      <c r="A5321">
        <v>5320</v>
      </c>
      <c r="B5321">
        <v>196.693319</v>
      </c>
      <c r="C5321">
        <v>7.9923310000000001</v>
      </c>
      <c r="H5321">
        <v>208.68044599999999</v>
      </c>
      <c r="I5321">
        <v>6.1867900000000002</v>
      </c>
    </row>
    <row r="5322" spans="1:9" x14ac:dyDescent="0.25">
      <c r="A5322">
        <v>5321</v>
      </c>
      <c r="B5322">
        <v>196.693319</v>
      </c>
      <c r="C5322">
        <v>7.9923310000000001</v>
      </c>
      <c r="H5322">
        <v>208.68044599999999</v>
      </c>
      <c r="I5322">
        <v>6.1867900000000002</v>
      </c>
    </row>
    <row r="5323" spans="1:9" x14ac:dyDescent="0.25">
      <c r="A5323">
        <v>5322</v>
      </c>
      <c r="B5323">
        <v>196.693319</v>
      </c>
      <c r="C5323">
        <v>7.9923310000000001</v>
      </c>
      <c r="H5323">
        <v>208.68044599999999</v>
      </c>
      <c r="I5323">
        <v>6.1867900000000002</v>
      </c>
    </row>
    <row r="5324" spans="1:9" x14ac:dyDescent="0.25">
      <c r="A5324">
        <v>5323</v>
      </c>
      <c r="B5324">
        <v>196.693319</v>
      </c>
      <c r="C5324">
        <v>7.9923310000000001</v>
      </c>
      <c r="H5324">
        <v>208.68044599999999</v>
      </c>
      <c r="I5324">
        <v>6.1867900000000002</v>
      </c>
    </row>
    <row r="5325" spans="1:9" x14ac:dyDescent="0.25">
      <c r="A5325">
        <v>5324</v>
      </c>
      <c r="B5325">
        <v>196.693319</v>
      </c>
      <c r="C5325">
        <v>7.9923310000000001</v>
      </c>
      <c r="F5325">
        <v>203.23122899999998</v>
      </c>
      <c r="G5325">
        <v>9.2071310000000004</v>
      </c>
      <c r="H5325">
        <v>208.68044599999999</v>
      </c>
      <c r="I5325">
        <v>6.1867900000000002</v>
      </c>
    </row>
    <row r="5326" spans="1:9" x14ac:dyDescent="0.25">
      <c r="A5326">
        <v>5325</v>
      </c>
      <c r="B5326">
        <v>196.693319</v>
      </c>
      <c r="C5326">
        <v>7.9923310000000001</v>
      </c>
      <c r="F5326">
        <v>204.463672</v>
      </c>
      <c r="G5326">
        <v>9.3102219999999996</v>
      </c>
      <c r="H5326">
        <v>208.37929099999999</v>
      </c>
      <c r="I5326">
        <v>6.1867900000000002</v>
      </c>
    </row>
    <row r="5327" spans="1:9" x14ac:dyDescent="0.25">
      <c r="A5327">
        <v>5326</v>
      </c>
      <c r="B5327">
        <v>196.693319</v>
      </c>
      <c r="C5327">
        <v>7.9923310000000001</v>
      </c>
      <c r="F5327">
        <v>204.463672</v>
      </c>
      <c r="G5327">
        <v>9.3102219999999996</v>
      </c>
      <c r="H5327">
        <v>208.37929099999999</v>
      </c>
      <c r="I5327">
        <v>6.1867900000000002</v>
      </c>
    </row>
    <row r="5328" spans="1:9" x14ac:dyDescent="0.25">
      <c r="A5328">
        <v>5327</v>
      </c>
      <c r="B5328">
        <v>196.693319</v>
      </c>
      <c r="C5328">
        <v>7.9923310000000001</v>
      </c>
      <c r="F5328">
        <v>204.463672</v>
      </c>
      <c r="G5328">
        <v>9.3102219999999996</v>
      </c>
      <c r="H5328">
        <v>208.37929099999999</v>
      </c>
      <c r="I5328">
        <v>6.1867900000000002</v>
      </c>
    </row>
    <row r="5329" spans="1:9" x14ac:dyDescent="0.25">
      <c r="A5329">
        <v>5328</v>
      </c>
      <c r="B5329">
        <v>196.693319</v>
      </c>
      <c r="C5329">
        <v>7.9923310000000001</v>
      </c>
      <c r="F5329">
        <v>204.463672</v>
      </c>
      <c r="G5329">
        <v>9.3102219999999996</v>
      </c>
      <c r="H5329">
        <v>208.37929099999999</v>
      </c>
      <c r="I5329">
        <v>6.1867900000000002</v>
      </c>
    </row>
    <row r="5330" spans="1:9" x14ac:dyDescent="0.25">
      <c r="A5330">
        <v>5329</v>
      </c>
      <c r="B5330">
        <v>196.693319</v>
      </c>
      <c r="C5330">
        <v>7.9923310000000001</v>
      </c>
      <c r="F5330">
        <v>204.463672</v>
      </c>
      <c r="G5330">
        <v>9.3102219999999996</v>
      </c>
      <c r="H5330">
        <v>208.37929099999999</v>
      </c>
      <c r="I5330">
        <v>6.1867900000000002</v>
      </c>
    </row>
    <row r="5331" spans="1:9" x14ac:dyDescent="0.25">
      <c r="A5331">
        <v>5330</v>
      </c>
      <c r="B5331">
        <v>196.62915999999998</v>
      </c>
      <c r="C5331">
        <v>7.9923310000000001</v>
      </c>
      <c r="F5331">
        <v>204.463672</v>
      </c>
      <c r="G5331">
        <v>9.3102219999999996</v>
      </c>
      <c r="H5331">
        <v>208.07803699999999</v>
      </c>
      <c r="I5331">
        <v>6.2468620000000001</v>
      </c>
    </row>
    <row r="5332" spans="1:9" x14ac:dyDescent="0.25">
      <c r="A5332">
        <v>5331</v>
      </c>
      <c r="B5332">
        <v>196.62915999999998</v>
      </c>
      <c r="C5332">
        <v>7.9923310000000001</v>
      </c>
      <c r="F5332">
        <v>204.463672</v>
      </c>
      <c r="G5332">
        <v>9.3102219999999996</v>
      </c>
      <c r="H5332">
        <v>206.564289</v>
      </c>
      <c r="I5332">
        <v>6.2659479999999999</v>
      </c>
    </row>
    <row r="5333" spans="1:9" x14ac:dyDescent="0.25">
      <c r="A5333">
        <v>5332</v>
      </c>
      <c r="F5333">
        <v>204.463672</v>
      </c>
      <c r="G5333">
        <v>9.3102219999999996</v>
      </c>
    </row>
    <row r="5334" spans="1:9" x14ac:dyDescent="0.25">
      <c r="A5334">
        <v>5333</v>
      </c>
      <c r="F5334">
        <v>204.463672</v>
      </c>
      <c r="G5334">
        <v>9.3102219999999996</v>
      </c>
    </row>
    <row r="5335" spans="1:9" x14ac:dyDescent="0.25">
      <c r="A5335">
        <v>5334</v>
      </c>
      <c r="F5335">
        <v>204.463672</v>
      </c>
      <c r="G5335">
        <v>9.3102219999999996</v>
      </c>
    </row>
    <row r="5336" spans="1:9" x14ac:dyDescent="0.25">
      <c r="A5336">
        <v>5335</v>
      </c>
      <c r="F5336">
        <v>204.463672</v>
      </c>
      <c r="G5336">
        <v>9.3102219999999996</v>
      </c>
    </row>
    <row r="5337" spans="1:9" x14ac:dyDescent="0.25">
      <c r="A5337">
        <v>5336</v>
      </c>
      <c r="F5337">
        <v>204.463672</v>
      </c>
      <c r="G5337">
        <v>9.3102219999999996</v>
      </c>
    </row>
    <row r="5338" spans="1:9" x14ac:dyDescent="0.25">
      <c r="A5338">
        <v>5337</v>
      </c>
      <c r="D5338">
        <v>186.82224299999999</v>
      </c>
      <c r="E5338">
        <v>7.1611140000000004</v>
      </c>
      <c r="F5338">
        <v>204.463672</v>
      </c>
      <c r="G5338">
        <v>9.3102219999999996</v>
      </c>
    </row>
    <row r="5339" spans="1:9" x14ac:dyDescent="0.25">
      <c r="A5339">
        <v>5338</v>
      </c>
      <c r="D5339">
        <v>186.82224299999999</v>
      </c>
      <c r="E5339">
        <v>7.1611140000000004</v>
      </c>
      <c r="F5339">
        <v>204.463672</v>
      </c>
      <c r="G5339">
        <v>9.3102219999999996</v>
      </c>
    </row>
    <row r="5340" spans="1:9" x14ac:dyDescent="0.25">
      <c r="A5340">
        <v>5339</v>
      </c>
      <c r="D5340">
        <v>186.82224299999999</v>
      </c>
      <c r="E5340">
        <v>7.1611140000000004</v>
      </c>
      <c r="F5340">
        <v>204.463672</v>
      </c>
      <c r="G5340">
        <v>9.3102219999999996</v>
      </c>
    </row>
    <row r="5341" spans="1:9" x14ac:dyDescent="0.25">
      <c r="A5341">
        <v>5340</v>
      </c>
      <c r="D5341">
        <v>186.82224299999999</v>
      </c>
      <c r="E5341">
        <v>7.1611140000000004</v>
      </c>
      <c r="F5341">
        <v>204.463672</v>
      </c>
      <c r="G5341">
        <v>9.3102219999999996</v>
      </c>
    </row>
    <row r="5342" spans="1:9" x14ac:dyDescent="0.25">
      <c r="A5342">
        <v>5341</v>
      </c>
      <c r="D5342">
        <v>186.82224299999999</v>
      </c>
      <c r="E5342">
        <v>7.1611140000000004</v>
      </c>
      <c r="F5342">
        <v>204.463672</v>
      </c>
      <c r="G5342">
        <v>9.3102219999999996</v>
      </c>
    </row>
    <row r="5343" spans="1:9" x14ac:dyDescent="0.25">
      <c r="A5343">
        <v>5342</v>
      </c>
      <c r="D5343">
        <v>186.82224299999999</v>
      </c>
      <c r="E5343">
        <v>7.1611140000000004</v>
      </c>
      <c r="F5343">
        <v>204.463672</v>
      </c>
      <c r="G5343">
        <v>9.3102219999999996</v>
      </c>
    </row>
    <row r="5344" spans="1:9" x14ac:dyDescent="0.25">
      <c r="A5344">
        <v>5343</v>
      </c>
      <c r="D5344">
        <v>186.82224299999999</v>
      </c>
      <c r="E5344">
        <v>7.1611140000000004</v>
      </c>
      <c r="F5344">
        <v>204.463672</v>
      </c>
      <c r="G5344">
        <v>9.3102219999999996</v>
      </c>
    </row>
    <row r="5345" spans="1:9" x14ac:dyDescent="0.25">
      <c r="A5345">
        <v>5344</v>
      </c>
      <c r="D5345">
        <v>186.82224299999999</v>
      </c>
      <c r="E5345">
        <v>7.1611140000000004</v>
      </c>
      <c r="F5345">
        <v>204.463672</v>
      </c>
      <c r="G5345">
        <v>9.3102219999999996</v>
      </c>
    </row>
    <row r="5346" spans="1:9" x14ac:dyDescent="0.25">
      <c r="A5346">
        <v>5345</v>
      </c>
      <c r="D5346">
        <v>186.82224299999999</v>
      </c>
      <c r="E5346">
        <v>7.1611140000000004</v>
      </c>
    </row>
    <row r="5347" spans="1:9" x14ac:dyDescent="0.25">
      <c r="A5347">
        <v>5346</v>
      </c>
      <c r="D5347">
        <v>186.82224299999999</v>
      </c>
      <c r="E5347">
        <v>7.1611140000000004</v>
      </c>
    </row>
    <row r="5348" spans="1:9" x14ac:dyDescent="0.25">
      <c r="A5348">
        <v>5347</v>
      </c>
      <c r="D5348">
        <v>186.82224299999999</v>
      </c>
      <c r="E5348">
        <v>7.1611140000000004</v>
      </c>
    </row>
    <row r="5349" spans="1:9" x14ac:dyDescent="0.25">
      <c r="A5349">
        <v>5348</v>
      </c>
      <c r="D5349">
        <v>186.82224299999999</v>
      </c>
      <c r="E5349">
        <v>7.1611140000000004</v>
      </c>
      <c r="H5349">
        <v>194.25752399999999</v>
      </c>
      <c r="I5349">
        <v>6.3298959999999997</v>
      </c>
    </row>
    <row r="5350" spans="1:9" x14ac:dyDescent="0.25">
      <c r="A5350">
        <v>5349</v>
      </c>
      <c r="D5350">
        <v>186.82224299999999</v>
      </c>
      <c r="E5350">
        <v>7.1611140000000004</v>
      </c>
      <c r="H5350">
        <v>194.25752399999999</v>
      </c>
      <c r="I5350">
        <v>6.3298959999999997</v>
      </c>
    </row>
    <row r="5351" spans="1:9" x14ac:dyDescent="0.25">
      <c r="A5351">
        <v>5350</v>
      </c>
      <c r="D5351">
        <v>186.82224299999999</v>
      </c>
      <c r="E5351">
        <v>7.1611140000000004</v>
      </c>
      <c r="H5351">
        <v>194.25752399999999</v>
      </c>
      <c r="I5351">
        <v>6.3298959999999997</v>
      </c>
    </row>
    <row r="5352" spans="1:9" x14ac:dyDescent="0.25">
      <c r="A5352">
        <v>5351</v>
      </c>
      <c r="D5352">
        <v>186.82224299999999</v>
      </c>
      <c r="E5352">
        <v>7.1611140000000004</v>
      </c>
      <c r="H5352">
        <v>194.25752399999999</v>
      </c>
      <c r="I5352">
        <v>6.3298959999999997</v>
      </c>
    </row>
    <row r="5353" spans="1:9" x14ac:dyDescent="0.25">
      <c r="A5353">
        <v>5352</v>
      </c>
      <c r="D5353">
        <v>186.82224299999999</v>
      </c>
      <c r="E5353">
        <v>7.1611140000000004</v>
      </c>
      <c r="H5353">
        <v>194.25752399999999</v>
      </c>
      <c r="I5353">
        <v>6.3298959999999997</v>
      </c>
    </row>
    <row r="5354" spans="1:9" x14ac:dyDescent="0.25">
      <c r="A5354">
        <v>5353</v>
      </c>
      <c r="B5354">
        <v>179.13054099999999</v>
      </c>
      <c r="C5354">
        <v>8.5038090000000004</v>
      </c>
      <c r="D5354">
        <v>186.82224299999999</v>
      </c>
      <c r="E5354">
        <v>7.1611140000000004</v>
      </c>
      <c r="H5354">
        <v>194.25752399999999</v>
      </c>
      <c r="I5354">
        <v>6.3298959999999997</v>
      </c>
    </row>
    <row r="5355" spans="1:9" x14ac:dyDescent="0.25">
      <c r="A5355">
        <v>5354</v>
      </c>
      <c r="B5355">
        <v>179.13054099999999</v>
      </c>
      <c r="C5355">
        <v>8.5038090000000004</v>
      </c>
      <c r="D5355">
        <v>186.694031</v>
      </c>
      <c r="E5355">
        <v>7.0332179999999997</v>
      </c>
      <c r="H5355">
        <v>194.25752399999999</v>
      </c>
      <c r="I5355">
        <v>6.3298959999999997</v>
      </c>
    </row>
    <row r="5356" spans="1:9" x14ac:dyDescent="0.25">
      <c r="A5356">
        <v>5355</v>
      </c>
      <c r="B5356">
        <v>179.13054099999999</v>
      </c>
      <c r="C5356">
        <v>8.5038090000000004</v>
      </c>
      <c r="D5356">
        <v>186.694031</v>
      </c>
      <c r="E5356">
        <v>7.0332179999999997</v>
      </c>
      <c r="H5356">
        <v>194.25752399999999</v>
      </c>
      <c r="I5356">
        <v>6.3298959999999997</v>
      </c>
    </row>
    <row r="5357" spans="1:9" x14ac:dyDescent="0.25">
      <c r="A5357">
        <v>5356</v>
      </c>
      <c r="B5357">
        <v>179.13054099999999</v>
      </c>
      <c r="C5357">
        <v>8.5038090000000004</v>
      </c>
      <c r="H5357">
        <v>194.25752399999999</v>
      </c>
      <c r="I5357">
        <v>6.3298959999999997</v>
      </c>
    </row>
    <row r="5358" spans="1:9" x14ac:dyDescent="0.25">
      <c r="A5358">
        <v>5357</v>
      </c>
      <c r="B5358">
        <v>179.13054099999999</v>
      </c>
      <c r="C5358">
        <v>8.5038090000000004</v>
      </c>
      <c r="H5358">
        <v>194.25752399999999</v>
      </c>
      <c r="I5358">
        <v>6.3298959999999997</v>
      </c>
    </row>
    <row r="5359" spans="1:9" x14ac:dyDescent="0.25">
      <c r="A5359">
        <v>5358</v>
      </c>
      <c r="B5359">
        <v>179.13054099999999</v>
      </c>
      <c r="C5359">
        <v>8.5038090000000004</v>
      </c>
      <c r="H5359">
        <v>194.25752399999999</v>
      </c>
      <c r="I5359">
        <v>6.3298959999999997</v>
      </c>
    </row>
    <row r="5360" spans="1:9" x14ac:dyDescent="0.25">
      <c r="A5360">
        <v>5359</v>
      </c>
      <c r="B5360">
        <v>179.13054099999999</v>
      </c>
      <c r="C5360">
        <v>8.5038090000000004</v>
      </c>
      <c r="F5360">
        <v>188.36056199999999</v>
      </c>
      <c r="G5360">
        <v>9.462923</v>
      </c>
      <c r="H5360">
        <v>194.25752399999999</v>
      </c>
      <c r="I5360">
        <v>6.3298959999999997</v>
      </c>
    </row>
    <row r="5361" spans="1:9" x14ac:dyDescent="0.25">
      <c r="A5361">
        <v>5360</v>
      </c>
      <c r="B5361">
        <v>179.13054099999999</v>
      </c>
      <c r="C5361">
        <v>8.5038090000000004</v>
      </c>
      <c r="F5361">
        <v>188.36056199999999</v>
      </c>
      <c r="G5361">
        <v>9.462923</v>
      </c>
      <c r="H5361">
        <v>193.937049</v>
      </c>
      <c r="I5361">
        <v>6.3938439999999996</v>
      </c>
    </row>
    <row r="5362" spans="1:9" x14ac:dyDescent="0.25">
      <c r="A5362">
        <v>5361</v>
      </c>
      <c r="B5362">
        <v>179.13054099999999</v>
      </c>
      <c r="C5362">
        <v>8.5038090000000004</v>
      </c>
      <c r="F5362">
        <v>188.36056199999999</v>
      </c>
      <c r="G5362">
        <v>9.462923</v>
      </c>
      <c r="H5362">
        <v>193.937049</v>
      </c>
      <c r="I5362">
        <v>6.3938439999999996</v>
      </c>
    </row>
    <row r="5363" spans="1:9" x14ac:dyDescent="0.25">
      <c r="A5363">
        <v>5362</v>
      </c>
      <c r="B5363">
        <v>179.13054099999999</v>
      </c>
      <c r="C5363">
        <v>8.5038090000000004</v>
      </c>
      <c r="F5363">
        <v>188.36056199999999</v>
      </c>
      <c r="G5363">
        <v>9.462923</v>
      </c>
      <c r="H5363">
        <v>193.937049</v>
      </c>
      <c r="I5363">
        <v>6.3938439999999996</v>
      </c>
    </row>
    <row r="5364" spans="1:9" x14ac:dyDescent="0.25">
      <c r="A5364">
        <v>5363</v>
      </c>
      <c r="B5364">
        <v>179.13054099999999</v>
      </c>
      <c r="C5364">
        <v>8.5038090000000004</v>
      </c>
      <c r="F5364">
        <v>188.36056199999999</v>
      </c>
      <c r="G5364">
        <v>9.462923</v>
      </c>
      <c r="H5364">
        <v>193.937049</v>
      </c>
      <c r="I5364">
        <v>6.3938439999999996</v>
      </c>
    </row>
    <row r="5365" spans="1:9" x14ac:dyDescent="0.25">
      <c r="A5365">
        <v>5364</v>
      </c>
      <c r="B5365">
        <v>179.13054099999999</v>
      </c>
      <c r="C5365">
        <v>8.5038090000000004</v>
      </c>
      <c r="F5365">
        <v>188.36056199999999</v>
      </c>
      <c r="G5365">
        <v>9.462923</v>
      </c>
      <c r="H5365">
        <v>193.61657399999999</v>
      </c>
      <c r="I5365">
        <v>6.4577920000000004</v>
      </c>
    </row>
    <row r="5366" spans="1:9" x14ac:dyDescent="0.25">
      <c r="A5366">
        <v>5365</v>
      </c>
      <c r="B5366">
        <v>179.13054099999999</v>
      </c>
      <c r="C5366">
        <v>8.5038090000000004</v>
      </c>
      <c r="F5366">
        <v>188.36056199999999</v>
      </c>
      <c r="G5366">
        <v>9.462923</v>
      </c>
      <c r="H5366">
        <v>193.61657399999999</v>
      </c>
      <c r="I5366">
        <v>6.4577920000000004</v>
      </c>
    </row>
    <row r="5367" spans="1:9" x14ac:dyDescent="0.25">
      <c r="A5367">
        <v>5366</v>
      </c>
      <c r="B5367">
        <v>179.13054099999999</v>
      </c>
      <c r="C5367">
        <v>8.5038090000000004</v>
      </c>
      <c r="F5367">
        <v>188.36056199999999</v>
      </c>
      <c r="G5367">
        <v>9.462923</v>
      </c>
      <c r="H5367">
        <v>193.61657399999999</v>
      </c>
      <c r="I5367">
        <v>6.4577920000000004</v>
      </c>
    </row>
    <row r="5368" spans="1:9" x14ac:dyDescent="0.25">
      <c r="A5368">
        <v>5367</v>
      </c>
      <c r="B5368">
        <v>179.13054099999999</v>
      </c>
      <c r="C5368">
        <v>8.5038090000000004</v>
      </c>
      <c r="F5368">
        <v>188.36056199999999</v>
      </c>
      <c r="G5368">
        <v>9.462923</v>
      </c>
    </row>
    <row r="5369" spans="1:9" x14ac:dyDescent="0.25">
      <c r="A5369">
        <v>5368</v>
      </c>
      <c r="B5369">
        <v>179.13054099999999</v>
      </c>
      <c r="C5369">
        <v>8.5038090000000004</v>
      </c>
      <c r="F5369">
        <v>188.36056199999999</v>
      </c>
      <c r="G5369">
        <v>9.462923</v>
      </c>
    </row>
    <row r="5370" spans="1:9" x14ac:dyDescent="0.25">
      <c r="A5370">
        <v>5369</v>
      </c>
      <c r="B5370">
        <v>179.13054099999999</v>
      </c>
      <c r="C5370">
        <v>8.5038090000000004</v>
      </c>
      <c r="F5370">
        <v>188.36056199999999</v>
      </c>
      <c r="G5370">
        <v>9.462923</v>
      </c>
    </row>
    <row r="5371" spans="1:9" x14ac:dyDescent="0.25">
      <c r="A5371">
        <v>5370</v>
      </c>
      <c r="B5371">
        <v>179.13054099999999</v>
      </c>
      <c r="C5371">
        <v>8.5677579999999995</v>
      </c>
      <c r="F5371">
        <v>188.36056199999999</v>
      </c>
      <c r="G5371">
        <v>9.462923</v>
      </c>
    </row>
    <row r="5372" spans="1:9" x14ac:dyDescent="0.25">
      <c r="A5372">
        <v>5371</v>
      </c>
      <c r="B5372">
        <v>178.87411900000001</v>
      </c>
      <c r="C5372">
        <v>8.5677579999999995</v>
      </c>
      <c r="F5372">
        <v>188.36056199999999</v>
      </c>
      <c r="G5372">
        <v>9.462923</v>
      </c>
    </row>
    <row r="5373" spans="1:9" x14ac:dyDescent="0.25">
      <c r="A5373">
        <v>5372</v>
      </c>
      <c r="F5373">
        <v>188.23235099999999</v>
      </c>
      <c r="G5373">
        <v>9.462923</v>
      </c>
    </row>
    <row r="5374" spans="1:9" x14ac:dyDescent="0.25">
      <c r="A5374">
        <v>5373</v>
      </c>
      <c r="F5374">
        <v>188.23235099999999</v>
      </c>
      <c r="G5374">
        <v>9.462923</v>
      </c>
    </row>
    <row r="5375" spans="1:9" x14ac:dyDescent="0.25">
      <c r="A5375">
        <v>5374</v>
      </c>
      <c r="D5375">
        <v>169.579937</v>
      </c>
      <c r="E5375">
        <v>6.3298959999999997</v>
      </c>
      <c r="F5375">
        <v>188.23235099999999</v>
      </c>
      <c r="G5375">
        <v>9.462923</v>
      </c>
    </row>
    <row r="5376" spans="1:9" x14ac:dyDescent="0.25">
      <c r="A5376">
        <v>5375</v>
      </c>
      <c r="D5376">
        <v>169.579937</v>
      </c>
      <c r="E5376">
        <v>6.3298959999999997</v>
      </c>
      <c r="F5376">
        <v>188.23235099999999</v>
      </c>
      <c r="G5376">
        <v>9.462923</v>
      </c>
    </row>
    <row r="5377" spans="1:9" x14ac:dyDescent="0.25">
      <c r="A5377">
        <v>5376</v>
      </c>
      <c r="D5377">
        <v>169.579937</v>
      </c>
      <c r="E5377">
        <v>6.3298959999999997</v>
      </c>
      <c r="F5377">
        <v>188.23235099999999</v>
      </c>
      <c r="G5377">
        <v>9.462923</v>
      </c>
    </row>
    <row r="5378" spans="1:9" x14ac:dyDescent="0.25">
      <c r="A5378">
        <v>5377</v>
      </c>
      <c r="D5378">
        <v>169.579937</v>
      </c>
      <c r="E5378">
        <v>6.3298959999999997</v>
      </c>
      <c r="F5378">
        <v>188.23235099999999</v>
      </c>
      <c r="G5378">
        <v>9.462923</v>
      </c>
    </row>
    <row r="5379" spans="1:9" x14ac:dyDescent="0.25">
      <c r="A5379">
        <v>5378</v>
      </c>
      <c r="D5379">
        <v>169.579937</v>
      </c>
      <c r="E5379">
        <v>6.3298959999999997</v>
      </c>
      <c r="F5379">
        <v>188.10424599999999</v>
      </c>
      <c r="G5379">
        <v>9.5268709999999999</v>
      </c>
    </row>
    <row r="5380" spans="1:9" x14ac:dyDescent="0.25">
      <c r="A5380">
        <v>5379</v>
      </c>
      <c r="D5380">
        <v>169.579937</v>
      </c>
      <c r="E5380">
        <v>6.3298959999999997</v>
      </c>
      <c r="F5380">
        <v>188.040087</v>
      </c>
      <c r="G5380">
        <v>9.5268709999999999</v>
      </c>
    </row>
    <row r="5381" spans="1:9" x14ac:dyDescent="0.25">
      <c r="A5381">
        <v>5380</v>
      </c>
      <c r="D5381">
        <v>169.579937</v>
      </c>
      <c r="E5381">
        <v>6.3298959999999997</v>
      </c>
      <c r="F5381">
        <v>187.52734999999998</v>
      </c>
      <c r="G5381">
        <v>9.5268709999999999</v>
      </c>
    </row>
    <row r="5382" spans="1:9" x14ac:dyDescent="0.25">
      <c r="A5382">
        <v>5381</v>
      </c>
      <c r="D5382">
        <v>169.579937</v>
      </c>
      <c r="E5382">
        <v>6.3298959999999997</v>
      </c>
    </row>
    <row r="5383" spans="1:9" x14ac:dyDescent="0.25">
      <c r="A5383">
        <v>5382</v>
      </c>
      <c r="D5383">
        <v>169.579937</v>
      </c>
      <c r="E5383">
        <v>6.3298959999999997</v>
      </c>
    </row>
    <row r="5384" spans="1:9" x14ac:dyDescent="0.25">
      <c r="A5384">
        <v>5383</v>
      </c>
      <c r="D5384">
        <v>169.579937</v>
      </c>
      <c r="E5384">
        <v>6.3298959999999997</v>
      </c>
    </row>
    <row r="5385" spans="1:9" x14ac:dyDescent="0.25">
      <c r="A5385">
        <v>5384</v>
      </c>
      <c r="D5385">
        <v>169.579937</v>
      </c>
      <c r="E5385">
        <v>6.3298959999999997</v>
      </c>
      <c r="H5385">
        <v>177.84853799999999</v>
      </c>
      <c r="I5385">
        <v>5.3708879999999999</v>
      </c>
    </row>
    <row r="5386" spans="1:9" x14ac:dyDescent="0.25">
      <c r="A5386">
        <v>5385</v>
      </c>
      <c r="D5386">
        <v>169.579937</v>
      </c>
      <c r="E5386">
        <v>6.3298959999999997</v>
      </c>
      <c r="H5386">
        <v>177.84853799999999</v>
      </c>
      <c r="I5386">
        <v>5.3708879999999999</v>
      </c>
    </row>
    <row r="5387" spans="1:9" x14ac:dyDescent="0.25">
      <c r="A5387">
        <v>5386</v>
      </c>
      <c r="D5387">
        <v>169.579937</v>
      </c>
      <c r="E5387">
        <v>6.3298959999999997</v>
      </c>
      <c r="H5387">
        <v>177.84853799999999</v>
      </c>
      <c r="I5387">
        <v>5.3708879999999999</v>
      </c>
    </row>
    <row r="5388" spans="1:9" x14ac:dyDescent="0.25">
      <c r="A5388">
        <v>5387</v>
      </c>
      <c r="D5388">
        <v>169.579937</v>
      </c>
      <c r="E5388">
        <v>6.3298959999999997</v>
      </c>
      <c r="H5388">
        <v>177.84853799999999</v>
      </c>
      <c r="I5388">
        <v>5.3708879999999999</v>
      </c>
    </row>
    <row r="5389" spans="1:9" x14ac:dyDescent="0.25">
      <c r="A5389">
        <v>5388</v>
      </c>
      <c r="D5389">
        <v>169.579937</v>
      </c>
      <c r="E5389">
        <v>6.3298959999999997</v>
      </c>
      <c r="H5389">
        <v>177.84853799999999</v>
      </c>
      <c r="I5389">
        <v>5.3708879999999999</v>
      </c>
    </row>
    <row r="5390" spans="1:9" x14ac:dyDescent="0.25">
      <c r="A5390">
        <v>5389</v>
      </c>
      <c r="D5390">
        <v>169.579937</v>
      </c>
      <c r="E5390">
        <v>6.3298959999999997</v>
      </c>
      <c r="H5390">
        <v>177.84853799999999</v>
      </c>
      <c r="I5390">
        <v>5.3708879999999999</v>
      </c>
    </row>
    <row r="5391" spans="1:9" x14ac:dyDescent="0.25">
      <c r="A5391">
        <v>5390</v>
      </c>
      <c r="D5391">
        <v>169.579937</v>
      </c>
      <c r="E5391">
        <v>6.3298959999999997</v>
      </c>
      <c r="H5391">
        <v>177.84853799999999</v>
      </c>
      <c r="I5391">
        <v>5.3708879999999999</v>
      </c>
    </row>
    <row r="5392" spans="1:9" x14ac:dyDescent="0.25">
      <c r="A5392">
        <v>5391</v>
      </c>
      <c r="D5392">
        <v>169.579937</v>
      </c>
      <c r="E5392">
        <v>6.3298959999999997</v>
      </c>
      <c r="H5392">
        <v>177.84853799999999</v>
      </c>
      <c r="I5392">
        <v>5.3708879999999999</v>
      </c>
    </row>
    <row r="5393" spans="1:9" x14ac:dyDescent="0.25">
      <c r="A5393">
        <v>5392</v>
      </c>
      <c r="H5393">
        <v>177.84853799999999</v>
      </c>
      <c r="I5393">
        <v>5.3708879999999999</v>
      </c>
    </row>
    <row r="5394" spans="1:9" x14ac:dyDescent="0.25">
      <c r="A5394">
        <v>5393</v>
      </c>
      <c r="H5394">
        <v>177.84853799999999</v>
      </c>
      <c r="I5394">
        <v>5.3708879999999999</v>
      </c>
    </row>
    <row r="5395" spans="1:9" x14ac:dyDescent="0.25">
      <c r="A5395">
        <v>5394</v>
      </c>
      <c r="B5395">
        <v>159.965283</v>
      </c>
      <c r="C5395">
        <v>7.2890100000000002</v>
      </c>
      <c r="H5395">
        <v>177.84853799999999</v>
      </c>
      <c r="I5395">
        <v>5.3708879999999999</v>
      </c>
    </row>
    <row r="5396" spans="1:9" x14ac:dyDescent="0.25">
      <c r="A5396">
        <v>5395</v>
      </c>
      <c r="B5396">
        <v>159.965283</v>
      </c>
      <c r="C5396">
        <v>7.2890100000000002</v>
      </c>
      <c r="H5396">
        <v>177.84853799999999</v>
      </c>
      <c r="I5396">
        <v>5.3708879999999999</v>
      </c>
    </row>
    <row r="5397" spans="1:9" x14ac:dyDescent="0.25">
      <c r="A5397">
        <v>5396</v>
      </c>
      <c r="B5397">
        <v>159.965283</v>
      </c>
      <c r="C5397">
        <v>7.2890100000000002</v>
      </c>
      <c r="H5397">
        <v>177.78448499999999</v>
      </c>
      <c r="I5397">
        <v>5.4347310000000002</v>
      </c>
    </row>
    <row r="5398" spans="1:9" x14ac:dyDescent="0.25">
      <c r="A5398">
        <v>5397</v>
      </c>
      <c r="B5398">
        <v>159.965283</v>
      </c>
      <c r="C5398">
        <v>7.2890100000000002</v>
      </c>
      <c r="F5398">
        <v>171.05420699999999</v>
      </c>
      <c r="G5398">
        <v>7.6725919999999999</v>
      </c>
      <c r="H5398">
        <v>177.78448499999999</v>
      </c>
      <c r="I5398">
        <v>5.4986790000000001</v>
      </c>
    </row>
    <row r="5399" spans="1:9" x14ac:dyDescent="0.25">
      <c r="A5399">
        <v>5398</v>
      </c>
      <c r="B5399">
        <v>159.965283</v>
      </c>
      <c r="C5399">
        <v>7.2890100000000002</v>
      </c>
      <c r="F5399">
        <v>171.05420699999999</v>
      </c>
      <c r="G5399">
        <v>7.6725919999999999</v>
      </c>
      <c r="H5399">
        <v>177.78448499999999</v>
      </c>
      <c r="I5399">
        <v>5.4986790000000001</v>
      </c>
    </row>
    <row r="5400" spans="1:9" x14ac:dyDescent="0.25">
      <c r="A5400">
        <v>5399</v>
      </c>
      <c r="B5400">
        <v>159.965283</v>
      </c>
      <c r="C5400">
        <v>7.2890100000000002</v>
      </c>
      <c r="F5400">
        <v>171.05420699999999</v>
      </c>
      <c r="G5400">
        <v>7.6725919999999999</v>
      </c>
      <c r="H5400">
        <v>177.59222</v>
      </c>
      <c r="I5400">
        <v>5.4986790000000001</v>
      </c>
    </row>
    <row r="5401" spans="1:9" x14ac:dyDescent="0.25">
      <c r="A5401">
        <v>5400</v>
      </c>
      <c r="B5401">
        <v>159.965283</v>
      </c>
      <c r="C5401">
        <v>7.2890100000000002</v>
      </c>
      <c r="F5401">
        <v>171.05420699999999</v>
      </c>
      <c r="G5401">
        <v>7.6725919999999999</v>
      </c>
      <c r="H5401">
        <v>177.39985300000001</v>
      </c>
      <c r="I5401">
        <v>5.4986790000000001</v>
      </c>
    </row>
    <row r="5402" spans="1:9" x14ac:dyDescent="0.25">
      <c r="A5402">
        <v>5401</v>
      </c>
      <c r="B5402">
        <v>159.965283</v>
      </c>
      <c r="C5402">
        <v>7.2890100000000002</v>
      </c>
      <c r="F5402">
        <v>171.05420699999999</v>
      </c>
      <c r="G5402">
        <v>7.6725919999999999</v>
      </c>
      <c r="H5402">
        <v>177.39985300000001</v>
      </c>
      <c r="I5402">
        <v>5.4986790000000001</v>
      </c>
    </row>
    <row r="5403" spans="1:9" x14ac:dyDescent="0.25">
      <c r="A5403">
        <v>5402</v>
      </c>
      <c r="B5403">
        <v>159.965283</v>
      </c>
      <c r="C5403">
        <v>7.2890100000000002</v>
      </c>
      <c r="F5403">
        <v>171.05420699999999</v>
      </c>
      <c r="G5403">
        <v>7.6725919999999999</v>
      </c>
      <c r="H5403">
        <v>177.07937799999999</v>
      </c>
      <c r="I5403">
        <v>5.5626259999999998</v>
      </c>
    </row>
    <row r="5404" spans="1:9" x14ac:dyDescent="0.25">
      <c r="A5404">
        <v>5403</v>
      </c>
      <c r="B5404">
        <v>159.965283</v>
      </c>
      <c r="C5404">
        <v>7.2890100000000002</v>
      </c>
      <c r="F5404">
        <v>171.05420699999999</v>
      </c>
      <c r="G5404">
        <v>7.6725919999999999</v>
      </c>
      <c r="H5404">
        <v>177.07937799999999</v>
      </c>
      <c r="I5404">
        <v>5.5626259999999998</v>
      </c>
    </row>
    <row r="5405" spans="1:9" x14ac:dyDescent="0.25">
      <c r="A5405">
        <v>5404</v>
      </c>
      <c r="B5405">
        <v>159.965283</v>
      </c>
      <c r="C5405">
        <v>7.2890100000000002</v>
      </c>
      <c r="F5405">
        <v>171.05420699999999</v>
      </c>
      <c r="G5405">
        <v>7.6725919999999999</v>
      </c>
    </row>
    <row r="5406" spans="1:9" x14ac:dyDescent="0.25">
      <c r="A5406">
        <v>5405</v>
      </c>
      <c r="B5406">
        <v>159.965283</v>
      </c>
      <c r="C5406">
        <v>7.2890100000000002</v>
      </c>
      <c r="F5406">
        <v>171.05420699999999</v>
      </c>
      <c r="G5406">
        <v>7.6725919999999999</v>
      </c>
    </row>
    <row r="5407" spans="1:9" x14ac:dyDescent="0.25">
      <c r="A5407">
        <v>5406</v>
      </c>
      <c r="B5407">
        <v>159.965283</v>
      </c>
      <c r="C5407">
        <v>7.2890100000000002</v>
      </c>
      <c r="F5407">
        <v>171.05420699999999</v>
      </c>
      <c r="G5407">
        <v>7.6725919999999999</v>
      </c>
    </row>
    <row r="5408" spans="1:9" x14ac:dyDescent="0.25">
      <c r="A5408">
        <v>5407</v>
      </c>
      <c r="B5408">
        <v>159.965283</v>
      </c>
      <c r="C5408">
        <v>7.2890100000000002</v>
      </c>
      <c r="F5408">
        <v>171.05420699999999</v>
      </c>
      <c r="G5408">
        <v>7.6725919999999999</v>
      </c>
    </row>
    <row r="5409" spans="1:9" x14ac:dyDescent="0.25">
      <c r="A5409">
        <v>5408</v>
      </c>
      <c r="B5409">
        <v>159.965283</v>
      </c>
      <c r="C5409">
        <v>7.2890100000000002</v>
      </c>
      <c r="F5409">
        <v>171.05420699999999</v>
      </c>
      <c r="G5409">
        <v>7.6725919999999999</v>
      </c>
    </row>
    <row r="5410" spans="1:9" x14ac:dyDescent="0.25">
      <c r="A5410">
        <v>5409</v>
      </c>
      <c r="B5410">
        <v>159.965283</v>
      </c>
      <c r="C5410">
        <v>7.2890100000000002</v>
      </c>
      <c r="F5410">
        <v>171.05420699999999</v>
      </c>
      <c r="G5410">
        <v>7.6725919999999999</v>
      </c>
    </row>
    <row r="5411" spans="1:9" x14ac:dyDescent="0.25">
      <c r="A5411">
        <v>5410</v>
      </c>
      <c r="B5411">
        <v>159.965283</v>
      </c>
      <c r="C5411">
        <v>7.2890100000000002</v>
      </c>
      <c r="D5411">
        <v>152.65821499999998</v>
      </c>
      <c r="E5411">
        <v>5.5626259999999998</v>
      </c>
      <c r="F5411">
        <v>171.05420699999999</v>
      </c>
      <c r="G5411">
        <v>7.6725919999999999</v>
      </c>
    </row>
    <row r="5412" spans="1:9" x14ac:dyDescent="0.25">
      <c r="A5412">
        <v>5411</v>
      </c>
      <c r="B5412">
        <v>159.965283</v>
      </c>
      <c r="C5412">
        <v>7.2890100000000002</v>
      </c>
      <c r="D5412">
        <v>152.65821499999998</v>
      </c>
      <c r="E5412">
        <v>5.5626259999999998</v>
      </c>
      <c r="F5412">
        <v>171.05420699999999</v>
      </c>
      <c r="G5412">
        <v>7.6725919999999999</v>
      </c>
    </row>
    <row r="5413" spans="1:9" x14ac:dyDescent="0.25">
      <c r="A5413">
        <v>5412</v>
      </c>
      <c r="D5413">
        <v>152.65821499999998</v>
      </c>
      <c r="E5413">
        <v>5.5626259999999998</v>
      </c>
      <c r="F5413">
        <v>171.05420699999999</v>
      </c>
      <c r="G5413">
        <v>7.6725919999999999</v>
      </c>
    </row>
    <row r="5414" spans="1:9" x14ac:dyDescent="0.25">
      <c r="A5414">
        <v>5413</v>
      </c>
      <c r="D5414">
        <v>152.65821499999998</v>
      </c>
      <c r="E5414">
        <v>5.5626259999999998</v>
      </c>
      <c r="F5414">
        <v>170.73373100000001</v>
      </c>
      <c r="G5414">
        <v>7.6725919999999999</v>
      </c>
    </row>
    <row r="5415" spans="1:9" x14ac:dyDescent="0.25">
      <c r="A5415">
        <v>5414</v>
      </c>
      <c r="D5415">
        <v>152.65821499999998</v>
      </c>
      <c r="E5415">
        <v>5.5626259999999998</v>
      </c>
      <c r="F5415">
        <v>170.73373100000001</v>
      </c>
      <c r="G5415">
        <v>7.6725919999999999</v>
      </c>
    </row>
    <row r="5416" spans="1:9" x14ac:dyDescent="0.25">
      <c r="A5416">
        <v>5415</v>
      </c>
      <c r="D5416">
        <v>152.65821499999998</v>
      </c>
      <c r="E5416">
        <v>5.5626259999999998</v>
      </c>
      <c r="F5416">
        <v>170.54146600000001</v>
      </c>
      <c r="G5416">
        <v>7.6725919999999999</v>
      </c>
    </row>
    <row r="5417" spans="1:9" x14ac:dyDescent="0.25">
      <c r="A5417">
        <v>5416</v>
      </c>
      <c r="D5417">
        <v>152.65821499999998</v>
      </c>
      <c r="E5417">
        <v>5.5626259999999998</v>
      </c>
      <c r="F5417">
        <v>170.156834</v>
      </c>
      <c r="G5417">
        <v>7.6725919999999999</v>
      </c>
    </row>
    <row r="5418" spans="1:9" x14ac:dyDescent="0.25">
      <c r="A5418">
        <v>5417</v>
      </c>
      <c r="D5418">
        <v>152.65821499999998</v>
      </c>
      <c r="E5418">
        <v>5.5626259999999998</v>
      </c>
    </row>
    <row r="5419" spans="1:9" x14ac:dyDescent="0.25">
      <c r="A5419">
        <v>5418</v>
      </c>
      <c r="D5419">
        <v>152.65821499999998</v>
      </c>
      <c r="E5419">
        <v>5.5626259999999998</v>
      </c>
    </row>
    <row r="5420" spans="1:9" x14ac:dyDescent="0.25">
      <c r="A5420">
        <v>5419</v>
      </c>
      <c r="D5420">
        <v>152.65821499999998</v>
      </c>
      <c r="E5420">
        <v>5.5626259999999998</v>
      </c>
      <c r="H5420">
        <v>160.413971</v>
      </c>
      <c r="I5420">
        <v>4.8593039999999998</v>
      </c>
    </row>
    <row r="5421" spans="1:9" x14ac:dyDescent="0.25">
      <c r="A5421">
        <v>5420</v>
      </c>
      <c r="D5421">
        <v>152.65821499999998</v>
      </c>
      <c r="E5421">
        <v>5.5626259999999998</v>
      </c>
      <c r="H5421">
        <v>160.413971</v>
      </c>
      <c r="I5421">
        <v>4.8593039999999998</v>
      </c>
    </row>
    <row r="5422" spans="1:9" x14ac:dyDescent="0.25">
      <c r="A5422">
        <v>5421</v>
      </c>
      <c r="D5422">
        <v>152.65821499999998</v>
      </c>
      <c r="E5422">
        <v>5.5626259999999998</v>
      </c>
      <c r="H5422">
        <v>160.413971</v>
      </c>
      <c r="I5422">
        <v>4.8593039999999998</v>
      </c>
    </row>
    <row r="5423" spans="1:9" x14ac:dyDescent="0.25">
      <c r="A5423">
        <v>5422</v>
      </c>
      <c r="D5423">
        <v>152.65821499999998</v>
      </c>
      <c r="E5423">
        <v>5.5626259999999998</v>
      </c>
      <c r="H5423">
        <v>160.413971</v>
      </c>
      <c r="I5423">
        <v>4.8593039999999998</v>
      </c>
    </row>
    <row r="5424" spans="1:9" x14ac:dyDescent="0.25">
      <c r="A5424">
        <v>5423</v>
      </c>
      <c r="D5424">
        <v>152.65821499999998</v>
      </c>
      <c r="E5424">
        <v>5.5626259999999998</v>
      </c>
      <c r="H5424">
        <v>160.413971</v>
      </c>
      <c r="I5424">
        <v>4.8593039999999998</v>
      </c>
    </row>
    <row r="5425" spans="1:9" x14ac:dyDescent="0.25">
      <c r="A5425">
        <v>5424</v>
      </c>
      <c r="D5425">
        <v>152.65821499999998</v>
      </c>
      <c r="E5425">
        <v>5.5626259999999998</v>
      </c>
      <c r="H5425">
        <v>160.413971</v>
      </c>
      <c r="I5425">
        <v>4.8593039999999998</v>
      </c>
    </row>
    <row r="5426" spans="1:9" x14ac:dyDescent="0.25">
      <c r="A5426">
        <v>5425</v>
      </c>
      <c r="D5426">
        <v>152.65821499999998</v>
      </c>
      <c r="E5426">
        <v>5.5626259999999998</v>
      </c>
      <c r="H5426">
        <v>160.413971</v>
      </c>
      <c r="I5426">
        <v>4.8593039999999998</v>
      </c>
    </row>
    <row r="5427" spans="1:9" x14ac:dyDescent="0.25">
      <c r="A5427">
        <v>5426</v>
      </c>
      <c r="D5427">
        <v>152.65821499999998</v>
      </c>
      <c r="E5427">
        <v>5.5626259999999998</v>
      </c>
      <c r="H5427">
        <v>160.413971</v>
      </c>
      <c r="I5427">
        <v>4.8593039999999998</v>
      </c>
    </row>
    <row r="5428" spans="1:9" x14ac:dyDescent="0.25">
      <c r="A5428">
        <v>5427</v>
      </c>
      <c r="H5428">
        <v>160.413971</v>
      </c>
      <c r="I5428">
        <v>4.8593039999999998</v>
      </c>
    </row>
    <row r="5429" spans="1:9" x14ac:dyDescent="0.25">
      <c r="A5429">
        <v>5428</v>
      </c>
      <c r="H5429">
        <v>160.413971</v>
      </c>
      <c r="I5429">
        <v>4.8593039999999998</v>
      </c>
    </row>
    <row r="5430" spans="1:9" x14ac:dyDescent="0.25">
      <c r="A5430">
        <v>5429</v>
      </c>
      <c r="H5430">
        <v>160.413971</v>
      </c>
      <c r="I5430">
        <v>4.8593039999999998</v>
      </c>
    </row>
    <row r="5431" spans="1:9" x14ac:dyDescent="0.25">
      <c r="A5431">
        <v>5430</v>
      </c>
      <c r="B5431">
        <v>144.71009100000001</v>
      </c>
      <c r="C5431">
        <v>6.7775309999999998</v>
      </c>
      <c r="H5431">
        <v>160.413971</v>
      </c>
      <c r="I5431">
        <v>4.8593039999999998</v>
      </c>
    </row>
    <row r="5432" spans="1:9" x14ac:dyDescent="0.25">
      <c r="A5432">
        <v>5431</v>
      </c>
      <c r="B5432">
        <v>144.71009100000001</v>
      </c>
      <c r="C5432">
        <v>6.7775309999999998</v>
      </c>
      <c r="H5432">
        <v>160.413971</v>
      </c>
      <c r="I5432">
        <v>4.8593039999999998</v>
      </c>
    </row>
    <row r="5433" spans="1:9" x14ac:dyDescent="0.25">
      <c r="A5433">
        <v>5432</v>
      </c>
      <c r="B5433">
        <v>144.71009100000001</v>
      </c>
      <c r="C5433">
        <v>6.7775309999999998</v>
      </c>
      <c r="H5433">
        <v>160.413971</v>
      </c>
      <c r="I5433">
        <v>4.8593039999999998</v>
      </c>
    </row>
    <row r="5434" spans="1:9" x14ac:dyDescent="0.25">
      <c r="A5434">
        <v>5433</v>
      </c>
      <c r="B5434">
        <v>144.71009100000001</v>
      </c>
      <c r="C5434">
        <v>6.7775309999999998</v>
      </c>
      <c r="H5434">
        <v>160.413971</v>
      </c>
      <c r="I5434">
        <v>4.8593039999999998</v>
      </c>
    </row>
    <row r="5435" spans="1:9" x14ac:dyDescent="0.25">
      <c r="A5435">
        <v>5434</v>
      </c>
      <c r="B5435">
        <v>144.71009100000001</v>
      </c>
      <c r="C5435">
        <v>6.7775309999999998</v>
      </c>
      <c r="F5435">
        <v>153.940113</v>
      </c>
      <c r="G5435">
        <v>7.2250610000000002</v>
      </c>
      <c r="H5435">
        <v>160.413971</v>
      </c>
      <c r="I5435">
        <v>4.8593039999999998</v>
      </c>
    </row>
    <row r="5436" spans="1:9" x14ac:dyDescent="0.25">
      <c r="A5436">
        <v>5435</v>
      </c>
      <c r="B5436">
        <v>144.71009100000001</v>
      </c>
      <c r="C5436">
        <v>6.7775309999999998</v>
      </c>
      <c r="F5436">
        <v>153.940113</v>
      </c>
      <c r="G5436">
        <v>7.2250610000000002</v>
      </c>
      <c r="H5436">
        <v>160.413971</v>
      </c>
      <c r="I5436">
        <v>4.8593039999999998</v>
      </c>
    </row>
    <row r="5437" spans="1:9" x14ac:dyDescent="0.25">
      <c r="A5437">
        <v>5436</v>
      </c>
      <c r="B5437">
        <v>144.71009100000001</v>
      </c>
      <c r="C5437">
        <v>6.7775309999999998</v>
      </c>
      <c r="F5437">
        <v>153.940113</v>
      </c>
      <c r="G5437">
        <v>7.2250610000000002</v>
      </c>
      <c r="H5437">
        <v>160.413971</v>
      </c>
      <c r="I5437">
        <v>4.8593039999999998</v>
      </c>
    </row>
    <row r="5438" spans="1:9" x14ac:dyDescent="0.25">
      <c r="A5438">
        <v>5437</v>
      </c>
      <c r="B5438">
        <v>144.71009100000001</v>
      </c>
      <c r="C5438">
        <v>6.7775309999999998</v>
      </c>
      <c r="F5438">
        <v>153.940113</v>
      </c>
      <c r="G5438">
        <v>7.2250610000000002</v>
      </c>
      <c r="H5438">
        <v>160.09349499999999</v>
      </c>
      <c r="I5438">
        <v>5.0511480000000004</v>
      </c>
    </row>
    <row r="5439" spans="1:9" x14ac:dyDescent="0.25">
      <c r="A5439">
        <v>5438</v>
      </c>
      <c r="B5439">
        <v>144.71009100000001</v>
      </c>
      <c r="C5439">
        <v>6.7775309999999998</v>
      </c>
      <c r="F5439">
        <v>153.940113</v>
      </c>
      <c r="G5439">
        <v>7.2250610000000002</v>
      </c>
      <c r="H5439">
        <v>160.09349499999999</v>
      </c>
      <c r="I5439">
        <v>5.0511480000000004</v>
      </c>
    </row>
    <row r="5440" spans="1:9" x14ac:dyDescent="0.25">
      <c r="A5440">
        <v>5439</v>
      </c>
      <c r="B5440">
        <v>144.71009100000001</v>
      </c>
      <c r="C5440">
        <v>6.7775309999999998</v>
      </c>
      <c r="F5440">
        <v>153.940113</v>
      </c>
      <c r="G5440">
        <v>7.2250610000000002</v>
      </c>
    </row>
    <row r="5441" spans="1:7" x14ac:dyDescent="0.25">
      <c r="A5441">
        <v>5440</v>
      </c>
      <c r="B5441">
        <v>144.71009100000001</v>
      </c>
      <c r="C5441">
        <v>6.7775309999999998</v>
      </c>
      <c r="F5441">
        <v>153.940113</v>
      </c>
      <c r="G5441">
        <v>7.2250610000000002</v>
      </c>
    </row>
    <row r="5442" spans="1:7" x14ac:dyDescent="0.25">
      <c r="A5442">
        <v>5441</v>
      </c>
      <c r="B5442">
        <v>144.71009100000001</v>
      </c>
      <c r="C5442">
        <v>6.7775309999999998</v>
      </c>
      <c r="F5442">
        <v>153.940113</v>
      </c>
      <c r="G5442">
        <v>7.2250610000000002</v>
      </c>
    </row>
    <row r="5443" spans="1:7" x14ac:dyDescent="0.25">
      <c r="A5443">
        <v>5442</v>
      </c>
      <c r="B5443">
        <v>144.71009100000001</v>
      </c>
      <c r="C5443">
        <v>6.7775309999999998</v>
      </c>
      <c r="F5443">
        <v>153.940113</v>
      </c>
      <c r="G5443">
        <v>7.2250610000000002</v>
      </c>
    </row>
    <row r="5444" spans="1:7" x14ac:dyDescent="0.25">
      <c r="A5444">
        <v>5443</v>
      </c>
      <c r="B5444">
        <v>144.71009100000001</v>
      </c>
      <c r="C5444">
        <v>6.7775309999999998</v>
      </c>
      <c r="F5444">
        <v>153.940113</v>
      </c>
      <c r="G5444">
        <v>7.2250610000000002</v>
      </c>
    </row>
    <row r="5445" spans="1:7" x14ac:dyDescent="0.25">
      <c r="A5445">
        <v>5444</v>
      </c>
      <c r="B5445">
        <v>144.71009100000001</v>
      </c>
      <c r="C5445">
        <v>6.7775309999999998</v>
      </c>
      <c r="F5445">
        <v>153.940113</v>
      </c>
      <c r="G5445">
        <v>7.2250610000000002</v>
      </c>
    </row>
    <row r="5446" spans="1:7" x14ac:dyDescent="0.25">
      <c r="A5446">
        <v>5445</v>
      </c>
      <c r="B5446">
        <v>144.71009100000001</v>
      </c>
      <c r="C5446">
        <v>6.7775309999999998</v>
      </c>
      <c r="F5446">
        <v>153.940113</v>
      </c>
      <c r="G5446">
        <v>7.2250610000000002</v>
      </c>
    </row>
    <row r="5447" spans="1:7" x14ac:dyDescent="0.25">
      <c r="A5447">
        <v>5446</v>
      </c>
      <c r="B5447">
        <v>144.71009100000001</v>
      </c>
      <c r="C5447">
        <v>6.7775309999999998</v>
      </c>
      <c r="F5447">
        <v>153.940113</v>
      </c>
      <c r="G5447">
        <v>7.2250610000000002</v>
      </c>
    </row>
    <row r="5448" spans="1:7" x14ac:dyDescent="0.25">
      <c r="A5448">
        <v>5447</v>
      </c>
      <c r="B5448">
        <v>144.71009100000001</v>
      </c>
      <c r="C5448">
        <v>6.7775309999999998</v>
      </c>
      <c r="F5448">
        <v>153.940113</v>
      </c>
      <c r="G5448">
        <v>7.2250610000000002</v>
      </c>
    </row>
    <row r="5449" spans="1:7" x14ac:dyDescent="0.25">
      <c r="A5449">
        <v>5448</v>
      </c>
      <c r="F5449">
        <v>153.940113</v>
      </c>
      <c r="G5449">
        <v>7.2250610000000002</v>
      </c>
    </row>
    <row r="5450" spans="1:7" x14ac:dyDescent="0.25">
      <c r="A5450">
        <v>5449</v>
      </c>
      <c r="F5450">
        <v>153.940113</v>
      </c>
      <c r="G5450">
        <v>7.2250610000000002</v>
      </c>
    </row>
    <row r="5451" spans="1:7" x14ac:dyDescent="0.25">
      <c r="A5451">
        <v>5450</v>
      </c>
      <c r="D5451">
        <v>121.99561399999999</v>
      </c>
      <c r="E5451">
        <v>6.6388610000000003</v>
      </c>
      <c r="F5451">
        <v>153.940113</v>
      </c>
      <c r="G5451">
        <v>7.2250610000000002</v>
      </c>
    </row>
    <row r="5452" spans="1:7" x14ac:dyDescent="0.25">
      <c r="A5452">
        <v>5451</v>
      </c>
      <c r="D5452">
        <v>121.99561399999999</v>
      </c>
      <c r="E5452">
        <v>6.6388610000000003</v>
      </c>
      <c r="F5452">
        <v>153.940113</v>
      </c>
      <c r="G5452">
        <v>7.2250610000000002</v>
      </c>
    </row>
    <row r="5453" spans="1:7" x14ac:dyDescent="0.25">
      <c r="A5453">
        <v>5452</v>
      </c>
      <c r="D5453">
        <v>121.99561399999999</v>
      </c>
      <c r="E5453">
        <v>6.6388610000000003</v>
      </c>
    </row>
    <row r="5454" spans="1:7" x14ac:dyDescent="0.25">
      <c r="A5454">
        <v>5453</v>
      </c>
      <c r="D5454">
        <v>121.99561399999999</v>
      </c>
      <c r="E5454">
        <v>6.6388610000000003</v>
      </c>
    </row>
    <row r="5455" spans="1:7" x14ac:dyDescent="0.25">
      <c r="A5455">
        <v>5454</v>
      </c>
      <c r="D5455">
        <v>121.99561399999999</v>
      </c>
      <c r="E5455">
        <v>6.6388610000000003</v>
      </c>
    </row>
    <row r="5456" spans="1:7" x14ac:dyDescent="0.25">
      <c r="A5456">
        <v>5455</v>
      </c>
      <c r="D5456">
        <v>121.99561399999999</v>
      </c>
      <c r="E5456">
        <v>6.6388610000000003</v>
      </c>
    </row>
    <row r="5457" spans="1:9" x14ac:dyDescent="0.25">
      <c r="A5457">
        <v>5456</v>
      </c>
      <c r="D5457">
        <v>121.99561399999999</v>
      </c>
      <c r="E5457">
        <v>6.6388610000000003</v>
      </c>
      <c r="H5457">
        <v>144.902355</v>
      </c>
      <c r="I5457">
        <v>5.2429920000000001</v>
      </c>
    </row>
    <row r="5458" spans="1:9" x14ac:dyDescent="0.25">
      <c r="A5458">
        <v>5457</v>
      </c>
      <c r="D5458">
        <v>121.99561399999999</v>
      </c>
      <c r="E5458">
        <v>6.6388610000000003</v>
      </c>
      <c r="H5458">
        <v>144.902355</v>
      </c>
      <c r="I5458">
        <v>5.2429920000000001</v>
      </c>
    </row>
    <row r="5459" spans="1:9" x14ac:dyDescent="0.25">
      <c r="A5459">
        <v>5458</v>
      </c>
      <c r="D5459">
        <v>121.99561399999999</v>
      </c>
      <c r="E5459">
        <v>6.6388610000000003</v>
      </c>
      <c r="H5459">
        <v>144.902355</v>
      </c>
      <c r="I5459">
        <v>5.2429920000000001</v>
      </c>
    </row>
    <row r="5460" spans="1:9" x14ac:dyDescent="0.25">
      <c r="A5460">
        <v>5459</v>
      </c>
      <c r="D5460">
        <v>121.99561399999999</v>
      </c>
      <c r="E5460">
        <v>6.6388610000000003</v>
      </c>
      <c r="H5460">
        <v>144.902355</v>
      </c>
      <c r="I5460">
        <v>5.2429920000000001</v>
      </c>
    </row>
    <row r="5461" spans="1:9" x14ac:dyDescent="0.25">
      <c r="A5461">
        <v>5460</v>
      </c>
      <c r="D5461">
        <v>121.99561399999999</v>
      </c>
      <c r="E5461">
        <v>6.6388610000000003</v>
      </c>
      <c r="H5461">
        <v>144.902355</v>
      </c>
      <c r="I5461">
        <v>5.2429920000000001</v>
      </c>
    </row>
    <row r="5462" spans="1:9" x14ac:dyDescent="0.25">
      <c r="A5462">
        <v>5461</v>
      </c>
      <c r="D5462">
        <v>121.99561399999999</v>
      </c>
      <c r="E5462">
        <v>6.6388610000000003</v>
      </c>
      <c r="H5462">
        <v>144.902355</v>
      </c>
      <c r="I5462">
        <v>5.2429920000000001</v>
      </c>
    </row>
    <row r="5463" spans="1:9" x14ac:dyDescent="0.25">
      <c r="A5463">
        <v>5462</v>
      </c>
      <c r="D5463">
        <v>121.99561399999999</v>
      </c>
      <c r="E5463">
        <v>6.6388610000000003</v>
      </c>
      <c r="H5463">
        <v>144.902355</v>
      </c>
      <c r="I5463">
        <v>5.2429920000000001</v>
      </c>
    </row>
    <row r="5464" spans="1:9" x14ac:dyDescent="0.25">
      <c r="A5464">
        <v>5463</v>
      </c>
      <c r="D5464">
        <v>121.99561399999999</v>
      </c>
      <c r="E5464">
        <v>6.6388610000000003</v>
      </c>
      <c r="H5464">
        <v>144.902355</v>
      </c>
      <c r="I5464">
        <v>5.2429920000000001</v>
      </c>
    </row>
    <row r="5465" spans="1:9" x14ac:dyDescent="0.25">
      <c r="A5465">
        <v>5464</v>
      </c>
      <c r="D5465">
        <v>121.99561399999999</v>
      </c>
      <c r="E5465">
        <v>6.6388610000000003</v>
      </c>
      <c r="H5465">
        <v>144.902355</v>
      </c>
      <c r="I5465">
        <v>5.2429920000000001</v>
      </c>
    </row>
    <row r="5466" spans="1:9" x14ac:dyDescent="0.25">
      <c r="A5466">
        <v>5465</v>
      </c>
      <c r="D5466">
        <v>121.99561399999999</v>
      </c>
      <c r="E5466">
        <v>6.6388610000000003</v>
      </c>
      <c r="H5466">
        <v>144.902355</v>
      </c>
      <c r="I5466">
        <v>5.2429920000000001</v>
      </c>
    </row>
    <row r="5467" spans="1:9" x14ac:dyDescent="0.25">
      <c r="A5467">
        <v>5466</v>
      </c>
      <c r="D5467">
        <v>121.99561399999999</v>
      </c>
      <c r="E5467">
        <v>6.6388610000000003</v>
      </c>
      <c r="F5467">
        <v>126.46903699999999</v>
      </c>
      <c r="G5467">
        <v>8.8079870000000007</v>
      </c>
      <c r="H5467">
        <v>144.902355</v>
      </c>
      <c r="I5467">
        <v>5.2429920000000001</v>
      </c>
    </row>
    <row r="5468" spans="1:9" x14ac:dyDescent="0.25">
      <c r="A5468">
        <v>5467</v>
      </c>
      <c r="F5468">
        <v>126.46903699999999</v>
      </c>
      <c r="G5468">
        <v>8.8079870000000007</v>
      </c>
      <c r="H5468">
        <v>144.902355</v>
      </c>
      <c r="I5468">
        <v>5.2429920000000001</v>
      </c>
    </row>
    <row r="5469" spans="1:9" x14ac:dyDescent="0.25">
      <c r="A5469">
        <v>5468</v>
      </c>
      <c r="B5469">
        <v>113.57523699999999</v>
      </c>
      <c r="C5469">
        <v>8.4793909999999997</v>
      </c>
      <c r="F5469">
        <v>126.46903699999999</v>
      </c>
      <c r="G5469">
        <v>8.8079870000000007</v>
      </c>
      <c r="H5469">
        <v>144.902355</v>
      </c>
      <c r="I5469">
        <v>5.2429920000000001</v>
      </c>
    </row>
    <row r="5470" spans="1:9" x14ac:dyDescent="0.25">
      <c r="A5470">
        <v>5469</v>
      </c>
      <c r="B5470">
        <v>113.57523699999999</v>
      </c>
      <c r="C5470">
        <v>8.4793909999999997</v>
      </c>
      <c r="F5470">
        <v>126.46903699999999</v>
      </c>
      <c r="G5470">
        <v>8.8079870000000007</v>
      </c>
      <c r="H5470">
        <v>144.902355</v>
      </c>
      <c r="I5470">
        <v>5.2429920000000001</v>
      </c>
    </row>
    <row r="5471" spans="1:9" x14ac:dyDescent="0.25">
      <c r="A5471">
        <v>5470</v>
      </c>
      <c r="B5471">
        <v>113.57523699999999</v>
      </c>
      <c r="C5471">
        <v>8.4793909999999997</v>
      </c>
      <c r="F5471">
        <v>126.46903699999999</v>
      </c>
      <c r="G5471">
        <v>8.8079870000000007</v>
      </c>
      <c r="H5471">
        <v>144.902355</v>
      </c>
      <c r="I5471">
        <v>5.2429920000000001</v>
      </c>
    </row>
    <row r="5472" spans="1:9" x14ac:dyDescent="0.25">
      <c r="A5472">
        <v>5471</v>
      </c>
      <c r="B5472">
        <v>113.57523699999999</v>
      </c>
      <c r="C5472">
        <v>8.4793909999999997</v>
      </c>
      <c r="F5472">
        <v>126.46903699999999</v>
      </c>
      <c r="G5472">
        <v>8.8079870000000007</v>
      </c>
      <c r="H5472">
        <v>144.902355</v>
      </c>
      <c r="I5472">
        <v>5.2429920000000001</v>
      </c>
    </row>
    <row r="5473" spans="1:9" x14ac:dyDescent="0.25">
      <c r="A5473">
        <v>5472</v>
      </c>
      <c r="B5473">
        <v>113.57523699999999</v>
      </c>
      <c r="C5473">
        <v>8.4793909999999997</v>
      </c>
      <c r="F5473">
        <v>126.46903699999999</v>
      </c>
      <c r="G5473">
        <v>8.8079870000000007</v>
      </c>
      <c r="H5473">
        <v>144.902355</v>
      </c>
      <c r="I5473">
        <v>5.2429920000000001</v>
      </c>
    </row>
    <row r="5474" spans="1:9" x14ac:dyDescent="0.25">
      <c r="A5474">
        <v>5473</v>
      </c>
      <c r="B5474">
        <v>113.57523699999999</v>
      </c>
      <c r="C5474">
        <v>8.4793909999999997</v>
      </c>
      <c r="F5474">
        <v>126.46903699999999</v>
      </c>
      <c r="G5474">
        <v>8.8079870000000007</v>
      </c>
    </row>
    <row r="5475" spans="1:9" x14ac:dyDescent="0.25">
      <c r="A5475">
        <v>5474</v>
      </c>
      <c r="B5475">
        <v>113.57523699999999</v>
      </c>
      <c r="C5475">
        <v>8.4793909999999997</v>
      </c>
      <c r="F5475">
        <v>126.46903699999999</v>
      </c>
      <c r="G5475">
        <v>8.8079870000000007</v>
      </c>
    </row>
    <row r="5476" spans="1:9" x14ac:dyDescent="0.25">
      <c r="A5476">
        <v>5475</v>
      </c>
      <c r="B5476">
        <v>113.57523699999999</v>
      </c>
      <c r="C5476">
        <v>8.4793909999999997</v>
      </c>
      <c r="F5476">
        <v>126.46903699999999</v>
      </c>
      <c r="G5476">
        <v>8.8079870000000007</v>
      </c>
    </row>
    <row r="5477" spans="1:9" x14ac:dyDescent="0.25">
      <c r="A5477">
        <v>5476</v>
      </c>
      <c r="B5477">
        <v>113.57523699999999</v>
      </c>
      <c r="C5477">
        <v>8.4793909999999997</v>
      </c>
      <c r="F5477">
        <v>126.46903699999999</v>
      </c>
      <c r="G5477">
        <v>8.8079870000000007</v>
      </c>
    </row>
    <row r="5478" spans="1:9" x14ac:dyDescent="0.25">
      <c r="A5478">
        <v>5477</v>
      </c>
      <c r="B5478">
        <v>113.57523699999999</v>
      </c>
      <c r="C5478">
        <v>8.4793909999999997</v>
      </c>
      <c r="F5478">
        <v>126.46903699999999</v>
      </c>
      <c r="G5478">
        <v>8.8079870000000007</v>
      </c>
    </row>
    <row r="5479" spans="1:9" x14ac:dyDescent="0.25">
      <c r="A5479">
        <v>5478</v>
      </c>
      <c r="B5479">
        <v>113.57523699999999</v>
      </c>
      <c r="C5479">
        <v>8.4793909999999997</v>
      </c>
      <c r="F5479">
        <v>126.46903699999999</v>
      </c>
      <c r="G5479">
        <v>8.8079870000000007</v>
      </c>
    </row>
    <row r="5480" spans="1:9" x14ac:dyDescent="0.25">
      <c r="A5480">
        <v>5479</v>
      </c>
      <c r="B5480">
        <v>113.57523699999999</v>
      </c>
      <c r="C5480">
        <v>8.4793909999999997</v>
      </c>
      <c r="F5480">
        <v>126.46903699999999</v>
      </c>
      <c r="G5480">
        <v>8.8079870000000007</v>
      </c>
    </row>
    <row r="5481" spans="1:9" x14ac:dyDescent="0.25">
      <c r="A5481">
        <v>5480</v>
      </c>
      <c r="B5481">
        <v>113.57523699999999</v>
      </c>
      <c r="C5481">
        <v>8.4793909999999997</v>
      </c>
      <c r="F5481">
        <v>126.337446</v>
      </c>
      <c r="G5481">
        <v>8.8079870000000007</v>
      </c>
    </row>
    <row r="5482" spans="1:9" x14ac:dyDescent="0.25">
      <c r="A5482">
        <v>5481</v>
      </c>
      <c r="B5482">
        <v>113.57523699999999</v>
      </c>
      <c r="C5482">
        <v>8.4793909999999997</v>
      </c>
      <c r="F5482">
        <v>126.14011499999999</v>
      </c>
      <c r="G5482">
        <v>8.8737290000000009</v>
      </c>
    </row>
    <row r="5483" spans="1:9" x14ac:dyDescent="0.25">
      <c r="A5483">
        <v>5482</v>
      </c>
      <c r="B5483">
        <v>113.57523699999999</v>
      </c>
      <c r="C5483">
        <v>8.4793909999999997</v>
      </c>
      <c r="F5483">
        <v>126.00852499999999</v>
      </c>
      <c r="G5483">
        <v>8.8737290000000009</v>
      </c>
    </row>
    <row r="5484" spans="1:9" x14ac:dyDescent="0.25">
      <c r="A5484">
        <v>5483</v>
      </c>
      <c r="B5484">
        <v>113.57523699999999</v>
      </c>
      <c r="C5484">
        <v>8.4793909999999997</v>
      </c>
      <c r="F5484">
        <v>126.00852499999999</v>
      </c>
      <c r="G5484">
        <v>8.8737290000000009</v>
      </c>
    </row>
    <row r="5485" spans="1:9" x14ac:dyDescent="0.25">
      <c r="A5485">
        <v>5484</v>
      </c>
      <c r="B5485">
        <v>113.57523699999999</v>
      </c>
      <c r="C5485">
        <v>8.4793909999999997</v>
      </c>
    </row>
    <row r="5486" spans="1:9" x14ac:dyDescent="0.25">
      <c r="A5486">
        <v>5485</v>
      </c>
      <c r="B5486">
        <v>113.57523699999999</v>
      </c>
      <c r="C5486">
        <v>8.4793909999999997</v>
      </c>
    </row>
    <row r="5487" spans="1:9" x14ac:dyDescent="0.25">
      <c r="A5487">
        <v>5486</v>
      </c>
      <c r="B5487">
        <v>113.57523699999999</v>
      </c>
      <c r="C5487">
        <v>8.4793909999999997</v>
      </c>
    </row>
    <row r="5488" spans="1:9" x14ac:dyDescent="0.25">
      <c r="A5488">
        <v>5487</v>
      </c>
    </row>
    <row r="5489" spans="1:9" x14ac:dyDescent="0.25">
      <c r="A5489">
        <v>5488</v>
      </c>
    </row>
    <row r="5490" spans="1:9" x14ac:dyDescent="0.25">
      <c r="A5490">
        <v>5489</v>
      </c>
      <c r="D5490">
        <v>104.03639799999999</v>
      </c>
      <c r="E5490">
        <v>7.3619029999999999</v>
      </c>
      <c r="H5490">
        <v>115.877691</v>
      </c>
      <c r="I5490">
        <v>6.9675659999999997</v>
      </c>
    </row>
    <row r="5491" spans="1:9" x14ac:dyDescent="0.25">
      <c r="A5491">
        <v>5490</v>
      </c>
      <c r="D5491">
        <v>104.03639799999999</v>
      </c>
      <c r="E5491">
        <v>7.3619029999999999</v>
      </c>
      <c r="H5491">
        <v>115.877691</v>
      </c>
      <c r="I5491">
        <v>6.9675659999999997</v>
      </c>
    </row>
    <row r="5492" spans="1:9" x14ac:dyDescent="0.25">
      <c r="A5492">
        <v>5491</v>
      </c>
      <c r="D5492">
        <v>104.03639799999999</v>
      </c>
      <c r="E5492">
        <v>7.3619029999999999</v>
      </c>
      <c r="H5492">
        <v>115.877691</v>
      </c>
      <c r="I5492">
        <v>6.9675659999999997</v>
      </c>
    </row>
    <row r="5493" spans="1:9" x14ac:dyDescent="0.25">
      <c r="A5493">
        <v>5492</v>
      </c>
      <c r="D5493">
        <v>104.03639799999999</v>
      </c>
      <c r="E5493">
        <v>7.3619029999999999</v>
      </c>
      <c r="H5493">
        <v>115.877691</v>
      </c>
      <c r="I5493">
        <v>6.9675659999999997</v>
      </c>
    </row>
    <row r="5494" spans="1:9" x14ac:dyDescent="0.25">
      <c r="A5494">
        <v>5493</v>
      </c>
      <c r="D5494">
        <v>104.03639799999999</v>
      </c>
      <c r="E5494">
        <v>7.3619029999999999</v>
      </c>
      <c r="H5494">
        <v>115.877691</v>
      </c>
      <c r="I5494">
        <v>6.9675659999999997</v>
      </c>
    </row>
    <row r="5495" spans="1:9" x14ac:dyDescent="0.25">
      <c r="A5495">
        <v>5494</v>
      </c>
      <c r="D5495">
        <v>104.03639799999999</v>
      </c>
      <c r="E5495">
        <v>7.3619029999999999</v>
      </c>
      <c r="H5495">
        <v>115.877691</v>
      </c>
      <c r="I5495">
        <v>6.9675659999999997</v>
      </c>
    </row>
    <row r="5496" spans="1:9" x14ac:dyDescent="0.25">
      <c r="A5496">
        <v>5495</v>
      </c>
      <c r="D5496">
        <v>104.03639799999999</v>
      </c>
      <c r="E5496">
        <v>7.3619029999999999</v>
      </c>
      <c r="H5496">
        <v>115.877691</v>
      </c>
      <c r="I5496">
        <v>6.9675659999999997</v>
      </c>
    </row>
    <row r="5497" spans="1:9" x14ac:dyDescent="0.25">
      <c r="A5497">
        <v>5496</v>
      </c>
      <c r="D5497">
        <v>104.03639799999999</v>
      </c>
      <c r="E5497">
        <v>7.3619029999999999</v>
      </c>
      <c r="H5497">
        <v>115.877691</v>
      </c>
      <c r="I5497">
        <v>6.9675659999999997</v>
      </c>
    </row>
    <row r="5498" spans="1:9" x14ac:dyDescent="0.25">
      <c r="A5498">
        <v>5497</v>
      </c>
      <c r="D5498">
        <v>104.03639799999999</v>
      </c>
      <c r="E5498">
        <v>7.3619029999999999</v>
      </c>
      <c r="H5498">
        <v>115.877691</v>
      </c>
      <c r="I5498">
        <v>6.9675659999999997</v>
      </c>
    </row>
    <row r="5499" spans="1:9" x14ac:dyDescent="0.25">
      <c r="A5499">
        <v>5498</v>
      </c>
      <c r="D5499">
        <v>104.03639799999999</v>
      </c>
      <c r="E5499">
        <v>7.3619029999999999</v>
      </c>
      <c r="H5499">
        <v>115.81184199999998</v>
      </c>
      <c r="I5499">
        <v>6.9675659999999997</v>
      </c>
    </row>
    <row r="5500" spans="1:9" x14ac:dyDescent="0.25">
      <c r="A5500">
        <v>5499</v>
      </c>
      <c r="D5500">
        <v>104.03639799999999</v>
      </c>
      <c r="E5500">
        <v>7.3619029999999999</v>
      </c>
      <c r="H5500">
        <v>115.81184199999998</v>
      </c>
      <c r="I5500">
        <v>6.9675659999999997</v>
      </c>
    </row>
    <row r="5501" spans="1:9" x14ac:dyDescent="0.25">
      <c r="A5501">
        <v>5500</v>
      </c>
      <c r="D5501">
        <v>104.03639799999999</v>
      </c>
      <c r="E5501">
        <v>7.3619029999999999</v>
      </c>
      <c r="H5501">
        <v>115.81184199999998</v>
      </c>
      <c r="I5501">
        <v>6.9675659999999997</v>
      </c>
    </row>
    <row r="5502" spans="1:9" x14ac:dyDescent="0.25">
      <c r="A5502">
        <v>5501</v>
      </c>
      <c r="D5502">
        <v>104.03639799999999</v>
      </c>
      <c r="E5502">
        <v>7.3619029999999999</v>
      </c>
      <c r="F5502">
        <v>110.68068299999999</v>
      </c>
      <c r="G5502">
        <v>10.319813</v>
      </c>
      <c r="H5502">
        <v>115.81184199999998</v>
      </c>
      <c r="I5502">
        <v>6.9675659999999997</v>
      </c>
    </row>
    <row r="5503" spans="1:9" x14ac:dyDescent="0.25">
      <c r="A5503">
        <v>5502</v>
      </c>
      <c r="D5503">
        <v>104.03639799999999</v>
      </c>
      <c r="E5503">
        <v>7.3619029999999999</v>
      </c>
      <c r="F5503">
        <v>110.68068299999999</v>
      </c>
      <c r="G5503">
        <v>10.319813</v>
      </c>
      <c r="H5503">
        <v>115.74609899999999</v>
      </c>
      <c r="I5503">
        <v>7.0333069999999998</v>
      </c>
    </row>
    <row r="5504" spans="1:9" x14ac:dyDescent="0.25">
      <c r="A5504">
        <v>5503</v>
      </c>
      <c r="D5504">
        <v>104.03639799999999</v>
      </c>
      <c r="E5504">
        <v>7.3619029999999999</v>
      </c>
      <c r="F5504">
        <v>110.68068299999999</v>
      </c>
      <c r="G5504">
        <v>10.319813</v>
      </c>
      <c r="H5504">
        <v>115.41717899999999</v>
      </c>
      <c r="I5504">
        <v>7.0989389999999997</v>
      </c>
    </row>
    <row r="5505" spans="1:9" x14ac:dyDescent="0.25">
      <c r="A5505">
        <v>5504</v>
      </c>
      <c r="D5505">
        <v>104.03639799999999</v>
      </c>
      <c r="E5505">
        <v>7.3619029999999999</v>
      </c>
      <c r="F5505">
        <v>110.68068299999999</v>
      </c>
      <c r="G5505">
        <v>10.319813</v>
      </c>
      <c r="H5505">
        <v>115.41717899999999</v>
      </c>
      <c r="I5505">
        <v>7.0989389999999997</v>
      </c>
    </row>
    <row r="5506" spans="1:9" x14ac:dyDescent="0.25">
      <c r="A5506">
        <v>5505</v>
      </c>
      <c r="D5506">
        <v>103.51014499999999</v>
      </c>
      <c r="E5506">
        <v>7.3619029999999999</v>
      </c>
      <c r="F5506">
        <v>110.68068299999999</v>
      </c>
      <c r="G5506">
        <v>10.319813</v>
      </c>
      <c r="H5506">
        <v>115.41717899999999</v>
      </c>
      <c r="I5506">
        <v>7.0989389999999997</v>
      </c>
    </row>
    <row r="5507" spans="1:9" x14ac:dyDescent="0.25">
      <c r="A5507">
        <v>5506</v>
      </c>
      <c r="F5507">
        <v>110.68068299999999</v>
      </c>
      <c r="G5507">
        <v>10.319813</v>
      </c>
      <c r="H5507">
        <v>115.088257</v>
      </c>
      <c r="I5507">
        <v>7.0989389999999997</v>
      </c>
    </row>
    <row r="5508" spans="1:9" x14ac:dyDescent="0.25">
      <c r="A5508">
        <v>5507</v>
      </c>
      <c r="F5508">
        <v>110.68068299999999</v>
      </c>
      <c r="G5508">
        <v>10.319813</v>
      </c>
      <c r="H5508">
        <v>115.088257</v>
      </c>
      <c r="I5508">
        <v>7.0989389999999997</v>
      </c>
    </row>
    <row r="5509" spans="1:9" x14ac:dyDescent="0.25">
      <c r="A5509">
        <v>5508</v>
      </c>
      <c r="F5509">
        <v>110.68068299999999</v>
      </c>
      <c r="G5509">
        <v>10.319813</v>
      </c>
    </row>
    <row r="5510" spans="1:9" x14ac:dyDescent="0.25">
      <c r="A5510">
        <v>5509</v>
      </c>
      <c r="B5510">
        <v>92.984536999999989</v>
      </c>
      <c r="C5510">
        <v>7.8877220000000001</v>
      </c>
      <c r="F5510">
        <v>110.68068299999999</v>
      </c>
      <c r="G5510">
        <v>10.319813</v>
      </c>
    </row>
    <row r="5511" spans="1:9" x14ac:dyDescent="0.25">
      <c r="A5511">
        <v>5510</v>
      </c>
      <c r="B5511">
        <v>92.984536999999989</v>
      </c>
      <c r="C5511">
        <v>7.8877220000000001</v>
      </c>
      <c r="F5511">
        <v>110.68068299999999</v>
      </c>
      <c r="G5511">
        <v>10.319813</v>
      </c>
    </row>
    <row r="5512" spans="1:9" x14ac:dyDescent="0.25">
      <c r="A5512">
        <v>5511</v>
      </c>
      <c r="B5512">
        <v>92.984536999999989</v>
      </c>
      <c r="C5512">
        <v>7.8877220000000001</v>
      </c>
      <c r="F5512">
        <v>110.68068299999999</v>
      </c>
      <c r="G5512">
        <v>10.319813</v>
      </c>
    </row>
    <row r="5513" spans="1:9" x14ac:dyDescent="0.25">
      <c r="A5513">
        <v>5512</v>
      </c>
      <c r="B5513">
        <v>92.984536999999989</v>
      </c>
      <c r="C5513">
        <v>7.8877220000000001</v>
      </c>
      <c r="F5513">
        <v>110.68068299999999</v>
      </c>
      <c r="G5513">
        <v>10.319813</v>
      </c>
    </row>
    <row r="5514" spans="1:9" x14ac:dyDescent="0.25">
      <c r="A5514">
        <v>5513</v>
      </c>
      <c r="B5514">
        <v>92.984536999999989</v>
      </c>
      <c r="C5514">
        <v>7.8877220000000001</v>
      </c>
      <c r="F5514">
        <v>110.68068299999999</v>
      </c>
      <c r="G5514">
        <v>10.319813</v>
      </c>
    </row>
    <row r="5515" spans="1:9" x14ac:dyDescent="0.25">
      <c r="A5515">
        <v>5514</v>
      </c>
      <c r="B5515">
        <v>92.984536999999989</v>
      </c>
      <c r="C5515">
        <v>7.8877220000000001</v>
      </c>
      <c r="F5515">
        <v>110.68068299999999</v>
      </c>
      <c r="G5515">
        <v>10.451295</v>
      </c>
    </row>
    <row r="5516" spans="1:9" x14ac:dyDescent="0.25">
      <c r="A5516">
        <v>5515</v>
      </c>
      <c r="B5516">
        <v>92.984536999999989</v>
      </c>
      <c r="C5516">
        <v>7.8877220000000001</v>
      </c>
      <c r="F5516">
        <v>110.483351</v>
      </c>
      <c r="G5516">
        <v>10.122590000000001</v>
      </c>
    </row>
    <row r="5517" spans="1:9" x14ac:dyDescent="0.25">
      <c r="A5517">
        <v>5516</v>
      </c>
      <c r="B5517">
        <v>92.984536999999989</v>
      </c>
      <c r="C5517">
        <v>7.8877220000000001</v>
      </c>
      <c r="F5517">
        <v>110.483351</v>
      </c>
      <c r="G5517">
        <v>10.122590000000001</v>
      </c>
    </row>
    <row r="5518" spans="1:9" x14ac:dyDescent="0.25">
      <c r="A5518">
        <v>5517</v>
      </c>
      <c r="B5518">
        <v>92.984536999999989</v>
      </c>
      <c r="C5518">
        <v>7.8877220000000001</v>
      </c>
      <c r="F5518">
        <v>110.483351</v>
      </c>
      <c r="G5518">
        <v>10.122590000000001</v>
      </c>
    </row>
    <row r="5519" spans="1:9" x14ac:dyDescent="0.25">
      <c r="A5519">
        <v>5518</v>
      </c>
      <c r="B5519">
        <v>92.984536999999989</v>
      </c>
      <c r="C5519">
        <v>7.8877220000000001</v>
      </c>
      <c r="F5519">
        <v>110.02283799999999</v>
      </c>
      <c r="G5519">
        <v>10.122590000000001</v>
      </c>
    </row>
    <row r="5520" spans="1:9" x14ac:dyDescent="0.25">
      <c r="A5520">
        <v>5519</v>
      </c>
      <c r="B5520">
        <v>92.984536999999989</v>
      </c>
      <c r="C5520">
        <v>7.8877220000000001</v>
      </c>
      <c r="F5520">
        <v>110.02283799999999</v>
      </c>
      <c r="G5520">
        <v>10.122590000000001</v>
      </c>
    </row>
    <row r="5521" spans="1:9" x14ac:dyDescent="0.25">
      <c r="A5521">
        <v>5520</v>
      </c>
      <c r="B5521">
        <v>92.984536999999989</v>
      </c>
      <c r="C5521">
        <v>7.8877220000000001</v>
      </c>
    </row>
    <row r="5522" spans="1:9" x14ac:dyDescent="0.25">
      <c r="A5522">
        <v>5521</v>
      </c>
      <c r="B5522">
        <v>92.984536999999989</v>
      </c>
      <c r="C5522">
        <v>7.8877220000000001</v>
      </c>
    </row>
    <row r="5523" spans="1:9" x14ac:dyDescent="0.25">
      <c r="A5523">
        <v>5522</v>
      </c>
      <c r="B5523">
        <v>92.984536999999989</v>
      </c>
      <c r="C5523">
        <v>7.8877220000000001</v>
      </c>
    </row>
    <row r="5524" spans="1:9" x14ac:dyDescent="0.25">
      <c r="A5524">
        <v>5523</v>
      </c>
      <c r="B5524">
        <v>92.984536999999989</v>
      </c>
      <c r="C5524">
        <v>7.8877220000000001</v>
      </c>
      <c r="H5524">
        <v>98.90524099999999</v>
      </c>
      <c r="I5524">
        <v>6.3758970000000001</v>
      </c>
    </row>
    <row r="5525" spans="1:9" x14ac:dyDescent="0.25">
      <c r="A5525">
        <v>5524</v>
      </c>
      <c r="B5525">
        <v>92.984536999999989</v>
      </c>
      <c r="C5525">
        <v>7.8877220000000001</v>
      </c>
      <c r="H5525">
        <v>98.90524099999999</v>
      </c>
      <c r="I5525">
        <v>6.3758970000000001</v>
      </c>
    </row>
    <row r="5526" spans="1:9" x14ac:dyDescent="0.25">
      <c r="A5526">
        <v>5525</v>
      </c>
      <c r="B5526">
        <v>92.984536999999989</v>
      </c>
      <c r="C5526">
        <v>7.8877220000000001</v>
      </c>
      <c r="H5526">
        <v>98.90524099999999</v>
      </c>
      <c r="I5526">
        <v>6.3758970000000001</v>
      </c>
    </row>
    <row r="5527" spans="1:9" x14ac:dyDescent="0.25">
      <c r="A5527">
        <v>5526</v>
      </c>
      <c r="B5527">
        <v>92.984536999999989</v>
      </c>
      <c r="C5527">
        <v>7.8877220000000001</v>
      </c>
      <c r="H5527">
        <v>98.90524099999999</v>
      </c>
      <c r="I5527">
        <v>6.3758970000000001</v>
      </c>
    </row>
    <row r="5528" spans="1:9" x14ac:dyDescent="0.25">
      <c r="A5528">
        <v>5527</v>
      </c>
      <c r="B5528">
        <v>92.984536999999989</v>
      </c>
      <c r="C5528">
        <v>7.8877220000000001</v>
      </c>
      <c r="H5528">
        <v>98.90524099999999</v>
      </c>
      <c r="I5528">
        <v>6.3758970000000001</v>
      </c>
    </row>
    <row r="5529" spans="1:9" x14ac:dyDescent="0.25">
      <c r="A5529">
        <v>5528</v>
      </c>
      <c r="B5529">
        <v>92.984536999999989</v>
      </c>
      <c r="C5529">
        <v>7.8877220000000001</v>
      </c>
      <c r="H5529">
        <v>98.90524099999999</v>
      </c>
      <c r="I5529">
        <v>6.3758970000000001</v>
      </c>
    </row>
    <row r="5530" spans="1:9" x14ac:dyDescent="0.25">
      <c r="A5530">
        <v>5529</v>
      </c>
      <c r="B5530">
        <v>92.984536999999989</v>
      </c>
      <c r="C5530">
        <v>7.8877220000000001</v>
      </c>
      <c r="H5530">
        <v>98.90524099999999</v>
      </c>
      <c r="I5530">
        <v>6.3758970000000001</v>
      </c>
    </row>
    <row r="5531" spans="1:9" x14ac:dyDescent="0.25">
      <c r="A5531">
        <v>5530</v>
      </c>
      <c r="H5531">
        <v>98.90524099999999</v>
      </c>
      <c r="I5531">
        <v>6.3758970000000001</v>
      </c>
    </row>
    <row r="5532" spans="1:9" x14ac:dyDescent="0.25">
      <c r="A5532">
        <v>5531</v>
      </c>
      <c r="H5532">
        <v>98.90524099999999</v>
      </c>
      <c r="I5532">
        <v>6.3758970000000001</v>
      </c>
    </row>
    <row r="5533" spans="1:9" x14ac:dyDescent="0.25">
      <c r="A5533">
        <v>5532</v>
      </c>
      <c r="F5533">
        <v>94.694997999999998</v>
      </c>
      <c r="G5533">
        <v>10.254071</v>
      </c>
      <c r="H5533">
        <v>98.90524099999999</v>
      </c>
      <c r="I5533">
        <v>6.3758970000000001</v>
      </c>
    </row>
    <row r="5534" spans="1:9" x14ac:dyDescent="0.25">
      <c r="A5534">
        <v>5533</v>
      </c>
      <c r="D5534">
        <v>82.985295999999991</v>
      </c>
      <c r="E5534">
        <v>7.1646799999999997</v>
      </c>
      <c r="F5534">
        <v>94.694997999999998</v>
      </c>
      <c r="G5534">
        <v>10.254071</v>
      </c>
      <c r="H5534">
        <v>98.90524099999999</v>
      </c>
      <c r="I5534">
        <v>6.3758970000000001</v>
      </c>
    </row>
    <row r="5535" spans="1:9" x14ac:dyDescent="0.25">
      <c r="A5535">
        <v>5534</v>
      </c>
      <c r="D5535">
        <v>82.985295999999991</v>
      </c>
      <c r="E5535">
        <v>7.1646799999999997</v>
      </c>
      <c r="F5535">
        <v>94.694997999999998</v>
      </c>
      <c r="G5535">
        <v>10.254071</v>
      </c>
      <c r="H5535">
        <v>98.90524099999999</v>
      </c>
      <c r="I5535">
        <v>6.3758970000000001</v>
      </c>
    </row>
    <row r="5536" spans="1:9" x14ac:dyDescent="0.25">
      <c r="A5536">
        <v>5535</v>
      </c>
      <c r="D5536">
        <v>82.985295999999991</v>
      </c>
      <c r="E5536">
        <v>7.1646799999999997</v>
      </c>
      <c r="F5536">
        <v>94.694997999999998</v>
      </c>
      <c r="G5536">
        <v>10.254071</v>
      </c>
      <c r="H5536">
        <v>98.90524099999999</v>
      </c>
      <c r="I5536">
        <v>6.3758970000000001</v>
      </c>
    </row>
    <row r="5537" spans="1:9" x14ac:dyDescent="0.25">
      <c r="A5537">
        <v>5536</v>
      </c>
      <c r="D5537">
        <v>82.985295999999991</v>
      </c>
      <c r="E5537">
        <v>7.1646799999999997</v>
      </c>
      <c r="F5537">
        <v>94.694997999999998</v>
      </c>
      <c r="G5537">
        <v>10.254071</v>
      </c>
      <c r="H5537">
        <v>98.90524099999999</v>
      </c>
      <c r="I5537">
        <v>6.3758970000000001</v>
      </c>
    </row>
    <row r="5538" spans="1:9" x14ac:dyDescent="0.25">
      <c r="A5538">
        <v>5537</v>
      </c>
      <c r="D5538">
        <v>82.985295999999991</v>
      </c>
      <c r="E5538">
        <v>7.1646799999999997</v>
      </c>
      <c r="F5538">
        <v>94.694997999999998</v>
      </c>
      <c r="G5538">
        <v>10.254071</v>
      </c>
      <c r="H5538">
        <v>98.839391999999989</v>
      </c>
      <c r="I5538">
        <v>6.4416380000000002</v>
      </c>
    </row>
    <row r="5539" spans="1:9" x14ac:dyDescent="0.25">
      <c r="A5539">
        <v>5538</v>
      </c>
      <c r="D5539">
        <v>82.985295999999991</v>
      </c>
      <c r="E5539">
        <v>7.1646799999999997</v>
      </c>
      <c r="F5539">
        <v>94.694997999999998</v>
      </c>
      <c r="G5539">
        <v>10.254071</v>
      </c>
      <c r="H5539">
        <v>98.839391999999989</v>
      </c>
      <c r="I5539">
        <v>6.4416380000000002</v>
      </c>
    </row>
    <row r="5540" spans="1:9" x14ac:dyDescent="0.25">
      <c r="A5540">
        <v>5539</v>
      </c>
      <c r="D5540">
        <v>82.985295999999991</v>
      </c>
      <c r="E5540">
        <v>7.1646799999999997</v>
      </c>
      <c r="F5540">
        <v>94.694997999999998</v>
      </c>
      <c r="G5540">
        <v>10.254071</v>
      </c>
      <c r="H5540">
        <v>98.313134999999988</v>
      </c>
      <c r="I5540">
        <v>6.4416380000000002</v>
      </c>
    </row>
    <row r="5541" spans="1:9" x14ac:dyDescent="0.25">
      <c r="A5541">
        <v>5540</v>
      </c>
      <c r="D5541">
        <v>82.985295999999991</v>
      </c>
      <c r="E5541">
        <v>7.1646799999999997</v>
      </c>
      <c r="F5541">
        <v>94.694997999999998</v>
      </c>
      <c r="G5541">
        <v>10.254071</v>
      </c>
      <c r="H5541">
        <v>97.786881999999991</v>
      </c>
      <c r="I5541">
        <v>6.6388610000000003</v>
      </c>
    </row>
    <row r="5542" spans="1:9" x14ac:dyDescent="0.25">
      <c r="A5542">
        <v>5541</v>
      </c>
      <c r="D5542">
        <v>82.985295999999991</v>
      </c>
      <c r="E5542">
        <v>7.1646799999999997</v>
      </c>
      <c r="F5542">
        <v>94.694997999999998</v>
      </c>
      <c r="G5542">
        <v>10.254071</v>
      </c>
    </row>
    <row r="5543" spans="1:9" x14ac:dyDescent="0.25">
      <c r="A5543">
        <v>5542</v>
      </c>
      <c r="D5543">
        <v>82.985295999999991</v>
      </c>
      <c r="E5543">
        <v>7.1646799999999997</v>
      </c>
      <c r="F5543">
        <v>94.694997999999998</v>
      </c>
      <c r="G5543">
        <v>10.254071</v>
      </c>
    </row>
    <row r="5544" spans="1:9" x14ac:dyDescent="0.25">
      <c r="A5544">
        <v>5543</v>
      </c>
      <c r="D5544">
        <v>82.985295999999991</v>
      </c>
      <c r="E5544">
        <v>7.1646799999999997</v>
      </c>
      <c r="F5544">
        <v>94.694997999999998</v>
      </c>
      <c r="G5544">
        <v>10.254071</v>
      </c>
    </row>
    <row r="5545" spans="1:9" x14ac:dyDescent="0.25">
      <c r="A5545">
        <v>5544</v>
      </c>
      <c r="D5545">
        <v>82.985295999999991</v>
      </c>
      <c r="E5545">
        <v>7.1646799999999997</v>
      </c>
      <c r="F5545">
        <v>94.694997999999998</v>
      </c>
      <c r="G5545">
        <v>10.254071</v>
      </c>
    </row>
    <row r="5546" spans="1:9" x14ac:dyDescent="0.25">
      <c r="A5546">
        <v>5545</v>
      </c>
      <c r="D5546">
        <v>82.985295999999991</v>
      </c>
      <c r="E5546">
        <v>7.1646799999999997</v>
      </c>
      <c r="F5546">
        <v>94.694997999999998</v>
      </c>
      <c r="G5546">
        <v>10.254071</v>
      </c>
    </row>
    <row r="5547" spans="1:9" x14ac:dyDescent="0.25">
      <c r="A5547">
        <v>5546</v>
      </c>
      <c r="D5547">
        <v>82.985295999999991</v>
      </c>
      <c r="E5547">
        <v>7.1646799999999997</v>
      </c>
      <c r="F5547">
        <v>94.694997999999998</v>
      </c>
      <c r="G5547">
        <v>10.254071</v>
      </c>
    </row>
    <row r="5548" spans="1:9" x14ac:dyDescent="0.25">
      <c r="A5548">
        <v>5547</v>
      </c>
      <c r="D5548">
        <v>82.985295999999991</v>
      </c>
      <c r="E5548">
        <v>7.1646799999999997</v>
      </c>
      <c r="F5548">
        <v>94.694997999999998</v>
      </c>
      <c r="G5548">
        <v>10.254071</v>
      </c>
    </row>
    <row r="5549" spans="1:9" x14ac:dyDescent="0.25">
      <c r="A5549">
        <v>5548</v>
      </c>
      <c r="D5549">
        <v>82.985295999999991</v>
      </c>
      <c r="E5549">
        <v>7.1646799999999997</v>
      </c>
      <c r="F5549">
        <v>94.694997999999998</v>
      </c>
      <c r="G5549">
        <v>10.254071</v>
      </c>
    </row>
    <row r="5550" spans="1:9" x14ac:dyDescent="0.25">
      <c r="A5550">
        <v>5549</v>
      </c>
      <c r="D5550">
        <v>82.985295999999991</v>
      </c>
      <c r="E5550">
        <v>7.1646799999999997</v>
      </c>
      <c r="F5550">
        <v>94.694997999999998</v>
      </c>
      <c r="G5550">
        <v>10.254071</v>
      </c>
    </row>
    <row r="5551" spans="1:9" x14ac:dyDescent="0.25">
      <c r="A5551">
        <v>5550</v>
      </c>
      <c r="D5551">
        <v>82.985295999999991</v>
      </c>
      <c r="E5551">
        <v>7.1646799999999997</v>
      </c>
      <c r="F5551">
        <v>94.694997999999998</v>
      </c>
      <c r="G5551">
        <v>10.254071</v>
      </c>
    </row>
    <row r="5552" spans="1:9" x14ac:dyDescent="0.25">
      <c r="A5552">
        <v>5551</v>
      </c>
      <c r="B5552">
        <v>75.420094999999989</v>
      </c>
      <c r="C5552">
        <v>8.0849460000000004</v>
      </c>
      <c r="D5552">
        <v>82.985295999999991</v>
      </c>
      <c r="E5552">
        <v>7.1646799999999997</v>
      </c>
      <c r="F5552">
        <v>94.497666999999993</v>
      </c>
      <c r="G5552">
        <v>10.319813</v>
      </c>
    </row>
    <row r="5553" spans="1:9" x14ac:dyDescent="0.25">
      <c r="A5553">
        <v>5552</v>
      </c>
      <c r="B5553">
        <v>75.420094999999989</v>
      </c>
      <c r="C5553">
        <v>8.0849460000000004</v>
      </c>
      <c r="D5553">
        <v>82.985295999999991</v>
      </c>
      <c r="E5553">
        <v>7.1646799999999997</v>
      </c>
      <c r="F5553">
        <v>94.300225999999981</v>
      </c>
      <c r="G5553">
        <v>10.319813</v>
      </c>
    </row>
    <row r="5554" spans="1:9" x14ac:dyDescent="0.25">
      <c r="A5554">
        <v>5553</v>
      </c>
      <c r="B5554">
        <v>75.420094999999989</v>
      </c>
      <c r="C5554">
        <v>8.0849460000000004</v>
      </c>
      <c r="F5554">
        <v>94.037152999999989</v>
      </c>
      <c r="G5554">
        <v>10.254071</v>
      </c>
    </row>
    <row r="5555" spans="1:9" x14ac:dyDescent="0.25">
      <c r="A5555">
        <v>5554</v>
      </c>
      <c r="B5555">
        <v>75.420094999999989</v>
      </c>
      <c r="C5555">
        <v>8.0849460000000004</v>
      </c>
    </row>
    <row r="5556" spans="1:9" x14ac:dyDescent="0.25">
      <c r="A5556">
        <v>5555</v>
      </c>
      <c r="B5556">
        <v>75.420094999999989</v>
      </c>
      <c r="C5556">
        <v>8.0849460000000004</v>
      </c>
    </row>
    <row r="5557" spans="1:9" x14ac:dyDescent="0.25">
      <c r="A5557">
        <v>5556</v>
      </c>
      <c r="B5557">
        <v>75.420094999999989</v>
      </c>
      <c r="C5557">
        <v>8.0849460000000004</v>
      </c>
    </row>
    <row r="5558" spans="1:9" x14ac:dyDescent="0.25">
      <c r="A5558">
        <v>5557</v>
      </c>
      <c r="B5558">
        <v>75.420094999999989</v>
      </c>
      <c r="C5558">
        <v>8.0849460000000004</v>
      </c>
    </row>
    <row r="5559" spans="1:9" x14ac:dyDescent="0.25">
      <c r="A5559">
        <v>5558</v>
      </c>
      <c r="B5559">
        <v>75.420094999999989</v>
      </c>
      <c r="C5559">
        <v>8.0849460000000004</v>
      </c>
    </row>
    <row r="5560" spans="1:9" x14ac:dyDescent="0.25">
      <c r="A5560">
        <v>5559</v>
      </c>
      <c r="B5560">
        <v>75.420094999999989</v>
      </c>
      <c r="C5560">
        <v>8.0849460000000004</v>
      </c>
    </row>
    <row r="5561" spans="1:9" x14ac:dyDescent="0.25">
      <c r="A5561">
        <v>5560</v>
      </c>
      <c r="B5561">
        <v>75.420094999999989</v>
      </c>
      <c r="C5561">
        <v>8.0849460000000004</v>
      </c>
      <c r="H5561">
        <v>82.656374</v>
      </c>
      <c r="I5561">
        <v>4.5354760000000001</v>
      </c>
    </row>
    <row r="5562" spans="1:9" x14ac:dyDescent="0.25">
      <c r="A5562">
        <v>5561</v>
      </c>
      <c r="B5562">
        <v>75.420094999999989</v>
      </c>
      <c r="C5562">
        <v>8.0849460000000004</v>
      </c>
      <c r="H5562">
        <v>82.656374</v>
      </c>
      <c r="I5562">
        <v>4.5354760000000001</v>
      </c>
    </row>
    <row r="5563" spans="1:9" x14ac:dyDescent="0.25">
      <c r="A5563">
        <v>5562</v>
      </c>
      <c r="B5563">
        <v>75.420094999999989</v>
      </c>
      <c r="C5563">
        <v>8.0849460000000004</v>
      </c>
      <c r="H5563">
        <v>82.656374</v>
      </c>
      <c r="I5563">
        <v>4.5354760000000001</v>
      </c>
    </row>
    <row r="5564" spans="1:9" x14ac:dyDescent="0.25">
      <c r="A5564">
        <v>5563</v>
      </c>
      <c r="B5564">
        <v>75.420094999999989</v>
      </c>
      <c r="C5564">
        <v>8.0849460000000004</v>
      </c>
      <c r="H5564">
        <v>82.656374</v>
      </c>
      <c r="I5564">
        <v>4.5354760000000001</v>
      </c>
    </row>
    <row r="5565" spans="1:9" x14ac:dyDescent="0.25">
      <c r="A5565">
        <v>5564</v>
      </c>
      <c r="B5565">
        <v>75.420094999999989</v>
      </c>
      <c r="C5565">
        <v>8.0849460000000004</v>
      </c>
      <c r="H5565">
        <v>82.656374</v>
      </c>
      <c r="I5565">
        <v>4.5354760000000001</v>
      </c>
    </row>
    <row r="5566" spans="1:9" x14ac:dyDescent="0.25">
      <c r="A5566">
        <v>5565</v>
      </c>
      <c r="B5566">
        <v>75.420094999999989</v>
      </c>
      <c r="C5566">
        <v>8.0849460000000004</v>
      </c>
      <c r="F5566">
        <v>82.590630999999988</v>
      </c>
      <c r="G5566">
        <v>9.136692</v>
      </c>
      <c r="H5566">
        <v>82.656374</v>
      </c>
      <c r="I5566">
        <v>4.5354760000000001</v>
      </c>
    </row>
    <row r="5567" spans="1:9" x14ac:dyDescent="0.25">
      <c r="A5567">
        <v>5566</v>
      </c>
      <c r="B5567">
        <v>75.420094999999989</v>
      </c>
      <c r="C5567">
        <v>8.0849460000000004</v>
      </c>
      <c r="F5567">
        <v>82.590630999999988</v>
      </c>
      <c r="G5567">
        <v>9.136692</v>
      </c>
      <c r="H5567">
        <v>82.656374</v>
      </c>
      <c r="I5567">
        <v>4.5354760000000001</v>
      </c>
    </row>
    <row r="5568" spans="1:9" x14ac:dyDescent="0.25">
      <c r="A5568">
        <v>5567</v>
      </c>
      <c r="B5568">
        <v>75.420094999999989</v>
      </c>
      <c r="C5568">
        <v>8.0849460000000004</v>
      </c>
      <c r="F5568">
        <v>82.590630999999988</v>
      </c>
      <c r="G5568">
        <v>9.136692</v>
      </c>
      <c r="H5568">
        <v>82.656374</v>
      </c>
      <c r="I5568">
        <v>4.5354760000000001</v>
      </c>
    </row>
    <row r="5569" spans="1:9" x14ac:dyDescent="0.25">
      <c r="A5569">
        <v>5568</v>
      </c>
      <c r="B5569">
        <v>75.420094999999989</v>
      </c>
      <c r="C5569">
        <v>8.0849460000000004</v>
      </c>
      <c r="F5569">
        <v>82.590630999999988</v>
      </c>
      <c r="G5569">
        <v>9.136692</v>
      </c>
      <c r="H5569">
        <v>82.656374</v>
      </c>
      <c r="I5569">
        <v>4.5354760000000001</v>
      </c>
    </row>
    <row r="5570" spans="1:9" x14ac:dyDescent="0.25">
      <c r="A5570">
        <v>5569</v>
      </c>
      <c r="B5570">
        <v>75.420094999999989</v>
      </c>
      <c r="C5570">
        <v>8.0849460000000004</v>
      </c>
      <c r="F5570">
        <v>82.590630999999988</v>
      </c>
      <c r="G5570">
        <v>9.136692</v>
      </c>
      <c r="H5570">
        <v>82.656374</v>
      </c>
      <c r="I5570">
        <v>4.5354760000000001</v>
      </c>
    </row>
    <row r="5571" spans="1:9" x14ac:dyDescent="0.25">
      <c r="A5571">
        <v>5570</v>
      </c>
      <c r="B5571">
        <v>75.420094999999989</v>
      </c>
      <c r="C5571">
        <v>8.0849460000000004</v>
      </c>
      <c r="F5571">
        <v>82.590630999999988</v>
      </c>
      <c r="G5571">
        <v>9.136692</v>
      </c>
      <c r="H5571">
        <v>82.656374</v>
      </c>
      <c r="I5571">
        <v>4.5354760000000001</v>
      </c>
    </row>
    <row r="5572" spans="1:9" x14ac:dyDescent="0.25">
      <c r="A5572">
        <v>5571</v>
      </c>
      <c r="B5572">
        <v>75.420094999999989</v>
      </c>
      <c r="C5572">
        <v>8.0849460000000004</v>
      </c>
      <c r="F5572">
        <v>82.590630999999988</v>
      </c>
      <c r="G5572">
        <v>9.136692</v>
      </c>
      <c r="H5572">
        <v>82.656374</v>
      </c>
      <c r="I5572">
        <v>4.5354760000000001</v>
      </c>
    </row>
    <row r="5573" spans="1:9" x14ac:dyDescent="0.25">
      <c r="A5573">
        <v>5572</v>
      </c>
      <c r="B5573">
        <v>75.420094999999989</v>
      </c>
      <c r="C5573">
        <v>8.0849460000000004</v>
      </c>
      <c r="F5573">
        <v>82.590630999999988</v>
      </c>
      <c r="G5573">
        <v>9.136692</v>
      </c>
    </row>
    <row r="5574" spans="1:9" x14ac:dyDescent="0.25">
      <c r="A5574">
        <v>5573</v>
      </c>
      <c r="B5574">
        <v>75.420094999999989</v>
      </c>
      <c r="C5574">
        <v>8.0849460000000004</v>
      </c>
      <c r="F5574">
        <v>82.590630999999988</v>
      </c>
      <c r="G5574">
        <v>9.136692</v>
      </c>
    </row>
    <row r="5575" spans="1:9" x14ac:dyDescent="0.25">
      <c r="A5575">
        <v>5574</v>
      </c>
      <c r="F5575">
        <v>82.590630999999988</v>
      </c>
      <c r="G5575">
        <v>9.136692</v>
      </c>
    </row>
    <row r="5576" spans="1:9" x14ac:dyDescent="0.25">
      <c r="A5576">
        <v>5575</v>
      </c>
      <c r="F5576">
        <v>82.590630999999988</v>
      </c>
      <c r="G5576">
        <v>9.136692</v>
      </c>
    </row>
    <row r="5577" spans="1:9" x14ac:dyDescent="0.25">
      <c r="A5577">
        <v>5576</v>
      </c>
      <c r="D5577">
        <v>67.789040999999997</v>
      </c>
      <c r="E5577">
        <v>7.0333069999999998</v>
      </c>
      <c r="F5577">
        <v>82.590630999999988</v>
      </c>
      <c r="G5577">
        <v>9.2024340000000002</v>
      </c>
    </row>
    <row r="5578" spans="1:9" x14ac:dyDescent="0.25">
      <c r="A5578">
        <v>5577</v>
      </c>
      <c r="D5578">
        <v>67.789040999999997</v>
      </c>
      <c r="E5578">
        <v>7.0333069999999998</v>
      </c>
      <c r="F5578">
        <v>82.459042999999994</v>
      </c>
      <c r="G5578">
        <v>9.136692</v>
      </c>
    </row>
    <row r="5579" spans="1:9" x14ac:dyDescent="0.25">
      <c r="A5579">
        <v>5578</v>
      </c>
      <c r="D5579">
        <v>67.789040999999997</v>
      </c>
      <c r="E5579">
        <v>7.0333069999999998</v>
      </c>
      <c r="F5579">
        <v>82.459042999999994</v>
      </c>
      <c r="G5579">
        <v>9.136692</v>
      </c>
    </row>
    <row r="5580" spans="1:9" x14ac:dyDescent="0.25">
      <c r="A5580">
        <v>5579</v>
      </c>
      <c r="D5580">
        <v>67.789040999999997</v>
      </c>
      <c r="E5580">
        <v>7.0333069999999998</v>
      </c>
      <c r="F5580">
        <v>82.459042999999994</v>
      </c>
      <c r="G5580">
        <v>9.136692</v>
      </c>
    </row>
    <row r="5581" spans="1:9" x14ac:dyDescent="0.25">
      <c r="A5581">
        <v>5580</v>
      </c>
      <c r="D5581">
        <v>67.789040999999997</v>
      </c>
      <c r="E5581">
        <v>7.0333069999999998</v>
      </c>
      <c r="F5581">
        <v>82.459042999999994</v>
      </c>
      <c r="G5581">
        <v>9.136692</v>
      </c>
    </row>
    <row r="5582" spans="1:9" x14ac:dyDescent="0.25">
      <c r="A5582">
        <v>5581</v>
      </c>
      <c r="D5582">
        <v>67.789040999999997</v>
      </c>
      <c r="E5582">
        <v>7.0333069999999998</v>
      </c>
      <c r="F5582">
        <v>82.459042999999994</v>
      </c>
      <c r="G5582">
        <v>9.136692</v>
      </c>
    </row>
    <row r="5583" spans="1:9" x14ac:dyDescent="0.25">
      <c r="A5583">
        <v>5582</v>
      </c>
      <c r="D5583">
        <v>67.789040999999997</v>
      </c>
      <c r="E5583">
        <v>7.0333069999999998</v>
      </c>
      <c r="F5583">
        <v>82.459042999999994</v>
      </c>
      <c r="G5583">
        <v>9.136692</v>
      </c>
    </row>
    <row r="5584" spans="1:9" x14ac:dyDescent="0.25">
      <c r="A5584">
        <v>5583</v>
      </c>
      <c r="D5584">
        <v>67.789040999999997</v>
      </c>
      <c r="E5584">
        <v>7.0333069999999998</v>
      </c>
      <c r="F5584">
        <v>82.393300999999994</v>
      </c>
      <c r="G5584">
        <v>9.0052099999999999</v>
      </c>
    </row>
    <row r="5585" spans="1:9" x14ac:dyDescent="0.25">
      <c r="A5585">
        <v>5584</v>
      </c>
      <c r="D5585">
        <v>67.789040999999997</v>
      </c>
      <c r="E5585">
        <v>7.0333069999999998</v>
      </c>
      <c r="F5585">
        <v>82.393300999999994</v>
      </c>
      <c r="G5585">
        <v>9.0052099999999999</v>
      </c>
    </row>
    <row r="5586" spans="1:9" x14ac:dyDescent="0.25">
      <c r="A5586">
        <v>5585</v>
      </c>
      <c r="D5586">
        <v>67.789040999999997</v>
      </c>
      <c r="E5586">
        <v>7.0333069999999998</v>
      </c>
      <c r="F5586">
        <v>82.195859999999982</v>
      </c>
      <c r="G5586">
        <v>8.9394690000000008</v>
      </c>
    </row>
    <row r="5587" spans="1:9" x14ac:dyDescent="0.25">
      <c r="A5587">
        <v>5586</v>
      </c>
      <c r="D5587">
        <v>67.789040999999997</v>
      </c>
      <c r="E5587">
        <v>7.0333069999999998</v>
      </c>
    </row>
    <row r="5588" spans="1:9" x14ac:dyDescent="0.25">
      <c r="A5588">
        <v>5587</v>
      </c>
      <c r="D5588">
        <v>67.789040999999997</v>
      </c>
      <c r="E5588">
        <v>7.0333069999999998</v>
      </c>
    </row>
    <row r="5589" spans="1:9" x14ac:dyDescent="0.25">
      <c r="A5589">
        <v>5588</v>
      </c>
      <c r="D5589">
        <v>67.789040999999997</v>
      </c>
      <c r="E5589">
        <v>7.0333069999999998</v>
      </c>
    </row>
    <row r="5590" spans="1:9" x14ac:dyDescent="0.25">
      <c r="A5590">
        <v>5589</v>
      </c>
      <c r="D5590">
        <v>67.789040999999997</v>
      </c>
      <c r="E5590">
        <v>7.0333069999999998</v>
      </c>
    </row>
    <row r="5591" spans="1:9" x14ac:dyDescent="0.25">
      <c r="A5591">
        <v>5590</v>
      </c>
      <c r="D5591">
        <v>67.789040999999997</v>
      </c>
      <c r="E5591">
        <v>7.0333069999999998</v>
      </c>
      <c r="H5591">
        <v>72.262357999999992</v>
      </c>
      <c r="I5591">
        <v>4.2725119999999999</v>
      </c>
    </row>
    <row r="5592" spans="1:9" x14ac:dyDescent="0.25">
      <c r="A5592">
        <v>5591</v>
      </c>
      <c r="D5592">
        <v>67.789040999999997</v>
      </c>
      <c r="E5592">
        <v>7.0333069999999998</v>
      </c>
      <c r="H5592">
        <v>72.262357999999992</v>
      </c>
      <c r="I5592">
        <v>4.2725119999999999</v>
      </c>
    </row>
    <row r="5593" spans="1:9" x14ac:dyDescent="0.25">
      <c r="A5593">
        <v>5592</v>
      </c>
      <c r="D5593">
        <v>67.789040999999997</v>
      </c>
      <c r="E5593">
        <v>7.0333069999999998</v>
      </c>
      <c r="H5593">
        <v>72.262357999999992</v>
      </c>
      <c r="I5593">
        <v>4.2725119999999999</v>
      </c>
    </row>
    <row r="5594" spans="1:9" x14ac:dyDescent="0.25">
      <c r="A5594">
        <v>5593</v>
      </c>
      <c r="D5594">
        <v>67.789040999999997</v>
      </c>
      <c r="E5594">
        <v>7.0333069999999998</v>
      </c>
      <c r="H5594">
        <v>72.262357999999992</v>
      </c>
      <c r="I5594">
        <v>4.2725119999999999</v>
      </c>
    </row>
    <row r="5595" spans="1:9" x14ac:dyDescent="0.25">
      <c r="A5595">
        <v>5594</v>
      </c>
      <c r="B5595">
        <v>62.723626999999993</v>
      </c>
      <c r="C5595">
        <v>8.2164269999999995</v>
      </c>
      <c r="D5595">
        <v>66.853078999999994</v>
      </c>
      <c r="E5595">
        <v>7.7043179999999998</v>
      </c>
      <c r="H5595">
        <v>72.262357999999992</v>
      </c>
      <c r="I5595">
        <v>4.2725119999999999</v>
      </c>
    </row>
    <row r="5596" spans="1:9" x14ac:dyDescent="0.25">
      <c r="A5596">
        <v>5595</v>
      </c>
      <c r="B5596">
        <v>62.723626999999993</v>
      </c>
      <c r="C5596">
        <v>8.2164269999999995</v>
      </c>
      <c r="D5596">
        <v>66.853078999999994</v>
      </c>
      <c r="E5596">
        <v>7.7043179999999998</v>
      </c>
      <c r="H5596">
        <v>72.262357999999992</v>
      </c>
      <c r="I5596">
        <v>4.2725119999999999</v>
      </c>
    </row>
    <row r="5597" spans="1:9" x14ac:dyDescent="0.25">
      <c r="A5597">
        <v>5596</v>
      </c>
      <c r="B5597">
        <v>62.723626999999993</v>
      </c>
      <c r="C5597">
        <v>8.2164269999999995</v>
      </c>
      <c r="D5597">
        <v>66.853078999999994</v>
      </c>
      <c r="E5597">
        <v>7.6349099999999996</v>
      </c>
      <c r="H5597">
        <v>72.262357999999992</v>
      </c>
      <c r="I5597">
        <v>4.2725119999999999</v>
      </c>
    </row>
    <row r="5598" spans="1:9" x14ac:dyDescent="0.25">
      <c r="A5598">
        <v>5597</v>
      </c>
      <c r="B5598">
        <v>62.723626999999993</v>
      </c>
      <c r="C5598">
        <v>8.2164269999999995</v>
      </c>
      <c r="H5598">
        <v>72.262357999999992</v>
      </c>
      <c r="I5598">
        <v>4.2725119999999999</v>
      </c>
    </row>
    <row r="5599" spans="1:9" x14ac:dyDescent="0.25">
      <c r="A5599">
        <v>5598</v>
      </c>
      <c r="B5599">
        <v>62.723626999999993</v>
      </c>
      <c r="C5599">
        <v>8.2164269999999995</v>
      </c>
      <c r="F5599">
        <v>71.341439999999992</v>
      </c>
      <c r="G5599">
        <v>8.0192040000000002</v>
      </c>
      <c r="H5599">
        <v>72.262357999999992</v>
      </c>
      <c r="I5599">
        <v>4.2725119999999999</v>
      </c>
    </row>
    <row r="5600" spans="1:9" x14ac:dyDescent="0.25">
      <c r="A5600">
        <v>5599</v>
      </c>
      <c r="B5600">
        <v>62.723626999999993</v>
      </c>
      <c r="C5600">
        <v>8.2164269999999995</v>
      </c>
      <c r="F5600">
        <v>71.341439999999992</v>
      </c>
      <c r="G5600">
        <v>8.0192040000000002</v>
      </c>
      <c r="H5600">
        <v>72.262357999999992</v>
      </c>
      <c r="I5600">
        <v>4.2725119999999999</v>
      </c>
    </row>
    <row r="5601" spans="1:9" x14ac:dyDescent="0.25">
      <c r="A5601">
        <v>5600</v>
      </c>
      <c r="B5601">
        <v>62.723626999999993</v>
      </c>
      <c r="C5601">
        <v>8.2164269999999995</v>
      </c>
      <c r="F5601">
        <v>71.341439999999992</v>
      </c>
      <c r="G5601">
        <v>8.0192040000000002</v>
      </c>
      <c r="H5601">
        <v>72.262357999999992</v>
      </c>
      <c r="I5601">
        <v>4.2725119999999999</v>
      </c>
    </row>
    <row r="5602" spans="1:9" x14ac:dyDescent="0.25">
      <c r="A5602">
        <v>5601</v>
      </c>
      <c r="B5602">
        <v>62.723626999999993</v>
      </c>
      <c r="C5602">
        <v>8.2164269999999995</v>
      </c>
      <c r="F5602">
        <v>71.341439999999992</v>
      </c>
      <c r="G5602">
        <v>8.0192040000000002</v>
      </c>
      <c r="H5602">
        <v>72.262357999999992</v>
      </c>
      <c r="I5602">
        <v>4.2725119999999999</v>
      </c>
    </row>
    <row r="5603" spans="1:9" x14ac:dyDescent="0.25">
      <c r="A5603">
        <v>5602</v>
      </c>
      <c r="B5603">
        <v>62.723626999999993</v>
      </c>
      <c r="C5603">
        <v>8.2164269999999995</v>
      </c>
      <c r="F5603">
        <v>71.341439999999992</v>
      </c>
      <c r="G5603">
        <v>8.0192040000000002</v>
      </c>
      <c r="H5603">
        <v>72.262357999999992</v>
      </c>
      <c r="I5603">
        <v>4.2725119999999999</v>
      </c>
    </row>
    <row r="5604" spans="1:9" x14ac:dyDescent="0.25">
      <c r="A5604">
        <v>5603</v>
      </c>
      <c r="B5604">
        <v>62.723626999999993</v>
      </c>
      <c r="C5604">
        <v>8.2164269999999995</v>
      </c>
      <c r="F5604">
        <v>71.341439999999992</v>
      </c>
      <c r="G5604">
        <v>8.0192040000000002</v>
      </c>
      <c r="H5604">
        <v>72.262357999999992</v>
      </c>
      <c r="I5604">
        <v>4.3382529999999999</v>
      </c>
    </row>
    <row r="5605" spans="1:9" x14ac:dyDescent="0.25">
      <c r="A5605">
        <v>5604</v>
      </c>
      <c r="B5605">
        <v>62.723626999999993</v>
      </c>
      <c r="C5605">
        <v>8.2164269999999995</v>
      </c>
      <c r="F5605">
        <v>71.341439999999992</v>
      </c>
      <c r="G5605">
        <v>8.0192040000000002</v>
      </c>
    </row>
    <row r="5606" spans="1:9" x14ac:dyDescent="0.25">
      <c r="A5606">
        <v>5605</v>
      </c>
      <c r="B5606">
        <v>62.723626999999993</v>
      </c>
      <c r="C5606">
        <v>8.2164269999999995</v>
      </c>
      <c r="F5606">
        <v>71.341439999999992</v>
      </c>
      <c r="G5606">
        <v>8.0192040000000002</v>
      </c>
    </row>
    <row r="5607" spans="1:9" x14ac:dyDescent="0.25">
      <c r="A5607">
        <v>5606</v>
      </c>
      <c r="B5607">
        <v>62.723626999999993</v>
      </c>
      <c r="C5607">
        <v>8.2164269999999995</v>
      </c>
      <c r="F5607">
        <v>71.341439999999992</v>
      </c>
      <c r="G5607">
        <v>8.0192040000000002</v>
      </c>
    </row>
    <row r="5608" spans="1:9" x14ac:dyDescent="0.25">
      <c r="A5608">
        <v>5607</v>
      </c>
      <c r="B5608">
        <v>62.723626999999993</v>
      </c>
      <c r="C5608">
        <v>8.2164269999999995</v>
      </c>
      <c r="F5608">
        <v>71.341439999999992</v>
      </c>
      <c r="G5608">
        <v>8.0192040000000002</v>
      </c>
    </row>
    <row r="5609" spans="1:9" x14ac:dyDescent="0.25">
      <c r="A5609">
        <v>5608</v>
      </c>
      <c r="B5609">
        <v>62.723626999999993</v>
      </c>
      <c r="C5609">
        <v>8.2821680000000004</v>
      </c>
      <c r="F5609">
        <v>71.341439999999992</v>
      </c>
      <c r="G5609">
        <v>8.0192040000000002</v>
      </c>
    </row>
    <row r="5610" spans="1:9" x14ac:dyDescent="0.25">
      <c r="A5610">
        <v>5609</v>
      </c>
      <c r="B5610">
        <v>62.723626999999993</v>
      </c>
      <c r="C5610">
        <v>8.2821680000000004</v>
      </c>
      <c r="F5610">
        <v>71.275590999999991</v>
      </c>
      <c r="G5610">
        <v>7.9534630000000002</v>
      </c>
    </row>
    <row r="5611" spans="1:9" x14ac:dyDescent="0.25">
      <c r="A5611">
        <v>5610</v>
      </c>
      <c r="B5611">
        <v>62.723626999999993</v>
      </c>
      <c r="C5611">
        <v>8.2821680000000004</v>
      </c>
      <c r="F5611">
        <v>71.209851999999984</v>
      </c>
      <c r="G5611">
        <v>7.9534630000000002</v>
      </c>
    </row>
    <row r="5612" spans="1:9" x14ac:dyDescent="0.25">
      <c r="A5612">
        <v>5611</v>
      </c>
      <c r="B5612">
        <v>62.723626999999993</v>
      </c>
      <c r="C5612">
        <v>8.2821680000000004</v>
      </c>
      <c r="F5612">
        <v>71.209851999999984</v>
      </c>
      <c r="G5612">
        <v>7.9534630000000002</v>
      </c>
    </row>
    <row r="5613" spans="1:9" x14ac:dyDescent="0.25">
      <c r="A5613">
        <v>5612</v>
      </c>
      <c r="B5613">
        <v>62.723626999999993</v>
      </c>
      <c r="C5613">
        <v>8.2821680000000004</v>
      </c>
      <c r="F5613">
        <v>71.209851999999984</v>
      </c>
      <c r="G5613">
        <v>7.9534630000000002</v>
      </c>
    </row>
    <row r="5614" spans="1:9" x14ac:dyDescent="0.25">
      <c r="A5614">
        <v>5613</v>
      </c>
      <c r="B5614">
        <v>62.723626999999993</v>
      </c>
      <c r="C5614">
        <v>8.2821680000000004</v>
      </c>
      <c r="F5614">
        <v>71.209851999999984</v>
      </c>
      <c r="G5614">
        <v>7.9534630000000002</v>
      </c>
    </row>
    <row r="5615" spans="1:9" x14ac:dyDescent="0.25">
      <c r="A5615">
        <v>5614</v>
      </c>
      <c r="B5615">
        <v>62.723626999999993</v>
      </c>
      <c r="C5615">
        <v>8.2821680000000004</v>
      </c>
      <c r="F5615">
        <v>70.115718999999999</v>
      </c>
      <c r="G5615">
        <v>8.5372170000000001</v>
      </c>
    </row>
    <row r="5616" spans="1:9" x14ac:dyDescent="0.25">
      <c r="A5616">
        <v>5615</v>
      </c>
      <c r="B5616">
        <v>62.723626999999993</v>
      </c>
      <c r="C5616">
        <v>8.2821680000000004</v>
      </c>
      <c r="F5616">
        <v>70.115718999999999</v>
      </c>
      <c r="G5616">
        <v>8.4678090000000008</v>
      </c>
    </row>
    <row r="5617" spans="1:9" x14ac:dyDescent="0.25">
      <c r="A5617">
        <v>5616</v>
      </c>
      <c r="B5617">
        <v>62.723626999999993</v>
      </c>
      <c r="C5617">
        <v>8.2821680000000004</v>
      </c>
      <c r="F5617">
        <v>69.62974899999999</v>
      </c>
      <c r="G5617">
        <v>8.6760339999999996</v>
      </c>
    </row>
    <row r="5618" spans="1:9" x14ac:dyDescent="0.25">
      <c r="A5618">
        <v>5617</v>
      </c>
      <c r="B5618">
        <v>59.841827999999992</v>
      </c>
      <c r="C5618">
        <v>9.6477489999999992</v>
      </c>
    </row>
    <row r="5619" spans="1:9" x14ac:dyDescent="0.25">
      <c r="A5619">
        <v>5618</v>
      </c>
      <c r="B5619">
        <v>59.355856999999993</v>
      </c>
      <c r="C5619">
        <v>9.7171570000000003</v>
      </c>
    </row>
    <row r="5620" spans="1:9" x14ac:dyDescent="0.25">
      <c r="A5620">
        <v>5619</v>
      </c>
      <c r="D5620">
        <v>50.678582999999989</v>
      </c>
      <c r="E5620">
        <v>6.8714180000000002</v>
      </c>
      <c r="H5620">
        <v>63.381470999999991</v>
      </c>
      <c r="I5620">
        <v>5.1270360000000004</v>
      </c>
    </row>
    <row r="5621" spans="1:9" x14ac:dyDescent="0.25">
      <c r="A5621">
        <v>5620</v>
      </c>
      <c r="D5621">
        <v>50.678582999999989</v>
      </c>
      <c r="E5621">
        <v>6.8714180000000002</v>
      </c>
      <c r="H5621">
        <v>63.381470999999991</v>
      </c>
      <c r="I5621">
        <v>5.1270360000000004</v>
      </c>
    </row>
    <row r="5622" spans="1:9" x14ac:dyDescent="0.25">
      <c r="A5622">
        <v>5621</v>
      </c>
      <c r="D5622">
        <v>50.678582999999989</v>
      </c>
      <c r="E5622">
        <v>6.8714180000000002</v>
      </c>
      <c r="H5622">
        <v>63.381470999999991</v>
      </c>
      <c r="I5622">
        <v>5.1270360000000004</v>
      </c>
    </row>
    <row r="5623" spans="1:9" x14ac:dyDescent="0.25">
      <c r="A5623">
        <v>5622</v>
      </c>
      <c r="D5623">
        <v>50.678582999999989</v>
      </c>
      <c r="E5623">
        <v>6.8714180000000002</v>
      </c>
      <c r="H5623">
        <v>63.381470999999991</v>
      </c>
      <c r="I5623">
        <v>5.1270360000000004</v>
      </c>
    </row>
    <row r="5624" spans="1:9" x14ac:dyDescent="0.25">
      <c r="A5624">
        <v>5623</v>
      </c>
      <c r="D5624">
        <v>50.678582999999989</v>
      </c>
      <c r="E5624">
        <v>6.8714180000000002</v>
      </c>
      <c r="H5624">
        <v>63.381470999999991</v>
      </c>
      <c r="I5624">
        <v>5.1270360000000004</v>
      </c>
    </row>
    <row r="5625" spans="1:9" x14ac:dyDescent="0.25">
      <c r="A5625">
        <v>5624</v>
      </c>
      <c r="D5625">
        <v>50.678582999999989</v>
      </c>
      <c r="E5625">
        <v>6.8714180000000002</v>
      </c>
      <c r="H5625">
        <v>63.381470999999991</v>
      </c>
      <c r="I5625">
        <v>5.1270360000000004</v>
      </c>
    </row>
    <row r="5626" spans="1:9" x14ac:dyDescent="0.25">
      <c r="A5626">
        <v>5625</v>
      </c>
      <c r="D5626">
        <v>50.678582999999989</v>
      </c>
      <c r="E5626">
        <v>6.8714180000000002</v>
      </c>
      <c r="F5626">
        <v>59.911235999999995</v>
      </c>
      <c r="G5626">
        <v>10.688872999999999</v>
      </c>
      <c r="H5626">
        <v>63.381470999999991</v>
      </c>
      <c r="I5626">
        <v>5.1270360000000004</v>
      </c>
    </row>
    <row r="5627" spans="1:9" x14ac:dyDescent="0.25">
      <c r="A5627">
        <v>5626</v>
      </c>
      <c r="D5627">
        <v>50.678582999999989</v>
      </c>
      <c r="E5627">
        <v>6.8714180000000002</v>
      </c>
      <c r="F5627">
        <v>59.911235999999995</v>
      </c>
      <c r="G5627">
        <v>10.688872999999999</v>
      </c>
      <c r="H5627">
        <v>63.381470999999991</v>
      </c>
      <c r="I5627">
        <v>5.1270360000000004</v>
      </c>
    </row>
    <row r="5628" spans="1:9" x14ac:dyDescent="0.25">
      <c r="A5628">
        <v>5627</v>
      </c>
      <c r="D5628">
        <v>50.678582999999989</v>
      </c>
      <c r="E5628">
        <v>6.8714180000000002</v>
      </c>
      <c r="F5628">
        <v>62.789368999999994</v>
      </c>
      <c r="G5628">
        <v>9.0052099999999999</v>
      </c>
      <c r="H5628">
        <v>63.381470999999991</v>
      </c>
      <c r="I5628">
        <v>5.1270360000000004</v>
      </c>
    </row>
    <row r="5629" spans="1:9" x14ac:dyDescent="0.25">
      <c r="A5629">
        <v>5628</v>
      </c>
      <c r="D5629">
        <v>50.678582999999989</v>
      </c>
      <c r="E5629">
        <v>6.8714180000000002</v>
      </c>
      <c r="F5629">
        <v>62.789368999999994</v>
      </c>
      <c r="G5629">
        <v>9.0052099999999999</v>
      </c>
      <c r="H5629">
        <v>63.381470999999991</v>
      </c>
      <c r="I5629">
        <v>5.1270360000000004</v>
      </c>
    </row>
    <row r="5630" spans="1:9" x14ac:dyDescent="0.25">
      <c r="A5630">
        <v>5629</v>
      </c>
      <c r="D5630">
        <v>50.678582999999989</v>
      </c>
      <c r="E5630">
        <v>6.8714180000000002</v>
      </c>
      <c r="F5630">
        <v>62.789368999999994</v>
      </c>
      <c r="G5630">
        <v>9.0052099999999999</v>
      </c>
      <c r="H5630">
        <v>63.381470999999991</v>
      </c>
      <c r="I5630">
        <v>5.1270360000000004</v>
      </c>
    </row>
    <row r="5631" spans="1:9" x14ac:dyDescent="0.25">
      <c r="A5631">
        <v>5630</v>
      </c>
      <c r="D5631">
        <v>50.678582999999989</v>
      </c>
      <c r="E5631">
        <v>6.8714180000000002</v>
      </c>
      <c r="F5631">
        <v>62.789368999999994</v>
      </c>
      <c r="G5631">
        <v>9.0052099999999999</v>
      </c>
      <c r="H5631">
        <v>63.381470999999991</v>
      </c>
      <c r="I5631">
        <v>5.1270360000000004</v>
      </c>
    </row>
    <row r="5632" spans="1:9" x14ac:dyDescent="0.25">
      <c r="A5632">
        <v>5631</v>
      </c>
      <c r="D5632">
        <v>50.678582999999989</v>
      </c>
      <c r="E5632">
        <v>6.8714180000000002</v>
      </c>
      <c r="F5632">
        <v>62.789368999999994</v>
      </c>
      <c r="G5632">
        <v>9.0052099999999999</v>
      </c>
      <c r="H5632">
        <v>63.381470999999991</v>
      </c>
      <c r="I5632">
        <v>5.1270360000000004</v>
      </c>
    </row>
    <row r="5633" spans="1:9" x14ac:dyDescent="0.25">
      <c r="A5633">
        <v>5632</v>
      </c>
      <c r="D5633">
        <v>50.678582999999989</v>
      </c>
      <c r="E5633">
        <v>6.8714180000000002</v>
      </c>
      <c r="F5633">
        <v>62.789368999999994</v>
      </c>
      <c r="G5633">
        <v>9.0052099999999999</v>
      </c>
      <c r="H5633">
        <v>60.674839999999996</v>
      </c>
      <c r="I5633">
        <v>5.8302949999999996</v>
      </c>
    </row>
    <row r="5634" spans="1:9" x14ac:dyDescent="0.25">
      <c r="A5634">
        <v>5633</v>
      </c>
      <c r="D5634">
        <v>50.678582999999989</v>
      </c>
      <c r="E5634">
        <v>6.8714180000000002</v>
      </c>
      <c r="F5634">
        <v>62.789368999999994</v>
      </c>
      <c r="G5634">
        <v>9.0052099999999999</v>
      </c>
    </row>
    <row r="5635" spans="1:9" x14ac:dyDescent="0.25">
      <c r="A5635">
        <v>5634</v>
      </c>
      <c r="D5635">
        <v>50.678582999999989</v>
      </c>
      <c r="E5635">
        <v>6.8714180000000002</v>
      </c>
      <c r="F5635">
        <v>62.789368999999994</v>
      </c>
      <c r="G5635">
        <v>9.0052099999999999</v>
      </c>
    </row>
    <row r="5636" spans="1:9" x14ac:dyDescent="0.25">
      <c r="A5636">
        <v>5635</v>
      </c>
      <c r="D5636">
        <v>50.678582999999989</v>
      </c>
      <c r="E5636">
        <v>6.8714180000000002</v>
      </c>
      <c r="F5636">
        <v>62.789368999999994</v>
      </c>
      <c r="G5636">
        <v>9.0052099999999999</v>
      </c>
    </row>
    <row r="5637" spans="1:9" x14ac:dyDescent="0.25">
      <c r="A5637">
        <v>5636</v>
      </c>
      <c r="D5637">
        <v>50.678582999999989</v>
      </c>
      <c r="E5637">
        <v>6.8714180000000002</v>
      </c>
      <c r="F5637">
        <v>62.789368999999994</v>
      </c>
      <c r="G5637">
        <v>9.0052099999999999</v>
      </c>
    </row>
    <row r="5638" spans="1:9" x14ac:dyDescent="0.25">
      <c r="A5638">
        <v>5637</v>
      </c>
      <c r="B5638">
        <v>41.515334999999993</v>
      </c>
      <c r="C5638">
        <v>6.3161529999999999</v>
      </c>
      <c r="D5638">
        <v>50.609173999999996</v>
      </c>
      <c r="E5638">
        <v>6.8714180000000002</v>
      </c>
      <c r="F5638">
        <v>62.789368999999994</v>
      </c>
      <c r="G5638">
        <v>9.0052099999999999</v>
      </c>
    </row>
    <row r="5639" spans="1:9" x14ac:dyDescent="0.25">
      <c r="A5639">
        <v>5638</v>
      </c>
      <c r="B5639">
        <v>41.515334999999993</v>
      </c>
      <c r="C5639">
        <v>6.3161529999999999</v>
      </c>
      <c r="F5639">
        <v>62.789368999999994</v>
      </c>
      <c r="G5639">
        <v>9.0052099999999999</v>
      </c>
    </row>
    <row r="5640" spans="1:9" x14ac:dyDescent="0.25">
      <c r="A5640">
        <v>5639</v>
      </c>
      <c r="B5640">
        <v>41.515334999999993</v>
      </c>
      <c r="C5640">
        <v>6.3161529999999999</v>
      </c>
      <c r="F5640">
        <v>62.789368999999994</v>
      </c>
      <c r="G5640">
        <v>9.0052099999999999</v>
      </c>
    </row>
    <row r="5641" spans="1:9" x14ac:dyDescent="0.25">
      <c r="A5641">
        <v>5640</v>
      </c>
      <c r="B5641">
        <v>41.515334999999993</v>
      </c>
      <c r="C5641">
        <v>6.3161529999999999</v>
      </c>
      <c r="F5641">
        <v>62.789368999999994</v>
      </c>
      <c r="G5641">
        <v>9.0052099999999999</v>
      </c>
    </row>
    <row r="5642" spans="1:9" x14ac:dyDescent="0.25">
      <c r="A5642">
        <v>5641</v>
      </c>
      <c r="B5642">
        <v>41.515334999999993</v>
      </c>
      <c r="C5642">
        <v>6.3161529999999999</v>
      </c>
      <c r="F5642">
        <v>59.564081999999992</v>
      </c>
      <c r="G5642">
        <v>10.619465</v>
      </c>
    </row>
    <row r="5643" spans="1:9" x14ac:dyDescent="0.25">
      <c r="A5643">
        <v>5642</v>
      </c>
      <c r="B5643">
        <v>41.515334999999993</v>
      </c>
      <c r="C5643">
        <v>6.3161529999999999</v>
      </c>
      <c r="F5643">
        <v>59.564081999999992</v>
      </c>
      <c r="G5643">
        <v>10.619465</v>
      </c>
    </row>
    <row r="5644" spans="1:9" x14ac:dyDescent="0.25">
      <c r="A5644">
        <v>5643</v>
      </c>
      <c r="B5644">
        <v>41.515334999999993</v>
      </c>
      <c r="C5644">
        <v>6.3161529999999999</v>
      </c>
      <c r="F5644">
        <v>59.564081999999992</v>
      </c>
      <c r="G5644">
        <v>10.619465</v>
      </c>
    </row>
    <row r="5645" spans="1:9" x14ac:dyDescent="0.25">
      <c r="A5645">
        <v>5644</v>
      </c>
      <c r="B5645">
        <v>41.515334999999993</v>
      </c>
      <c r="C5645">
        <v>6.3161529999999999</v>
      </c>
      <c r="F5645">
        <v>59.147631999999994</v>
      </c>
      <c r="G5645">
        <v>10.480649</v>
      </c>
    </row>
    <row r="5646" spans="1:9" x14ac:dyDescent="0.25">
      <c r="A5646">
        <v>5645</v>
      </c>
      <c r="B5646">
        <v>41.515334999999993</v>
      </c>
      <c r="C5646">
        <v>6.3161529999999999</v>
      </c>
    </row>
    <row r="5647" spans="1:9" x14ac:dyDescent="0.25">
      <c r="A5647">
        <v>5646</v>
      </c>
      <c r="B5647">
        <v>41.515334999999993</v>
      </c>
      <c r="C5647">
        <v>6.3161529999999999</v>
      </c>
    </row>
    <row r="5648" spans="1:9" x14ac:dyDescent="0.25">
      <c r="A5648">
        <v>5647</v>
      </c>
      <c r="B5648">
        <v>41.515334999999993</v>
      </c>
      <c r="C5648">
        <v>6.3161529999999999</v>
      </c>
    </row>
    <row r="5649" spans="1:9" x14ac:dyDescent="0.25">
      <c r="A5649">
        <v>5648</v>
      </c>
      <c r="B5649">
        <v>41.515334999999993</v>
      </c>
      <c r="C5649">
        <v>6.3161529999999999</v>
      </c>
    </row>
    <row r="5650" spans="1:9" x14ac:dyDescent="0.25">
      <c r="A5650">
        <v>5649</v>
      </c>
      <c r="B5650">
        <v>41.515334999999993</v>
      </c>
      <c r="C5650">
        <v>6.3161529999999999</v>
      </c>
    </row>
    <row r="5651" spans="1:9" x14ac:dyDescent="0.25">
      <c r="A5651">
        <v>5650</v>
      </c>
      <c r="B5651">
        <v>41.515334999999993</v>
      </c>
      <c r="C5651">
        <v>6.3161529999999999</v>
      </c>
      <c r="H5651">
        <v>48.804219999999994</v>
      </c>
      <c r="I5651">
        <v>3.9562710000000001</v>
      </c>
    </row>
    <row r="5652" spans="1:9" x14ac:dyDescent="0.25">
      <c r="A5652">
        <v>5651</v>
      </c>
      <c r="B5652">
        <v>41.515334999999993</v>
      </c>
      <c r="C5652">
        <v>6.3161529999999999</v>
      </c>
      <c r="H5652">
        <v>48.804219999999994</v>
      </c>
      <c r="I5652">
        <v>3.9562710000000001</v>
      </c>
    </row>
    <row r="5653" spans="1:9" x14ac:dyDescent="0.25">
      <c r="A5653">
        <v>5652</v>
      </c>
      <c r="B5653">
        <v>41.515334999999993</v>
      </c>
      <c r="C5653">
        <v>6.3161529999999999</v>
      </c>
      <c r="H5653">
        <v>48.804219999999994</v>
      </c>
      <c r="I5653">
        <v>3.9562710000000001</v>
      </c>
    </row>
    <row r="5654" spans="1:9" x14ac:dyDescent="0.25">
      <c r="A5654">
        <v>5653</v>
      </c>
      <c r="B5654">
        <v>41.515334999999993</v>
      </c>
      <c r="C5654">
        <v>6.3161529999999999</v>
      </c>
      <c r="H5654">
        <v>48.804219999999994</v>
      </c>
      <c r="I5654">
        <v>3.9562710000000001</v>
      </c>
    </row>
    <row r="5655" spans="1:9" x14ac:dyDescent="0.25">
      <c r="A5655">
        <v>5654</v>
      </c>
      <c r="B5655">
        <v>41.515334999999993</v>
      </c>
      <c r="C5655">
        <v>6.3161529999999999</v>
      </c>
      <c r="H5655">
        <v>48.804219999999994</v>
      </c>
      <c r="I5655">
        <v>3.9562710000000001</v>
      </c>
    </row>
    <row r="5656" spans="1:9" x14ac:dyDescent="0.25">
      <c r="A5656">
        <v>5655</v>
      </c>
      <c r="B5656">
        <v>41.515334999999993</v>
      </c>
      <c r="C5656">
        <v>6.3161529999999999</v>
      </c>
      <c r="H5656">
        <v>48.804219999999994</v>
      </c>
      <c r="I5656">
        <v>3.9562710000000001</v>
      </c>
    </row>
    <row r="5657" spans="1:9" x14ac:dyDescent="0.25">
      <c r="A5657">
        <v>5656</v>
      </c>
      <c r="B5657">
        <v>41.515334999999993</v>
      </c>
      <c r="C5657">
        <v>6.3161529999999999</v>
      </c>
      <c r="H5657">
        <v>48.804219999999994</v>
      </c>
      <c r="I5657">
        <v>3.9562710000000001</v>
      </c>
    </row>
    <row r="5658" spans="1:9" x14ac:dyDescent="0.25">
      <c r="A5658">
        <v>5657</v>
      </c>
      <c r="B5658">
        <v>41.515334999999993</v>
      </c>
      <c r="C5658">
        <v>6.3161529999999999</v>
      </c>
      <c r="H5658">
        <v>48.804219999999994</v>
      </c>
      <c r="I5658">
        <v>3.9562710000000001</v>
      </c>
    </row>
    <row r="5659" spans="1:9" x14ac:dyDescent="0.25">
      <c r="A5659">
        <v>5658</v>
      </c>
      <c r="B5659">
        <v>41.515334999999993</v>
      </c>
      <c r="C5659">
        <v>6.3161529999999999</v>
      </c>
      <c r="H5659">
        <v>48.804219999999994</v>
      </c>
      <c r="I5659">
        <v>3.9562710000000001</v>
      </c>
    </row>
    <row r="5660" spans="1:9" x14ac:dyDescent="0.25">
      <c r="A5660">
        <v>5659</v>
      </c>
      <c r="B5660">
        <v>41.515334999999993</v>
      </c>
      <c r="C5660">
        <v>6.3161529999999999</v>
      </c>
      <c r="H5660">
        <v>48.804219999999994</v>
      </c>
      <c r="I5660">
        <v>3.9562710000000001</v>
      </c>
    </row>
    <row r="5661" spans="1:9" x14ac:dyDescent="0.25">
      <c r="A5661">
        <v>5660</v>
      </c>
      <c r="B5661">
        <v>41.515334999999993</v>
      </c>
      <c r="C5661">
        <v>6.3161529999999999</v>
      </c>
      <c r="H5661">
        <v>48.804219999999994</v>
      </c>
      <c r="I5661">
        <v>3.9562710000000001</v>
      </c>
    </row>
    <row r="5662" spans="1:9" x14ac:dyDescent="0.25">
      <c r="A5662">
        <v>5661</v>
      </c>
      <c r="B5662">
        <v>41.515334999999993</v>
      </c>
      <c r="C5662">
        <v>6.3161529999999999</v>
      </c>
      <c r="F5662">
        <v>45.26394599999999</v>
      </c>
      <c r="G5662">
        <v>9.3007080000000002</v>
      </c>
      <c r="H5662">
        <v>48.804219999999994</v>
      </c>
      <c r="I5662">
        <v>3.9562710000000001</v>
      </c>
    </row>
    <row r="5663" spans="1:9" x14ac:dyDescent="0.25">
      <c r="A5663">
        <v>5662</v>
      </c>
      <c r="B5663">
        <v>41.515334999999993</v>
      </c>
      <c r="C5663">
        <v>6.3161529999999999</v>
      </c>
      <c r="D5663">
        <v>31.866116999999996</v>
      </c>
      <c r="E5663">
        <v>5.4832530000000004</v>
      </c>
      <c r="F5663">
        <v>45.26394599999999</v>
      </c>
      <c r="G5663">
        <v>9.3007080000000002</v>
      </c>
      <c r="H5663">
        <v>48.804219999999994</v>
      </c>
      <c r="I5663">
        <v>3.9562710000000001</v>
      </c>
    </row>
    <row r="5664" spans="1:9" x14ac:dyDescent="0.25">
      <c r="A5664">
        <v>5663</v>
      </c>
      <c r="D5664">
        <v>31.866116999999996</v>
      </c>
      <c r="E5664">
        <v>5.4832530000000004</v>
      </c>
      <c r="F5664">
        <v>45.26394599999999</v>
      </c>
      <c r="G5664">
        <v>9.3007080000000002</v>
      </c>
      <c r="H5664">
        <v>48.804219999999994</v>
      </c>
      <c r="I5664">
        <v>3.9562710000000001</v>
      </c>
    </row>
    <row r="5665" spans="1:9" x14ac:dyDescent="0.25">
      <c r="A5665">
        <v>5664</v>
      </c>
      <c r="D5665">
        <v>31.866116999999996</v>
      </c>
      <c r="E5665">
        <v>5.4832530000000004</v>
      </c>
      <c r="F5665">
        <v>45.26394599999999</v>
      </c>
      <c r="G5665">
        <v>9.3007080000000002</v>
      </c>
      <c r="H5665">
        <v>48.526585999999995</v>
      </c>
      <c r="I5665">
        <v>4.0256800000000004</v>
      </c>
    </row>
    <row r="5666" spans="1:9" x14ac:dyDescent="0.25">
      <c r="A5666">
        <v>5665</v>
      </c>
      <c r="D5666">
        <v>31.866116999999996</v>
      </c>
      <c r="E5666">
        <v>5.4832530000000004</v>
      </c>
      <c r="F5666">
        <v>45.26394599999999</v>
      </c>
      <c r="G5666">
        <v>9.3007080000000002</v>
      </c>
      <c r="H5666">
        <v>48.526585999999995</v>
      </c>
      <c r="I5666">
        <v>4.0256800000000004</v>
      </c>
    </row>
    <row r="5667" spans="1:9" x14ac:dyDescent="0.25">
      <c r="A5667">
        <v>5666</v>
      </c>
      <c r="D5667">
        <v>31.866116999999996</v>
      </c>
      <c r="E5667">
        <v>5.4832530000000004</v>
      </c>
      <c r="F5667">
        <v>45.26394599999999</v>
      </c>
      <c r="G5667">
        <v>9.3007080000000002</v>
      </c>
    </row>
    <row r="5668" spans="1:9" x14ac:dyDescent="0.25">
      <c r="A5668">
        <v>5667</v>
      </c>
      <c r="D5668">
        <v>31.866116999999996</v>
      </c>
      <c r="E5668">
        <v>5.4832530000000004</v>
      </c>
      <c r="F5668">
        <v>45.26394599999999</v>
      </c>
      <c r="G5668">
        <v>9.3007080000000002</v>
      </c>
    </row>
    <row r="5669" spans="1:9" x14ac:dyDescent="0.25">
      <c r="A5669">
        <v>5668</v>
      </c>
      <c r="D5669">
        <v>31.866116999999996</v>
      </c>
      <c r="E5669">
        <v>5.4832530000000004</v>
      </c>
      <c r="F5669">
        <v>45.26394599999999</v>
      </c>
      <c r="G5669">
        <v>9.3007080000000002</v>
      </c>
    </row>
    <row r="5670" spans="1:9" x14ac:dyDescent="0.25">
      <c r="A5670">
        <v>5669</v>
      </c>
      <c r="D5670">
        <v>31.866116999999996</v>
      </c>
      <c r="E5670">
        <v>5.4832530000000004</v>
      </c>
      <c r="F5670">
        <v>45.26394599999999</v>
      </c>
      <c r="G5670">
        <v>9.3007080000000002</v>
      </c>
    </row>
    <row r="5671" spans="1:9" x14ac:dyDescent="0.25">
      <c r="A5671">
        <v>5670</v>
      </c>
      <c r="D5671">
        <v>31.866116999999996</v>
      </c>
      <c r="E5671">
        <v>5.4832530000000004</v>
      </c>
      <c r="F5671">
        <v>45.26394599999999</v>
      </c>
      <c r="G5671">
        <v>9.3007080000000002</v>
      </c>
    </row>
    <row r="5672" spans="1:9" x14ac:dyDescent="0.25">
      <c r="A5672">
        <v>5671</v>
      </c>
      <c r="D5672">
        <v>31.866116999999996</v>
      </c>
      <c r="E5672">
        <v>5.4832530000000004</v>
      </c>
      <c r="F5672">
        <v>45.26394599999999</v>
      </c>
      <c r="G5672">
        <v>9.3007080000000002</v>
      </c>
    </row>
    <row r="5673" spans="1:9" x14ac:dyDescent="0.25">
      <c r="A5673">
        <v>5672</v>
      </c>
      <c r="D5673">
        <v>31.866116999999996</v>
      </c>
      <c r="E5673">
        <v>5.4832530000000004</v>
      </c>
      <c r="F5673">
        <v>45.26394599999999</v>
      </c>
      <c r="G5673">
        <v>9.3007080000000002</v>
      </c>
    </row>
    <row r="5674" spans="1:9" x14ac:dyDescent="0.25">
      <c r="A5674">
        <v>5673</v>
      </c>
      <c r="D5674">
        <v>31.866116999999996</v>
      </c>
      <c r="E5674">
        <v>5.4832530000000004</v>
      </c>
      <c r="F5674">
        <v>45.26394599999999</v>
      </c>
      <c r="G5674">
        <v>9.3007080000000002</v>
      </c>
    </row>
    <row r="5675" spans="1:9" x14ac:dyDescent="0.25">
      <c r="A5675">
        <v>5674</v>
      </c>
      <c r="D5675">
        <v>31.866116999999996</v>
      </c>
      <c r="E5675">
        <v>5.4832530000000004</v>
      </c>
      <c r="F5675">
        <v>45.26394599999999</v>
      </c>
      <c r="G5675">
        <v>9.3007080000000002</v>
      </c>
    </row>
    <row r="5676" spans="1:9" x14ac:dyDescent="0.25">
      <c r="A5676">
        <v>5675</v>
      </c>
      <c r="D5676">
        <v>31.866116999999996</v>
      </c>
      <c r="E5676">
        <v>5.4832530000000004</v>
      </c>
      <c r="F5676">
        <v>45.26394599999999</v>
      </c>
      <c r="G5676">
        <v>9.3007080000000002</v>
      </c>
    </row>
    <row r="5677" spans="1:9" x14ac:dyDescent="0.25">
      <c r="A5677">
        <v>5676</v>
      </c>
      <c r="D5677">
        <v>31.866116999999996</v>
      </c>
      <c r="E5677">
        <v>5.4832530000000004</v>
      </c>
      <c r="F5677">
        <v>45.26394599999999</v>
      </c>
      <c r="G5677">
        <v>9.3007080000000002</v>
      </c>
    </row>
    <row r="5678" spans="1:9" x14ac:dyDescent="0.25">
      <c r="A5678">
        <v>5677</v>
      </c>
      <c r="D5678">
        <v>31.866116999999996</v>
      </c>
      <c r="E5678">
        <v>5.4832530000000004</v>
      </c>
      <c r="F5678">
        <v>45.26394599999999</v>
      </c>
      <c r="G5678">
        <v>9.3007080000000002</v>
      </c>
    </row>
    <row r="5679" spans="1:9" x14ac:dyDescent="0.25">
      <c r="A5679">
        <v>5678</v>
      </c>
      <c r="D5679">
        <v>31.866116999999996</v>
      </c>
      <c r="E5679">
        <v>5.4832530000000004</v>
      </c>
      <c r="F5679">
        <v>45.26394599999999</v>
      </c>
      <c r="G5679">
        <v>9.3007080000000002</v>
      </c>
    </row>
    <row r="5680" spans="1:9" x14ac:dyDescent="0.25">
      <c r="A5680">
        <v>5679</v>
      </c>
      <c r="D5680">
        <v>31.866116999999996</v>
      </c>
      <c r="E5680">
        <v>5.4832530000000004</v>
      </c>
      <c r="F5680">
        <v>45.26394599999999</v>
      </c>
      <c r="G5680">
        <v>9.3007080000000002</v>
      </c>
    </row>
    <row r="5681" spans="1:9" x14ac:dyDescent="0.25">
      <c r="A5681">
        <v>5680</v>
      </c>
      <c r="D5681">
        <v>31.866116999999996</v>
      </c>
      <c r="E5681">
        <v>5.4832530000000004</v>
      </c>
      <c r="F5681">
        <v>45.26394599999999</v>
      </c>
      <c r="G5681">
        <v>9.3007080000000002</v>
      </c>
    </row>
    <row r="5682" spans="1:9" x14ac:dyDescent="0.25">
      <c r="A5682">
        <v>5681</v>
      </c>
      <c r="B5682">
        <v>24.299488999999994</v>
      </c>
      <c r="C5682">
        <v>7.8431340000000001</v>
      </c>
      <c r="D5682">
        <v>31.866116999999996</v>
      </c>
      <c r="E5682">
        <v>5.4832530000000004</v>
      </c>
      <c r="F5682">
        <v>45.194537999999994</v>
      </c>
      <c r="G5682">
        <v>9.3007080000000002</v>
      </c>
    </row>
    <row r="5683" spans="1:9" x14ac:dyDescent="0.25">
      <c r="A5683">
        <v>5682</v>
      </c>
      <c r="B5683">
        <v>24.299488999999994</v>
      </c>
      <c r="C5683">
        <v>7.8431340000000001</v>
      </c>
      <c r="D5683">
        <v>31.866116999999996</v>
      </c>
      <c r="E5683">
        <v>5.4832530000000004</v>
      </c>
      <c r="F5683">
        <v>45.194537999999994</v>
      </c>
      <c r="G5683">
        <v>9.1618919999999999</v>
      </c>
    </row>
    <row r="5684" spans="1:9" x14ac:dyDescent="0.25">
      <c r="A5684">
        <v>5683</v>
      </c>
      <c r="B5684">
        <v>24.299488999999994</v>
      </c>
      <c r="C5684">
        <v>7.8431340000000001</v>
      </c>
      <c r="D5684">
        <v>31.866116999999996</v>
      </c>
      <c r="E5684">
        <v>5.4832530000000004</v>
      </c>
      <c r="F5684">
        <v>44.847382999999994</v>
      </c>
      <c r="G5684">
        <v>9.0230750000000004</v>
      </c>
    </row>
    <row r="5685" spans="1:9" x14ac:dyDescent="0.25">
      <c r="A5685">
        <v>5684</v>
      </c>
      <c r="B5685">
        <v>24.299488999999994</v>
      </c>
      <c r="C5685">
        <v>7.8431340000000001</v>
      </c>
      <c r="D5685">
        <v>31.866116999999996</v>
      </c>
      <c r="E5685">
        <v>5.4832530000000004</v>
      </c>
      <c r="F5685">
        <v>44.777975999999995</v>
      </c>
      <c r="G5685">
        <v>8.9536669999999994</v>
      </c>
    </row>
    <row r="5686" spans="1:9" x14ac:dyDescent="0.25">
      <c r="A5686">
        <v>5685</v>
      </c>
      <c r="B5686">
        <v>24.299488999999994</v>
      </c>
      <c r="C5686">
        <v>7.8431340000000001</v>
      </c>
      <c r="D5686">
        <v>31.866116999999996</v>
      </c>
      <c r="E5686">
        <v>5.4832530000000004</v>
      </c>
      <c r="F5686">
        <v>44.777975999999995</v>
      </c>
      <c r="G5686">
        <v>8.9536669999999994</v>
      </c>
    </row>
    <row r="5687" spans="1:9" x14ac:dyDescent="0.25">
      <c r="A5687">
        <v>5686</v>
      </c>
      <c r="B5687">
        <v>24.299488999999994</v>
      </c>
      <c r="C5687">
        <v>7.8431340000000001</v>
      </c>
      <c r="F5687">
        <v>44.777975999999995</v>
      </c>
      <c r="G5687">
        <v>8.9536669999999994</v>
      </c>
    </row>
    <row r="5688" spans="1:9" x14ac:dyDescent="0.25">
      <c r="A5688">
        <v>5687</v>
      </c>
      <c r="B5688">
        <v>24.299488999999994</v>
      </c>
      <c r="C5688">
        <v>7.8431340000000001</v>
      </c>
    </row>
    <row r="5689" spans="1:9" x14ac:dyDescent="0.25">
      <c r="A5689">
        <v>5688</v>
      </c>
      <c r="B5689">
        <v>24.299488999999994</v>
      </c>
      <c r="C5689">
        <v>7.8431340000000001</v>
      </c>
    </row>
    <row r="5690" spans="1:9" x14ac:dyDescent="0.25">
      <c r="A5690">
        <v>5689</v>
      </c>
      <c r="B5690">
        <v>24.299488999999994</v>
      </c>
      <c r="C5690">
        <v>7.8431340000000001</v>
      </c>
    </row>
    <row r="5691" spans="1:9" x14ac:dyDescent="0.25">
      <c r="A5691">
        <v>5690</v>
      </c>
      <c r="B5691">
        <v>24.299488999999994</v>
      </c>
      <c r="C5691">
        <v>7.8431340000000001</v>
      </c>
      <c r="H5691">
        <v>33.740479999999998</v>
      </c>
      <c r="I5691">
        <v>3.19278</v>
      </c>
    </row>
    <row r="5692" spans="1:9" x14ac:dyDescent="0.25">
      <c r="A5692">
        <v>5691</v>
      </c>
      <c r="B5692">
        <v>24.299488999999994</v>
      </c>
      <c r="C5692">
        <v>7.8431340000000001</v>
      </c>
      <c r="H5692">
        <v>33.740479999999998</v>
      </c>
      <c r="I5692">
        <v>3.19278</v>
      </c>
    </row>
    <row r="5693" spans="1:9" x14ac:dyDescent="0.25">
      <c r="A5693">
        <v>5692</v>
      </c>
      <c r="B5693">
        <v>24.299488999999994</v>
      </c>
      <c r="C5693">
        <v>7.8431340000000001</v>
      </c>
      <c r="H5693">
        <v>33.740479999999998</v>
      </c>
      <c r="I5693">
        <v>3.19278</v>
      </c>
    </row>
    <row r="5694" spans="1:9" x14ac:dyDescent="0.25">
      <c r="A5694">
        <v>5693</v>
      </c>
      <c r="B5694">
        <v>24.299488999999994</v>
      </c>
      <c r="C5694">
        <v>7.8431340000000001</v>
      </c>
      <c r="H5694">
        <v>33.740479999999998</v>
      </c>
      <c r="I5694">
        <v>3.19278</v>
      </c>
    </row>
    <row r="5695" spans="1:9" x14ac:dyDescent="0.25">
      <c r="A5695">
        <v>5694</v>
      </c>
      <c r="B5695">
        <v>24.299488999999994</v>
      </c>
      <c r="C5695">
        <v>7.8431340000000001</v>
      </c>
      <c r="H5695">
        <v>33.740479999999998</v>
      </c>
      <c r="I5695">
        <v>3.19278</v>
      </c>
    </row>
    <row r="5696" spans="1:9" x14ac:dyDescent="0.25">
      <c r="A5696">
        <v>5695</v>
      </c>
      <c r="B5696">
        <v>24.299488999999994</v>
      </c>
      <c r="C5696">
        <v>7.8431340000000001</v>
      </c>
      <c r="H5696">
        <v>33.740479999999998</v>
      </c>
      <c r="I5696">
        <v>3.19278</v>
      </c>
    </row>
    <row r="5697" spans="1:13" x14ac:dyDescent="0.25">
      <c r="A5697">
        <v>5696</v>
      </c>
      <c r="B5697">
        <v>24.299488999999994</v>
      </c>
      <c r="C5697">
        <v>7.8431340000000001</v>
      </c>
      <c r="H5697">
        <v>33.740479999999998</v>
      </c>
      <c r="I5697">
        <v>3.19278</v>
      </c>
    </row>
    <row r="5698" spans="1:13" x14ac:dyDescent="0.25">
      <c r="A5698">
        <v>5697</v>
      </c>
      <c r="B5698">
        <v>24.299488999999994</v>
      </c>
      <c r="C5698">
        <v>7.8431340000000001</v>
      </c>
      <c r="H5698">
        <v>33.740479999999998</v>
      </c>
      <c r="I5698">
        <v>3.19278</v>
      </c>
    </row>
    <row r="5699" spans="1:13" x14ac:dyDescent="0.25">
      <c r="A5699">
        <v>5698</v>
      </c>
      <c r="B5699">
        <v>24.299488999999994</v>
      </c>
      <c r="C5699">
        <v>7.8431340000000001</v>
      </c>
      <c r="H5699">
        <v>33.740479999999998</v>
      </c>
      <c r="I5699">
        <v>3.19278</v>
      </c>
    </row>
    <row r="5700" spans="1:13" x14ac:dyDescent="0.25">
      <c r="A5700">
        <v>5699</v>
      </c>
      <c r="B5700">
        <v>24.299488999999994</v>
      </c>
      <c r="C5700">
        <v>7.8431340000000001</v>
      </c>
      <c r="H5700">
        <v>33.740479999999998</v>
      </c>
      <c r="I5700">
        <v>3.19278</v>
      </c>
    </row>
    <row r="5701" spans="1:13" x14ac:dyDescent="0.25">
      <c r="A5701">
        <v>5700</v>
      </c>
      <c r="B5701">
        <v>24.299488999999994</v>
      </c>
      <c r="C5701">
        <v>7.8431340000000001</v>
      </c>
      <c r="H5701">
        <v>33.740479999999998</v>
      </c>
      <c r="I5701">
        <v>3.19278</v>
      </c>
    </row>
    <row r="5702" spans="1:13" x14ac:dyDescent="0.25">
      <c r="A5702">
        <v>5701</v>
      </c>
      <c r="B5702">
        <v>24.299488999999994</v>
      </c>
      <c r="C5702">
        <v>7.8431340000000001</v>
      </c>
      <c r="H5702">
        <v>33.740479999999998</v>
      </c>
      <c r="I5702">
        <v>3.19278</v>
      </c>
    </row>
    <row r="5703" spans="1:13" x14ac:dyDescent="0.25">
      <c r="A5703">
        <v>5702</v>
      </c>
      <c r="B5703">
        <v>24.299488999999994</v>
      </c>
      <c r="C5703">
        <v>7.8431340000000001</v>
      </c>
      <c r="H5703">
        <v>33.740479999999998</v>
      </c>
      <c r="I5703">
        <v>3.19278</v>
      </c>
      <c r="L5703">
        <v>31.7273</v>
      </c>
      <c r="M5703">
        <v>9.578341</v>
      </c>
    </row>
    <row r="5704" spans="1:13" x14ac:dyDescent="0.25">
      <c r="A5704">
        <v>5703</v>
      </c>
      <c r="B5704">
        <v>24.299488999999994</v>
      </c>
      <c r="C5704">
        <v>7.8431340000000001</v>
      </c>
      <c r="L5704">
        <v>31.7273</v>
      </c>
      <c r="M5704">
        <v>9.578341</v>
      </c>
    </row>
    <row r="5705" spans="1:13" x14ac:dyDescent="0.25">
      <c r="A5705">
        <v>5704</v>
      </c>
      <c r="B5705">
        <v>24.299488999999994</v>
      </c>
      <c r="C5705">
        <v>7.8431340000000001</v>
      </c>
      <c r="L5705">
        <v>31.7273</v>
      </c>
      <c r="M5705">
        <v>9.578341</v>
      </c>
    </row>
    <row r="5706" spans="1:13" x14ac:dyDescent="0.25">
      <c r="A5706">
        <v>5705</v>
      </c>
      <c r="B5706">
        <v>24.299488999999994</v>
      </c>
      <c r="C5706">
        <v>7.8431340000000001</v>
      </c>
      <c r="L5706">
        <v>31.7273</v>
      </c>
      <c r="M5706">
        <v>9.578341</v>
      </c>
    </row>
    <row r="5707" spans="1:13" x14ac:dyDescent="0.25">
      <c r="A5707">
        <v>5706</v>
      </c>
      <c r="B5707">
        <v>24.299488999999994</v>
      </c>
      <c r="C5707">
        <v>7.8431340000000001</v>
      </c>
      <c r="L5707">
        <v>31.7273</v>
      </c>
      <c r="M5707">
        <v>9.578341</v>
      </c>
    </row>
    <row r="5708" spans="1:13" x14ac:dyDescent="0.25">
      <c r="A5708">
        <v>5707</v>
      </c>
      <c r="B5708">
        <v>24.299488999999994</v>
      </c>
      <c r="C5708">
        <v>7.8431340000000001</v>
      </c>
      <c r="D5708">
        <v>16.246998999999995</v>
      </c>
      <c r="E5708">
        <v>4.6503540000000001</v>
      </c>
      <c r="L5708">
        <v>31.7273</v>
      </c>
      <c r="M5708">
        <v>9.578341</v>
      </c>
    </row>
    <row r="5709" spans="1:13" x14ac:dyDescent="0.25">
      <c r="A5709">
        <v>5708</v>
      </c>
      <c r="B5709">
        <v>24.299488999999994</v>
      </c>
      <c r="C5709">
        <v>7.8431340000000001</v>
      </c>
      <c r="D5709">
        <v>16.246998999999995</v>
      </c>
      <c r="E5709">
        <v>4.6503540000000001</v>
      </c>
      <c r="L5709">
        <v>31.7273</v>
      </c>
      <c r="M5709">
        <v>9.578341</v>
      </c>
    </row>
    <row r="5710" spans="1:13" x14ac:dyDescent="0.25">
      <c r="A5710">
        <v>5709</v>
      </c>
      <c r="B5710">
        <v>24.299488999999994</v>
      </c>
      <c r="C5710">
        <v>7.8431340000000001</v>
      </c>
      <c r="D5710">
        <v>16.246998999999995</v>
      </c>
      <c r="E5710">
        <v>4.6503540000000001</v>
      </c>
      <c r="L5710">
        <v>31.7273</v>
      </c>
      <c r="M5710">
        <v>9.578341</v>
      </c>
    </row>
    <row r="5711" spans="1:13" x14ac:dyDescent="0.25">
      <c r="A5711">
        <v>5710</v>
      </c>
      <c r="B5711">
        <v>24.299488999999994</v>
      </c>
      <c r="C5711">
        <v>7.8431340000000001</v>
      </c>
      <c r="D5711">
        <v>16.246998999999995</v>
      </c>
      <c r="E5711">
        <v>4.6503540000000001</v>
      </c>
      <c r="H5711">
        <v>26.729115999999998</v>
      </c>
      <c r="I5711">
        <v>5.8302949999999996</v>
      </c>
      <c r="L5711">
        <v>31.7273</v>
      </c>
      <c r="M5711">
        <v>9.578341</v>
      </c>
    </row>
    <row r="5712" spans="1:13" x14ac:dyDescent="0.25">
      <c r="A5712">
        <v>5711</v>
      </c>
      <c r="D5712">
        <v>16.246998999999995</v>
      </c>
      <c r="E5712">
        <v>4.6503540000000001</v>
      </c>
      <c r="H5712">
        <v>26.729115999999998</v>
      </c>
      <c r="I5712">
        <v>5.8302949999999996</v>
      </c>
      <c r="L5712">
        <v>31.7273</v>
      </c>
      <c r="M5712">
        <v>9.578341</v>
      </c>
    </row>
    <row r="5713" spans="1:13" x14ac:dyDescent="0.25">
      <c r="A5713">
        <v>5712</v>
      </c>
      <c r="D5713">
        <v>16.246998999999995</v>
      </c>
      <c r="E5713">
        <v>4.6503540000000001</v>
      </c>
      <c r="H5713">
        <v>26.729115999999998</v>
      </c>
      <c r="I5713">
        <v>5.8302949999999996</v>
      </c>
      <c r="L5713">
        <v>31.7273</v>
      </c>
      <c r="M5713">
        <v>9.578341</v>
      </c>
    </row>
    <row r="5714" spans="1:13" x14ac:dyDescent="0.25">
      <c r="A5714">
        <v>5713</v>
      </c>
      <c r="D5714">
        <v>16.246998999999995</v>
      </c>
      <c r="E5714">
        <v>4.6503540000000001</v>
      </c>
      <c r="H5714">
        <v>26.729115999999998</v>
      </c>
      <c r="I5714">
        <v>5.8302949999999996</v>
      </c>
      <c r="L5714">
        <v>31.7273</v>
      </c>
      <c r="M5714">
        <v>9.578341</v>
      </c>
    </row>
    <row r="5715" spans="1:13" x14ac:dyDescent="0.25">
      <c r="A5715">
        <v>5714</v>
      </c>
      <c r="D5715">
        <v>16.246998999999995</v>
      </c>
      <c r="E5715">
        <v>4.6503540000000001</v>
      </c>
      <c r="H5715">
        <v>26.729115999999998</v>
      </c>
      <c r="I5715">
        <v>5.8302949999999996</v>
      </c>
      <c r="L5715">
        <v>31.7273</v>
      </c>
      <c r="M5715">
        <v>9.578341</v>
      </c>
    </row>
    <row r="5716" spans="1:13" x14ac:dyDescent="0.25">
      <c r="A5716">
        <v>5715</v>
      </c>
      <c r="D5716">
        <v>16.246998999999995</v>
      </c>
      <c r="E5716">
        <v>4.6503540000000001</v>
      </c>
      <c r="H5716">
        <v>26.729115999999998</v>
      </c>
      <c r="I5716">
        <v>5.8302949999999996</v>
      </c>
      <c r="L5716">
        <v>31.7273</v>
      </c>
      <c r="M5716">
        <v>9.578341</v>
      </c>
    </row>
    <row r="5717" spans="1:13" x14ac:dyDescent="0.25">
      <c r="A5717">
        <v>5716</v>
      </c>
      <c r="D5717">
        <v>16.246998999999995</v>
      </c>
      <c r="E5717">
        <v>4.6503540000000001</v>
      </c>
      <c r="H5717">
        <v>26.729115999999998</v>
      </c>
      <c r="I5717">
        <v>5.8302949999999996</v>
      </c>
      <c r="L5717">
        <v>31.7273</v>
      </c>
      <c r="M5717">
        <v>9.578341</v>
      </c>
    </row>
    <row r="5718" spans="1:13" x14ac:dyDescent="0.25">
      <c r="A5718">
        <v>5717</v>
      </c>
      <c r="D5718">
        <v>16.246998999999995</v>
      </c>
      <c r="E5718">
        <v>4.6503540000000001</v>
      </c>
      <c r="H5718">
        <v>26.798523999999993</v>
      </c>
      <c r="I5718">
        <v>5.8302949999999996</v>
      </c>
    </row>
    <row r="5719" spans="1:13" x14ac:dyDescent="0.25">
      <c r="A5719">
        <v>5718</v>
      </c>
      <c r="J5719">
        <v>8.7497759999999971</v>
      </c>
      <c r="K5719">
        <v>13.048755</v>
      </c>
    </row>
    <row r="5720" spans="1:13" x14ac:dyDescent="0.25">
      <c r="A5720">
        <v>5719</v>
      </c>
    </row>
    <row r="5721" spans="1:13" x14ac:dyDescent="0.25">
      <c r="A5721">
        <v>5720</v>
      </c>
    </row>
    <row r="5722" spans="1:13" x14ac:dyDescent="0.25">
      <c r="A5722">
        <v>5721</v>
      </c>
    </row>
    <row r="5723" spans="1:13" x14ac:dyDescent="0.25">
      <c r="A5723">
        <v>5722</v>
      </c>
    </row>
    <row r="5724" spans="1:13" x14ac:dyDescent="0.25">
      <c r="A5724">
        <v>5723</v>
      </c>
    </row>
    <row r="5725" spans="1:13" x14ac:dyDescent="0.25">
      <c r="A5725">
        <v>5724</v>
      </c>
    </row>
    <row r="5726" spans="1:13" x14ac:dyDescent="0.25">
      <c r="A5726">
        <v>5725</v>
      </c>
    </row>
    <row r="5727" spans="1:13" x14ac:dyDescent="0.25">
      <c r="A5727">
        <v>5726</v>
      </c>
    </row>
    <row r="5728" spans="1:13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  <row r="10002" spans="1:1" x14ac:dyDescent="0.25">
      <c r="A10002">
        <v>10001</v>
      </c>
    </row>
    <row r="10003" spans="1:1" x14ac:dyDescent="0.25">
      <c r="A10003">
        <v>10002</v>
      </c>
    </row>
    <row r="10004" spans="1:1" x14ac:dyDescent="0.25">
      <c r="A10004">
        <v>10003</v>
      </c>
    </row>
    <row r="10005" spans="1:1" x14ac:dyDescent="0.25">
      <c r="A10005">
        <v>10004</v>
      </c>
    </row>
    <row r="10006" spans="1:1" x14ac:dyDescent="0.25">
      <c r="A10006">
        <v>10005</v>
      </c>
    </row>
    <row r="10007" spans="1:1" x14ac:dyDescent="0.25">
      <c r="A10007">
        <v>10006</v>
      </c>
    </row>
    <row r="10008" spans="1:1" x14ac:dyDescent="0.25">
      <c r="A10008">
        <v>10007</v>
      </c>
    </row>
    <row r="10009" spans="1:1" x14ac:dyDescent="0.25">
      <c r="A10009">
        <v>10008</v>
      </c>
    </row>
    <row r="10010" spans="1:1" x14ac:dyDescent="0.25">
      <c r="A10010">
        <v>10009</v>
      </c>
    </row>
    <row r="10011" spans="1:1" x14ac:dyDescent="0.25">
      <c r="A10011">
        <v>10010</v>
      </c>
    </row>
    <row r="10012" spans="1:1" x14ac:dyDescent="0.25">
      <c r="A10012">
        <v>10011</v>
      </c>
    </row>
    <row r="10013" spans="1:1" x14ac:dyDescent="0.25">
      <c r="A10013">
        <v>10012</v>
      </c>
    </row>
    <row r="10014" spans="1:1" x14ac:dyDescent="0.25">
      <c r="A10014">
        <v>10013</v>
      </c>
    </row>
    <row r="10015" spans="1:1" x14ac:dyDescent="0.25">
      <c r="A10015">
        <v>10014</v>
      </c>
    </row>
    <row r="10016" spans="1:1" x14ac:dyDescent="0.25">
      <c r="A10016">
        <v>10015</v>
      </c>
    </row>
    <row r="10017" spans="1:1" x14ac:dyDescent="0.25">
      <c r="A10017">
        <v>10016</v>
      </c>
    </row>
    <row r="10018" spans="1:1" x14ac:dyDescent="0.25">
      <c r="A10018">
        <v>10017</v>
      </c>
    </row>
    <row r="10019" spans="1:1" x14ac:dyDescent="0.25">
      <c r="A10019">
        <v>10018</v>
      </c>
    </row>
    <row r="10020" spans="1:1" x14ac:dyDescent="0.25">
      <c r="A10020">
        <v>10019</v>
      </c>
    </row>
    <row r="10021" spans="1:1" x14ac:dyDescent="0.25">
      <c r="A10021">
        <v>10020</v>
      </c>
    </row>
    <row r="10022" spans="1:1" x14ac:dyDescent="0.25">
      <c r="A10022">
        <v>10021</v>
      </c>
    </row>
    <row r="10023" spans="1:1" x14ac:dyDescent="0.25">
      <c r="A10023">
        <v>10022</v>
      </c>
    </row>
    <row r="10024" spans="1:1" x14ac:dyDescent="0.25">
      <c r="A10024">
        <v>10023</v>
      </c>
    </row>
    <row r="10025" spans="1:1" x14ac:dyDescent="0.25">
      <c r="A10025">
        <v>10024</v>
      </c>
    </row>
    <row r="10026" spans="1:1" x14ac:dyDescent="0.25">
      <c r="A10026">
        <v>10025</v>
      </c>
    </row>
    <row r="10027" spans="1:1" x14ac:dyDescent="0.25">
      <c r="A10027">
        <v>10026</v>
      </c>
    </row>
    <row r="10028" spans="1:1" x14ac:dyDescent="0.25">
      <c r="A10028">
        <v>10027</v>
      </c>
    </row>
    <row r="10029" spans="1:1" x14ac:dyDescent="0.25">
      <c r="A10029">
        <v>10028</v>
      </c>
    </row>
    <row r="10030" spans="1:1" x14ac:dyDescent="0.25">
      <c r="A10030">
        <v>10029</v>
      </c>
    </row>
    <row r="10031" spans="1:1" x14ac:dyDescent="0.25">
      <c r="A10031">
        <v>10030</v>
      </c>
    </row>
    <row r="10032" spans="1:1" x14ac:dyDescent="0.25">
      <c r="A10032">
        <v>10031</v>
      </c>
    </row>
    <row r="10033" spans="1:1" x14ac:dyDescent="0.25">
      <c r="A10033">
        <v>10032</v>
      </c>
    </row>
    <row r="10034" spans="1:1" x14ac:dyDescent="0.25">
      <c r="A10034">
        <v>10033</v>
      </c>
    </row>
    <row r="10035" spans="1:1" x14ac:dyDescent="0.25">
      <c r="A10035">
        <v>10034</v>
      </c>
    </row>
    <row r="10036" spans="1:1" x14ac:dyDescent="0.25">
      <c r="A10036">
        <v>10035</v>
      </c>
    </row>
    <row r="10037" spans="1:1" x14ac:dyDescent="0.25">
      <c r="A10037">
        <v>10036</v>
      </c>
    </row>
    <row r="10038" spans="1:1" x14ac:dyDescent="0.25">
      <c r="A10038">
        <v>10037</v>
      </c>
    </row>
    <row r="10039" spans="1:1" x14ac:dyDescent="0.25">
      <c r="A10039">
        <v>10038</v>
      </c>
    </row>
    <row r="10040" spans="1:1" x14ac:dyDescent="0.25">
      <c r="A10040">
        <v>10039</v>
      </c>
    </row>
    <row r="10041" spans="1:1" x14ac:dyDescent="0.25">
      <c r="A10041">
        <v>10040</v>
      </c>
    </row>
    <row r="10042" spans="1:1" x14ac:dyDescent="0.25">
      <c r="A10042">
        <v>10041</v>
      </c>
    </row>
    <row r="10043" spans="1:1" x14ac:dyDescent="0.25">
      <c r="A10043">
        <v>10042</v>
      </c>
    </row>
    <row r="10044" spans="1:1" x14ac:dyDescent="0.25">
      <c r="A10044">
        <v>10043</v>
      </c>
    </row>
    <row r="10045" spans="1:1" x14ac:dyDescent="0.25">
      <c r="A10045">
        <v>10044</v>
      </c>
    </row>
    <row r="10046" spans="1:1" x14ac:dyDescent="0.25">
      <c r="A10046">
        <v>10045</v>
      </c>
    </row>
    <row r="10047" spans="1:1" x14ac:dyDescent="0.25">
      <c r="A10047">
        <v>10046</v>
      </c>
    </row>
    <row r="10048" spans="1:1" x14ac:dyDescent="0.25">
      <c r="A10048">
        <v>10047</v>
      </c>
    </row>
    <row r="10049" spans="1:1" x14ac:dyDescent="0.25">
      <c r="A10049">
        <v>10048</v>
      </c>
    </row>
    <row r="10050" spans="1:1" x14ac:dyDescent="0.25">
      <c r="A10050">
        <v>10049</v>
      </c>
    </row>
    <row r="10051" spans="1:1" x14ac:dyDescent="0.25">
      <c r="A10051">
        <v>10050</v>
      </c>
    </row>
    <row r="10052" spans="1:1" x14ac:dyDescent="0.25">
      <c r="A10052">
        <v>10051</v>
      </c>
    </row>
    <row r="10053" spans="1:1" x14ac:dyDescent="0.25">
      <c r="A10053">
        <v>10052</v>
      </c>
    </row>
    <row r="10054" spans="1:1" x14ac:dyDescent="0.25">
      <c r="A10054">
        <v>10053</v>
      </c>
    </row>
    <row r="10055" spans="1:1" x14ac:dyDescent="0.25">
      <c r="A10055">
        <v>10054</v>
      </c>
    </row>
    <row r="10056" spans="1:1" x14ac:dyDescent="0.25">
      <c r="A10056">
        <v>10055</v>
      </c>
    </row>
    <row r="10057" spans="1:1" x14ac:dyDescent="0.25">
      <c r="A10057">
        <v>10056</v>
      </c>
    </row>
    <row r="10058" spans="1:1" x14ac:dyDescent="0.25">
      <c r="A10058">
        <v>10057</v>
      </c>
    </row>
    <row r="10059" spans="1:1" x14ac:dyDescent="0.25">
      <c r="A10059">
        <v>10058</v>
      </c>
    </row>
    <row r="10060" spans="1:1" x14ac:dyDescent="0.25">
      <c r="A10060">
        <v>10059</v>
      </c>
    </row>
    <row r="10061" spans="1:1" x14ac:dyDescent="0.25">
      <c r="A10061">
        <v>10060</v>
      </c>
    </row>
    <row r="10062" spans="1:1" x14ac:dyDescent="0.25">
      <c r="A10062">
        <v>10061</v>
      </c>
    </row>
    <row r="10063" spans="1:1" x14ac:dyDescent="0.25">
      <c r="A10063">
        <v>10062</v>
      </c>
    </row>
    <row r="10064" spans="1:1" x14ac:dyDescent="0.25">
      <c r="A10064">
        <v>10063</v>
      </c>
    </row>
    <row r="10065" spans="1:1" x14ac:dyDescent="0.25">
      <c r="A10065">
        <v>10064</v>
      </c>
    </row>
    <row r="10066" spans="1:1" x14ac:dyDescent="0.25">
      <c r="A10066">
        <v>10065</v>
      </c>
    </row>
    <row r="10067" spans="1:1" x14ac:dyDescent="0.25">
      <c r="A10067">
        <v>10066</v>
      </c>
    </row>
    <row r="10068" spans="1:1" x14ac:dyDescent="0.25">
      <c r="A10068">
        <v>10067</v>
      </c>
    </row>
    <row r="10069" spans="1:1" x14ac:dyDescent="0.25">
      <c r="A10069">
        <v>10068</v>
      </c>
    </row>
    <row r="10070" spans="1:1" x14ac:dyDescent="0.25">
      <c r="A10070">
        <v>10069</v>
      </c>
    </row>
    <row r="10071" spans="1:1" x14ac:dyDescent="0.25">
      <c r="A10071">
        <v>10070</v>
      </c>
    </row>
    <row r="10072" spans="1:1" x14ac:dyDescent="0.25">
      <c r="A10072">
        <v>10071</v>
      </c>
    </row>
    <row r="10073" spans="1:1" x14ac:dyDescent="0.25">
      <c r="A10073">
        <v>10072</v>
      </c>
    </row>
    <row r="10074" spans="1:1" x14ac:dyDescent="0.25">
      <c r="A10074">
        <v>10073</v>
      </c>
    </row>
    <row r="10075" spans="1:1" x14ac:dyDescent="0.25">
      <c r="A10075">
        <v>10074</v>
      </c>
    </row>
    <row r="10076" spans="1:1" x14ac:dyDescent="0.25">
      <c r="A10076">
        <v>10075</v>
      </c>
    </row>
    <row r="10077" spans="1:1" x14ac:dyDescent="0.25">
      <c r="A10077">
        <v>10076</v>
      </c>
    </row>
    <row r="10078" spans="1:1" x14ac:dyDescent="0.25">
      <c r="A10078">
        <v>10077</v>
      </c>
    </row>
    <row r="10079" spans="1:1" x14ac:dyDescent="0.25">
      <c r="A10079">
        <v>10078</v>
      </c>
    </row>
    <row r="10080" spans="1:1" x14ac:dyDescent="0.25">
      <c r="A10080">
        <v>10079</v>
      </c>
    </row>
    <row r="10081" spans="1:1" x14ac:dyDescent="0.25">
      <c r="A10081">
        <v>10080</v>
      </c>
    </row>
    <row r="10082" spans="1:1" x14ac:dyDescent="0.25">
      <c r="A10082">
        <v>10081</v>
      </c>
    </row>
    <row r="10083" spans="1:1" x14ac:dyDescent="0.25">
      <c r="A10083">
        <v>10082</v>
      </c>
    </row>
    <row r="10084" spans="1:1" x14ac:dyDescent="0.25">
      <c r="A10084">
        <v>10083</v>
      </c>
    </row>
    <row r="10085" spans="1:1" x14ac:dyDescent="0.25">
      <c r="A10085">
        <v>10084</v>
      </c>
    </row>
    <row r="10086" spans="1:1" x14ac:dyDescent="0.25">
      <c r="A10086">
        <v>10085</v>
      </c>
    </row>
    <row r="10087" spans="1:1" x14ac:dyDescent="0.25">
      <c r="A10087">
        <v>10086</v>
      </c>
    </row>
    <row r="10088" spans="1:1" x14ac:dyDescent="0.25">
      <c r="A10088">
        <v>10087</v>
      </c>
    </row>
    <row r="10089" spans="1:1" x14ac:dyDescent="0.25">
      <c r="A10089">
        <v>10088</v>
      </c>
    </row>
    <row r="10090" spans="1:1" x14ac:dyDescent="0.25">
      <c r="A10090">
        <v>10089</v>
      </c>
    </row>
    <row r="10091" spans="1:1" x14ac:dyDescent="0.25">
      <c r="A10091">
        <v>10090</v>
      </c>
    </row>
    <row r="10092" spans="1:1" x14ac:dyDescent="0.25">
      <c r="A10092">
        <v>10091</v>
      </c>
    </row>
    <row r="10093" spans="1:1" x14ac:dyDescent="0.25">
      <c r="A10093">
        <v>10092</v>
      </c>
    </row>
    <row r="10094" spans="1:1" x14ac:dyDescent="0.25">
      <c r="A10094">
        <v>10093</v>
      </c>
    </row>
    <row r="10095" spans="1:1" x14ac:dyDescent="0.25">
      <c r="A10095">
        <v>10094</v>
      </c>
    </row>
    <row r="10096" spans="1:1" x14ac:dyDescent="0.25">
      <c r="A10096">
        <v>10095</v>
      </c>
    </row>
    <row r="10097" spans="1:1" x14ac:dyDescent="0.25">
      <c r="A10097">
        <v>10096</v>
      </c>
    </row>
    <row r="10098" spans="1:1" x14ac:dyDescent="0.25">
      <c r="A10098">
        <v>10097</v>
      </c>
    </row>
    <row r="10099" spans="1:1" x14ac:dyDescent="0.25">
      <c r="A10099">
        <v>10098</v>
      </c>
    </row>
    <row r="10100" spans="1:1" x14ac:dyDescent="0.25">
      <c r="A10100">
        <v>10099</v>
      </c>
    </row>
    <row r="10101" spans="1:1" x14ac:dyDescent="0.25">
      <c r="A10101">
        <v>10100</v>
      </c>
    </row>
    <row r="10102" spans="1:1" x14ac:dyDescent="0.25">
      <c r="A10102">
        <v>10101</v>
      </c>
    </row>
    <row r="10103" spans="1:1" x14ac:dyDescent="0.25">
      <c r="A10103">
        <v>10102</v>
      </c>
    </row>
    <row r="10104" spans="1:1" x14ac:dyDescent="0.25">
      <c r="A10104">
        <v>10103</v>
      </c>
    </row>
    <row r="10105" spans="1:1" x14ac:dyDescent="0.25">
      <c r="A10105">
        <v>10104</v>
      </c>
    </row>
    <row r="10106" spans="1:1" x14ac:dyDescent="0.25">
      <c r="A10106">
        <v>10105</v>
      </c>
    </row>
    <row r="10107" spans="1:1" x14ac:dyDescent="0.25">
      <c r="A10107">
        <v>10106</v>
      </c>
    </row>
    <row r="10108" spans="1:1" x14ac:dyDescent="0.25">
      <c r="A10108">
        <v>10107</v>
      </c>
    </row>
    <row r="10109" spans="1:1" x14ac:dyDescent="0.25">
      <c r="A10109">
        <v>10108</v>
      </c>
    </row>
    <row r="10110" spans="1:1" x14ac:dyDescent="0.25">
      <c r="A10110">
        <v>10109</v>
      </c>
    </row>
    <row r="10111" spans="1:1" x14ac:dyDescent="0.25">
      <c r="A10111">
        <v>10110</v>
      </c>
    </row>
    <row r="10112" spans="1:1" x14ac:dyDescent="0.25">
      <c r="A10112">
        <v>10111</v>
      </c>
    </row>
    <row r="10113" spans="1:1" x14ac:dyDescent="0.25">
      <c r="A10113">
        <v>10112</v>
      </c>
    </row>
    <row r="10114" spans="1:1" x14ac:dyDescent="0.25">
      <c r="A10114">
        <v>10113</v>
      </c>
    </row>
    <row r="10115" spans="1:1" x14ac:dyDescent="0.25">
      <c r="A10115">
        <v>10114</v>
      </c>
    </row>
    <row r="10116" spans="1:1" x14ac:dyDescent="0.25">
      <c r="A10116">
        <v>10115</v>
      </c>
    </row>
    <row r="10117" spans="1:1" x14ac:dyDescent="0.25">
      <c r="A10117">
        <v>10116</v>
      </c>
    </row>
    <row r="10118" spans="1:1" x14ac:dyDescent="0.25">
      <c r="A10118">
        <v>10117</v>
      </c>
    </row>
    <row r="10119" spans="1:1" x14ac:dyDescent="0.25">
      <c r="A10119">
        <v>10118</v>
      </c>
    </row>
    <row r="10120" spans="1:1" x14ac:dyDescent="0.25">
      <c r="A10120">
        <v>10119</v>
      </c>
    </row>
    <row r="10121" spans="1:1" x14ac:dyDescent="0.25">
      <c r="A10121">
        <v>10120</v>
      </c>
    </row>
    <row r="10122" spans="1:1" x14ac:dyDescent="0.25">
      <c r="A10122">
        <v>10121</v>
      </c>
    </row>
    <row r="10123" spans="1:1" x14ac:dyDescent="0.25">
      <c r="A10123">
        <v>10122</v>
      </c>
    </row>
    <row r="10124" spans="1:1" x14ac:dyDescent="0.25">
      <c r="A10124">
        <v>10123</v>
      </c>
    </row>
    <row r="10125" spans="1:1" x14ac:dyDescent="0.25">
      <c r="A10125">
        <v>10124</v>
      </c>
    </row>
    <row r="10126" spans="1:1" x14ac:dyDescent="0.25">
      <c r="A10126">
        <v>10125</v>
      </c>
    </row>
    <row r="10127" spans="1:1" x14ac:dyDescent="0.25">
      <c r="A10127">
        <v>10126</v>
      </c>
    </row>
    <row r="10128" spans="1:1" x14ac:dyDescent="0.25">
      <c r="A10128">
        <v>10127</v>
      </c>
    </row>
    <row r="10129" spans="1:1" x14ac:dyDescent="0.25">
      <c r="A10129">
        <v>10128</v>
      </c>
    </row>
    <row r="10130" spans="1:1" x14ac:dyDescent="0.25">
      <c r="A10130">
        <v>10129</v>
      </c>
    </row>
    <row r="10131" spans="1:1" x14ac:dyDescent="0.25">
      <c r="A10131">
        <v>10130</v>
      </c>
    </row>
    <row r="10132" spans="1:1" x14ac:dyDescent="0.25">
      <c r="A10132">
        <v>10131</v>
      </c>
    </row>
    <row r="10133" spans="1:1" x14ac:dyDescent="0.25">
      <c r="A10133">
        <v>10132</v>
      </c>
    </row>
    <row r="10134" spans="1:1" x14ac:dyDescent="0.25">
      <c r="A10134">
        <v>10133</v>
      </c>
    </row>
    <row r="10135" spans="1:1" x14ac:dyDescent="0.25">
      <c r="A10135">
        <v>10134</v>
      </c>
    </row>
    <row r="10136" spans="1:1" x14ac:dyDescent="0.25">
      <c r="A10136">
        <v>10135</v>
      </c>
    </row>
    <row r="10137" spans="1:1" x14ac:dyDescent="0.25">
      <c r="A10137">
        <v>10136</v>
      </c>
    </row>
    <row r="10138" spans="1:1" x14ac:dyDescent="0.25">
      <c r="A10138">
        <v>10137</v>
      </c>
    </row>
    <row r="10139" spans="1:1" x14ac:dyDescent="0.25">
      <c r="A10139">
        <v>10138</v>
      </c>
    </row>
    <row r="10140" spans="1:1" x14ac:dyDescent="0.25">
      <c r="A10140">
        <v>10139</v>
      </c>
    </row>
    <row r="10141" spans="1:1" x14ac:dyDescent="0.25">
      <c r="A10141">
        <v>10140</v>
      </c>
    </row>
    <row r="10142" spans="1:1" x14ac:dyDescent="0.25">
      <c r="A10142">
        <v>10141</v>
      </c>
    </row>
    <row r="10143" spans="1:1" x14ac:dyDescent="0.25">
      <c r="A10143">
        <v>10142</v>
      </c>
    </row>
    <row r="10144" spans="1:1" x14ac:dyDescent="0.25">
      <c r="A10144">
        <v>10143</v>
      </c>
    </row>
    <row r="10145" spans="1:1" x14ac:dyDescent="0.25">
      <c r="A10145">
        <v>10144</v>
      </c>
    </row>
    <row r="10146" spans="1:1" x14ac:dyDescent="0.25">
      <c r="A10146">
        <v>10145</v>
      </c>
    </row>
    <row r="10147" spans="1:1" x14ac:dyDescent="0.25">
      <c r="A10147">
        <v>10146</v>
      </c>
    </row>
    <row r="10148" spans="1:1" x14ac:dyDescent="0.25">
      <c r="A10148">
        <v>10147</v>
      </c>
    </row>
    <row r="10149" spans="1:1" x14ac:dyDescent="0.25">
      <c r="A10149">
        <v>10148</v>
      </c>
    </row>
    <row r="10150" spans="1:1" x14ac:dyDescent="0.25">
      <c r="A10150">
        <v>10149</v>
      </c>
    </row>
    <row r="10151" spans="1:1" x14ac:dyDescent="0.25">
      <c r="A10151">
        <v>10150</v>
      </c>
    </row>
    <row r="10152" spans="1:1" x14ac:dyDescent="0.25">
      <c r="A10152">
        <v>10151</v>
      </c>
    </row>
    <row r="10153" spans="1:1" x14ac:dyDescent="0.25">
      <c r="A10153">
        <v>10152</v>
      </c>
    </row>
    <row r="10154" spans="1:1" x14ac:dyDescent="0.25">
      <c r="A10154">
        <v>10153</v>
      </c>
    </row>
    <row r="10155" spans="1:1" x14ac:dyDescent="0.25">
      <c r="A10155">
        <v>10154</v>
      </c>
    </row>
    <row r="10156" spans="1:1" x14ac:dyDescent="0.25">
      <c r="A10156">
        <v>10155</v>
      </c>
    </row>
    <row r="10157" spans="1:1" x14ac:dyDescent="0.25">
      <c r="A10157">
        <v>10156</v>
      </c>
    </row>
    <row r="10158" spans="1:1" x14ac:dyDescent="0.25">
      <c r="A10158">
        <v>10157</v>
      </c>
    </row>
    <row r="10159" spans="1:1" x14ac:dyDescent="0.25">
      <c r="A10159">
        <v>10158</v>
      </c>
    </row>
    <row r="10160" spans="1:1" x14ac:dyDescent="0.25">
      <c r="A10160">
        <v>10159</v>
      </c>
    </row>
    <row r="10161" spans="1:1" x14ac:dyDescent="0.25">
      <c r="A10161">
        <v>10160</v>
      </c>
    </row>
    <row r="10162" spans="1:1" x14ac:dyDescent="0.25">
      <c r="A10162">
        <v>10161</v>
      </c>
    </row>
    <row r="10163" spans="1:1" x14ac:dyDescent="0.25">
      <c r="A10163">
        <v>10162</v>
      </c>
    </row>
    <row r="10164" spans="1:1" x14ac:dyDescent="0.25">
      <c r="A10164">
        <v>10163</v>
      </c>
    </row>
    <row r="10165" spans="1:1" x14ac:dyDescent="0.25">
      <c r="A10165">
        <v>10164</v>
      </c>
    </row>
    <row r="10166" spans="1:1" x14ac:dyDescent="0.25">
      <c r="A10166">
        <v>10165</v>
      </c>
    </row>
    <row r="10167" spans="1:1" x14ac:dyDescent="0.25">
      <c r="A10167">
        <v>10166</v>
      </c>
    </row>
    <row r="10168" spans="1:1" x14ac:dyDescent="0.25">
      <c r="A10168">
        <v>10167</v>
      </c>
    </row>
    <row r="10169" spans="1:1" x14ac:dyDescent="0.25">
      <c r="A10169">
        <v>10168</v>
      </c>
    </row>
    <row r="10170" spans="1:1" x14ac:dyDescent="0.25">
      <c r="A10170">
        <v>10169</v>
      </c>
    </row>
    <row r="10171" spans="1:1" x14ac:dyDescent="0.25">
      <c r="A10171">
        <v>10170</v>
      </c>
    </row>
    <row r="10172" spans="1:1" x14ac:dyDescent="0.25">
      <c r="A10172">
        <v>10171</v>
      </c>
    </row>
    <row r="10173" spans="1:1" x14ac:dyDescent="0.25">
      <c r="A10173">
        <v>10172</v>
      </c>
    </row>
    <row r="10174" spans="1:1" x14ac:dyDescent="0.25">
      <c r="A10174">
        <v>10173</v>
      </c>
    </row>
    <row r="10175" spans="1:1" x14ac:dyDescent="0.25">
      <c r="A10175">
        <v>10174</v>
      </c>
    </row>
    <row r="10176" spans="1:1" x14ac:dyDescent="0.25">
      <c r="A10176">
        <v>10175</v>
      </c>
    </row>
    <row r="10177" spans="1:1" x14ac:dyDescent="0.25">
      <c r="A10177">
        <v>10176</v>
      </c>
    </row>
    <row r="10178" spans="1:1" x14ac:dyDescent="0.25">
      <c r="A10178">
        <v>10177</v>
      </c>
    </row>
    <row r="10179" spans="1:1" x14ac:dyDescent="0.25">
      <c r="A10179">
        <v>10178</v>
      </c>
    </row>
    <row r="10180" spans="1:1" x14ac:dyDescent="0.25">
      <c r="A10180">
        <v>10179</v>
      </c>
    </row>
    <row r="10181" spans="1:1" x14ac:dyDescent="0.25">
      <c r="A10181">
        <v>10180</v>
      </c>
    </row>
    <row r="10182" spans="1:1" x14ac:dyDescent="0.25">
      <c r="A10182">
        <v>10181</v>
      </c>
    </row>
    <row r="10183" spans="1:1" x14ac:dyDescent="0.25">
      <c r="A10183">
        <v>10182</v>
      </c>
    </row>
    <row r="10184" spans="1:1" x14ac:dyDescent="0.25">
      <c r="A10184">
        <v>10183</v>
      </c>
    </row>
    <row r="10185" spans="1:1" x14ac:dyDescent="0.25">
      <c r="A10185">
        <v>10184</v>
      </c>
    </row>
    <row r="10186" spans="1:1" x14ac:dyDescent="0.25">
      <c r="A10186">
        <v>10185</v>
      </c>
    </row>
    <row r="10187" spans="1:1" x14ac:dyDescent="0.25">
      <c r="A10187">
        <v>10186</v>
      </c>
    </row>
    <row r="10188" spans="1:1" x14ac:dyDescent="0.25">
      <c r="A10188">
        <v>10187</v>
      </c>
    </row>
    <row r="10189" spans="1:1" x14ac:dyDescent="0.25">
      <c r="A10189">
        <v>10188</v>
      </c>
    </row>
    <row r="10190" spans="1:1" x14ac:dyDescent="0.25">
      <c r="A10190">
        <v>10189</v>
      </c>
    </row>
    <row r="10191" spans="1:1" x14ac:dyDescent="0.25">
      <c r="A10191">
        <v>10190</v>
      </c>
    </row>
    <row r="10192" spans="1:1" x14ac:dyDescent="0.25">
      <c r="A10192">
        <v>10191</v>
      </c>
    </row>
    <row r="10193" spans="1:1" x14ac:dyDescent="0.25">
      <c r="A10193">
        <v>10192</v>
      </c>
    </row>
    <row r="10194" spans="1:1" x14ac:dyDescent="0.25">
      <c r="A10194">
        <v>10193</v>
      </c>
    </row>
    <row r="10195" spans="1:1" x14ac:dyDescent="0.25">
      <c r="A10195">
        <v>10194</v>
      </c>
    </row>
    <row r="10196" spans="1:1" x14ac:dyDescent="0.25">
      <c r="A10196">
        <v>10195</v>
      </c>
    </row>
    <row r="10197" spans="1:1" x14ac:dyDescent="0.25">
      <c r="A10197">
        <v>10196</v>
      </c>
    </row>
    <row r="10198" spans="1:1" x14ac:dyDescent="0.25">
      <c r="A10198">
        <v>10197</v>
      </c>
    </row>
    <row r="10199" spans="1:1" x14ac:dyDescent="0.25">
      <c r="A10199">
        <v>10198</v>
      </c>
    </row>
    <row r="10200" spans="1:1" x14ac:dyDescent="0.25">
      <c r="A10200">
        <v>10199</v>
      </c>
    </row>
    <row r="10201" spans="1:1" x14ac:dyDescent="0.25">
      <c r="A10201">
        <v>10200</v>
      </c>
    </row>
    <row r="10202" spans="1:1" x14ac:dyDescent="0.25">
      <c r="A10202">
        <v>10201</v>
      </c>
    </row>
    <row r="10203" spans="1:1" x14ac:dyDescent="0.25">
      <c r="A10203">
        <v>10202</v>
      </c>
    </row>
    <row r="10204" spans="1:1" x14ac:dyDescent="0.25">
      <c r="A10204">
        <v>10203</v>
      </c>
    </row>
    <row r="10205" spans="1:1" x14ac:dyDescent="0.25">
      <c r="A10205">
        <v>10204</v>
      </c>
    </row>
    <row r="10206" spans="1:1" x14ac:dyDescent="0.25">
      <c r="A10206">
        <v>10205</v>
      </c>
    </row>
    <row r="10207" spans="1:1" x14ac:dyDescent="0.25">
      <c r="A10207">
        <v>10206</v>
      </c>
    </row>
    <row r="10208" spans="1:1" x14ac:dyDescent="0.25">
      <c r="A10208">
        <v>10207</v>
      </c>
    </row>
    <row r="10209" spans="1:1" x14ac:dyDescent="0.25">
      <c r="A10209">
        <v>10208</v>
      </c>
    </row>
    <row r="10210" spans="1:1" x14ac:dyDescent="0.25">
      <c r="A10210">
        <v>10209</v>
      </c>
    </row>
    <row r="10211" spans="1:1" x14ac:dyDescent="0.25">
      <c r="A10211">
        <v>10210</v>
      </c>
    </row>
    <row r="10212" spans="1:1" x14ac:dyDescent="0.25">
      <c r="A10212">
        <v>10211</v>
      </c>
    </row>
    <row r="10213" spans="1:1" x14ac:dyDescent="0.25">
      <c r="A10213">
        <v>10212</v>
      </c>
    </row>
    <row r="10214" spans="1:1" x14ac:dyDescent="0.25">
      <c r="A10214">
        <v>10213</v>
      </c>
    </row>
    <row r="10215" spans="1:1" x14ac:dyDescent="0.25">
      <c r="A10215">
        <v>10214</v>
      </c>
    </row>
    <row r="10216" spans="1:1" x14ac:dyDescent="0.25">
      <c r="A10216">
        <v>10215</v>
      </c>
    </row>
    <row r="10217" spans="1:1" x14ac:dyDescent="0.25">
      <c r="A10217">
        <v>10216</v>
      </c>
    </row>
    <row r="10218" spans="1:1" x14ac:dyDescent="0.25">
      <c r="A10218">
        <v>10217</v>
      </c>
    </row>
    <row r="10219" spans="1:1" x14ac:dyDescent="0.25">
      <c r="A10219">
        <v>10218</v>
      </c>
    </row>
    <row r="10220" spans="1:1" x14ac:dyDescent="0.25">
      <c r="A10220">
        <v>10219</v>
      </c>
    </row>
    <row r="10221" spans="1:1" x14ac:dyDescent="0.25">
      <c r="A10221">
        <v>10220</v>
      </c>
    </row>
    <row r="10222" spans="1:1" x14ac:dyDescent="0.25">
      <c r="A10222">
        <v>10221</v>
      </c>
    </row>
    <row r="10223" spans="1:1" x14ac:dyDescent="0.25">
      <c r="A10223">
        <v>10222</v>
      </c>
    </row>
    <row r="10224" spans="1:1" x14ac:dyDescent="0.25">
      <c r="A10224">
        <v>10223</v>
      </c>
    </row>
    <row r="10225" spans="1:1" x14ac:dyDescent="0.25">
      <c r="A10225">
        <v>10224</v>
      </c>
    </row>
    <row r="10226" spans="1:1" x14ac:dyDescent="0.25">
      <c r="A10226">
        <v>10225</v>
      </c>
    </row>
    <row r="10227" spans="1:1" x14ac:dyDescent="0.25">
      <c r="A10227">
        <v>10226</v>
      </c>
    </row>
    <row r="10228" spans="1:1" x14ac:dyDescent="0.25">
      <c r="A10228">
        <v>10227</v>
      </c>
    </row>
    <row r="10229" spans="1:1" x14ac:dyDescent="0.25">
      <c r="A10229">
        <v>10228</v>
      </c>
    </row>
    <row r="10230" spans="1:1" x14ac:dyDescent="0.25">
      <c r="A10230">
        <v>10229</v>
      </c>
    </row>
    <row r="10231" spans="1:1" x14ac:dyDescent="0.25">
      <c r="A10231">
        <v>10230</v>
      </c>
    </row>
    <row r="10232" spans="1:1" x14ac:dyDescent="0.25">
      <c r="A10232">
        <v>10231</v>
      </c>
    </row>
    <row r="10233" spans="1:1" x14ac:dyDescent="0.25">
      <c r="A10233">
        <v>10232</v>
      </c>
    </row>
    <row r="10234" spans="1:1" x14ac:dyDescent="0.25">
      <c r="A10234">
        <v>10233</v>
      </c>
    </row>
    <row r="10235" spans="1:1" x14ac:dyDescent="0.25">
      <c r="A10235">
        <v>10234</v>
      </c>
    </row>
    <row r="10236" spans="1:1" x14ac:dyDescent="0.25">
      <c r="A10236">
        <v>10235</v>
      </c>
    </row>
    <row r="10237" spans="1:1" x14ac:dyDescent="0.25">
      <c r="A10237">
        <v>10236</v>
      </c>
    </row>
    <row r="10238" spans="1:1" x14ac:dyDescent="0.25">
      <c r="A10238">
        <v>10237</v>
      </c>
    </row>
    <row r="10239" spans="1:1" x14ac:dyDescent="0.25">
      <c r="A10239">
        <v>10238</v>
      </c>
    </row>
    <row r="10240" spans="1:1" x14ac:dyDescent="0.25">
      <c r="A10240">
        <v>10239</v>
      </c>
    </row>
    <row r="10241" spans="1:1" x14ac:dyDescent="0.25">
      <c r="A10241">
        <v>10240</v>
      </c>
    </row>
    <row r="10242" spans="1:1" x14ac:dyDescent="0.25">
      <c r="A10242">
        <v>10241</v>
      </c>
    </row>
    <row r="10243" spans="1:1" x14ac:dyDescent="0.25">
      <c r="A10243">
        <v>10242</v>
      </c>
    </row>
    <row r="10244" spans="1:1" x14ac:dyDescent="0.25">
      <c r="A10244">
        <v>10243</v>
      </c>
    </row>
    <row r="10245" spans="1:1" x14ac:dyDescent="0.25">
      <c r="A10245">
        <v>10244</v>
      </c>
    </row>
    <row r="10246" spans="1:1" x14ac:dyDescent="0.25">
      <c r="A10246">
        <v>10245</v>
      </c>
    </row>
    <row r="10247" spans="1:1" x14ac:dyDescent="0.25">
      <c r="A10247">
        <v>10246</v>
      </c>
    </row>
    <row r="10248" spans="1:1" x14ac:dyDescent="0.25">
      <c r="A10248">
        <v>10247</v>
      </c>
    </row>
    <row r="10249" spans="1:1" x14ac:dyDescent="0.25">
      <c r="A10249">
        <v>10248</v>
      </c>
    </row>
    <row r="10250" spans="1:1" x14ac:dyDescent="0.25">
      <c r="A10250">
        <v>10249</v>
      </c>
    </row>
    <row r="10251" spans="1:1" x14ac:dyDescent="0.25">
      <c r="A10251">
        <v>10250</v>
      </c>
    </row>
    <row r="10252" spans="1:1" x14ac:dyDescent="0.25">
      <c r="A10252">
        <v>10251</v>
      </c>
    </row>
    <row r="10253" spans="1:1" x14ac:dyDescent="0.25">
      <c r="A10253">
        <v>10252</v>
      </c>
    </row>
    <row r="10254" spans="1:1" x14ac:dyDescent="0.25">
      <c r="A10254">
        <v>10253</v>
      </c>
    </row>
    <row r="10255" spans="1:1" x14ac:dyDescent="0.25">
      <c r="A10255">
        <v>10254</v>
      </c>
    </row>
    <row r="10256" spans="1:1" x14ac:dyDescent="0.25">
      <c r="A10256">
        <v>10255</v>
      </c>
    </row>
    <row r="10257" spans="1:1" x14ac:dyDescent="0.25">
      <c r="A10257">
        <v>10256</v>
      </c>
    </row>
    <row r="10258" spans="1:1" x14ac:dyDescent="0.25">
      <c r="A10258">
        <v>10257</v>
      </c>
    </row>
    <row r="10259" spans="1:1" x14ac:dyDescent="0.25">
      <c r="A10259">
        <v>10258</v>
      </c>
    </row>
    <row r="10260" spans="1:1" x14ac:dyDescent="0.25">
      <c r="A10260">
        <v>10259</v>
      </c>
    </row>
    <row r="10261" spans="1:1" x14ac:dyDescent="0.25">
      <c r="A10261">
        <v>10260</v>
      </c>
    </row>
    <row r="10262" spans="1:1" x14ac:dyDescent="0.25">
      <c r="A10262">
        <v>10261</v>
      </c>
    </row>
    <row r="10263" spans="1:1" x14ac:dyDescent="0.25">
      <c r="A10263">
        <v>10262</v>
      </c>
    </row>
    <row r="10264" spans="1:1" x14ac:dyDescent="0.25">
      <c r="A10264">
        <v>10263</v>
      </c>
    </row>
    <row r="10265" spans="1:1" x14ac:dyDescent="0.25">
      <c r="A10265">
        <v>10264</v>
      </c>
    </row>
    <row r="10266" spans="1:1" x14ac:dyDescent="0.25">
      <c r="A10266">
        <v>10265</v>
      </c>
    </row>
    <row r="10267" spans="1:1" x14ac:dyDescent="0.25">
      <c r="A10267">
        <v>10266</v>
      </c>
    </row>
    <row r="10268" spans="1:1" x14ac:dyDescent="0.25">
      <c r="A10268">
        <v>10267</v>
      </c>
    </row>
    <row r="10269" spans="1:1" x14ac:dyDescent="0.25">
      <c r="A10269">
        <v>10268</v>
      </c>
    </row>
    <row r="10270" spans="1:1" x14ac:dyDescent="0.25">
      <c r="A10270">
        <v>10269</v>
      </c>
    </row>
    <row r="10271" spans="1:1" x14ac:dyDescent="0.25">
      <c r="A10271">
        <v>10270</v>
      </c>
    </row>
    <row r="10272" spans="1:1" x14ac:dyDescent="0.25">
      <c r="A10272">
        <v>10271</v>
      </c>
    </row>
    <row r="10273" spans="1:1" x14ac:dyDescent="0.25">
      <c r="A10273">
        <v>10272</v>
      </c>
    </row>
    <row r="10274" spans="1:1" x14ac:dyDescent="0.25">
      <c r="A10274">
        <v>10273</v>
      </c>
    </row>
    <row r="10275" spans="1:1" x14ac:dyDescent="0.25">
      <c r="A10275">
        <v>10274</v>
      </c>
    </row>
    <row r="10276" spans="1:1" x14ac:dyDescent="0.25">
      <c r="A10276">
        <v>10275</v>
      </c>
    </row>
    <row r="10277" spans="1:1" x14ac:dyDescent="0.25">
      <c r="A10277">
        <v>10276</v>
      </c>
    </row>
    <row r="10278" spans="1:1" x14ac:dyDescent="0.25">
      <c r="A10278">
        <v>10277</v>
      </c>
    </row>
    <row r="10279" spans="1:1" x14ac:dyDescent="0.25">
      <c r="A10279">
        <v>10278</v>
      </c>
    </row>
    <row r="10280" spans="1:1" x14ac:dyDescent="0.25">
      <c r="A10280">
        <v>10279</v>
      </c>
    </row>
    <row r="10281" spans="1:1" x14ac:dyDescent="0.25">
      <c r="A10281">
        <v>10280</v>
      </c>
    </row>
    <row r="10282" spans="1:1" x14ac:dyDescent="0.25">
      <c r="A10282">
        <v>10281</v>
      </c>
    </row>
    <row r="10283" spans="1:1" x14ac:dyDescent="0.25">
      <c r="A10283">
        <v>10282</v>
      </c>
    </row>
    <row r="10284" spans="1:1" x14ac:dyDescent="0.25">
      <c r="A10284">
        <v>10283</v>
      </c>
    </row>
    <row r="10285" spans="1:1" x14ac:dyDescent="0.25">
      <c r="A10285">
        <v>10284</v>
      </c>
    </row>
    <row r="10286" spans="1:1" x14ac:dyDescent="0.25">
      <c r="A10286">
        <v>10285</v>
      </c>
    </row>
    <row r="10287" spans="1:1" x14ac:dyDescent="0.25">
      <c r="A10287">
        <v>10286</v>
      </c>
    </row>
    <row r="10288" spans="1:1" x14ac:dyDescent="0.25">
      <c r="A10288">
        <v>10287</v>
      </c>
    </row>
    <row r="10289" spans="1:1" x14ac:dyDescent="0.25">
      <c r="A10289">
        <v>10288</v>
      </c>
    </row>
    <row r="10290" spans="1:1" x14ac:dyDescent="0.25">
      <c r="A10290">
        <v>10289</v>
      </c>
    </row>
    <row r="10291" spans="1:1" x14ac:dyDescent="0.25">
      <c r="A10291">
        <v>10290</v>
      </c>
    </row>
    <row r="10292" spans="1:1" x14ac:dyDescent="0.25">
      <c r="A10292">
        <v>10291</v>
      </c>
    </row>
    <row r="10293" spans="1:1" x14ac:dyDescent="0.25">
      <c r="A10293">
        <v>10292</v>
      </c>
    </row>
    <row r="10294" spans="1:1" x14ac:dyDescent="0.25">
      <c r="A10294">
        <v>10293</v>
      </c>
    </row>
    <row r="10295" spans="1:1" x14ac:dyDescent="0.25">
      <c r="A10295">
        <v>10294</v>
      </c>
    </row>
    <row r="10296" spans="1:1" x14ac:dyDescent="0.25">
      <c r="A10296">
        <v>10295</v>
      </c>
    </row>
    <row r="10297" spans="1:1" x14ac:dyDescent="0.25">
      <c r="A10297">
        <v>10296</v>
      </c>
    </row>
    <row r="10298" spans="1:1" x14ac:dyDescent="0.25">
      <c r="A10298">
        <v>10297</v>
      </c>
    </row>
    <row r="10299" spans="1:1" x14ac:dyDescent="0.25">
      <c r="A10299">
        <v>10298</v>
      </c>
    </row>
    <row r="10300" spans="1:1" x14ac:dyDescent="0.25">
      <c r="A10300">
        <v>10299</v>
      </c>
    </row>
    <row r="10301" spans="1:1" x14ac:dyDescent="0.25">
      <c r="A10301">
        <v>10300</v>
      </c>
    </row>
    <row r="10302" spans="1:1" x14ac:dyDescent="0.25">
      <c r="A10302">
        <v>10301</v>
      </c>
    </row>
    <row r="10303" spans="1:1" x14ac:dyDescent="0.25">
      <c r="A10303">
        <v>10302</v>
      </c>
    </row>
    <row r="10304" spans="1:1" x14ac:dyDescent="0.25">
      <c r="A10304">
        <v>10303</v>
      </c>
    </row>
    <row r="10305" spans="1:1" x14ac:dyDescent="0.25">
      <c r="A10305">
        <v>10304</v>
      </c>
    </row>
    <row r="10306" spans="1:1" x14ac:dyDescent="0.25">
      <c r="A10306">
        <v>10305</v>
      </c>
    </row>
    <row r="10307" spans="1:1" x14ac:dyDescent="0.25">
      <c r="A10307">
        <v>10306</v>
      </c>
    </row>
    <row r="10308" spans="1:1" x14ac:dyDescent="0.25">
      <c r="A10308">
        <v>10307</v>
      </c>
    </row>
    <row r="10309" spans="1:1" x14ac:dyDescent="0.25">
      <c r="A10309">
        <v>10308</v>
      </c>
    </row>
    <row r="10310" spans="1:1" x14ac:dyDescent="0.25">
      <c r="A10310">
        <v>10309</v>
      </c>
    </row>
    <row r="10311" spans="1:1" x14ac:dyDescent="0.25">
      <c r="A10311">
        <v>10310</v>
      </c>
    </row>
    <row r="10312" spans="1:1" x14ac:dyDescent="0.25">
      <c r="A10312">
        <v>10311</v>
      </c>
    </row>
    <row r="10313" spans="1:1" x14ac:dyDescent="0.25">
      <c r="A10313">
        <v>10312</v>
      </c>
    </row>
    <row r="10314" spans="1:1" x14ac:dyDescent="0.25">
      <c r="A10314">
        <v>10313</v>
      </c>
    </row>
    <row r="10315" spans="1:1" x14ac:dyDescent="0.25">
      <c r="A10315">
        <v>10314</v>
      </c>
    </row>
    <row r="10316" spans="1:1" x14ac:dyDescent="0.25">
      <c r="A10316">
        <v>10315</v>
      </c>
    </row>
    <row r="10317" spans="1:1" x14ac:dyDescent="0.25">
      <c r="A10317">
        <v>10316</v>
      </c>
    </row>
    <row r="10318" spans="1:1" x14ac:dyDescent="0.25">
      <c r="A10318">
        <v>10317</v>
      </c>
    </row>
    <row r="10319" spans="1:1" x14ac:dyDescent="0.25">
      <c r="A10319">
        <v>10318</v>
      </c>
    </row>
    <row r="10320" spans="1:1" x14ac:dyDescent="0.25">
      <c r="A10320">
        <v>10319</v>
      </c>
    </row>
    <row r="10321" spans="1:1" x14ac:dyDescent="0.25">
      <c r="A10321">
        <v>10320</v>
      </c>
    </row>
    <row r="10322" spans="1:1" x14ac:dyDescent="0.25">
      <c r="A10322">
        <v>10321</v>
      </c>
    </row>
    <row r="10323" spans="1:1" x14ac:dyDescent="0.25">
      <c r="A10323">
        <v>10322</v>
      </c>
    </row>
    <row r="10324" spans="1:1" x14ac:dyDescent="0.25">
      <c r="A10324">
        <v>10323</v>
      </c>
    </row>
    <row r="10325" spans="1:1" x14ac:dyDescent="0.25">
      <c r="A10325">
        <v>10324</v>
      </c>
    </row>
    <row r="10326" spans="1:1" x14ac:dyDescent="0.25">
      <c r="A10326">
        <v>10325</v>
      </c>
    </row>
    <row r="10327" spans="1:1" x14ac:dyDescent="0.25">
      <c r="A10327">
        <v>10326</v>
      </c>
    </row>
    <row r="10328" spans="1:1" x14ac:dyDescent="0.25">
      <c r="A10328">
        <v>10327</v>
      </c>
    </row>
    <row r="10329" spans="1:1" x14ac:dyDescent="0.25">
      <c r="A10329">
        <v>10328</v>
      </c>
    </row>
    <row r="10330" spans="1:1" x14ac:dyDescent="0.25">
      <c r="A10330">
        <v>10329</v>
      </c>
    </row>
    <row r="10331" spans="1:1" x14ac:dyDescent="0.25">
      <c r="A10331">
        <v>10330</v>
      </c>
    </row>
    <row r="10332" spans="1:1" x14ac:dyDescent="0.25">
      <c r="A10332">
        <v>10331</v>
      </c>
    </row>
    <row r="10333" spans="1:1" x14ac:dyDescent="0.25">
      <c r="A10333">
        <v>10332</v>
      </c>
    </row>
    <row r="10334" spans="1:1" x14ac:dyDescent="0.25">
      <c r="A10334">
        <v>10333</v>
      </c>
    </row>
    <row r="10335" spans="1:1" x14ac:dyDescent="0.25">
      <c r="A10335">
        <v>10334</v>
      </c>
    </row>
    <row r="10336" spans="1:1" x14ac:dyDescent="0.25">
      <c r="A10336">
        <v>10335</v>
      </c>
    </row>
    <row r="10337" spans="1:1" x14ac:dyDescent="0.25">
      <c r="A10337">
        <v>10336</v>
      </c>
    </row>
    <row r="10338" spans="1:1" x14ac:dyDescent="0.25">
      <c r="A10338">
        <v>10337</v>
      </c>
    </row>
    <row r="10339" spans="1:1" x14ac:dyDescent="0.25">
      <c r="A10339">
        <v>10338</v>
      </c>
    </row>
    <row r="10340" spans="1:1" x14ac:dyDescent="0.25">
      <c r="A10340">
        <v>10339</v>
      </c>
    </row>
    <row r="10341" spans="1:1" x14ac:dyDescent="0.25">
      <c r="A10341">
        <v>10340</v>
      </c>
    </row>
    <row r="10342" spans="1:1" x14ac:dyDescent="0.25">
      <c r="A10342">
        <v>10341</v>
      </c>
    </row>
    <row r="10343" spans="1:1" x14ac:dyDescent="0.25">
      <c r="A10343">
        <v>10342</v>
      </c>
    </row>
    <row r="10344" spans="1:1" x14ac:dyDescent="0.25">
      <c r="A10344">
        <v>10343</v>
      </c>
    </row>
    <row r="10345" spans="1:1" x14ac:dyDescent="0.25">
      <c r="A10345">
        <v>10344</v>
      </c>
    </row>
    <row r="10346" spans="1:1" x14ac:dyDescent="0.25">
      <c r="A10346">
        <v>10345</v>
      </c>
    </row>
    <row r="10347" spans="1:1" x14ac:dyDescent="0.25">
      <c r="A10347">
        <v>10346</v>
      </c>
    </row>
    <row r="10348" spans="1:1" x14ac:dyDescent="0.25">
      <c r="A10348">
        <v>10347</v>
      </c>
    </row>
    <row r="10349" spans="1:1" x14ac:dyDescent="0.25">
      <c r="A10349">
        <v>10348</v>
      </c>
    </row>
    <row r="10350" spans="1:1" x14ac:dyDescent="0.25">
      <c r="A10350">
        <v>10349</v>
      </c>
    </row>
    <row r="10351" spans="1:1" x14ac:dyDescent="0.25">
      <c r="A10351">
        <v>10350</v>
      </c>
    </row>
    <row r="10352" spans="1:1" x14ac:dyDescent="0.25">
      <c r="A10352">
        <v>10351</v>
      </c>
    </row>
    <row r="10353" spans="1:1" x14ac:dyDescent="0.25">
      <c r="A10353">
        <v>10352</v>
      </c>
    </row>
    <row r="10354" spans="1:1" x14ac:dyDescent="0.25">
      <c r="A10354">
        <v>10353</v>
      </c>
    </row>
    <row r="10355" spans="1:1" x14ac:dyDescent="0.25">
      <c r="A10355">
        <v>10354</v>
      </c>
    </row>
    <row r="10356" spans="1:1" x14ac:dyDescent="0.25">
      <c r="A10356">
        <v>10355</v>
      </c>
    </row>
    <row r="10357" spans="1:1" x14ac:dyDescent="0.25">
      <c r="A10357">
        <v>10356</v>
      </c>
    </row>
    <row r="10358" spans="1:1" x14ac:dyDescent="0.25">
      <c r="A10358">
        <v>10357</v>
      </c>
    </row>
    <row r="10359" spans="1:1" x14ac:dyDescent="0.25">
      <c r="A10359">
        <v>10358</v>
      </c>
    </row>
    <row r="10360" spans="1:1" x14ac:dyDescent="0.25">
      <c r="A10360">
        <v>10359</v>
      </c>
    </row>
    <row r="10361" spans="1:1" x14ac:dyDescent="0.25">
      <c r="A10361">
        <v>10360</v>
      </c>
    </row>
    <row r="10362" spans="1:1" x14ac:dyDescent="0.25">
      <c r="A10362">
        <v>10361</v>
      </c>
    </row>
    <row r="10363" spans="1:1" x14ac:dyDescent="0.25">
      <c r="A10363">
        <v>10362</v>
      </c>
    </row>
    <row r="10364" spans="1:1" x14ac:dyDescent="0.25">
      <c r="A10364">
        <v>10363</v>
      </c>
    </row>
    <row r="10365" spans="1:1" x14ac:dyDescent="0.25">
      <c r="A10365">
        <v>10364</v>
      </c>
    </row>
    <row r="10366" spans="1:1" x14ac:dyDescent="0.25">
      <c r="A10366">
        <v>10365</v>
      </c>
    </row>
    <row r="10367" spans="1:1" x14ac:dyDescent="0.25">
      <c r="A10367">
        <v>10366</v>
      </c>
    </row>
    <row r="10368" spans="1:1" x14ac:dyDescent="0.25">
      <c r="A10368">
        <v>10367</v>
      </c>
    </row>
    <row r="10369" spans="1:1" x14ac:dyDescent="0.25">
      <c r="A10369">
        <v>10368</v>
      </c>
    </row>
    <row r="10370" spans="1:1" x14ac:dyDescent="0.25">
      <c r="A10370">
        <v>10369</v>
      </c>
    </row>
    <row r="10371" spans="1:1" x14ac:dyDescent="0.25">
      <c r="A10371">
        <v>10370</v>
      </c>
    </row>
    <row r="10372" spans="1:1" x14ac:dyDescent="0.25">
      <c r="A10372">
        <v>10371</v>
      </c>
    </row>
    <row r="10373" spans="1:1" x14ac:dyDescent="0.25">
      <c r="A10373">
        <v>10372</v>
      </c>
    </row>
    <row r="10374" spans="1:1" x14ac:dyDescent="0.25">
      <c r="A10374">
        <v>10373</v>
      </c>
    </row>
    <row r="10375" spans="1:1" x14ac:dyDescent="0.25">
      <c r="A10375">
        <v>10374</v>
      </c>
    </row>
    <row r="10376" spans="1:1" x14ac:dyDescent="0.25">
      <c r="A10376">
        <v>10375</v>
      </c>
    </row>
    <row r="10377" spans="1:1" x14ac:dyDescent="0.25">
      <c r="A10377">
        <v>10376</v>
      </c>
    </row>
    <row r="10378" spans="1:1" x14ac:dyDescent="0.25">
      <c r="A10378">
        <v>10377</v>
      </c>
    </row>
    <row r="10379" spans="1:1" x14ac:dyDescent="0.25">
      <c r="A10379">
        <v>10378</v>
      </c>
    </row>
    <row r="10380" spans="1:1" x14ac:dyDescent="0.25">
      <c r="A10380">
        <v>10379</v>
      </c>
    </row>
    <row r="10381" spans="1:1" x14ac:dyDescent="0.25">
      <c r="A10381">
        <v>10380</v>
      </c>
    </row>
    <row r="10382" spans="1:1" x14ac:dyDescent="0.25">
      <c r="A10382">
        <v>10381</v>
      </c>
    </row>
    <row r="10383" spans="1:1" x14ac:dyDescent="0.25">
      <c r="A10383">
        <v>10382</v>
      </c>
    </row>
    <row r="10384" spans="1:1" x14ac:dyDescent="0.25">
      <c r="A10384">
        <v>10383</v>
      </c>
    </row>
    <row r="10385" spans="1:1" x14ac:dyDescent="0.25">
      <c r="A10385">
        <v>10384</v>
      </c>
    </row>
    <row r="10386" spans="1:1" x14ac:dyDescent="0.25">
      <c r="A10386">
        <v>10385</v>
      </c>
    </row>
    <row r="10387" spans="1:1" x14ac:dyDescent="0.25">
      <c r="A10387">
        <v>10386</v>
      </c>
    </row>
    <row r="10388" spans="1:1" x14ac:dyDescent="0.25">
      <c r="A10388">
        <v>10387</v>
      </c>
    </row>
    <row r="10389" spans="1:1" x14ac:dyDescent="0.25">
      <c r="A10389">
        <v>10388</v>
      </c>
    </row>
    <row r="10390" spans="1:1" x14ac:dyDescent="0.25">
      <c r="A10390">
        <v>10389</v>
      </c>
    </row>
    <row r="10391" spans="1:1" x14ac:dyDescent="0.25">
      <c r="A10391">
        <v>10390</v>
      </c>
    </row>
    <row r="10392" spans="1:1" x14ac:dyDescent="0.25">
      <c r="A10392">
        <v>10391</v>
      </c>
    </row>
    <row r="10393" spans="1:1" x14ac:dyDescent="0.25">
      <c r="A10393">
        <v>10392</v>
      </c>
    </row>
    <row r="10394" spans="1:1" x14ac:dyDescent="0.25">
      <c r="A10394">
        <v>10393</v>
      </c>
    </row>
    <row r="10395" spans="1:1" x14ac:dyDescent="0.25">
      <c r="A10395">
        <v>10394</v>
      </c>
    </row>
    <row r="10396" spans="1:1" x14ac:dyDescent="0.25">
      <c r="A10396">
        <v>10395</v>
      </c>
    </row>
    <row r="10397" spans="1:1" x14ac:dyDescent="0.25">
      <c r="A10397">
        <v>10396</v>
      </c>
    </row>
    <row r="10398" spans="1:1" x14ac:dyDescent="0.25">
      <c r="A10398">
        <v>10397</v>
      </c>
    </row>
    <row r="10399" spans="1:1" x14ac:dyDescent="0.25">
      <c r="A10399">
        <v>10398</v>
      </c>
    </row>
    <row r="10400" spans="1:1" x14ac:dyDescent="0.25">
      <c r="A10400">
        <v>10399</v>
      </c>
    </row>
    <row r="10401" spans="1:1" x14ac:dyDescent="0.25">
      <c r="A10401">
        <v>10400</v>
      </c>
    </row>
    <row r="10402" spans="1:1" x14ac:dyDescent="0.25">
      <c r="A10402">
        <v>10401</v>
      </c>
    </row>
    <row r="10403" spans="1:1" x14ac:dyDescent="0.25">
      <c r="A10403">
        <v>10402</v>
      </c>
    </row>
    <row r="10404" spans="1:1" x14ac:dyDescent="0.25">
      <c r="A10404">
        <v>10403</v>
      </c>
    </row>
    <row r="10405" spans="1:1" x14ac:dyDescent="0.25">
      <c r="A10405">
        <v>10404</v>
      </c>
    </row>
    <row r="10406" spans="1:1" x14ac:dyDescent="0.25">
      <c r="A10406">
        <v>10405</v>
      </c>
    </row>
    <row r="10407" spans="1:1" x14ac:dyDescent="0.25">
      <c r="A10407">
        <v>10406</v>
      </c>
    </row>
    <row r="10408" spans="1:1" x14ac:dyDescent="0.25">
      <c r="A10408">
        <v>10407</v>
      </c>
    </row>
    <row r="10409" spans="1:1" x14ac:dyDescent="0.25">
      <c r="A10409">
        <v>10408</v>
      </c>
    </row>
    <row r="10410" spans="1:1" x14ac:dyDescent="0.25">
      <c r="A10410">
        <v>10409</v>
      </c>
    </row>
    <row r="10411" spans="1:1" x14ac:dyDescent="0.25">
      <c r="A10411">
        <v>10410</v>
      </c>
    </row>
    <row r="10412" spans="1:1" x14ac:dyDescent="0.25">
      <c r="A10412">
        <v>10411</v>
      </c>
    </row>
    <row r="10413" spans="1:1" x14ac:dyDescent="0.25">
      <c r="A10413">
        <v>10412</v>
      </c>
    </row>
    <row r="10414" spans="1:1" x14ac:dyDescent="0.25">
      <c r="A10414">
        <v>10413</v>
      </c>
    </row>
    <row r="10415" spans="1:1" x14ac:dyDescent="0.25">
      <c r="A10415">
        <v>10414</v>
      </c>
    </row>
    <row r="10416" spans="1:1" x14ac:dyDescent="0.25">
      <c r="A10416">
        <v>10415</v>
      </c>
    </row>
    <row r="10417" spans="1:1" x14ac:dyDescent="0.25">
      <c r="A10417">
        <v>10416</v>
      </c>
    </row>
    <row r="10418" spans="1:1" x14ac:dyDescent="0.25">
      <c r="A10418">
        <v>10417</v>
      </c>
    </row>
    <row r="10419" spans="1:1" x14ac:dyDescent="0.25">
      <c r="A10419">
        <v>10418</v>
      </c>
    </row>
    <row r="10420" spans="1:1" x14ac:dyDescent="0.25">
      <c r="A10420">
        <v>10419</v>
      </c>
    </row>
    <row r="10421" spans="1:1" x14ac:dyDescent="0.25">
      <c r="A10421">
        <v>10420</v>
      </c>
    </row>
    <row r="10422" spans="1:1" x14ac:dyDescent="0.25">
      <c r="A10422">
        <v>10421</v>
      </c>
    </row>
    <row r="10423" spans="1:1" x14ac:dyDescent="0.25">
      <c r="A10423">
        <v>10422</v>
      </c>
    </row>
    <row r="10424" spans="1:1" x14ac:dyDescent="0.25">
      <c r="A10424">
        <v>10423</v>
      </c>
    </row>
    <row r="10425" spans="1:1" x14ac:dyDescent="0.25">
      <c r="A10425">
        <v>10424</v>
      </c>
    </row>
    <row r="10426" spans="1:1" x14ac:dyDescent="0.25">
      <c r="A10426">
        <v>10425</v>
      </c>
    </row>
    <row r="10427" spans="1:1" x14ac:dyDescent="0.25">
      <c r="A10427">
        <v>10426</v>
      </c>
    </row>
    <row r="10428" spans="1:1" x14ac:dyDescent="0.25">
      <c r="A10428">
        <v>10427</v>
      </c>
    </row>
    <row r="10429" spans="1:1" x14ac:dyDescent="0.25">
      <c r="A10429">
        <v>10428</v>
      </c>
    </row>
    <row r="10430" spans="1:1" x14ac:dyDescent="0.25">
      <c r="A10430">
        <v>10429</v>
      </c>
    </row>
    <row r="10431" spans="1:1" x14ac:dyDescent="0.25">
      <c r="A10431">
        <v>10430</v>
      </c>
    </row>
    <row r="10432" spans="1:1" x14ac:dyDescent="0.25">
      <c r="A10432">
        <v>10431</v>
      </c>
    </row>
    <row r="10433" spans="1:1" x14ac:dyDescent="0.25">
      <c r="A10433">
        <v>10432</v>
      </c>
    </row>
    <row r="10434" spans="1:1" x14ac:dyDescent="0.25">
      <c r="A10434">
        <v>10433</v>
      </c>
    </row>
    <row r="10435" spans="1:1" x14ac:dyDescent="0.25">
      <c r="A10435">
        <v>10434</v>
      </c>
    </row>
    <row r="10436" spans="1:1" x14ac:dyDescent="0.25">
      <c r="A10436">
        <v>10435</v>
      </c>
    </row>
    <row r="10437" spans="1:1" x14ac:dyDescent="0.25">
      <c r="A10437">
        <v>10436</v>
      </c>
    </row>
    <row r="10438" spans="1:1" x14ac:dyDescent="0.25">
      <c r="A10438">
        <v>10437</v>
      </c>
    </row>
    <row r="10439" spans="1:1" x14ac:dyDescent="0.25">
      <c r="A10439">
        <v>10438</v>
      </c>
    </row>
    <row r="10440" spans="1:1" x14ac:dyDescent="0.25">
      <c r="A10440">
        <v>10439</v>
      </c>
    </row>
    <row r="10441" spans="1:1" x14ac:dyDescent="0.25">
      <c r="A10441">
        <v>10440</v>
      </c>
    </row>
    <row r="10442" spans="1:1" x14ac:dyDescent="0.25">
      <c r="A10442">
        <v>10441</v>
      </c>
    </row>
    <row r="10443" spans="1:1" x14ac:dyDescent="0.25">
      <c r="A10443">
        <v>10442</v>
      </c>
    </row>
    <row r="10444" spans="1:1" x14ac:dyDescent="0.25">
      <c r="A10444">
        <v>10443</v>
      </c>
    </row>
    <row r="10445" spans="1:1" x14ac:dyDescent="0.25">
      <c r="A10445">
        <v>10444</v>
      </c>
    </row>
    <row r="10446" spans="1:1" x14ac:dyDescent="0.25">
      <c r="A10446">
        <v>10445</v>
      </c>
    </row>
    <row r="10447" spans="1:1" x14ac:dyDescent="0.25">
      <c r="A10447">
        <v>10446</v>
      </c>
    </row>
    <row r="10448" spans="1:1" x14ac:dyDescent="0.25">
      <c r="A10448">
        <v>10447</v>
      </c>
    </row>
    <row r="10449" spans="1:1" x14ac:dyDescent="0.25">
      <c r="A10449">
        <v>10448</v>
      </c>
    </row>
    <row r="10450" spans="1:1" x14ac:dyDescent="0.25">
      <c r="A10450">
        <v>10449</v>
      </c>
    </row>
    <row r="10451" spans="1:1" x14ac:dyDescent="0.25">
      <c r="A10451">
        <v>10450</v>
      </c>
    </row>
    <row r="10452" spans="1:1" x14ac:dyDescent="0.25">
      <c r="A10452">
        <v>10451</v>
      </c>
    </row>
    <row r="10453" spans="1:1" x14ac:dyDescent="0.25">
      <c r="A10453">
        <v>10452</v>
      </c>
    </row>
    <row r="10454" spans="1:1" x14ac:dyDescent="0.25">
      <c r="A10454">
        <v>10453</v>
      </c>
    </row>
    <row r="10455" spans="1:1" x14ac:dyDescent="0.25">
      <c r="A10455">
        <v>10454</v>
      </c>
    </row>
    <row r="10456" spans="1:1" x14ac:dyDescent="0.25">
      <c r="A10456">
        <v>10455</v>
      </c>
    </row>
    <row r="10457" spans="1:1" x14ac:dyDescent="0.25">
      <c r="A10457">
        <v>10456</v>
      </c>
    </row>
    <row r="10458" spans="1:1" x14ac:dyDescent="0.25">
      <c r="A10458">
        <v>10457</v>
      </c>
    </row>
    <row r="10459" spans="1:1" x14ac:dyDescent="0.25">
      <c r="A10459">
        <v>10458</v>
      </c>
    </row>
    <row r="10460" spans="1:1" x14ac:dyDescent="0.25">
      <c r="A10460">
        <v>10459</v>
      </c>
    </row>
    <row r="10461" spans="1:1" x14ac:dyDescent="0.25">
      <c r="A10461">
        <v>10460</v>
      </c>
    </row>
    <row r="10462" spans="1:1" x14ac:dyDescent="0.25">
      <c r="A10462">
        <v>10461</v>
      </c>
    </row>
    <row r="10463" spans="1:1" x14ac:dyDescent="0.25">
      <c r="A10463">
        <v>10462</v>
      </c>
    </row>
    <row r="10464" spans="1:1" x14ac:dyDescent="0.25">
      <c r="A10464">
        <v>10463</v>
      </c>
    </row>
    <row r="10465" spans="1:1" x14ac:dyDescent="0.25">
      <c r="A10465">
        <v>10464</v>
      </c>
    </row>
    <row r="10466" spans="1:1" x14ac:dyDescent="0.25">
      <c r="A10466">
        <v>10465</v>
      </c>
    </row>
    <row r="10467" spans="1:1" x14ac:dyDescent="0.25">
      <c r="A10467">
        <v>10466</v>
      </c>
    </row>
    <row r="10468" spans="1:1" x14ac:dyDescent="0.25">
      <c r="A10468">
        <v>10467</v>
      </c>
    </row>
    <row r="10469" spans="1:1" x14ac:dyDescent="0.25">
      <c r="A10469">
        <v>10468</v>
      </c>
    </row>
    <row r="10470" spans="1:1" x14ac:dyDescent="0.25">
      <c r="A10470">
        <v>10469</v>
      </c>
    </row>
    <row r="10471" spans="1:1" x14ac:dyDescent="0.25">
      <c r="A10471">
        <v>10470</v>
      </c>
    </row>
    <row r="10472" spans="1:1" x14ac:dyDescent="0.25">
      <c r="A10472">
        <v>10471</v>
      </c>
    </row>
    <row r="10473" spans="1:1" x14ac:dyDescent="0.25">
      <c r="A10473">
        <v>10472</v>
      </c>
    </row>
    <row r="10474" spans="1:1" x14ac:dyDescent="0.25">
      <c r="A10474">
        <v>10473</v>
      </c>
    </row>
    <row r="10475" spans="1:1" x14ac:dyDescent="0.25">
      <c r="A10475">
        <v>10474</v>
      </c>
    </row>
    <row r="10476" spans="1:1" x14ac:dyDescent="0.25">
      <c r="A10476">
        <v>10475</v>
      </c>
    </row>
    <row r="10477" spans="1:1" x14ac:dyDescent="0.25">
      <c r="A10477">
        <v>10476</v>
      </c>
    </row>
    <row r="10478" spans="1:1" x14ac:dyDescent="0.25">
      <c r="A10478">
        <v>10477</v>
      </c>
    </row>
    <row r="10479" spans="1:1" x14ac:dyDescent="0.25">
      <c r="A10479">
        <v>10478</v>
      </c>
    </row>
    <row r="10480" spans="1:1" x14ac:dyDescent="0.25">
      <c r="A10480">
        <v>10479</v>
      </c>
    </row>
    <row r="10481" spans="1:1" x14ac:dyDescent="0.25">
      <c r="A10481">
        <v>10480</v>
      </c>
    </row>
    <row r="10482" spans="1:1" x14ac:dyDescent="0.25">
      <c r="A10482">
        <v>10481</v>
      </c>
    </row>
    <row r="10483" spans="1:1" x14ac:dyDescent="0.25">
      <c r="A10483">
        <v>10482</v>
      </c>
    </row>
    <row r="10484" spans="1:1" x14ac:dyDescent="0.25">
      <c r="A10484">
        <v>10483</v>
      </c>
    </row>
    <row r="10485" spans="1:1" x14ac:dyDescent="0.25">
      <c r="A10485">
        <v>10484</v>
      </c>
    </row>
    <row r="10486" spans="1:1" x14ac:dyDescent="0.25">
      <c r="A10486">
        <v>10485</v>
      </c>
    </row>
    <row r="10487" spans="1:1" x14ac:dyDescent="0.25">
      <c r="A10487">
        <v>10486</v>
      </c>
    </row>
    <row r="10488" spans="1:1" x14ac:dyDescent="0.25">
      <c r="A10488">
        <v>10487</v>
      </c>
    </row>
    <row r="10489" spans="1:1" x14ac:dyDescent="0.25">
      <c r="A10489">
        <v>10488</v>
      </c>
    </row>
    <row r="10490" spans="1:1" x14ac:dyDescent="0.25">
      <c r="A10490">
        <v>10489</v>
      </c>
    </row>
    <row r="10491" spans="1:1" x14ac:dyDescent="0.25">
      <c r="A10491">
        <v>10490</v>
      </c>
    </row>
    <row r="10492" spans="1:1" x14ac:dyDescent="0.25">
      <c r="A10492">
        <v>10491</v>
      </c>
    </row>
    <row r="10493" spans="1:1" x14ac:dyDescent="0.25">
      <c r="A10493">
        <v>10492</v>
      </c>
    </row>
    <row r="10494" spans="1:1" x14ac:dyDescent="0.25">
      <c r="A10494">
        <v>10493</v>
      </c>
    </row>
    <row r="10495" spans="1:1" x14ac:dyDescent="0.25">
      <c r="A10495">
        <v>10494</v>
      </c>
    </row>
    <row r="10496" spans="1:1" x14ac:dyDescent="0.25">
      <c r="A10496">
        <v>10495</v>
      </c>
    </row>
    <row r="10497" spans="1:1" x14ac:dyDescent="0.25">
      <c r="A10497">
        <v>10496</v>
      </c>
    </row>
    <row r="10498" spans="1:1" x14ac:dyDescent="0.25">
      <c r="A10498">
        <v>10497</v>
      </c>
    </row>
    <row r="10499" spans="1:1" x14ac:dyDescent="0.25">
      <c r="A10499">
        <v>10498</v>
      </c>
    </row>
    <row r="10500" spans="1:1" x14ac:dyDescent="0.25">
      <c r="A10500">
        <v>10499</v>
      </c>
    </row>
    <row r="10501" spans="1:1" x14ac:dyDescent="0.25">
      <c r="A10501">
        <v>10500</v>
      </c>
    </row>
    <row r="10502" spans="1:1" x14ac:dyDescent="0.25">
      <c r="A10502">
        <v>10501</v>
      </c>
    </row>
    <row r="10503" spans="1:1" x14ac:dyDescent="0.25">
      <c r="A10503">
        <v>10502</v>
      </c>
    </row>
    <row r="10504" spans="1:1" x14ac:dyDescent="0.25">
      <c r="A10504">
        <v>10503</v>
      </c>
    </row>
    <row r="10505" spans="1:1" x14ac:dyDescent="0.25">
      <c r="A10505">
        <v>10504</v>
      </c>
    </row>
    <row r="10506" spans="1:1" x14ac:dyDescent="0.25">
      <c r="A10506">
        <v>10505</v>
      </c>
    </row>
    <row r="10507" spans="1:1" x14ac:dyDescent="0.25">
      <c r="A10507">
        <v>10506</v>
      </c>
    </row>
    <row r="10508" spans="1:1" x14ac:dyDescent="0.25">
      <c r="A10508">
        <v>10507</v>
      </c>
    </row>
    <row r="10509" spans="1:1" x14ac:dyDescent="0.25">
      <c r="A10509">
        <v>10508</v>
      </c>
    </row>
    <row r="10510" spans="1:1" x14ac:dyDescent="0.25">
      <c r="A10510">
        <v>10509</v>
      </c>
    </row>
    <row r="10511" spans="1:1" x14ac:dyDescent="0.25">
      <c r="A10511">
        <v>10510</v>
      </c>
    </row>
    <row r="10512" spans="1:1" x14ac:dyDescent="0.25">
      <c r="A10512">
        <v>10511</v>
      </c>
    </row>
    <row r="10513" spans="1:1" x14ac:dyDescent="0.25">
      <c r="A10513">
        <v>10512</v>
      </c>
    </row>
    <row r="10514" spans="1:1" x14ac:dyDescent="0.25">
      <c r="A10514">
        <v>10513</v>
      </c>
    </row>
    <row r="10515" spans="1:1" x14ac:dyDescent="0.25">
      <c r="A10515">
        <v>10514</v>
      </c>
    </row>
    <row r="10516" spans="1:1" x14ac:dyDescent="0.25">
      <c r="A10516">
        <v>10515</v>
      </c>
    </row>
    <row r="10517" spans="1:1" x14ac:dyDescent="0.25">
      <c r="A10517">
        <v>10516</v>
      </c>
    </row>
    <row r="10518" spans="1:1" x14ac:dyDescent="0.25">
      <c r="A10518">
        <v>10517</v>
      </c>
    </row>
    <row r="10519" spans="1:1" x14ac:dyDescent="0.25">
      <c r="A10519">
        <v>10518</v>
      </c>
    </row>
    <row r="10520" spans="1:1" x14ac:dyDescent="0.25">
      <c r="A10520">
        <v>10519</v>
      </c>
    </row>
    <row r="10521" spans="1:1" x14ac:dyDescent="0.25">
      <c r="A10521">
        <v>10520</v>
      </c>
    </row>
    <row r="10522" spans="1:1" x14ac:dyDescent="0.25">
      <c r="A10522">
        <v>10521</v>
      </c>
    </row>
    <row r="10523" spans="1:1" x14ac:dyDescent="0.25">
      <c r="A10523">
        <v>10522</v>
      </c>
    </row>
    <row r="10524" spans="1:1" x14ac:dyDescent="0.25">
      <c r="A10524">
        <v>10523</v>
      </c>
    </row>
    <row r="10525" spans="1:1" x14ac:dyDescent="0.25">
      <c r="A10525">
        <v>10524</v>
      </c>
    </row>
    <row r="10526" spans="1:1" x14ac:dyDescent="0.25">
      <c r="A10526">
        <v>10525</v>
      </c>
    </row>
    <row r="10527" spans="1:1" x14ac:dyDescent="0.25">
      <c r="A10527">
        <v>10526</v>
      </c>
    </row>
    <row r="10528" spans="1:1" x14ac:dyDescent="0.25">
      <c r="A10528">
        <v>10527</v>
      </c>
    </row>
    <row r="10529" spans="1:1" x14ac:dyDescent="0.25">
      <c r="A10529">
        <v>10528</v>
      </c>
    </row>
    <row r="10530" spans="1:1" x14ac:dyDescent="0.25">
      <c r="A10530">
        <v>10529</v>
      </c>
    </row>
    <row r="10531" spans="1:1" x14ac:dyDescent="0.25">
      <c r="A10531">
        <v>10530</v>
      </c>
    </row>
    <row r="10532" spans="1:1" x14ac:dyDescent="0.25">
      <c r="A10532">
        <v>10531</v>
      </c>
    </row>
    <row r="10533" spans="1:1" x14ac:dyDescent="0.25">
      <c r="A10533">
        <v>10532</v>
      </c>
    </row>
    <row r="10534" spans="1:1" x14ac:dyDescent="0.25">
      <c r="A10534">
        <v>10533</v>
      </c>
    </row>
    <row r="10535" spans="1:1" x14ac:dyDescent="0.25">
      <c r="A10535">
        <v>10534</v>
      </c>
    </row>
    <row r="10536" spans="1:1" x14ac:dyDescent="0.25">
      <c r="A10536">
        <v>10535</v>
      </c>
    </row>
    <row r="10537" spans="1:1" x14ac:dyDescent="0.25">
      <c r="A10537">
        <v>10536</v>
      </c>
    </row>
    <row r="10538" spans="1:1" x14ac:dyDescent="0.25">
      <c r="A10538">
        <v>10537</v>
      </c>
    </row>
    <row r="10539" spans="1:1" x14ac:dyDescent="0.25">
      <c r="A10539">
        <v>10538</v>
      </c>
    </row>
    <row r="10540" spans="1:1" x14ac:dyDescent="0.25">
      <c r="A10540">
        <v>10539</v>
      </c>
    </row>
    <row r="10541" spans="1:1" x14ac:dyDescent="0.25">
      <c r="A10541">
        <v>10540</v>
      </c>
    </row>
    <row r="10542" spans="1:1" x14ac:dyDescent="0.25">
      <c r="A10542">
        <v>10541</v>
      </c>
    </row>
    <row r="10543" spans="1:1" x14ac:dyDescent="0.25">
      <c r="A10543">
        <v>10542</v>
      </c>
    </row>
    <row r="10544" spans="1:1" x14ac:dyDescent="0.25">
      <c r="A10544">
        <v>10543</v>
      </c>
    </row>
    <row r="10545" spans="1:1" x14ac:dyDescent="0.25">
      <c r="A10545">
        <v>10544</v>
      </c>
    </row>
    <row r="10546" spans="1:1" x14ac:dyDescent="0.25">
      <c r="A10546">
        <v>10545</v>
      </c>
    </row>
    <row r="10547" spans="1:1" x14ac:dyDescent="0.25">
      <c r="A10547">
        <v>10546</v>
      </c>
    </row>
    <row r="10548" spans="1:1" x14ac:dyDescent="0.25">
      <c r="A10548">
        <v>10547</v>
      </c>
    </row>
    <row r="10549" spans="1:1" x14ac:dyDescent="0.25">
      <c r="A10549">
        <v>10548</v>
      </c>
    </row>
    <row r="10550" spans="1:1" x14ac:dyDescent="0.25">
      <c r="A10550">
        <v>10549</v>
      </c>
    </row>
    <row r="10551" spans="1:1" x14ac:dyDescent="0.25">
      <c r="A10551">
        <v>10550</v>
      </c>
    </row>
    <row r="10552" spans="1:1" x14ac:dyDescent="0.25">
      <c r="A10552">
        <v>10551</v>
      </c>
    </row>
    <row r="10553" spans="1:1" x14ac:dyDescent="0.25">
      <c r="A10553">
        <v>10552</v>
      </c>
    </row>
    <row r="10554" spans="1:1" x14ac:dyDescent="0.25">
      <c r="A10554">
        <v>10553</v>
      </c>
    </row>
    <row r="10555" spans="1:1" x14ac:dyDescent="0.25">
      <c r="A10555">
        <v>10554</v>
      </c>
    </row>
    <row r="10556" spans="1:1" x14ac:dyDescent="0.25">
      <c r="A10556">
        <v>10555</v>
      </c>
    </row>
    <row r="10557" spans="1:1" x14ac:dyDescent="0.25">
      <c r="A10557">
        <v>10556</v>
      </c>
    </row>
    <row r="10558" spans="1:1" x14ac:dyDescent="0.25">
      <c r="A10558">
        <v>10557</v>
      </c>
    </row>
    <row r="10559" spans="1:1" x14ac:dyDescent="0.25">
      <c r="A10559">
        <v>10558</v>
      </c>
    </row>
    <row r="10560" spans="1:1" x14ac:dyDescent="0.25">
      <c r="A10560">
        <v>10559</v>
      </c>
    </row>
    <row r="10561" spans="1:1" x14ac:dyDescent="0.25">
      <c r="A10561">
        <v>10560</v>
      </c>
    </row>
    <row r="10562" spans="1:1" x14ac:dyDescent="0.25">
      <c r="A10562">
        <v>10561</v>
      </c>
    </row>
    <row r="10563" spans="1:1" x14ac:dyDescent="0.25">
      <c r="A10563">
        <v>10562</v>
      </c>
    </row>
    <row r="10564" spans="1:1" x14ac:dyDescent="0.25">
      <c r="A10564">
        <v>10563</v>
      </c>
    </row>
    <row r="10565" spans="1:1" x14ac:dyDescent="0.25">
      <c r="A10565">
        <v>10564</v>
      </c>
    </row>
    <row r="10566" spans="1:1" x14ac:dyDescent="0.25">
      <c r="A10566">
        <v>10565</v>
      </c>
    </row>
    <row r="10567" spans="1:1" x14ac:dyDescent="0.25">
      <c r="A10567">
        <v>10566</v>
      </c>
    </row>
    <row r="10568" spans="1:1" x14ac:dyDescent="0.25">
      <c r="A10568">
        <v>10567</v>
      </c>
    </row>
    <row r="10569" spans="1:1" x14ac:dyDescent="0.25">
      <c r="A10569">
        <v>10568</v>
      </c>
    </row>
    <row r="10570" spans="1:1" x14ac:dyDescent="0.25">
      <c r="A10570">
        <v>10569</v>
      </c>
    </row>
    <row r="10571" spans="1:1" x14ac:dyDescent="0.25">
      <c r="A10571">
        <v>10570</v>
      </c>
    </row>
    <row r="10572" spans="1:1" x14ac:dyDescent="0.25">
      <c r="A10572">
        <v>10571</v>
      </c>
    </row>
    <row r="10573" spans="1:1" x14ac:dyDescent="0.25">
      <c r="A10573">
        <v>10572</v>
      </c>
    </row>
    <row r="10574" spans="1:1" x14ac:dyDescent="0.25">
      <c r="A10574">
        <v>10573</v>
      </c>
    </row>
    <row r="10575" spans="1:1" x14ac:dyDescent="0.25">
      <c r="A10575">
        <v>10574</v>
      </c>
    </row>
    <row r="10576" spans="1:1" x14ac:dyDescent="0.25">
      <c r="A10576">
        <v>10575</v>
      </c>
    </row>
    <row r="10577" spans="1:1" x14ac:dyDescent="0.25">
      <c r="A10577">
        <v>10576</v>
      </c>
    </row>
    <row r="10578" spans="1:1" x14ac:dyDescent="0.25">
      <c r="A10578">
        <v>10577</v>
      </c>
    </row>
    <row r="10579" spans="1:1" x14ac:dyDescent="0.25">
      <c r="A10579">
        <v>10578</v>
      </c>
    </row>
    <row r="10580" spans="1:1" x14ac:dyDescent="0.25">
      <c r="A10580">
        <v>10579</v>
      </c>
    </row>
    <row r="10581" spans="1:1" x14ac:dyDescent="0.25">
      <c r="A10581">
        <v>10580</v>
      </c>
    </row>
    <row r="10582" spans="1:1" x14ac:dyDescent="0.25">
      <c r="A10582">
        <v>10581</v>
      </c>
    </row>
    <row r="10583" spans="1:1" x14ac:dyDescent="0.25">
      <c r="A10583">
        <v>10582</v>
      </c>
    </row>
    <row r="10584" spans="1:1" x14ac:dyDescent="0.25">
      <c r="A10584">
        <v>10583</v>
      </c>
    </row>
    <row r="10585" spans="1:1" x14ac:dyDescent="0.25">
      <c r="A10585">
        <v>10584</v>
      </c>
    </row>
    <row r="10586" spans="1:1" x14ac:dyDescent="0.25">
      <c r="A10586">
        <v>10585</v>
      </c>
    </row>
    <row r="10587" spans="1:1" x14ac:dyDescent="0.25">
      <c r="A10587">
        <v>10586</v>
      </c>
    </row>
    <row r="10588" spans="1:1" x14ac:dyDescent="0.25">
      <c r="A10588">
        <v>10587</v>
      </c>
    </row>
    <row r="10589" spans="1:1" x14ac:dyDescent="0.25">
      <c r="A10589">
        <v>10588</v>
      </c>
    </row>
    <row r="10590" spans="1:1" x14ac:dyDescent="0.25">
      <c r="A10590">
        <v>10589</v>
      </c>
    </row>
    <row r="10591" spans="1:1" x14ac:dyDescent="0.25">
      <c r="A10591">
        <v>10590</v>
      </c>
    </row>
    <row r="10592" spans="1:1" x14ac:dyDescent="0.25">
      <c r="A10592">
        <v>10591</v>
      </c>
    </row>
    <row r="10593" spans="1:1" x14ac:dyDescent="0.25">
      <c r="A10593">
        <v>10592</v>
      </c>
    </row>
    <row r="10594" spans="1:1" x14ac:dyDescent="0.25">
      <c r="A10594">
        <v>10593</v>
      </c>
    </row>
    <row r="10595" spans="1:1" x14ac:dyDescent="0.25">
      <c r="A10595">
        <v>10594</v>
      </c>
    </row>
    <row r="10596" spans="1:1" x14ac:dyDescent="0.25">
      <c r="A10596">
        <v>10595</v>
      </c>
    </row>
    <row r="10597" spans="1:1" x14ac:dyDescent="0.25">
      <c r="A10597">
        <v>10596</v>
      </c>
    </row>
    <row r="10598" spans="1:1" x14ac:dyDescent="0.25">
      <c r="A10598">
        <v>10597</v>
      </c>
    </row>
    <row r="10599" spans="1:1" x14ac:dyDescent="0.25">
      <c r="A10599">
        <v>10598</v>
      </c>
    </row>
    <row r="10600" spans="1:1" x14ac:dyDescent="0.25">
      <c r="A10600">
        <v>10599</v>
      </c>
    </row>
    <row r="10601" spans="1:1" x14ac:dyDescent="0.25">
      <c r="A10601">
        <v>10600</v>
      </c>
    </row>
    <row r="10602" spans="1:1" x14ac:dyDescent="0.25">
      <c r="A10602">
        <v>10601</v>
      </c>
    </row>
    <row r="10603" spans="1:1" x14ac:dyDescent="0.25">
      <c r="A10603">
        <v>10602</v>
      </c>
    </row>
    <row r="10604" spans="1:1" x14ac:dyDescent="0.25">
      <c r="A10604">
        <v>10603</v>
      </c>
    </row>
    <row r="10605" spans="1:1" x14ac:dyDescent="0.25">
      <c r="A10605">
        <v>10604</v>
      </c>
    </row>
    <row r="10606" spans="1:1" x14ac:dyDescent="0.25">
      <c r="A10606">
        <v>10605</v>
      </c>
    </row>
    <row r="10607" spans="1:1" x14ac:dyDescent="0.25">
      <c r="A10607">
        <v>10606</v>
      </c>
    </row>
    <row r="10608" spans="1:1" x14ac:dyDescent="0.25">
      <c r="A10608">
        <v>10607</v>
      </c>
    </row>
    <row r="10609" spans="1:1" x14ac:dyDescent="0.25">
      <c r="A10609">
        <v>10608</v>
      </c>
    </row>
    <row r="10610" spans="1:1" x14ac:dyDescent="0.25">
      <c r="A10610">
        <v>10609</v>
      </c>
    </row>
    <row r="10611" spans="1:1" x14ac:dyDescent="0.25">
      <c r="A10611">
        <v>10610</v>
      </c>
    </row>
    <row r="10612" spans="1:1" x14ac:dyDescent="0.25">
      <c r="A10612">
        <v>10611</v>
      </c>
    </row>
    <row r="10613" spans="1:1" x14ac:dyDescent="0.25">
      <c r="A10613">
        <v>10612</v>
      </c>
    </row>
    <row r="10614" spans="1:1" x14ac:dyDescent="0.25">
      <c r="A10614">
        <v>10613</v>
      </c>
    </row>
    <row r="10615" spans="1:1" x14ac:dyDescent="0.25">
      <c r="A10615">
        <v>10614</v>
      </c>
    </row>
    <row r="10616" spans="1:1" x14ac:dyDescent="0.25">
      <c r="A10616">
        <v>10615</v>
      </c>
    </row>
    <row r="10617" spans="1:1" x14ac:dyDescent="0.25">
      <c r="A10617">
        <v>10616</v>
      </c>
    </row>
    <row r="10618" spans="1:1" x14ac:dyDescent="0.25">
      <c r="A10618">
        <v>10617</v>
      </c>
    </row>
    <row r="10619" spans="1:1" x14ac:dyDescent="0.25">
      <c r="A10619">
        <v>10618</v>
      </c>
    </row>
    <row r="10620" spans="1:1" x14ac:dyDescent="0.25">
      <c r="A10620">
        <v>10619</v>
      </c>
    </row>
    <row r="10621" spans="1:1" x14ac:dyDescent="0.25">
      <c r="A10621">
        <v>10620</v>
      </c>
    </row>
    <row r="10622" spans="1:1" x14ac:dyDescent="0.25">
      <c r="A10622">
        <v>10621</v>
      </c>
    </row>
    <row r="10623" spans="1:1" x14ac:dyDescent="0.25">
      <c r="A10623">
        <v>10622</v>
      </c>
    </row>
    <row r="10624" spans="1:1" x14ac:dyDescent="0.25">
      <c r="A10624">
        <v>10623</v>
      </c>
    </row>
    <row r="10625" spans="1:1" x14ac:dyDescent="0.25">
      <c r="A10625">
        <v>10624</v>
      </c>
    </row>
    <row r="10626" spans="1:1" x14ac:dyDescent="0.25">
      <c r="A10626">
        <v>10625</v>
      </c>
    </row>
    <row r="10627" spans="1:1" x14ac:dyDescent="0.25">
      <c r="A10627">
        <v>10626</v>
      </c>
    </row>
    <row r="10628" spans="1:1" x14ac:dyDescent="0.25">
      <c r="A10628">
        <v>10627</v>
      </c>
    </row>
    <row r="10629" spans="1:1" x14ac:dyDescent="0.25">
      <c r="A10629">
        <v>10628</v>
      </c>
    </row>
    <row r="10630" spans="1:1" x14ac:dyDescent="0.25">
      <c r="A10630">
        <v>10629</v>
      </c>
    </row>
    <row r="10631" spans="1:1" x14ac:dyDescent="0.25">
      <c r="A10631">
        <v>10630</v>
      </c>
    </row>
    <row r="10632" spans="1:1" x14ac:dyDescent="0.25">
      <c r="A10632">
        <v>10631</v>
      </c>
    </row>
    <row r="10633" spans="1:1" x14ac:dyDescent="0.25">
      <c r="A10633">
        <v>10632</v>
      </c>
    </row>
    <row r="10634" spans="1:1" x14ac:dyDescent="0.25">
      <c r="A10634">
        <v>10633</v>
      </c>
    </row>
    <row r="10635" spans="1:1" x14ac:dyDescent="0.25">
      <c r="A10635">
        <v>10634</v>
      </c>
    </row>
    <row r="10636" spans="1:1" x14ac:dyDescent="0.25">
      <c r="A10636">
        <v>10635</v>
      </c>
    </row>
    <row r="10637" spans="1:1" x14ac:dyDescent="0.25">
      <c r="A10637">
        <v>10636</v>
      </c>
    </row>
    <row r="10638" spans="1:1" x14ac:dyDescent="0.25">
      <c r="A10638">
        <v>10637</v>
      </c>
    </row>
    <row r="10639" spans="1:1" x14ac:dyDescent="0.25">
      <c r="A10639">
        <v>10638</v>
      </c>
    </row>
    <row r="10640" spans="1:1" x14ac:dyDescent="0.25">
      <c r="A10640">
        <v>10639</v>
      </c>
    </row>
    <row r="10641" spans="1:1" x14ac:dyDescent="0.25">
      <c r="A10641">
        <v>10640</v>
      </c>
    </row>
    <row r="10642" spans="1:1" x14ac:dyDescent="0.25">
      <c r="A10642">
        <v>10641</v>
      </c>
    </row>
    <row r="10643" spans="1:1" x14ac:dyDescent="0.25">
      <c r="A10643">
        <v>10642</v>
      </c>
    </row>
    <row r="10644" spans="1:1" x14ac:dyDescent="0.25">
      <c r="A10644">
        <v>10643</v>
      </c>
    </row>
    <row r="10645" spans="1:1" x14ac:dyDescent="0.25">
      <c r="A10645">
        <v>10644</v>
      </c>
    </row>
    <row r="10646" spans="1:1" x14ac:dyDescent="0.25">
      <c r="A10646">
        <v>10645</v>
      </c>
    </row>
    <row r="10647" spans="1:1" x14ac:dyDescent="0.25">
      <c r="A10647">
        <v>10646</v>
      </c>
    </row>
    <row r="10648" spans="1:1" x14ac:dyDescent="0.25">
      <c r="A10648">
        <v>10647</v>
      </c>
    </row>
    <row r="10649" spans="1:1" x14ac:dyDescent="0.25">
      <c r="A10649">
        <v>10648</v>
      </c>
    </row>
    <row r="10650" spans="1:1" x14ac:dyDescent="0.25">
      <c r="A10650">
        <v>10649</v>
      </c>
    </row>
    <row r="10651" spans="1:1" x14ac:dyDescent="0.25">
      <c r="A10651">
        <v>10650</v>
      </c>
    </row>
    <row r="10652" spans="1:1" x14ac:dyDescent="0.25">
      <c r="A10652">
        <v>10651</v>
      </c>
    </row>
    <row r="10653" spans="1:1" x14ac:dyDescent="0.25">
      <c r="A10653">
        <v>10652</v>
      </c>
    </row>
    <row r="10654" spans="1:1" x14ac:dyDescent="0.25">
      <c r="A10654">
        <v>10653</v>
      </c>
    </row>
    <row r="10655" spans="1:1" x14ac:dyDescent="0.25">
      <c r="A10655">
        <v>10654</v>
      </c>
    </row>
    <row r="10656" spans="1:1" x14ac:dyDescent="0.25">
      <c r="A10656">
        <v>10655</v>
      </c>
    </row>
    <row r="10657" spans="1:1" x14ac:dyDescent="0.25">
      <c r="A10657">
        <v>10656</v>
      </c>
    </row>
    <row r="10658" spans="1:1" x14ac:dyDescent="0.25">
      <c r="A10658">
        <v>10657</v>
      </c>
    </row>
    <row r="10659" spans="1:1" x14ac:dyDescent="0.25">
      <c r="A10659">
        <v>10658</v>
      </c>
    </row>
    <row r="10660" spans="1:1" x14ac:dyDescent="0.25">
      <c r="A10660">
        <v>10659</v>
      </c>
    </row>
    <row r="10661" spans="1:1" x14ac:dyDescent="0.25">
      <c r="A10661">
        <v>10660</v>
      </c>
    </row>
    <row r="10662" spans="1:1" x14ac:dyDescent="0.25">
      <c r="A10662">
        <v>10661</v>
      </c>
    </row>
    <row r="10663" spans="1:1" x14ac:dyDescent="0.25">
      <c r="A10663">
        <v>10662</v>
      </c>
    </row>
    <row r="10664" spans="1:1" x14ac:dyDescent="0.25">
      <c r="A10664">
        <v>10663</v>
      </c>
    </row>
    <row r="10665" spans="1:1" x14ac:dyDescent="0.25">
      <c r="A10665">
        <v>10664</v>
      </c>
    </row>
    <row r="10666" spans="1:1" x14ac:dyDescent="0.25">
      <c r="A10666">
        <v>10665</v>
      </c>
    </row>
    <row r="10667" spans="1:1" x14ac:dyDescent="0.25">
      <c r="A10667">
        <v>10666</v>
      </c>
    </row>
    <row r="10668" spans="1:1" x14ac:dyDescent="0.25">
      <c r="A10668">
        <v>10667</v>
      </c>
    </row>
    <row r="10669" spans="1:1" x14ac:dyDescent="0.25">
      <c r="A10669">
        <v>10668</v>
      </c>
    </row>
    <row r="10670" spans="1:1" x14ac:dyDescent="0.25">
      <c r="A10670">
        <v>10669</v>
      </c>
    </row>
    <row r="10671" spans="1:1" x14ac:dyDescent="0.25">
      <c r="A10671">
        <v>10670</v>
      </c>
    </row>
    <row r="10672" spans="1:1" x14ac:dyDescent="0.25">
      <c r="A10672">
        <v>10671</v>
      </c>
    </row>
    <row r="10673" spans="1:1" x14ac:dyDescent="0.25">
      <c r="A10673">
        <v>10672</v>
      </c>
    </row>
    <row r="10674" spans="1:1" x14ac:dyDescent="0.25">
      <c r="A10674">
        <v>10673</v>
      </c>
    </row>
    <row r="10675" spans="1:1" x14ac:dyDescent="0.25">
      <c r="A10675">
        <v>10674</v>
      </c>
    </row>
    <row r="10676" spans="1:1" x14ac:dyDescent="0.25">
      <c r="A10676">
        <v>10675</v>
      </c>
    </row>
    <row r="10677" spans="1:1" x14ac:dyDescent="0.25">
      <c r="A10677">
        <v>10676</v>
      </c>
    </row>
    <row r="10678" spans="1:1" x14ac:dyDescent="0.25">
      <c r="A10678">
        <v>10677</v>
      </c>
    </row>
    <row r="10679" spans="1:1" x14ac:dyDescent="0.25">
      <c r="A10679">
        <v>10678</v>
      </c>
    </row>
    <row r="10680" spans="1:1" x14ac:dyDescent="0.25">
      <c r="A10680">
        <v>10679</v>
      </c>
    </row>
    <row r="10681" spans="1:1" x14ac:dyDescent="0.25">
      <c r="A10681">
        <v>10680</v>
      </c>
    </row>
    <row r="10682" spans="1:1" x14ac:dyDescent="0.25">
      <c r="A10682">
        <v>10681</v>
      </c>
    </row>
    <row r="10683" spans="1:1" x14ac:dyDescent="0.25">
      <c r="A10683">
        <v>10682</v>
      </c>
    </row>
    <row r="10684" spans="1:1" x14ac:dyDescent="0.25">
      <c r="A10684">
        <v>10683</v>
      </c>
    </row>
    <row r="10685" spans="1:1" x14ac:dyDescent="0.25">
      <c r="A10685">
        <v>10684</v>
      </c>
    </row>
    <row r="10686" spans="1:1" x14ac:dyDescent="0.25">
      <c r="A10686">
        <v>10685</v>
      </c>
    </row>
    <row r="10687" spans="1:1" x14ac:dyDescent="0.25">
      <c r="A10687">
        <v>10686</v>
      </c>
    </row>
    <row r="10688" spans="1:1" x14ac:dyDescent="0.25">
      <c r="A10688">
        <v>10687</v>
      </c>
    </row>
    <row r="10689" spans="1:1" x14ac:dyDescent="0.25">
      <c r="A10689">
        <v>10688</v>
      </c>
    </row>
    <row r="10690" spans="1:1" x14ac:dyDescent="0.25">
      <c r="A10690">
        <v>10689</v>
      </c>
    </row>
    <row r="10691" spans="1:1" x14ac:dyDescent="0.25">
      <c r="A10691">
        <v>10690</v>
      </c>
    </row>
    <row r="10692" spans="1:1" x14ac:dyDescent="0.25">
      <c r="A10692">
        <v>10691</v>
      </c>
    </row>
    <row r="10693" spans="1:1" x14ac:dyDescent="0.25">
      <c r="A10693">
        <v>10692</v>
      </c>
    </row>
    <row r="10694" spans="1:1" x14ac:dyDescent="0.25">
      <c r="A10694">
        <v>10693</v>
      </c>
    </row>
    <row r="10695" spans="1:1" x14ac:dyDescent="0.25">
      <c r="A10695">
        <v>10694</v>
      </c>
    </row>
    <row r="10696" spans="1:1" x14ac:dyDescent="0.25">
      <c r="A10696">
        <v>10695</v>
      </c>
    </row>
    <row r="10697" spans="1:1" x14ac:dyDescent="0.25">
      <c r="A10697">
        <v>10696</v>
      </c>
    </row>
    <row r="10698" spans="1:1" x14ac:dyDescent="0.25">
      <c r="A10698">
        <v>10697</v>
      </c>
    </row>
    <row r="10699" spans="1:1" x14ac:dyDescent="0.25">
      <c r="A10699">
        <v>10698</v>
      </c>
    </row>
    <row r="10700" spans="1:1" x14ac:dyDescent="0.25">
      <c r="A10700">
        <v>10699</v>
      </c>
    </row>
    <row r="10701" spans="1:1" x14ac:dyDescent="0.25">
      <c r="A10701">
        <v>10700</v>
      </c>
    </row>
    <row r="10702" spans="1:1" x14ac:dyDescent="0.25">
      <c r="A10702">
        <v>10701</v>
      </c>
    </row>
    <row r="10703" spans="1:1" x14ac:dyDescent="0.25">
      <c r="A10703">
        <v>10702</v>
      </c>
    </row>
    <row r="10704" spans="1:1" x14ac:dyDescent="0.25">
      <c r="A10704">
        <v>10703</v>
      </c>
    </row>
    <row r="10705" spans="1:1" x14ac:dyDescent="0.25">
      <c r="A10705">
        <v>10704</v>
      </c>
    </row>
    <row r="10706" spans="1:1" x14ac:dyDescent="0.25">
      <c r="A10706">
        <v>10705</v>
      </c>
    </row>
    <row r="10707" spans="1:1" x14ac:dyDescent="0.25">
      <c r="A10707">
        <v>10706</v>
      </c>
    </row>
    <row r="10708" spans="1:1" x14ac:dyDescent="0.25">
      <c r="A10708">
        <v>10707</v>
      </c>
    </row>
    <row r="10709" spans="1:1" x14ac:dyDescent="0.25">
      <c r="A10709">
        <v>10708</v>
      </c>
    </row>
    <row r="10710" spans="1:1" x14ac:dyDescent="0.25">
      <c r="A10710">
        <v>10709</v>
      </c>
    </row>
    <row r="10711" spans="1:1" x14ac:dyDescent="0.25">
      <c r="A10711">
        <v>10710</v>
      </c>
    </row>
    <row r="10712" spans="1:1" x14ac:dyDescent="0.25">
      <c r="A10712">
        <v>10711</v>
      </c>
    </row>
    <row r="10713" spans="1:1" x14ac:dyDescent="0.25">
      <c r="A10713">
        <v>10712</v>
      </c>
    </row>
    <row r="10714" spans="1:1" x14ac:dyDescent="0.25">
      <c r="A10714">
        <v>10713</v>
      </c>
    </row>
    <row r="10715" spans="1:1" x14ac:dyDescent="0.25">
      <c r="A10715">
        <v>10714</v>
      </c>
    </row>
    <row r="10716" spans="1:1" x14ac:dyDescent="0.25">
      <c r="A10716">
        <v>10715</v>
      </c>
    </row>
    <row r="10717" spans="1:1" x14ac:dyDescent="0.25">
      <c r="A10717">
        <v>10716</v>
      </c>
    </row>
    <row r="10718" spans="1:1" x14ac:dyDescent="0.25">
      <c r="A10718">
        <v>10717</v>
      </c>
    </row>
    <row r="10719" spans="1:1" x14ac:dyDescent="0.25">
      <c r="A10719">
        <v>10718</v>
      </c>
    </row>
    <row r="10720" spans="1:1" x14ac:dyDescent="0.25">
      <c r="A10720">
        <v>10719</v>
      </c>
    </row>
    <row r="10721" spans="1:1" x14ac:dyDescent="0.25">
      <c r="A10721">
        <v>10720</v>
      </c>
    </row>
    <row r="10722" spans="1:1" x14ac:dyDescent="0.25">
      <c r="A10722">
        <v>10721</v>
      </c>
    </row>
    <row r="10723" spans="1:1" x14ac:dyDescent="0.25">
      <c r="A10723">
        <v>10722</v>
      </c>
    </row>
    <row r="10724" spans="1:1" x14ac:dyDescent="0.25">
      <c r="A10724">
        <v>10723</v>
      </c>
    </row>
    <row r="10725" spans="1:1" x14ac:dyDescent="0.25">
      <c r="A10725">
        <v>10724</v>
      </c>
    </row>
    <row r="10726" spans="1:1" x14ac:dyDescent="0.25">
      <c r="A10726">
        <v>10725</v>
      </c>
    </row>
    <row r="10727" spans="1:1" x14ac:dyDescent="0.25">
      <c r="A10727">
        <v>10726</v>
      </c>
    </row>
    <row r="10728" spans="1:1" x14ac:dyDescent="0.25">
      <c r="A10728">
        <v>10727</v>
      </c>
    </row>
    <row r="10729" spans="1:1" x14ac:dyDescent="0.25">
      <c r="A10729">
        <v>10728</v>
      </c>
    </row>
    <row r="10730" spans="1:1" x14ac:dyDescent="0.25">
      <c r="A10730">
        <v>10729</v>
      </c>
    </row>
    <row r="10731" spans="1:1" x14ac:dyDescent="0.25">
      <c r="A10731">
        <v>10730</v>
      </c>
    </row>
    <row r="10732" spans="1:1" x14ac:dyDescent="0.25">
      <c r="A10732">
        <v>10731</v>
      </c>
    </row>
    <row r="10733" spans="1:1" x14ac:dyDescent="0.25">
      <c r="A10733">
        <v>10732</v>
      </c>
    </row>
    <row r="10734" spans="1:1" x14ac:dyDescent="0.25">
      <c r="A10734">
        <v>10733</v>
      </c>
    </row>
    <row r="10735" spans="1:1" x14ac:dyDescent="0.25">
      <c r="A10735">
        <v>10734</v>
      </c>
    </row>
    <row r="10736" spans="1:1" x14ac:dyDescent="0.25">
      <c r="A10736">
        <v>10735</v>
      </c>
    </row>
    <row r="10737" spans="1:1" x14ac:dyDescent="0.25">
      <c r="A10737">
        <v>10736</v>
      </c>
    </row>
    <row r="10738" spans="1:1" x14ac:dyDescent="0.25">
      <c r="A10738">
        <v>10737</v>
      </c>
    </row>
    <row r="10739" spans="1:1" x14ac:dyDescent="0.25">
      <c r="A10739">
        <v>10738</v>
      </c>
    </row>
    <row r="10740" spans="1:1" x14ac:dyDescent="0.25">
      <c r="A10740">
        <v>10739</v>
      </c>
    </row>
    <row r="10741" spans="1:1" x14ac:dyDescent="0.25">
      <c r="A10741">
        <v>10740</v>
      </c>
    </row>
    <row r="10742" spans="1:1" x14ac:dyDescent="0.25">
      <c r="A10742">
        <v>10741</v>
      </c>
    </row>
    <row r="10743" spans="1:1" x14ac:dyDescent="0.25">
      <c r="A10743">
        <v>10742</v>
      </c>
    </row>
    <row r="10744" spans="1:1" x14ac:dyDescent="0.25">
      <c r="A10744">
        <v>10743</v>
      </c>
    </row>
    <row r="10745" spans="1:1" x14ac:dyDescent="0.25">
      <c r="A10745">
        <v>10744</v>
      </c>
    </row>
    <row r="10746" spans="1:1" x14ac:dyDescent="0.25">
      <c r="A10746">
        <v>10745</v>
      </c>
    </row>
    <row r="10747" spans="1:1" x14ac:dyDescent="0.25">
      <c r="A10747">
        <v>10746</v>
      </c>
    </row>
    <row r="10748" spans="1:1" x14ac:dyDescent="0.25">
      <c r="A10748">
        <v>10747</v>
      </c>
    </row>
    <row r="10749" spans="1:1" x14ac:dyDescent="0.25">
      <c r="A10749">
        <v>10748</v>
      </c>
    </row>
    <row r="10750" spans="1:1" x14ac:dyDescent="0.25">
      <c r="A10750">
        <v>10749</v>
      </c>
    </row>
    <row r="10751" spans="1:1" x14ac:dyDescent="0.25">
      <c r="A10751">
        <v>10750</v>
      </c>
    </row>
    <row r="10752" spans="1:1" x14ac:dyDescent="0.25">
      <c r="A10752">
        <v>10751</v>
      </c>
    </row>
    <row r="10753" spans="1:1" x14ac:dyDescent="0.25">
      <c r="A10753">
        <v>10752</v>
      </c>
    </row>
    <row r="10754" spans="1:1" x14ac:dyDescent="0.25">
      <c r="A10754">
        <v>10753</v>
      </c>
    </row>
    <row r="10755" spans="1:1" x14ac:dyDescent="0.25">
      <c r="A10755">
        <v>10754</v>
      </c>
    </row>
    <row r="10756" spans="1:1" x14ac:dyDescent="0.25">
      <c r="A10756">
        <v>10755</v>
      </c>
    </row>
    <row r="10757" spans="1:1" x14ac:dyDescent="0.25">
      <c r="A10757">
        <v>10756</v>
      </c>
    </row>
    <row r="10758" spans="1:1" x14ac:dyDescent="0.25">
      <c r="A10758">
        <v>10757</v>
      </c>
    </row>
    <row r="10759" spans="1:1" x14ac:dyDescent="0.25">
      <c r="A10759">
        <v>10758</v>
      </c>
    </row>
    <row r="10760" spans="1:1" x14ac:dyDescent="0.25">
      <c r="A10760">
        <v>10759</v>
      </c>
    </row>
    <row r="10761" spans="1:1" x14ac:dyDescent="0.25">
      <c r="A10761">
        <v>10760</v>
      </c>
    </row>
    <row r="10762" spans="1:1" x14ac:dyDescent="0.25">
      <c r="A10762">
        <v>10761</v>
      </c>
    </row>
    <row r="10763" spans="1:1" x14ac:dyDescent="0.25">
      <c r="A10763">
        <v>10762</v>
      </c>
    </row>
    <row r="10764" spans="1:1" x14ac:dyDescent="0.25">
      <c r="A10764">
        <v>10763</v>
      </c>
    </row>
    <row r="10765" spans="1:1" x14ac:dyDescent="0.25">
      <c r="A10765">
        <v>10764</v>
      </c>
    </row>
    <row r="10766" spans="1:1" x14ac:dyDescent="0.25">
      <c r="A10766">
        <v>10765</v>
      </c>
    </row>
    <row r="10767" spans="1:1" x14ac:dyDescent="0.25">
      <c r="A10767">
        <v>10766</v>
      </c>
    </row>
    <row r="10768" spans="1:1" x14ac:dyDescent="0.25">
      <c r="A10768">
        <v>10767</v>
      </c>
    </row>
    <row r="10769" spans="1:1" x14ac:dyDescent="0.25">
      <c r="A10769">
        <v>10768</v>
      </c>
    </row>
    <row r="10770" spans="1:1" x14ac:dyDescent="0.25">
      <c r="A10770">
        <v>10769</v>
      </c>
    </row>
    <row r="10771" spans="1:1" x14ac:dyDescent="0.25">
      <c r="A10771">
        <v>10770</v>
      </c>
    </row>
    <row r="10772" spans="1:1" x14ac:dyDescent="0.25">
      <c r="A10772">
        <v>10771</v>
      </c>
    </row>
    <row r="10773" spans="1:1" x14ac:dyDescent="0.25">
      <c r="A10773">
        <v>10772</v>
      </c>
    </row>
    <row r="10774" spans="1:1" x14ac:dyDescent="0.25">
      <c r="A10774">
        <v>10773</v>
      </c>
    </row>
    <row r="10775" spans="1:1" x14ac:dyDescent="0.25">
      <c r="A10775">
        <v>10774</v>
      </c>
    </row>
    <row r="10776" spans="1:1" x14ac:dyDescent="0.25">
      <c r="A10776">
        <v>10775</v>
      </c>
    </row>
    <row r="10777" spans="1:1" x14ac:dyDescent="0.25">
      <c r="A10777">
        <v>10776</v>
      </c>
    </row>
    <row r="10778" spans="1:1" x14ac:dyDescent="0.25">
      <c r="A10778">
        <v>10777</v>
      </c>
    </row>
    <row r="10779" spans="1:1" x14ac:dyDescent="0.25">
      <c r="A10779">
        <v>10778</v>
      </c>
    </row>
    <row r="10780" spans="1:1" x14ac:dyDescent="0.25">
      <c r="A10780">
        <v>10779</v>
      </c>
    </row>
    <row r="10781" spans="1:1" x14ac:dyDescent="0.25">
      <c r="A10781">
        <v>10780</v>
      </c>
    </row>
    <row r="10782" spans="1:1" x14ac:dyDescent="0.25">
      <c r="A10782">
        <v>10781</v>
      </c>
    </row>
    <row r="10783" spans="1:1" x14ac:dyDescent="0.25">
      <c r="A10783">
        <v>10782</v>
      </c>
    </row>
    <row r="10784" spans="1:1" x14ac:dyDescent="0.25">
      <c r="A10784">
        <v>10783</v>
      </c>
    </row>
    <row r="10785" spans="1:1" x14ac:dyDescent="0.25">
      <c r="A10785">
        <v>10784</v>
      </c>
    </row>
    <row r="10786" spans="1:1" x14ac:dyDescent="0.25">
      <c r="A10786">
        <v>10785</v>
      </c>
    </row>
    <row r="10787" spans="1:1" x14ac:dyDescent="0.25">
      <c r="A10787">
        <v>10786</v>
      </c>
    </row>
    <row r="10788" spans="1:1" x14ac:dyDescent="0.25">
      <c r="A10788">
        <v>10787</v>
      </c>
    </row>
    <row r="10789" spans="1:1" x14ac:dyDescent="0.25">
      <c r="A10789">
        <v>10788</v>
      </c>
    </row>
    <row r="10790" spans="1:1" x14ac:dyDescent="0.25">
      <c r="A10790">
        <v>10789</v>
      </c>
    </row>
    <row r="10791" spans="1:1" x14ac:dyDescent="0.25">
      <c r="A10791">
        <v>10790</v>
      </c>
    </row>
    <row r="10792" spans="1:1" x14ac:dyDescent="0.25">
      <c r="A10792">
        <v>10791</v>
      </c>
    </row>
    <row r="10793" spans="1:1" x14ac:dyDescent="0.25">
      <c r="A10793">
        <v>10792</v>
      </c>
    </row>
    <row r="10794" spans="1:1" x14ac:dyDescent="0.25">
      <c r="A10794">
        <v>10793</v>
      </c>
    </row>
    <row r="10795" spans="1:1" x14ac:dyDescent="0.25">
      <c r="A10795">
        <v>10794</v>
      </c>
    </row>
    <row r="10796" spans="1:1" x14ac:dyDescent="0.25">
      <c r="A10796">
        <v>10795</v>
      </c>
    </row>
    <row r="10797" spans="1:1" x14ac:dyDescent="0.25">
      <c r="A10797">
        <v>10796</v>
      </c>
    </row>
    <row r="10798" spans="1:1" x14ac:dyDescent="0.25">
      <c r="A10798">
        <v>10797</v>
      </c>
    </row>
    <row r="10799" spans="1:1" x14ac:dyDescent="0.25">
      <c r="A10799">
        <v>10798</v>
      </c>
    </row>
    <row r="10800" spans="1:1" x14ac:dyDescent="0.25">
      <c r="A10800">
        <v>10799</v>
      </c>
    </row>
    <row r="10801" spans="1:1" x14ac:dyDescent="0.25">
      <c r="A10801">
        <v>10800</v>
      </c>
    </row>
    <row r="10802" spans="1:1" x14ac:dyDescent="0.25">
      <c r="A10802">
        <v>10801</v>
      </c>
    </row>
    <row r="10803" spans="1:1" x14ac:dyDescent="0.25">
      <c r="A10803">
        <v>10802</v>
      </c>
    </row>
    <row r="10804" spans="1:1" x14ac:dyDescent="0.25">
      <c r="A10804">
        <v>10803</v>
      </c>
    </row>
    <row r="10805" spans="1:1" x14ac:dyDescent="0.25">
      <c r="A10805">
        <v>10804</v>
      </c>
    </row>
    <row r="10806" spans="1:1" x14ac:dyDescent="0.25">
      <c r="A10806">
        <v>10805</v>
      </c>
    </row>
    <row r="10807" spans="1:1" x14ac:dyDescent="0.25">
      <c r="A10807">
        <v>10806</v>
      </c>
    </row>
    <row r="10808" spans="1:1" x14ac:dyDescent="0.25">
      <c r="A10808">
        <v>10807</v>
      </c>
    </row>
    <row r="10809" spans="1:1" x14ac:dyDescent="0.25">
      <c r="A10809">
        <v>10808</v>
      </c>
    </row>
    <row r="10810" spans="1:1" x14ac:dyDescent="0.25">
      <c r="A10810">
        <v>10809</v>
      </c>
    </row>
    <row r="10811" spans="1:1" x14ac:dyDescent="0.25">
      <c r="A10811">
        <v>10810</v>
      </c>
    </row>
    <row r="10812" spans="1:1" x14ac:dyDescent="0.25">
      <c r="A10812">
        <v>10811</v>
      </c>
    </row>
    <row r="10813" spans="1:1" x14ac:dyDescent="0.25">
      <c r="A10813">
        <v>10812</v>
      </c>
    </row>
    <row r="10814" spans="1:1" x14ac:dyDescent="0.25">
      <c r="A10814">
        <v>10813</v>
      </c>
    </row>
    <row r="10815" spans="1:1" x14ac:dyDescent="0.25">
      <c r="A10815">
        <v>10814</v>
      </c>
    </row>
    <row r="10816" spans="1:1" x14ac:dyDescent="0.25">
      <c r="A10816">
        <v>10815</v>
      </c>
    </row>
    <row r="10817" spans="1:1" x14ac:dyDescent="0.25">
      <c r="A10817">
        <v>10816</v>
      </c>
    </row>
    <row r="10818" spans="1:1" x14ac:dyDescent="0.25">
      <c r="A10818">
        <v>10817</v>
      </c>
    </row>
    <row r="10819" spans="1:1" x14ac:dyDescent="0.25">
      <c r="A10819">
        <v>10818</v>
      </c>
    </row>
    <row r="10820" spans="1:1" x14ac:dyDescent="0.25">
      <c r="A10820">
        <v>10819</v>
      </c>
    </row>
    <row r="10821" spans="1:1" x14ac:dyDescent="0.25">
      <c r="A10821">
        <v>10820</v>
      </c>
    </row>
    <row r="10822" spans="1:1" x14ac:dyDescent="0.25">
      <c r="A10822">
        <v>10821</v>
      </c>
    </row>
    <row r="10823" spans="1:1" x14ac:dyDescent="0.25">
      <c r="A10823">
        <v>10822</v>
      </c>
    </row>
    <row r="10824" spans="1:1" x14ac:dyDescent="0.25">
      <c r="A10824">
        <v>10823</v>
      </c>
    </row>
    <row r="10825" spans="1:1" x14ac:dyDescent="0.25">
      <c r="A10825">
        <v>10824</v>
      </c>
    </row>
    <row r="10826" spans="1:1" x14ac:dyDescent="0.25">
      <c r="A10826">
        <v>10825</v>
      </c>
    </row>
    <row r="10827" spans="1:1" x14ac:dyDescent="0.25">
      <c r="A10827">
        <v>10826</v>
      </c>
    </row>
    <row r="10828" spans="1:1" x14ac:dyDescent="0.25">
      <c r="A10828">
        <v>10827</v>
      </c>
    </row>
    <row r="10829" spans="1:1" x14ac:dyDescent="0.25">
      <c r="A10829">
        <v>10828</v>
      </c>
    </row>
    <row r="10830" spans="1:1" x14ac:dyDescent="0.25">
      <c r="A10830">
        <v>10829</v>
      </c>
    </row>
    <row r="10831" spans="1:1" x14ac:dyDescent="0.25">
      <c r="A10831">
        <v>10830</v>
      </c>
    </row>
    <row r="10832" spans="1:1" x14ac:dyDescent="0.25">
      <c r="A10832">
        <v>10831</v>
      </c>
    </row>
    <row r="10833" spans="1:1" x14ac:dyDescent="0.25">
      <c r="A10833">
        <v>10832</v>
      </c>
    </row>
    <row r="10834" spans="1:1" x14ac:dyDescent="0.25">
      <c r="A10834">
        <v>10833</v>
      </c>
    </row>
    <row r="10835" spans="1:1" x14ac:dyDescent="0.25">
      <c r="A10835">
        <v>10834</v>
      </c>
    </row>
    <row r="10836" spans="1:1" x14ac:dyDescent="0.25">
      <c r="A10836">
        <v>10835</v>
      </c>
    </row>
    <row r="10837" spans="1:1" x14ac:dyDescent="0.25">
      <c r="A10837">
        <v>10836</v>
      </c>
    </row>
    <row r="10838" spans="1:1" x14ac:dyDescent="0.25">
      <c r="A10838">
        <v>10837</v>
      </c>
    </row>
    <row r="10839" spans="1:1" x14ac:dyDescent="0.25">
      <c r="A10839">
        <v>10838</v>
      </c>
    </row>
    <row r="10840" spans="1:1" x14ac:dyDescent="0.25">
      <c r="A10840">
        <v>10839</v>
      </c>
    </row>
    <row r="10841" spans="1:1" x14ac:dyDescent="0.25">
      <c r="A10841">
        <v>10840</v>
      </c>
    </row>
    <row r="10842" spans="1:1" x14ac:dyDescent="0.25">
      <c r="A10842">
        <v>10841</v>
      </c>
    </row>
    <row r="10843" spans="1:1" x14ac:dyDescent="0.25">
      <c r="A10843">
        <v>10842</v>
      </c>
    </row>
    <row r="10844" spans="1:1" x14ac:dyDescent="0.25">
      <c r="A10844">
        <v>10843</v>
      </c>
    </row>
    <row r="10845" spans="1:1" x14ac:dyDescent="0.25">
      <c r="A10845">
        <v>10844</v>
      </c>
    </row>
    <row r="10846" spans="1:1" x14ac:dyDescent="0.25">
      <c r="A10846">
        <v>10845</v>
      </c>
    </row>
    <row r="10847" spans="1:1" x14ac:dyDescent="0.25">
      <c r="A10847">
        <v>10846</v>
      </c>
    </row>
    <row r="10848" spans="1:1" x14ac:dyDescent="0.25">
      <c r="A10848">
        <v>10847</v>
      </c>
    </row>
    <row r="10849" spans="1:1" x14ac:dyDescent="0.25">
      <c r="A10849">
        <v>10848</v>
      </c>
    </row>
    <row r="10850" spans="1:1" x14ac:dyDescent="0.25">
      <c r="A10850">
        <v>10849</v>
      </c>
    </row>
    <row r="10851" spans="1:1" x14ac:dyDescent="0.25">
      <c r="A10851">
        <v>10850</v>
      </c>
    </row>
    <row r="10852" spans="1:1" x14ac:dyDescent="0.25">
      <c r="A10852">
        <v>10851</v>
      </c>
    </row>
    <row r="10853" spans="1:1" x14ac:dyDescent="0.25">
      <c r="A10853">
        <v>10852</v>
      </c>
    </row>
    <row r="10854" spans="1:1" x14ac:dyDescent="0.25">
      <c r="A10854">
        <v>10853</v>
      </c>
    </row>
    <row r="10855" spans="1:1" x14ac:dyDescent="0.25">
      <c r="A10855">
        <v>10854</v>
      </c>
    </row>
    <row r="10856" spans="1:1" x14ac:dyDescent="0.25">
      <c r="A10856">
        <v>10855</v>
      </c>
    </row>
    <row r="10857" spans="1:1" x14ac:dyDescent="0.25">
      <c r="A10857">
        <v>10856</v>
      </c>
    </row>
    <row r="10858" spans="1:1" x14ac:dyDescent="0.25">
      <c r="A10858">
        <v>10857</v>
      </c>
    </row>
    <row r="10859" spans="1:1" x14ac:dyDescent="0.25">
      <c r="A10859">
        <v>10858</v>
      </c>
    </row>
    <row r="10860" spans="1:1" x14ac:dyDescent="0.25">
      <c r="A10860">
        <v>10859</v>
      </c>
    </row>
    <row r="10861" spans="1:1" x14ac:dyDescent="0.25">
      <c r="A10861">
        <v>10860</v>
      </c>
    </row>
    <row r="10862" spans="1:1" x14ac:dyDescent="0.25">
      <c r="A10862">
        <v>10861</v>
      </c>
    </row>
    <row r="10863" spans="1:1" x14ac:dyDescent="0.25">
      <c r="A10863">
        <v>10862</v>
      </c>
    </row>
    <row r="10864" spans="1:1" x14ac:dyDescent="0.25">
      <c r="A10864">
        <v>10863</v>
      </c>
    </row>
    <row r="10865" spans="1:1" x14ac:dyDescent="0.25">
      <c r="A10865">
        <v>10864</v>
      </c>
    </row>
    <row r="10866" spans="1:1" x14ac:dyDescent="0.25">
      <c r="A10866">
        <v>10865</v>
      </c>
    </row>
    <row r="10867" spans="1:1" x14ac:dyDescent="0.25">
      <c r="A10867">
        <v>10866</v>
      </c>
    </row>
    <row r="10868" spans="1:1" x14ac:dyDescent="0.25">
      <c r="A10868">
        <v>10867</v>
      </c>
    </row>
    <row r="10869" spans="1:1" x14ac:dyDescent="0.25">
      <c r="A10869">
        <v>10868</v>
      </c>
    </row>
    <row r="10870" spans="1:1" x14ac:dyDescent="0.25">
      <c r="A10870">
        <v>10869</v>
      </c>
    </row>
    <row r="10871" spans="1:1" x14ac:dyDescent="0.25">
      <c r="A10871">
        <v>10870</v>
      </c>
    </row>
    <row r="10872" spans="1:1" x14ac:dyDescent="0.25">
      <c r="A10872">
        <v>10871</v>
      </c>
    </row>
    <row r="10873" spans="1:1" x14ac:dyDescent="0.25">
      <c r="A10873">
        <v>10872</v>
      </c>
    </row>
    <row r="10874" spans="1:1" x14ac:dyDescent="0.25">
      <c r="A10874">
        <v>10873</v>
      </c>
    </row>
    <row r="10875" spans="1:1" x14ac:dyDescent="0.25">
      <c r="A10875">
        <v>10874</v>
      </c>
    </row>
    <row r="10876" spans="1:1" x14ac:dyDescent="0.25">
      <c r="A10876">
        <v>10875</v>
      </c>
    </row>
    <row r="10877" spans="1:1" x14ac:dyDescent="0.25">
      <c r="A10877">
        <v>10876</v>
      </c>
    </row>
    <row r="10878" spans="1:1" x14ac:dyDescent="0.25">
      <c r="A10878">
        <v>10877</v>
      </c>
    </row>
    <row r="10879" spans="1:1" x14ac:dyDescent="0.25">
      <c r="A10879">
        <v>10878</v>
      </c>
    </row>
    <row r="10880" spans="1:1" x14ac:dyDescent="0.25">
      <c r="A10880">
        <v>10879</v>
      </c>
    </row>
    <row r="10881" spans="1:1" x14ac:dyDescent="0.25">
      <c r="A10881">
        <v>10880</v>
      </c>
    </row>
    <row r="10882" spans="1:1" x14ac:dyDescent="0.25">
      <c r="A10882">
        <v>10881</v>
      </c>
    </row>
    <row r="10883" spans="1:1" x14ac:dyDescent="0.25">
      <c r="A10883">
        <v>10882</v>
      </c>
    </row>
    <row r="10884" spans="1:1" x14ac:dyDescent="0.25">
      <c r="A10884">
        <v>10883</v>
      </c>
    </row>
    <row r="10885" spans="1:1" x14ac:dyDescent="0.25">
      <c r="A10885">
        <v>10884</v>
      </c>
    </row>
    <row r="10886" spans="1:1" x14ac:dyDescent="0.25">
      <c r="A10886">
        <v>10885</v>
      </c>
    </row>
    <row r="10887" spans="1:1" x14ac:dyDescent="0.25">
      <c r="A10887">
        <v>10886</v>
      </c>
    </row>
    <row r="10888" spans="1:1" x14ac:dyDescent="0.25">
      <c r="A10888">
        <v>10887</v>
      </c>
    </row>
    <row r="10889" spans="1:1" x14ac:dyDescent="0.25">
      <c r="A10889">
        <v>10888</v>
      </c>
    </row>
    <row r="10890" spans="1:1" x14ac:dyDescent="0.25">
      <c r="A10890">
        <v>10889</v>
      </c>
    </row>
    <row r="10891" spans="1:1" x14ac:dyDescent="0.25">
      <c r="A10891">
        <v>10890</v>
      </c>
    </row>
    <row r="10892" spans="1:1" x14ac:dyDescent="0.25">
      <c r="A10892">
        <v>10891</v>
      </c>
    </row>
    <row r="10893" spans="1:1" x14ac:dyDescent="0.25">
      <c r="A10893">
        <v>10892</v>
      </c>
    </row>
    <row r="10894" spans="1:1" x14ac:dyDescent="0.25">
      <c r="A10894">
        <v>10893</v>
      </c>
    </row>
    <row r="10895" spans="1:1" x14ac:dyDescent="0.25">
      <c r="A10895">
        <v>10894</v>
      </c>
    </row>
    <row r="10896" spans="1:1" x14ac:dyDescent="0.25">
      <c r="A10896">
        <v>10895</v>
      </c>
    </row>
    <row r="10897" spans="1:1" x14ac:dyDescent="0.25">
      <c r="A10897">
        <v>10896</v>
      </c>
    </row>
    <row r="10898" spans="1:1" x14ac:dyDescent="0.25">
      <c r="A10898">
        <v>10897</v>
      </c>
    </row>
    <row r="10899" spans="1:1" x14ac:dyDescent="0.25">
      <c r="A10899">
        <v>10898</v>
      </c>
    </row>
    <row r="10900" spans="1:1" x14ac:dyDescent="0.25">
      <c r="A10900">
        <v>10899</v>
      </c>
    </row>
    <row r="10901" spans="1:1" x14ac:dyDescent="0.25">
      <c r="A10901">
        <v>10900</v>
      </c>
    </row>
    <row r="10902" spans="1:1" x14ac:dyDescent="0.25">
      <c r="A10902">
        <v>10901</v>
      </c>
    </row>
    <row r="10903" spans="1:1" x14ac:dyDescent="0.25">
      <c r="A10903">
        <v>10902</v>
      </c>
    </row>
    <row r="10904" spans="1:1" x14ac:dyDescent="0.25">
      <c r="A10904">
        <v>10903</v>
      </c>
    </row>
    <row r="10905" spans="1:1" x14ac:dyDescent="0.25">
      <c r="A10905">
        <v>10904</v>
      </c>
    </row>
    <row r="10906" spans="1:1" x14ac:dyDescent="0.25">
      <c r="A10906">
        <v>10905</v>
      </c>
    </row>
    <row r="10907" spans="1:1" x14ac:dyDescent="0.25">
      <c r="A10907">
        <v>10906</v>
      </c>
    </row>
    <row r="10908" spans="1:1" x14ac:dyDescent="0.25">
      <c r="A10908">
        <v>10907</v>
      </c>
    </row>
    <row r="10909" spans="1:1" x14ac:dyDescent="0.25">
      <c r="A10909">
        <v>10908</v>
      </c>
    </row>
    <row r="10910" spans="1:1" x14ac:dyDescent="0.25">
      <c r="A10910">
        <v>10909</v>
      </c>
    </row>
    <row r="10911" spans="1:1" x14ac:dyDescent="0.25">
      <c r="A10911">
        <v>10910</v>
      </c>
    </row>
    <row r="10912" spans="1:1" x14ac:dyDescent="0.25">
      <c r="A10912">
        <v>10911</v>
      </c>
    </row>
    <row r="10913" spans="1:1" x14ac:dyDescent="0.25">
      <c r="A10913">
        <v>10912</v>
      </c>
    </row>
    <row r="10914" spans="1:1" x14ac:dyDescent="0.25">
      <c r="A10914">
        <v>10913</v>
      </c>
    </row>
    <row r="10915" spans="1:1" x14ac:dyDescent="0.25">
      <c r="A10915">
        <v>10914</v>
      </c>
    </row>
    <row r="10916" spans="1:1" x14ac:dyDescent="0.25">
      <c r="A10916">
        <v>10915</v>
      </c>
    </row>
    <row r="10917" spans="1:1" x14ac:dyDescent="0.25">
      <c r="A10917">
        <v>10916</v>
      </c>
    </row>
    <row r="10918" spans="1:1" x14ac:dyDescent="0.25">
      <c r="A10918">
        <v>10917</v>
      </c>
    </row>
    <row r="10919" spans="1:1" x14ac:dyDescent="0.25">
      <c r="A10919">
        <v>10918</v>
      </c>
    </row>
    <row r="10920" spans="1:1" x14ac:dyDescent="0.25">
      <c r="A10920">
        <v>10919</v>
      </c>
    </row>
    <row r="10921" spans="1:1" x14ac:dyDescent="0.25">
      <c r="A10921">
        <v>10920</v>
      </c>
    </row>
    <row r="10922" spans="1:1" x14ac:dyDescent="0.25">
      <c r="A10922">
        <v>10921</v>
      </c>
    </row>
    <row r="10923" spans="1:1" x14ac:dyDescent="0.25">
      <c r="A10923">
        <v>10922</v>
      </c>
    </row>
    <row r="10924" spans="1:1" x14ac:dyDescent="0.25">
      <c r="A10924">
        <v>10923</v>
      </c>
    </row>
    <row r="10925" spans="1:1" x14ac:dyDescent="0.25">
      <c r="A10925">
        <v>10924</v>
      </c>
    </row>
    <row r="10926" spans="1:1" x14ac:dyDescent="0.25">
      <c r="A10926">
        <v>10925</v>
      </c>
    </row>
    <row r="10927" spans="1:1" x14ac:dyDescent="0.25">
      <c r="A10927">
        <v>10926</v>
      </c>
    </row>
    <row r="10928" spans="1:1" x14ac:dyDescent="0.25">
      <c r="A10928">
        <v>10927</v>
      </c>
    </row>
    <row r="10929" spans="1:1" x14ac:dyDescent="0.25">
      <c r="A10929">
        <v>10928</v>
      </c>
    </row>
    <row r="10930" spans="1:1" x14ac:dyDescent="0.25">
      <c r="A10930">
        <v>10929</v>
      </c>
    </row>
    <row r="10931" spans="1:1" x14ac:dyDescent="0.25">
      <c r="A10931">
        <v>10930</v>
      </c>
    </row>
    <row r="10932" spans="1:1" x14ac:dyDescent="0.25">
      <c r="A10932">
        <v>10931</v>
      </c>
    </row>
    <row r="10933" spans="1:1" x14ac:dyDescent="0.25">
      <c r="A10933">
        <v>10932</v>
      </c>
    </row>
    <row r="10934" spans="1:1" x14ac:dyDescent="0.25">
      <c r="A10934">
        <v>10933</v>
      </c>
    </row>
    <row r="10935" spans="1:1" x14ac:dyDescent="0.25">
      <c r="A10935">
        <v>10934</v>
      </c>
    </row>
    <row r="10936" spans="1:1" x14ac:dyDescent="0.25">
      <c r="A10936">
        <v>10935</v>
      </c>
    </row>
    <row r="10937" spans="1:1" x14ac:dyDescent="0.25">
      <c r="A10937">
        <v>10936</v>
      </c>
    </row>
    <row r="10938" spans="1:1" x14ac:dyDescent="0.25">
      <c r="A10938">
        <v>10937</v>
      </c>
    </row>
    <row r="10939" spans="1:1" x14ac:dyDescent="0.25">
      <c r="A10939">
        <v>10938</v>
      </c>
    </row>
    <row r="10940" spans="1:1" x14ac:dyDescent="0.25">
      <c r="A10940">
        <v>10939</v>
      </c>
    </row>
    <row r="10941" spans="1:1" x14ac:dyDescent="0.25">
      <c r="A10941">
        <v>10940</v>
      </c>
    </row>
    <row r="10942" spans="1:1" x14ac:dyDescent="0.25">
      <c r="A10942">
        <v>10941</v>
      </c>
    </row>
    <row r="10943" spans="1:1" x14ac:dyDescent="0.25">
      <c r="A10943">
        <v>10942</v>
      </c>
    </row>
    <row r="10944" spans="1:1" x14ac:dyDescent="0.25">
      <c r="A10944">
        <v>10943</v>
      </c>
    </row>
    <row r="10945" spans="1:1" x14ac:dyDescent="0.25">
      <c r="A10945">
        <v>10944</v>
      </c>
    </row>
    <row r="10946" spans="1:1" x14ac:dyDescent="0.25">
      <c r="A10946">
        <v>10945</v>
      </c>
    </row>
    <row r="10947" spans="1:1" x14ac:dyDescent="0.25">
      <c r="A10947">
        <v>10946</v>
      </c>
    </row>
    <row r="10948" spans="1:1" x14ac:dyDescent="0.25">
      <c r="A10948">
        <v>10947</v>
      </c>
    </row>
    <row r="10949" spans="1:1" x14ac:dyDescent="0.25">
      <c r="A10949">
        <v>10948</v>
      </c>
    </row>
    <row r="10950" spans="1:1" x14ac:dyDescent="0.25">
      <c r="A10950">
        <v>10949</v>
      </c>
    </row>
    <row r="10951" spans="1:1" x14ac:dyDescent="0.25">
      <c r="A10951">
        <v>10950</v>
      </c>
    </row>
    <row r="10952" spans="1:1" x14ac:dyDescent="0.25">
      <c r="A10952">
        <v>10951</v>
      </c>
    </row>
    <row r="10953" spans="1:1" x14ac:dyDescent="0.25">
      <c r="A10953">
        <v>10952</v>
      </c>
    </row>
    <row r="10954" spans="1:1" x14ac:dyDescent="0.25">
      <c r="A10954">
        <v>10953</v>
      </c>
    </row>
    <row r="10955" spans="1:1" x14ac:dyDescent="0.25">
      <c r="A10955">
        <v>10954</v>
      </c>
    </row>
    <row r="10956" spans="1:1" x14ac:dyDescent="0.25">
      <c r="A10956">
        <v>10955</v>
      </c>
    </row>
    <row r="10957" spans="1:1" x14ac:dyDescent="0.25">
      <c r="A10957">
        <v>10956</v>
      </c>
    </row>
    <row r="10958" spans="1:1" x14ac:dyDescent="0.25">
      <c r="A10958">
        <v>10957</v>
      </c>
    </row>
    <row r="10959" spans="1:1" x14ac:dyDescent="0.25">
      <c r="A10959">
        <v>10958</v>
      </c>
    </row>
    <row r="10960" spans="1:1" x14ac:dyDescent="0.25">
      <c r="A10960">
        <v>10959</v>
      </c>
    </row>
    <row r="10961" spans="1:1" x14ac:dyDescent="0.25">
      <c r="A10961">
        <v>10960</v>
      </c>
    </row>
    <row r="10962" spans="1:1" x14ac:dyDescent="0.25">
      <c r="A10962">
        <v>10961</v>
      </c>
    </row>
    <row r="10963" spans="1:1" x14ac:dyDescent="0.25">
      <c r="A10963">
        <v>10962</v>
      </c>
    </row>
    <row r="10964" spans="1:1" x14ac:dyDescent="0.25">
      <c r="A10964">
        <v>10963</v>
      </c>
    </row>
    <row r="10965" spans="1:1" x14ac:dyDescent="0.25">
      <c r="A10965">
        <v>10964</v>
      </c>
    </row>
    <row r="10966" spans="1:1" x14ac:dyDescent="0.25">
      <c r="A10966">
        <v>10965</v>
      </c>
    </row>
    <row r="10967" spans="1:1" x14ac:dyDescent="0.25">
      <c r="A10967">
        <v>10966</v>
      </c>
    </row>
    <row r="10968" spans="1:1" x14ac:dyDescent="0.25">
      <c r="A10968">
        <v>10967</v>
      </c>
    </row>
    <row r="10969" spans="1:1" x14ac:dyDescent="0.25">
      <c r="A10969">
        <v>10968</v>
      </c>
    </row>
    <row r="10970" spans="1:1" x14ac:dyDescent="0.25">
      <c r="A10970">
        <v>10969</v>
      </c>
    </row>
    <row r="10971" spans="1:1" x14ac:dyDescent="0.25">
      <c r="A10971">
        <v>10970</v>
      </c>
    </row>
    <row r="10972" spans="1:1" x14ac:dyDescent="0.25">
      <c r="A10972">
        <v>10971</v>
      </c>
    </row>
    <row r="10973" spans="1:1" x14ac:dyDescent="0.25">
      <c r="A10973">
        <v>10972</v>
      </c>
    </row>
    <row r="10974" spans="1:1" x14ac:dyDescent="0.25">
      <c r="A10974">
        <v>10973</v>
      </c>
    </row>
    <row r="10975" spans="1:1" x14ac:dyDescent="0.25">
      <c r="A10975">
        <v>10974</v>
      </c>
    </row>
    <row r="10976" spans="1:1" x14ac:dyDescent="0.25">
      <c r="A10976">
        <v>10975</v>
      </c>
    </row>
    <row r="10977" spans="1:1" x14ac:dyDescent="0.25">
      <c r="A10977">
        <v>10976</v>
      </c>
    </row>
    <row r="10978" spans="1:1" x14ac:dyDescent="0.25">
      <c r="A10978">
        <v>10977</v>
      </c>
    </row>
    <row r="10979" spans="1:1" x14ac:dyDescent="0.25">
      <c r="A10979">
        <v>10978</v>
      </c>
    </row>
    <row r="10980" spans="1:1" x14ac:dyDescent="0.25">
      <c r="A10980">
        <v>10979</v>
      </c>
    </row>
    <row r="10981" spans="1:1" x14ac:dyDescent="0.25">
      <c r="A10981">
        <v>10980</v>
      </c>
    </row>
    <row r="10982" spans="1:1" x14ac:dyDescent="0.25">
      <c r="A10982">
        <v>10981</v>
      </c>
    </row>
    <row r="10983" spans="1:1" x14ac:dyDescent="0.25">
      <c r="A10983">
        <v>10982</v>
      </c>
    </row>
    <row r="10984" spans="1:1" x14ac:dyDescent="0.25">
      <c r="A10984">
        <v>10983</v>
      </c>
    </row>
    <row r="10985" spans="1:1" x14ac:dyDescent="0.25">
      <c r="A10985">
        <v>10984</v>
      </c>
    </row>
    <row r="10986" spans="1:1" x14ac:dyDescent="0.25">
      <c r="A10986">
        <v>10985</v>
      </c>
    </row>
    <row r="10987" spans="1:1" x14ac:dyDescent="0.25">
      <c r="A10987">
        <v>10986</v>
      </c>
    </row>
    <row r="10988" spans="1:1" x14ac:dyDescent="0.25">
      <c r="A10988">
        <v>10987</v>
      </c>
    </row>
    <row r="10989" spans="1:1" x14ac:dyDescent="0.25">
      <c r="A10989">
        <v>10988</v>
      </c>
    </row>
    <row r="10990" spans="1:1" x14ac:dyDescent="0.25">
      <c r="A10990">
        <v>10989</v>
      </c>
    </row>
    <row r="10991" spans="1:1" x14ac:dyDescent="0.25">
      <c r="A10991">
        <v>10990</v>
      </c>
    </row>
    <row r="10992" spans="1:1" x14ac:dyDescent="0.25">
      <c r="A10992">
        <v>10991</v>
      </c>
    </row>
    <row r="10993" spans="1:1" x14ac:dyDescent="0.25">
      <c r="A10993">
        <v>10992</v>
      </c>
    </row>
    <row r="10994" spans="1:1" x14ac:dyDescent="0.25">
      <c r="A10994">
        <v>10993</v>
      </c>
    </row>
    <row r="10995" spans="1:1" x14ac:dyDescent="0.25">
      <c r="A10995">
        <v>10994</v>
      </c>
    </row>
    <row r="10996" spans="1:1" x14ac:dyDescent="0.25">
      <c r="A10996">
        <v>10995</v>
      </c>
    </row>
    <row r="10997" spans="1:1" x14ac:dyDescent="0.25">
      <c r="A10997">
        <v>10996</v>
      </c>
    </row>
    <row r="10998" spans="1:1" x14ac:dyDescent="0.25">
      <c r="A10998">
        <v>10997</v>
      </c>
    </row>
    <row r="10999" spans="1:1" x14ac:dyDescent="0.25">
      <c r="A10999">
        <v>10998</v>
      </c>
    </row>
    <row r="11000" spans="1:1" x14ac:dyDescent="0.25">
      <c r="A11000">
        <v>10999</v>
      </c>
    </row>
    <row r="11001" spans="1:1" x14ac:dyDescent="0.25">
      <c r="A11001">
        <v>11000</v>
      </c>
    </row>
    <row r="11002" spans="1:1" x14ac:dyDescent="0.25">
      <c r="A11002">
        <v>11001</v>
      </c>
    </row>
    <row r="11003" spans="1:1" x14ac:dyDescent="0.25">
      <c r="A11003">
        <v>11002</v>
      </c>
    </row>
    <row r="11004" spans="1:1" x14ac:dyDescent="0.25">
      <c r="A11004">
        <v>11003</v>
      </c>
    </row>
    <row r="11005" spans="1:1" x14ac:dyDescent="0.25">
      <c r="A11005">
        <v>11004</v>
      </c>
    </row>
    <row r="11006" spans="1:1" x14ac:dyDescent="0.25">
      <c r="A11006">
        <v>11005</v>
      </c>
    </row>
    <row r="11007" spans="1:1" x14ac:dyDescent="0.25">
      <c r="A11007">
        <v>11006</v>
      </c>
    </row>
    <row r="11008" spans="1:1" x14ac:dyDescent="0.25">
      <c r="A11008">
        <v>11007</v>
      </c>
    </row>
    <row r="11009" spans="1:1" x14ac:dyDescent="0.25">
      <c r="A11009">
        <v>11008</v>
      </c>
    </row>
    <row r="11010" spans="1:1" x14ac:dyDescent="0.25">
      <c r="A11010">
        <v>11009</v>
      </c>
    </row>
    <row r="11011" spans="1:1" x14ac:dyDescent="0.25">
      <c r="A11011">
        <v>11010</v>
      </c>
    </row>
    <row r="11012" spans="1:1" x14ac:dyDescent="0.25">
      <c r="A11012">
        <v>11011</v>
      </c>
    </row>
    <row r="11013" spans="1:1" x14ac:dyDescent="0.25">
      <c r="A11013">
        <v>11012</v>
      </c>
    </row>
    <row r="11014" spans="1:1" x14ac:dyDescent="0.25">
      <c r="A11014">
        <v>11013</v>
      </c>
    </row>
    <row r="11015" spans="1:1" x14ac:dyDescent="0.25">
      <c r="A11015">
        <v>11014</v>
      </c>
    </row>
    <row r="11016" spans="1:1" x14ac:dyDescent="0.25">
      <c r="A11016">
        <v>11015</v>
      </c>
    </row>
    <row r="11017" spans="1:1" x14ac:dyDescent="0.25">
      <c r="A11017">
        <v>11016</v>
      </c>
    </row>
    <row r="11018" spans="1:1" x14ac:dyDescent="0.25">
      <c r="A11018">
        <v>11017</v>
      </c>
    </row>
    <row r="11019" spans="1:1" x14ac:dyDescent="0.25">
      <c r="A11019">
        <v>11018</v>
      </c>
    </row>
    <row r="11020" spans="1:1" x14ac:dyDescent="0.25">
      <c r="A11020">
        <v>11019</v>
      </c>
    </row>
    <row r="11021" spans="1:1" x14ac:dyDescent="0.25">
      <c r="A11021">
        <v>11020</v>
      </c>
    </row>
    <row r="11022" spans="1:1" x14ac:dyDescent="0.25">
      <c r="A11022">
        <v>11021</v>
      </c>
    </row>
    <row r="11023" spans="1:1" x14ac:dyDescent="0.25">
      <c r="A11023">
        <v>11022</v>
      </c>
    </row>
    <row r="11024" spans="1:1" x14ac:dyDescent="0.25">
      <c r="A11024">
        <v>11023</v>
      </c>
    </row>
    <row r="11025" spans="1:1" x14ac:dyDescent="0.25">
      <c r="A11025">
        <v>11024</v>
      </c>
    </row>
    <row r="11026" spans="1:1" x14ac:dyDescent="0.25">
      <c r="A11026">
        <v>11025</v>
      </c>
    </row>
    <row r="11027" spans="1:1" x14ac:dyDescent="0.25">
      <c r="A11027">
        <v>11026</v>
      </c>
    </row>
    <row r="11028" spans="1:1" x14ac:dyDescent="0.25">
      <c r="A11028">
        <v>11027</v>
      </c>
    </row>
    <row r="11029" spans="1:1" x14ac:dyDescent="0.25">
      <c r="A11029">
        <v>11028</v>
      </c>
    </row>
    <row r="11030" spans="1:1" x14ac:dyDescent="0.25">
      <c r="A11030">
        <v>11029</v>
      </c>
    </row>
    <row r="11031" spans="1:1" x14ac:dyDescent="0.25">
      <c r="A11031">
        <v>11030</v>
      </c>
    </row>
    <row r="11032" spans="1:1" x14ac:dyDescent="0.25">
      <c r="A11032">
        <v>11031</v>
      </c>
    </row>
    <row r="11033" spans="1:1" x14ac:dyDescent="0.25">
      <c r="A11033">
        <v>11032</v>
      </c>
    </row>
    <row r="11034" spans="1:1" x14ac:dyDescent="0.25">
      <c r="A11034">
        <v>11033</v>
      </c>
    </row>
    <row r="11035" spans="1:1" x14ac:dyDescent="0.25">
      <c r="A11035">
        <v>11034</v>
      </c>
    </row>
    <row r="11036" spans="1:1" x14ac:dyDescent="0.25">
      <c r="A11036">
        <v>11035</v>
      </c>
    </row>
    <row r="11037" spans="1:1" x14ac:dyDescent="0.25">
      <c r="A11037">
        <v>11036</v>
      </c>
    </row>
    <row r="11038" spans="1:1" x14ac:dyDescent="0.25">
      <c r="A11038">
        <v>11037</v>
      </c>
    </row>
    <row r="11039" spans="1:1" x14ac:dyDescent="0.25">
      <c r="A11039">
        <v>11038</v>
      </c>
    </row>
    <row r="11040" spans="1:1" x14ac:dyDescent="0.25">
      <c r="A11040">
        <v>11039</v>
      </c>
    </row>
    <row r="11041" spans="1:1" x14ac:dyDescent="0.25">
      <c r="A11041">
        <v>11040</v>
      </c>
    </row>
    <row r="11042" spans="1:1" x14ac:dyDescent="0.25">
      <c r="A11042">
        <v>11041</v>
      </c>
    </row>
    <row r="11043" spans="1:1" x14ac:dyDescent="0.25">
      <c r="A11043">
        <v>11042</v>
      </c>
    </row>
    <row r="11044" spans="1:1" x14ac:dyDescent="0.25">
      <c r="A11044">
        <v>11043</v>
      </c>
    </row>
    <row r="11045" spans="1:1" x14ac:dyDescent="0.25">
      <c r="A11045">
        <v>11044</v>
      </c>
    </row>
    <row r="11046" spans="1:1" x14ac:dyDescent="0.25">
      <c r="A11046">
        <v>11045</v>
      </c>
    </row>
    <row r="11047" spans="1:1" x14ac:dyDescent="0.25">
      <c r="A11047">
        <v>11046</v>
      </c>
    </row>
    <row r="11048" spans="1:1" x14ac:dyDescent="0.25">
      <c r="A11048">
        <v>11047</v>
      </c>
    </row>
    <row r="11049" spans="1:1" x14ac:dyDescent="0.25">
      <c r="A11049">
        <v>11048</v>
      </c>
    </row>
    <row r="11050" spans="1:1" x14ac:dyDescent="0.25">
      <c r="A11050">
        <v>11049</v>
      </c>
    </row>
    <row r="11051" spans="1:1" x14ac:dyDescent="0.25">
      <c r="A11051">
        <v>11050</v>
      </c>
    </row>
    <row r="11052" spans="1:1" x14ac:dyDescent="0.25">
      <c r="A11052">
        <v>11051</v>
      </c>
    </row>
    <row r="11053" spans="1:1" x14ac:dyDescent="0.25">
      <c r="A11053">
        <v>11052</v>
      </c>
    </row>
    <row r="11054" spans="1:1" x14ac:dyDescent="0.25">
      <c r="A11054">
        <v>11053</v>
      </c>
    </row>
    <row r="11055" spans="1:1" x14ac:dyDescent="0.25">
      <c r="A11055">
        <v>11054</v>
      </c>
    </row>
    <row r="11056" spans="1:1" x14ac:dyDescent="0.25">
      <c r="A11056">
        <v>11055</v>
      </c>
    </row>
    <row r="11057" spans="1:1" x14ac:dyDescent="0.25">
      <c r="A11057">
        <v>11056</v>
      </c>
    </row>
    <row r="11058" spans="1:1" x14ac:dyDescent="0.25">
      <c r="A11058">
        <v>11057</v>
      </c>
    </row>
    <row r="11059" spans="1:1" x14ac:dyDescent="0.25">
      <c r="A11059">
        <v>11058</v>
      </c>
    </row>
    <row r="11060" spans="1:1" x14ac:dyDescent="0.25">
      <c r="A11060">
        <v>11059</v>
      </c>
    </row>
    <row r="11061" spans="1:1" x14ac:dyDescent="0.25">
      <c r="A11061">
        <v>11060</v>
      </c>
    </row>
    <row r="11062" spans="1:1" x14ac:dyDescent="0.25">
      <c r="A11062">
        <v>11061</v>
      </c>
    </row>
    <row r="11063" spans="1:1" x14ac:dyDescent="0.25">
      <c r="A11063">
        <v>11062</v>
      </c>
    </row>
    <row r="11064" spans="1:1" x14ac:dyDescent="0.25">
      <c r="A11064">
        <v>11063</v>
      </c>
    </row>
    <row r="11065" spans="1:1" x14ac:dyDescent="0.25">
      <c r="A11065">
        <v>11064</v>
      </c>
    </row>
    <row r="11066" spans="1:1" x14ac:dyDescent="0.25">
      <c r="A11066">
        <v>11065</v>
      </c>
    </row>
    <row r="11067" spans="1:1" x14ac:dyDescent="0.25">
      <c r="A11067">
        <v>11066</v>
      </c>
    </row>
    <row r="11068" spans="1:1" x14ac:dyDescent="0.25">
      <c r="A11068">
        <v>11067</v>
      </c>
    </row>
    <row r="11069" spans="1:1" x14ac:dyDescent="0.25">
      <c r="A11069">
        <v>11068</v>
      </c>
    </row>
    <row r="11070" spans="1:1" x14ac:dyDescent="0.25">
      <c r="A11070">
        <v>11069</v>
      </c>
    </row>
    <row r="11071" spans="1:1" x14ac:dyDescent="0.25">
      <c r="A11071">
        <v>11070</v>
      </c>
    </row>
    <row r="11072" spans="1:1" x14ac:dyDescent="0.25">
      <c r="A11072">
        <v>11071</v>
      </c>
    </row>
    <row r="11073" spans="1:1" x14ac:dyDescent="0.25">
      <c r="A11073">
        <v>11072</v>
      </c>
    </row>
    <row r="11074" spans="1:1" x14ac:dyDescent="0.25">
      <c r="A11074">
        <v>11073</v>
      </c>
    </row>
    <row r="11075" spans="1:1" x14ac:dyDescent="0.25">
      <c r="A11075">
        <v>11074</v>
      </c>
    </row>
    <row r="11076" spans="1:1" x14ac:dyDescent="0.25">
      <c r="A11076">
        <v>11075</v>
      </c>
    </row>
    <row r="11077" spans="1:1" x14ac:dyDescent="0.25">
      <c r="A11077">
        <v>11076</v>
      </c>
    </row>
    <row r="11078" spans="1:1" x14ac:dyDescent="0.25">
      <c r="A11078">
        <v>11077</v>
      </c>
    </row>
    <row r="11079" spans="1:1" x14ac:dyDescent="0.25">
      <c r="A11079">
        <v>11078</v>
      </c>
    </row>
    <row r="11080" spans="1:1" x14ac:dyDescent="0.25">
      <c r="A11080">
        <v>11079</v>
      </c>
    </row>
    <row r="11081" spans="1:1" x14ac:dyDescent="0.25">
      <c r="A11081">
        <v>11080</v>
      </c>
    </row>
    <row r="11082" spans="1:1" x14ac:dyDescent="0.25">
      <c r="A11082">
        <v>11081</v>
      </c>
    </row>
    <row r="11083" spans="1:1" x14ac:dyDescent="0.25">
      <c r="A11083">
        <v>11082</v>
      </c>
    </row>
    <row r="11084" spans="1:1" x14ac:dyDescent="0.25">
      <c r="A11084">
        <v>11083</v>
      </c>
    </row>
    <row r="11085" spans="1:1" x14ac:dyDescent="0.25">
      <c r="A11085">
        <v>11084</v>
      </c>
    </row>
    <row r="11086" spans="1:1" x14ac:dyDescent="0.25">
      <c r="A11086">
        <v>11085</v>
      </c>
    </row>
    <row r="11087" spans="1:1" x14ac:dyDescent="0.25">
      <c r="A11087">
        <v>11086</v>
      </c>
    </row>
    <row r="11088" spans="1:1" x14ac:dyDescent="0.25">
      <c r="A11088">
        <v>11087</v>
      </c>
    </row>
    <row r="11089" spans="1:1" x14ac:dyDescent="0.25">
      <c r="A11089">
        <v>11088</v>
      </c>
    </row>
    <row r="11090" spans="1:1" x14ac:dyDescent="0.25">
      <c r="A11090">
        <v>11089</v>
      </c>
    </row>
    <row r="11091" spans="1:1" x14ac:dyDescent="0.25">
      <c r="A11091">
        <v>11090</v>
      </c>
    </row>
    <row r="11092" spans="1:1" x14ac:dyDescent="0.25">
      <c r="A11092">
        <v>11091</v>
      </c>
    </row>
    <row r="11093" spans="1:1" x14ac:dyDescent="0.25">
      <c r="A11093">
        <v>11092</v>
      </c>
    </row>
    <row r="11094" spans="1:1" x14ac:dyDescent="0.25">
      <c r="A11094">
        <v>11093</v>
      </c>
    </row>
    <row r="11095" spans="1:1" x14ac:dyDescent="0.25">
      <c r="A11095">
        <v>11094</v>
      </c>
    </row>
    <row r="11096" spans="1:1" x14ac:dyDescent="0.25">
      <c r="A11096">
        <v>11095</v>
      </c>
    </row>
    <row r="11097" spans="1:1" x14ac:dyDescent="0.25">
      <c r="A11097">
        <v>11096</v>
      </c>
    </row>
    <row r="11098" spans="1:1" x14ac:dyDescent="0.25">
      <c r="A11098">
        <v>11097</v>
      </c>
    </row>
    <row r="11099" spans="1:1" x14ac:dyDescent="0.25">
      <c r="A11099">
        <v>11098</v>
      </c>
    </row>
    <row r="11100" spans="1:1" x14ac:dyDescent="0.25">
      <c r="A11100">
        <v>11099</v>
      </c>
    </row>
    <row r="11101" spans="1:1" x14ac:dyDescent="0.25">
      <c r="A11101">
        <v>11100</v>
      </c>
    </row>
    <row r="11102" spans="1:1" x14ac:dyDescent="0.25">
      <c r="A11102">
        <v>11101</v>
      </c>
    </row>
    <row r="11103" spans="1:1" x14ac:dyDescent="0.25">
      <c r="A11103">
        <v>11102</v>
      </c>
    </row>
    <row r="11104" spans="1:1" x14ac:dyDescent="0.25">
      <c r="A11104">
        <v>11103</v>
      </c>
    </row>
    <row r="11105" spans="1:1" x14ac:dyDescent="0.25">
      <c r="A11105">
        <v>11104</v>
      </c>
    </row>
    <row r="11106" spans="1:1" x14ac:dyDescent="0.25">
      <c r="A11106">
        <v>11105</v>
      </c>
    </row>
    <row r="11107" spans="1:1" x14ac:dyDescent="0.25">
      <c r="A11107">
        <v>11106</v>
      </c>
    </row>
    <row r="11108" spans="1:1" x14ac:dyDescent="0.25">
      <c r="A11108">
        <v>11107</v>
      </c>
    </row>
    <row r="11109" spans="1:1" x14ac:dyDescent="0.25">
      <c r="A11109">
        <v>11108</v>
      </c>
    </row>
    <row r="11110" spans="1:1" x14ac:dyDescent="0.25">
      <c r="A11110">
        <v>11109</v>
      </c>
    </row>
    <row r="11111" spans="1:1" x14ac:dyDescent="0.25">
      <c r="A11111">
        <v>11110</v>
      </c>
    </row>
    <row r="11112" spans="1:1" x14ac:dyDescent="0.25">
      <c r="A11112">
        <v>11111</v>
      </c>
    </row>
    <row r="11113" spans="1:1" x14ac:dyDescent="0.25">
      <c r="A11113">
        <v>11112</v>
      </c>
    </row>
    <row r="11114" spans="1:1" x14ac:dyDescent="0.25">
      <c r="A11114">
        <v>11113</v>
      </c>
    </row>
    <row r="11115" spans="1:1" x14ac:dyDescent="0.25">
      <c r="A11115">
        <v>11114</v>
      </c>
    </row>
    <row r="11116" spans="1:1" x14ac:dyDescent="0.25">
      <c r="A11116">
        <v>11115</v>
      </c>
    </row>
    <row r="11117" spans="1:1" x14ac:dyDescent="0.25">
      <c r="A11117">
        <v>11116</v>
      </c>
    </row>
    <row r="11118" spans="1:1" x14ac:dyDescent="0.25">
      <c r="A11118">
        <v>11117</v>
      </c>
    </row>
    <row r="11119" spans="1:1" x14ac:dyDescent="0.25">
      <c r="A11119">
        <v>11118</v>
      </c>
    </row>
    <row r="11120" spans="1:1" x14ac:dyDescent="0.25">
      <c r="A11120">
        <v>11119</v>
      </c>
    </row>
    <row r="11121" spans="1:1" x14ac:dyDescent="0.25">
      <c r="A11121">
        <v>11120</v>
      </c>
    </row>
    <row r="11122" spans="1:1" x14ac:dyDescent="0.25">
      <c r="A11122">
        <v>11121</v>
      </c>
    </row>
    <row r="11123" spans="1:1" x14ac:dyDescent="0.25">
      <c r="A11123">
        <v>11122</v>
      </c>
    </row>
    <row r="11124" spans="1:1" x14ac:dyDescent="0.25">
      <c r="A11124">
        <v>11123</v>
      </c>
    </row>
    <row r="11125" spans="1:1" x14ac:dyDescent="0.25">
      <c r="A11125">
        <v>11124</v>
      </c>
    </row>
    <row r="11126" spans="1:1" x14ac:dyDescent="0.25">
      <c r="A11126">
        <v>11125</v>
      </c>
    </row>
    <row r="11127" spans="1:1" x14ac:dyDescent="0.25">
      <c r="A11127">
        <v>11126</v>
      </c>
    </row>
    <row r="11128" spans="1:1" x14ac:dyDescent="0.25">
      <c r="A11128">
        <v>11127</v>
      </c>
    </row>
    <row r="11129" spans="1:1" x14ac:dyDescent="0.25">
      <c r="A11129">
        <v>11128</v>
      </c>
    </row>
    <row r="11130" spans="1:1" x14ac:dyDescent="0.25">
      <c r="A11130">
        <v>11129</v>
      </c>
    </row>
    <row r="11131" spans="1:1" x14ac:dyDescent="0.25">
      <c r="A11131">
        <v>11130</v>
      </c>
    </row>
    <row r="11132" spans="1:1" x14ac:dyDescent="0.25">
      <c r="A11132">
        <v>11131</v>
      </c>
    </row>
    <row r="11133" spans="1:1" x14ac:dyDescent="0.25">
      <c r="A11133">
        <v>11132</v>
      </c>
    </row>
    <row r="11134" spans="1:1" x14ac:dyDescent="0.25">
      <c r="A11134">
        <v>11133</v>
      </c>
    </row>
    <row r="11135" spans="1:1" x14ac:dyDescent="0.25">
      <c r="A11135">
        <v>11134</v>
      </c>
    </row>
    <row r="11136" spans="1:1" x14ac:dyDescent="0.25">
      <c r="A11136">
        <v>11135</v>
      </c>
    </row>
    <row r="11137" spans="1:1" x14ac:dyDescent="0.25">
      <c r="A11137">
        <v>11136</v>
      </c>
    </row>
    <row r="11138" spans="1:1" x14ac:dyDescent="0.25">
      <c r="A11138">
        <v>11137</v>
      </c>
    </row>
    <row r="11139" spans="1:1" x14ac:dyDescent="0.25">
      <c r="A11139">
        <v>11138</v>
      </c>
    </row>
    <row r="11140" spans="1:1" x14ac:dyDescent="0.25">
      <c r="A11140">
        <v>11139</v>
      </c>
    </row>
    <row r="11141" spans="1:1" x14ac:dyDescent="0.25">
      <c r="A11141">
        <v>11140</v>
      </c>
    </row>
    <row r="11142" spans="1:1" x14ac:dyDescent="0.25">
      <c r="A11142">
        <v>11141</v>
      </c>
    </row>
    <row r="11143" spans="1:1" x14ac:dyDescent="0.25">
      <c r="A11143">
        <v>11142</v>
      </c>
    </row>
    <row r="11144" spans="1:1" x14ac:dyDescent="0.25">
      <c r="A11144">
        <v>11143</v>
      </c>
    </row>
    <row r="11145" spans="1:1" x14ac:dyDescent="0.25">
      <c r="A11145">
        <v>11144</v>
      </c>
    </row>
    <row r="11146" spans="1:1" x14ac:dyDescent="0.25">
      <c r="A11146">
        <v>11145</v>
      </c>
    </row>
    <row r="11147" spans="1:1" x14ac:dyDescent="0.25">
      <c r="A11147">
        <v>11146</v>
      </c>
    </row>
    <row r="11148" spans="1:1" x14ac:dyDescent="0.25">
      <c r="A11148">
        <v>11147</v>
      </c>
    </row>
    <row r="11149" spans="1:1" x14ac:dyDescent="0.25">
      <c r="A11149">
        <v>11148</v>
      </c>
    </row>
    <row r="11150" spans="1:1" x14ac:dyDescent="0.25">
      <c r="A11150">
        <v>11149</v>
      </c>
    </row>
    <row r="11151" spans="1:1" x14ac:dyDescent="0.25">
      <c r="A11151">
        <v>11150</v>
      </c>
    </row>
    <row r="11152" spans="1:1" x14ac:dyDescent="0.25">
      <c r="A11152">
        <v>11151</v>
      </c>
    </row>
    <row r="11153" spans="1:1" x14ac:dyDescent="0.25">
      <c r="A11153">
        <v>11152</v>
      </c>
    </row>
    <row r="11154" spans="1:1" x14ac:dyDescent="0.25">
      <c r="A11154">
        <v>11153</v>
      </c>
    </row>
    <row r="11155" spans="1:1" x14ac:dyDescent="0.25">
      <c r="A11155">
        <v>11154</v>
      </c>
    </row>
    <row r="11156" spans="1:1" x14ac:dyDescent="0.25">
      <c r="A11156">
        <v>11155</v>
      </c>
    </row>
    <row r="11157" spans="1:1" x14ac:dyDescent="0.25">
      <c r="A11157">
        <v>11156</v>
      </c>
    </row>
    <row r="11158" spans="1:1" x14ac:dyDescent="0.25">
      <c r="A11158">
        <v>11157</v>
      </c>
    </row>
    <row r="11159" spans="1:1" x14ac:dyDescent="0.25">
      <c r="A11159">
        <v>11158</v>
      </c>
    </row>
    <row r="11160" spans="1:1" x14ac:dyDescent="0.25">
      <c r="A11160">
        <v>11159</v>
      </c>
    </row>
    <row r="11161" spans="1:1" x14ac:dyDescent="0.25">
      <c r="A11161">
        <v>11160</v>
      </c>
    </row>
    <row r="11162" spans="1:1" x14ac:dyDescent="0.25">
      <c r="A11162">
        <v>11161</v>
      </c>
    </row>
    <row r="11163" spans="1:1" x14ac:dyDescent="0.25">
      <c r="A11163">
        <v>11162</v>
      </c>
    </row>
    <row r="11164" spans="1:1" x14ac:dyDescent="0.25">
      <c r="A11164">
        <v>11163</v>
      </c>
    </row>
    <row r="11165" spans="1:1" x14ac:dyDescent="0.25">
      <c r="A11165">
        <v>11164</v>
      </c>
    </row>
    <row r="11166" spans="1:1" x14ac:dyDescent="0.25">
      <c r="A11166">
        <v>11165</v>
      </c>
    </row>
    <row r="11167" spans="1:1" x14ac:dyDescent="0.25">
      <c r="A11167">
        <v>11166</v>
      </c>
    </row>
    <row r="11168" spans="1:1" x14ac:dyDescent="0.25">
      <c r="A11168">
        <v>11167</v>
      </c>
    </row>
    <row r="11169" spans="1:1" x14ac:dyDescent="0.25">
      <c r="A11169">
        <v>11168</v>
      </c>
    </row>
    <row r="11170" spans="1:1" x14ac:dyDescent="0.25">
      <c r="A11170">
        <v>11169</v>
      </c>
    </row>
    <row r="11171" spans="1:1" x14ac:dyDescent="0.25">
      <c r="A11171">
        <v>11170</v>
      </c>
    </row>
    <row r="11172" spans="1:1" x14ac:dyDescent="0.25">
      <c r="A11172">
        <v>11171</v>
      </c>
    </row>
    <row r="11173" spans="1:1" x14ac:dyDescent="0.25">
      <c r="A11173">
        <v>11172</v>
      </c>
    </row>
    <row r="11174" spans="1:1" x14ac:dyDescent="0.25">
      <c r="A11174">
        <v>11173</v>
      </c>
    </row>
    <row r="11175" spans="1:1" x14ac:dyDescent="0.25">
      <c r="A11175">
        <v>11174</v>
      </c>
    </row>
    <row r="11176" spans="1:1" x14ac:dyDescent="0.25">
      <c r="A11176">
        <v>11175</v>
      </c>
    </row>
    <row r="11177" spans="1:1" x14ac:dyDescent="0.25">
      <c r="A11177">
        <v>11176</v>
      </c>
    </row>
    <row r="11178" spans="1:1" x14ac:dyDescent="0.25">
      <c r="A11178">
        <v>11177</v>
      </c>
    </row>
    <row r="11179" spans="1:1" x14ac:dyDescent="0.25">
      <c r="A11179">
        <v>11178</v>
      </c>
    </row>
    <row r="11180" spans="1:1" x14ac:dyDescent="0.25">
      <c r="A11180">
        <v>11179</v>
      </c>
    </row>
    <row r="11181" spans="1:1" x14ac:dyDescent="0.25">
      <c r="A11181">
        <v>11180</v>
      </c>
    </row>
    <row r="11182" spans="1:1" x14ac:dyDescent="0.25">
      <c r="A11182">
        <v>11181</v>
      </c>
    </row>
    <row r="11183" spans="1:1" x14ac:dyDescent="0.25">
      <c r="A11183">
        <v>11182</v>
      </c>
    </row>
    <row r="11184" spans="1:1" x14ac:dyDescent="0.25">
      <c r="A11184">
        <v>11183</v>
      </c>
    </row>
    <row r="11185" spans="1:1" x14ac:dyDescent="0.25">
      <c r="A11185">
        <v>11184</v>
      </c>
    </row>
    <row r="11186" spans="1:1" x14ac:dyDescent="0.25">
      <c r="A11186">
        <v>11185</v>
      </c>
    </row>
    <row r="11187" spans="1:1" x14ac:dyDescent="0.25">
      <c r="A11187">
        <v>11186</v>
      </c>
    </row>
    <row r="11188" spans="1:1" x14ac:dyDescent="0.25">
      <c r="A11188">
        <v>11187</v>
      </c>
    </row>
    <row r="11189" spans="1:1" x14ac:dyDescent="0.25">
      <c r="A11189">
        <v>11188</v>
      </c>
    </row>
    <row r="11190" spans="1:1" x14ac:dyDescent="0.25">
      <c r="A11190">
        <v>11189</v>
      </c>
    </row>
    <row r="11191" spans="1:1" x14ac:dyDescent="0.25">
      <c r="A11191">
        <v>11190</v>
      </c>
    </row>
    <row r="11192" spans="1:1" x14ac:dyDescent="0.25">
      <c r="A11192">
        <v>11191</v>
      </c>
    </row>
    <row r="11193" spans="1:1" x14ac:dyDescent="0.25">
      <c r="A11193">
        <v>11192</v>
      </c>
    </row>
    <row r="11194" spans="1:1" x14ac:dyDescent="0.25">
      <c r="A11194">
        <v>11193</v>
      </c>
    </row>
    <row r="11195" spans="1:1" x14ac:dyDescent="0.25">
      <c r="A11195">
        <v>11194</v>
      </c>
    </row>
    <row r="11196" spans="1:1" x14ac:dyDescent="0.25">
      <c r="A11196">
        <v>11195</v>
      </c>
    </row>
    <row r="11197" spans="1:1" x14ac:dyDescent="0.25">
      <c r="A11197">
        <v>11196</v>
      </c>
    </row>
    <row r="11198" spans="1:1" x14ac:dyDescent="0.25">
      <c r="A11198">
        <v>11197</v>
      </c>
    </row>
    <row r="11199" spans="1:1" x14ac:dyDescent="0.25">
      <c r="A11199">
        <v>11198</v>
      </c>
    </row>
    <row r="11200" spans="1:1" x14ac:dyDescent="0.25">
      <c r="A11200">
        <v>11199</v>
      </c>
    </row>
    <row r="11201" spans="1:1" x14ac:dyDescent="0.25">
      <c r="A11201">
        <v>11200</v>
      </c>
    </row>
    <row r="11202" spans="1:1" x14ac:dyDescent="0.25">
      <c r="A11202">
        <v>11201</v>
      </c>
    </row>
    <row r="11203" spans="1:1" x14ac:dyDescent="0.25">
      <c r="A11203">
        <v>11202</v>
      </c>
    </row>
    <row r="11204" spans="1:1" x14ac:dyDescent="0.25">
      <c r="A11204">
        <v>11203</v>
      </c>
    </row>
    <row r="11205" spans="1:1" x14ac:dyDescent="0.25">
      <c r="A11205">
        <v>11204</v>
      </c>
    </row>
    <row r="11206" spans="1:1" x14ac:dyDescent="0.25">
      <c r="A11206">
        <v>11205</v>
      </c>
    </row>
    <row r="11207" spans="1:1" x14ac:dyDescent="0.25">
      <c r="A11207">
        <v>11206</v>
      </c>
    </row>
    <row r="11208" spans="1:1" x14ac:dyDescent="0.25">
      <c r="A11208">
        <v>11207</v>
      </c>
    </row>
    <row r="11209" spans="1:1" x14ac:dyDescent="0.25">
      <c r="A11209">
        <v>11208</v>
      </c>
    </row>
    <row r="11210" spans="1:1" x14ac:dyDescent="0.25">
      <c r="A11210">
        <v>11209</v>
      </c>
    </row>
    <row r="11211" spans="1:1" x14ac:dyDescent="0.25">
      <c r="A11211">
        <v>11210</v>
      </c>
    </row>
    <row r="11212" spans="1:1" x14ac:dyDescent="0.25">
      <c r="A11212">
        <v>11211</v>
      </c>
    </row>
    <row r="11213" spans="1:1" x14ac:dyDescent="0.25">
      <c r="A11213">
        <v>11212</v>
      </c>
    </row>
    <row r="11214" spans="1:1" x14ac:dyDescent="0.25">
      <c r="A11214">
        <v>11213</v>
      </c>
    </row>
    <row r="11215" spans="1:1" x14ac:dyDescent="0.25">
      <c r="A11215">
        <v>11214</v>
      </c>
    </row>
    <row r="11216" spans="1:1" x14ac:dyDescent="0.25">
      <c r="A11216">
        <v>11215</v>
      </c>
    </row>
    <row r="11217" spans="1:1" x14ac:dyDescent="0.25">
      <c r="A11217">
        <v>11216</v>
      </c>
    </row>
    <row r="11218" spans="1:1" x14ac:dyDescent="0.25">
      <c r="A11218">
        <v>11217</v>
      </c>
    </row>
    <row r="11219" spans="1:1" x14ac:dyDescent="0.25">
      <c r="A11219">
        <v>11218</v>
      </c>
    </row>
    <row r="11220" spans="1:1" x14ac:dyDescent="0.25">
      <c r="A11220">
        <v>11219</v>
      </c>
    </row>
    <row r="11221" spans="1:1" x14ac:dyDescent="0.25">
      <c r="A11221">
        <v>11220</v>
      </c>
    </row>
    <row r="11222" spans="1:1" x14ac:dyDescent="0.25">
      <c r="A11222">
        <v>11221</v>
      </c>
    </row>
    <row r="11223" spans="1:1" x14ac:dyDescent="0.25">
      <c r="A11223">
        <v>11222</v>
      </c>
    </row>
    <row r="11224" spans="1:1" x14ac:dyDescent="0.25">
      <c r="A11224">
        <v>11223</v>
      </c>
    </row>
    <row r="11225" spans="1:1" x14ac:dyDescent="0.25">
      <c r="A11225">
        <v>11224</v>
      </c>
    </row>
    <row r="11226" spans="1:1" x14ac:dyDescent="0.25">
      <c r="A11226">
        <v>11225</v>
      </c>
    </row>
    <row r="11227" spans="1:1" x14ac:dyDescent="0.25">
      <c r="A11227">
        <v>11226</v>
      </c>
    </row>
    <row r="11228" spans="1:1" x14ac:dyDescent="0.25">
      <c r="A11228">
        <v>11227</v>
      </c>
    </row>
    <row r="11229" spans="1:1" x14ac:dyDescent="0.25">
      <c r="A11229">
        <v>11228</v>
      </c>
    </row>
    <row r="11230" spans="1:1" x14ac:dyDescent="0.25">
      <c r="A11230">
        <v>11229</v>
      </c>
    </row>
    <row r="11231" spans="1:1" x14ac:dyDescent="0.25">
      <c r="A11231">
        <v>11230</v>
      </c>
    </row>
    <row r="11232" spans="1:1" x14ac:dyDescent="0.25">
      <c r="A11232">
        <v>11231</v>
      </c>
    </row>
    <row r="11233" spans="1:1" x14ac:dyDescent="0.25">
      <c r="A11233">
        <v>11232</v>
      </c>
    </row>
    <row r="11234" spans="1:1" x14ac:dyDescent="0.25">
      <c r="A11234">
        <v>11233</v>
      </c>
    </row>
    <row r="11235" spans="1:1" x14ac:dyDescent="0.25">
      <c r="A11235">
        <v>11234</v>
      </c>
    </row>
    <row r="11236" spans="1:1" x14ac:dyDescent="0.25">
      <c r="A11236">
        <v>11235</v>
      </c>
    </row>
    <row r="11237" spans="1:1" x14ac:dyDescent="0.25">
      <c r="A11237">
        <v>11236</v>
      </c>
    </row>
    <row r="11238" spans="1:1" x14ac:dyDescent="0.25">
      <c r="A11238">
        <v>11237</v>
      </c>
    </row>
    <row r="11239" spans="1:1" x14ac:dyDescent="0.25">
      <c r="A11239">
        <v>11238</v>
      </c>
    </row>
    <row r="11240" spans="1:1" x14ac:dyDescent="0.25">
      <c r="A11240">
        <v>11239</v>
      </c>
    </row>
    <row r="11241" spans="1:1" x14ac:dyDescent="0.25">
      <c r="A11241">
        <v>11240</v>
      </c>
    </row>
    <row r="11242" spans="1:1" x14ac:dyDescent="0.25">
      <c r="A11242">
        <v>11241</v>
      </c>
    </row>
    <row r="11243" spans="1:1" x14ac:dyDescent="0.25">
      <c r="A11243">
        <v>11242</v>
      </c>
    </row>
    <row r="11244" spans="1:1" x14ac:dyDescent="0.25">
      <c r="A11244">
        <v>11243</v>
      </c>
    </row>
    <row r="11245" spans="1:1" x14ac:dyDescent="0.25">
      <c r="A11245">
        <v>11244</v>
      </c>
    </row>
    <row r="11246" spans="1:1" x14ac:dyDescent="0.25">
      <c r="A11246">
        <v>11245</v>
      </c>
    </row>
    <row r="11247" spans="1:1" x14ac:dyDescent="0.25">
      <c r="A11247">
        <v>11246</v>
      </c>
    </row>
    <row r="11248" spans="1:1" x14ac:dyDescent="0.25">
      <c r="A11248">
        <v>11247</v>
      </c>
    </row>
    <row r="11249" spans="1:1" x14ac:dyDescent="0.25">
      <c r="A11249">
        <v>11248</v>
      </c>
    </row>
    <row r="11250" spans="1:1" x14ac:dyDescent="0.25">
      <c r="A11250">
        <v>11249</v>
      </c>
    </row>
    <row r="11251" spans="1:1" x14ac:dyDescent="0.25">
      <c r="A11251">
        <v>11250</v>
      </c>
    </row>
    <row r="11252" spans="1:1" x14ac:dyDescent="0.25">
      <c r="A11252">
        <v>11251</v>
      </c>
    </row>
    <row r="11253" spans="1:1" x14ac:dyDescent="0.25">
      <c r="A11253">
        <v>11252</v>
      </c>
    </row>
    <row r="11254" spans="1:1" x14ac:dyDescent="0.25">
      <c r="A11254">
        <v>11253</v>
      </c>
    </row>
    <row r="11255" spans="1:1" x14ac:dyDescent="0.25">
      <c r="A11255">
        <v>11254</v>
      </c>
    </row>
    <row r="11256" spans="1:1" x14ac:dyDescent="0.25">
      <c r="A11256">
        <v>11255</v>
      </c>
    </row>
    <row r="11257" spans="1:1" x14ac:dyDescent="0.25">
      <c r="A11257">
        <v>11256</v>
      </c>
    </row>
    <row r="11258" spans="1:1" x14ac:dyDescent="0.25">
      <c r="A11258">
        <v>11257</v>
      </c>
    </row>
    <row r="11259" spans="1:1" x14ac:dyDescent="0.25">
      <c r="A11259">
        <v>11258</v>
      </c>
    </row>
    <row r="11260" spans="1:1" x14ac:dyDescent="0.25">
      <c r="A11260">
        <v>11259</v>
      </c>
    </row>
    <row r="11261" spans="1:1" x14ac:dyDescent="0.25">
      <c r="A11261">
        <v>11260</v>
      </c>
    </row>
    <row r="11262" spans="1:1" x14ac:dyDescent="0.25">
      <c r="A11262">
        <v>11261</v>
      </c>
    </row>
    <row r="11263" spans="1:1" x14ac:dyDescent="0.25">
      <c r="A11263">
        <v>11262</v>
      </c>
    </row>
    <row r="11264" spans="1:1" x14ac:dyDescent="0.25">
      <c r="A11264">
        <v>11263</v>
      </c>
    </row>
    <row r="11265" spans="1:1" x14ac:dyDescent="0.25">
      <c r="A11265">
        <v>11264</v>
      </c>
    </row>
    <row r="11266" spans="1:1" x14ac:dyDescent="0.25">
      <c r="A11266">
        <v>11265</v>
      </c>
    </row>
    <row r="11267" spans="1:1" x14ac:dyDescent="0.25">
      <c r="A11267">
        <v>11266</v>
      </c>
    </row>
    <row r="11268" spans="1:1" x14ac:dyDescent="0.25">
      <c r="A11268">
        <v>11267</v>
      </c>
    </row>
    <row r="11269" spans="1:1" x14ac:dyDescent="0.25">
      <c r="A11269">
        <v>11268</v>
      </c>
    </row>
    <row r="11270" spans="1:1" x14ac:dyDescent="0.25">
      <c r="A11270">
        <v>11269</v>
      </c>
    </row>
    <row r="11271" spans="1:1" x14ac:dyDescent="0.25">
      <c r="A11271">
        <v>11270</v>
      </c>
    </row>
    <row r="11272" spans="1:1" x14ac:dyDescent="0.25">
      <c r="A11272">
        <v>11271</v>
      </c>
    </row>
    <row r="11273" spans="1:1" x14ac:dyDescent="0.25">
      <c r="A11273">
        <v>11272</v>
      </c>
    </row>
    <row r="11274" spans="1:1" x14ac:dyDescent="0.25">
      <c r="A11274">
        <v>11273</v>
      </c>
    </row>
    <row r="11275" spans="1:1" x14ac:dyDescent="0.25">
      <c r="A11275">
        <v>11274</v>
      </c>
    </row>
    <row r="11276" spans="1:1" x14ac:dyDescent="0.25">
      <c r="A11276">
        <v>11275</v>
      </c>
    </row>
    <row r="11277" spans="1:1" x14ac:dyDescent="0.25">
      <c r="A11277">
        <v>11276</v>
      </c>
    </row>
    <row r="11278" spans="1:1" x14ac:dyDescent="0.25">
      <c r="A11278">
        <v>11277</v>
      </c>
    </row>
    <row r="11279" spans="1:1" x14ac:dyDescent="0.25">
      <c r="A11279">
        <v>11278</v>
      </c>
    </row>
    <row r="11280" spans="1:1" x14ac:dyDescent="0.25">
      <c r="A11280">
        <v>11279</v>
      </c>
    </row>
    <row r="11281" spans="1:1" x14ac:dyDescent="0.25">
      <c r="A11281">
        <v>11280</v>
      </c>
    </row>
    <row r="11282" spans="1:1" x14ac:dyDescent="0.25">
      <c r="A11282">
        <v>11281</v>
      </c>
    </row>
    <row r="11283" spans="1:1" x14ac:dyDescent="0.25">
      <c r="A11283">
        <v>11282</v>
      </c>
    </row>
    <row r="11284" spans="1:1" x14ac:dyDescent="0.25">
      <c r="A11284">
        <v>11283</v>
      </c>
    </row>
    <row r="11285" spans="1:1" x14ac:dyDescent="0.25">
      <c r="A11285">
        <v>11284</v>
      </c>
    </row>
    <row r="11286" spans="1:1" x14ac:dyDescent="0.25">
      <c r="A11286">
        <v>11285</v>
      </c>
    </row>
    <row r="11287" spans="1:1" x14ac:dyDescent="0.25">
      <c r="A11287">
        <v>11286</v>
      </c>
    </row>
    <row r="11288" spans="1:1" x14ac:dyDescent="0.25">
      <c r="A11288">
        <v>11287</v>
      </c>
    </row>
    <row r="11289" spans="1:1" x14ac:dyDescent="0.25">
      <c r="A11289">
        <v>11288</v>
      </c>
    </row>
    <row r="11290" spans="1:1" x14ac:dyDescent="0.25">
      <c r="A11290">
        <v>11289</v>
      </c>
    </row>
    <row r="11291" spans="1:1" x14ac:dyDescent="0.25">
      <c r="A11291">
        <v>11290</v>
      </c>
    </row>
    <row r="11292" spans="1:1" x14ac:dyDescent="0.25">
      <c r="A11292">
        <v>11291</v>
      </c>
    </row>
    <row r="11293" spans="1:1" x14ac:dyDescent="0.25">
      <c r="A11293">
        <v>11292</v>
      </c>
    </row>
    <row r="11294" spans="1:1" x14ac:dyDescent="0.25">
      <c r="A11294">
        <v>11293</v>
      </c>
    </row>
    <row r="11295" spans="1:1" x14ac:dyDescent="0.25">
      <c r="A11295">
        <v>11294</v>
      </c>
    </row>
    <row r="11296" spans="1:1" x14ac:dyDescent="0.25">
      <c r="A11296">
        <v>11295</v>
      </c>
    </row>
    <row r="11297" spans="1:1" x14ac:dyDescent="0.25">
      <c r="A11297">
        <v>11296</v>
      </c>
    </row>
    <row r="11298" spans="1:1" x14ac:dyDescent="0.25">
      <c r="A11298">
        <v>11297</v>
      </c>
    </row>
    <row r="11299" spans="1:1" x14ac:dyDescent="0.25">
      <c r="A11299">
        <v>11298</v>
      </c>
    </row>
    <row r="11300" spans="1:1" x14ac:dyDescent="0.25">
      <c r="A11300">
        <v>11299</v>
      </c>
    </row>
    <row r="11301" spans="1:1" x14ac:dyDescent="0.25">
      <c r="A11301">
        <v>11300</v>
      </c>
    </row>
    <row r="11302" spans="1:1" x14ac:dyDescent="0.25">
      <c r="A11302">
        <v>11301</v>
      </c>
    </row>
    <row r="11303" spans="1:1" x14ac:dyDescent="0.25">
      <c r="A11303">
        <v>11302</v>
      </c>
    </row>
    <row r="11304" spans="1:1" x14ac:dyDescent="0.25">
      <c r="A11304">
        <v>11303</v>
      </c>
    </row>
    <row r="11305" spans="1:1" x14ac:dyDescent="0.25">
      <c r="A11305">
        <v>11304</v>
      </c>
    </row>
    <row r="11306" spans="1:1" x14ac:dyDescent="0.25">
      <c r="A11306">
        <v>11305</v>
      </c>
    </row>
    <row r="11307" spans="1:1" x14ac:dyDescent="0.25">
      <c r="A11307">
        <v>11306</v>
      </c>
    </row>
    <row r="11308" spans="1:1" x14ac:dyDescent="0.25">
      <c r="A11308">
        <v>11307</v>
      </c>
    </row>
    <row r="11309" spans="1:1" x14ac:dyDescent="0.25">
      <c r="A11309">
        <v>11308</v>
      </c>
    </row>
    <row r="11310" spans="1:1" x14ac:dyDescent="0.25">
      <c r="A11310">
        <v>11309</v>
      </c>
    </row>
    <row r="11311" spans="1:1" x14ac:dyDescent="0.25">
      <c r="A11311">
        <v>11310</v>
      </c>
    </row>
    <row r="11312" spans="1:1" x14ac:dyDescent="0.25">
      <c r="A11312">
        <v>11311</v>
      </c>
    </row>
    <row r="11313" spans="1:1" x14ac:dyDescent="0.25">
      <c r="A11313">
        <v>11312</v>
      </c>
    </row>
    <row r="11314" spans="1:1" x14ac:dyDescent="0.25">
      <c r="A11314">
        <v>11313</v>
      </c>
    </row>
    <row r="11315" spans="1:1" x14ac:dyDescent="0.25">
      <c r="A11315">
        <v>11314</v>
      </c>
    </row>
    <row r="11316" spans="1:1" x14ac:dyDescent="0.25">
      <c r="A11316">
        <v>11315</v>
      </c>
    </row>
    <row r="11317" spans="1:1" x14ac:dyDescent="0.25">
      <c r="A11317">
        <v>11316</v>
      </c>
    </row>
    <row r="11318" spans="1:1" x14ac:dyDescent="0.25">
      <c r="A11318">
        <v>11317</v>
      </c>
    </row>
    <row r="11319" spans="1:1" x14ac:dyDescent="0.25">
      <c r="A11319">
        <v>11318</v>
      </c>
    </row>
    <row r="11320" spans="1:1" x14ac:dyDescent="0.25">
      <c r="A11320">
        <v>11319</v>
      </c>
    </row>
    <row r="11321" spans="1:1" x14ac:dyDescent="0.25">
      <c r="A11321">
        <v>11320</v>
      </c>
    </row>
    <row r="11322" spans="1:1" x14ac:dyDescent="0.25">
      <c r="A11322">
        <v>11321</v>
      </c>
    </row>
    <row r="11323" spans="1:1" x14ac:dyDescent="0.25">
      <c r="A11323">
        <v>11322</v>
      </c>
    </row>
    <row r="11324" spans="1:1" x14ac:dyDescent="0.25">
      <c r="A11324">
        <v>11323</v>
      </c>
    </row>
    <row r="11325" spans="1:1" x14ac:dyDescent="0.25">
      <c r="A11325">
        <v>11324</v>
      </c>
    </row>
    <row r="11326" spans="1:1" x14ac:dyDescent="0.25">
      <c r="A11326">
        <v>11325</v>
      </c>
    </row>
    <row r="11327" spans="1:1" x14ac:dyDescent="0.25">
      <c r="A11327">
        <v>11326</v>
      </c>
    </row>
    <row r="11328" spans="1:1" x14ac:dyDescent="0.25">
      <c r="A11328">
        <v>11327</v>
      </c>
    </row>
    <row r="11329" spans="1:1" x14ac:dyDescent="0.25">
      <c r="A11329">
        <v>11328</v>
      </c>
    </row>
    <row r="11330" spans="1:1" x14ac:dyDescent="0.25">
      <c r="A11330">
        <v>11329</v>
      </c>
    </row>
    <row r="11331" spans="1:1" x14ac:dyDescent="0.25">
      <c r="A11331">
        <v>11330</v>
      </c>
    </row>
    <row r="11332" spans="1:1" x14ac:dyDescent="0.25">
      <c r="A11332">
        <v>11331</v>
      </c>
    </row>
    <row r="11333" spans="1:1" x14ac:dyDescent="0.25">
      <c r="A11333">
        <v>11332</v>
      </c>
    </row>
    <row r="11334" spans="1:1" x14ac:dyDescent="0.25">
      <c r="A11334">
        <v>11333</v>
      </c>
    </row>
    <row r="11335" spans="1:1" x14ac:dyDescent="0.25">
      <c r="A11335">
        <v>11334</v>
      </c>
    </row>
    <row r="11336" spans="1:1" x14ac:dyDescent="0.25">
      <c r="A11336">
        <v>11335</v>
      </c>
    </row>
    <row r="11337" spans="1:1" x14ac:dyDescent="0.25">
      <c r="A11337">
        <v>11336</v>
      </c>
    </row>
    <row r="11338" spans="1:1" x14ac:dyDescent="0.25">
      <c r="A11338">
        <v>11337</v>
      </c>
    </row>
    <row r="11339" spans="1:1" x14ac:dyDescent="0.25">
      <c r="A11339">
        <v>11338</v>
      </c>
    </row>
    <row r="11340" spans="1:1" x14ac:dyDescent="0.25">
      <c r="A11340">
        <v>11339</v>
      </c>
    </row>
    <row r="11341" spans="1:1" x14ac:dyDescent="0.25">
      <c r="A11341">
        <v>11340</v>
      </c>
    </row>
    <row r="11342" spans="1:1" x14ac:dyDescent="0.25">
      <c r="A11342">
        <v>11341</v>
      </c>
    </row>
    <row r="11343" spans="1:1" x14ac:dyDescent="0.25">
      <c r="A11343">
        <v>11342</v>
      </c>
    </row>
    <row r="11344" spans="1:1" x14ac:dyDescent="0.25">
      <c r="A11344">
        <v>11343</v>
      </c>
    </row>
    <row r="11345" spans="1:1" x14ac:dyDescent="0.25">
      <c r="A11345">
        <v>11344</v>
      </c>
    </row>
    <row r="11346" spans="1:1" x14ac:dyDescent="0.25">
      <c r="A11346">
        <v>11345</v>
      </c>
    </row>
    <row r="11347" spans="1:1" x14ac:dyDescent="0.25">
      <c r="A11347">
        <v>11346</v>
      </c>
    </row>
    <row r="11348" spans="1:1" x14ac:dyDescent="0.25">
      <c r="A11348">
        <v>11347</v>
      </c>
    </row>
    <row r="11349" spans="1:1" x14ac:dyDescent="0.25">
      <c r="A11349">
        <v>11348</v>
      </c>
    </row>
    <row r="11350" spans="1:1" x14ac:dyDescent="0.25">
      <c r="A11350">
        <v>11349</v>
      </c>
    </row>
    <row r="11351" spans="1:1" x14ac:dyDescent="0.25">
      <c r="A11351">
        <v>11350</v>
      </c>
    </row>
    <row r="11352" spans="1:1" x14ac:dyDescent="0.25">
      <c r="A11352">
        <v>11351</v>
      </c>
    </row>
    <row r="11353" spans="1:1" x14ac:dyDescent="0.25">
      <c r="A11353">
        <v>11352</v>
      </c>
    </row>
    <row r="11354" spans="1:1" x14ac:dyDescent="0.25">
      <c r="A11354">
        <v>11353</v>
      </c>
    </row>
    <row r="11355" spans="1:1" x14ac:dyDescent="0.25">
      <c r="A11355">
        <v>11354</v>
      </c>
    </row>
    <row r="11356" spans="1:1" x14ac:dyDescent="0.25">
      <c r="A11356">
        <v>11355</v>
      </c>
    </row>
    <row r="11357" spans="1:1" x14ac:dyDescent="0.25">
      <c r="A11357">
        <v>11356</v>
      </c>
    </row>
    <row r="11358" spans="1:1" x14ac:dyDescent="0.25">
      <c r="A11358">
        <v>11357</v>
      </c>
    </row>
    <row r="11359" spans="1:1" x14ac:dyDescent="0.25">
      <c r="A11359">
        <v>11358</v>
      </c>
    </row>
    <row r="11360" spans="1:1" x14ac:dyDescent="0.25">
      <c r="A11360">
        <v>11359</v>
      </c>
    </row>
    <row r="11361" spans="1:1" x14ac:dyDescent="0.25">
      <c r="A11361">
        <v>11360</v>
      </c>
    </row>
    <row r="11362" spans="1:1" x14ac:dyDescent="0.25">
      <c r="A11362">
        <v>11361</v>
      </c>
    </row>
    <row r="11363" spans="1:1" x14ac:dyDescent="0.25">
      <c r="A11363">
        <v>11362</v>
      </c>
    </row>
    <row r="11364" spans="1:1" x14ac:dyDescent="0.25">
      <c r="A11364">
        <v>11363</v>
      </c>
    </row>
    <row r="11365" spans="1:1" x14ac:dyDescent="0.25">
      <c r="A11365">
        <v>11364</v>
      </c>
    </row>
    <row r="11366" spans="1:1" x14ac:dyDescent="0.25">
      <c r="A11366">
        <v>11365</v>
      </c>
    </row>
    <row r="11367" spans="1:1" x14ac:dyDescent="0.25">
      <c r="A11367">
        <v>11366</v>
      </c>
    </row>
    <row r="11368" spans="1:1" x14ac:dyDescent="0.25">
      <c r="A11368">
        <v>11367</v>
      </c>
    </row>
    <row r="11369" spans="1:1" x14ac:dyDescent="0.25">
      <c r="A11369">
        <v>11368</v>
      </c>
    </row>
    <row r="11370" spans="1:1" x14ac:dyDescent="0.25">
      <c r="A11370">
        <v>11369</v>
      </c>
    </row>
    <row r="11371" spans="1:1" x14ac:dyDescent="0.25">
      <c r="A11371">
        <v>11370</v>
      </c>
    </row>
    <row r="11372" spans="1:1" x14ac:dyDescent="0.25">
      <c r="A11372">
        <v>11371</v>
      </c>
    </row>
    <row r="11373" spans="1:1" x14ac:dyDescent="0.25">
      <c r="A11373">
        <v>11372</v>
      </c>
    </row>
    <row r="11374" spans="1:1" x14ac:dyDescent="0.25">
      <c r="A11374">
        <v>11373</v>
      </c>
    </row>
    <row r="11375" spans="1:1" x14ac:dyDescent="0.25">
      <c r="A11375">
        <v>11374</v>
      </c>
    </row>
    <row r="11376" spans="1:1" x14ac:dyDescent="0.25">
      <c r="A11376">
        <v>11375</v>
      </c>
    </row>
    <row r="11377" spans="1:1" x14ac:dyDescent="0.25">
      <c r="A11377">
        <v>11376</v>
      </c>
    </row>
    <row r="11378" spans="1:1" x14ac:dyDescent="0.25">
      <c r="A11378">
        <v>11377</v>
      </c>
    </row>
    <row r="11379" spans="1:1" x14ac:dyDescent="0.25">
      <c r="A11379">
        <v>11378</v>
      </c>
    </row>
    <row r="11380" spans="1:1" x14ac:dyDescent="0.25">
      <c r="A11380">
        <v>11379</v>
      </c>
    </row>
    <row r="11381" spans="1:1" x14ac:dyDescent="0.25">
      <c r="A11381">
        <v>11380</v>
      </c>
    </row>
    <row r="11382" spans="1:1" x14ac:dyDescent="0.25">
      <c r="A11382">
        <v>11381</v>
      </c>
    </row>
    <row r="11383" spans="1:1" x14ac:dyDescent="0.25">
      <c r="A11383">
        <v>11382</v>
      </c>
    </row>
    <row r="11384" spans="1:1" x14ac:dyDescent="0.25">
      <c r="A11384">
        <v>11383</v>
      </c>
    </row>
    <row r="11385" spans="1:1" x14ac:dyDescent="0.25">
      <c r="A11385">
        <v>11384</v>
      </c>
    </row>
    <row r="11386" spans="1:1" x14ac:dyDescent="0.25">
      <c r="A11386">
        <v>11385</v>
      </c>
    </row>
    <row r="11387" spans="1:1" x14ac:dyDescent="0.25">
      <c r="A11387">
        <v>11386</v>
      </c>
    </row>
    <row r="11388" spans="1:1" x14ac:dyDescent="0.25">
      <c r="A11388">
        <v>11387</v>
      </c>
    </row>
    <row r="11389" spans="1:1" x14ac:dyDescent="0.25">
      <c r="A11389">
        <v>11388</v>
      </c>
    </row>
    <row r="11390" spans="1:1" x14ac:dyDescent="0.25">
      <c r="A11390">
        <v>11389</v>
      </c>
    </row>
    <row r="11391" spans="1:1" x14ac:dyDescent="0.25">
      <c r="A11391">
        <v>11390</v>
      </c>
    </row>
    <row r="11392" spans="1:1" x14ac:dyDescent="0.25">
      <c r="A11392">
        <v>11391</v>
      </c>
    </row>
    <row r="11393" spans="1:1" x14ac:dyDescent="0.25">
      <c r="A11393">
        <v>11392</v>
      </c>
    </row>
    <row r="11394" spans="1:1" x14ac:dyDescent="0.25">
      <c r="A11394">
        <v>11393</v>
      </c>
    </row>
    <row r="11395" spans="1:1" x14ac:dyDescent="0.25">
      <c r="A11395">
        <v>11394</v>
      </c>
    </row>
    <row r="11396" spans="1:1" x14ac:dyDescent="0.25">
      <c r="A11396">
        <v>11395</v>
      </c>
    </row>
    <row r="11397" spans="1:1" x14ac:dyDescent="0.25">
      <c r="A11397">
        <v>11396</v>
      </c>
    </row>
    <row r="11398" spans="1:1" x14ac:dyDescent="0.25">
      <c r="A11398">
        <v>11397</v>
      </c>
    </row>
    <row r="11399" spans="1:1" x14ac:dyDescent="0.25">
      <c r="A11399">
        <v>11398</v>
      </c>
    </row>
    <row r="11400" spans="1:1" x14ac:dyDescent="0.25">
      <c r="A11400">
        <v>11399</v>
      </c>
    </row>
    <row r="11401" spans="1:1" x14ac:dyDescent="0.25">
      <c r="A11401">
        <v>11400</v>
      </c>
    </row>
    <row r="11402" spans="1:1" x14ac:dyDescent="0.25">
      <c r="A11402">
        <v>11401</v>
      </c>
    </row>
    <row r="11403" spans="1:1" x14ac:dyDescent="0.25">
      <c r="A11403">
        <v>11402</v>
      </c>
    </row>
    <row r="11404" spans="1:1" x14ac:dyDescent="0.25">
      <c r="A11404">
        <v>11403</v>
      </c>
    </row>
    <row r="11405" spans="1:1" x14ac:dyDescent="0.25">
      <c r="A11405">
        <v>11404</v>
      </c>
    </row>
    <row r="11406" spans="1:1" x14ac:dyDescent="0.25">
      <c r="A11406">
        <v>11405</v>
      </c>
    </row>
    <row r="11407" spans="1:1" x14ac:dyDescent="0.25">
      <c r="A11407">
        <v>11406</v>
      </c>
    </row>
    <row r="11408" spans="1:1" x14ac:dyDescent="0.25">
      <c r="A11408">
        <v>11407</v>
      </c>
    </row>
    <row r="11409" spans="1:1" x14ac:dyDescent="0.25">
      <c r="A11409">
        <v>11408</v>
      </c>
    </row>
    <row r="11410" spans="1:1" x14ac:dyDescent="0.25">
      <c r="A11410">
        <v>11409</v>
      </c>
    </row>
    <row r="11411" spans="1:1" x14ac:dyDescent="0.25">
      <c r="A11411">
        <v>11410</v>
      </c>
    </row>
    <row r="11412" spans="1:1" x14ac:dyDescent="0.25">
      <c r="A11412">
        <v>11411</v>
      </c>
    </row>
    <row r="11413" spans="1:1" x14ac:dyDescent="0.25">
      <c r="A11413">
        <v>11412</v>
      </c>
    </row>
    <row r="11414" spans="1:1" x14ac:dyDescent="0.25">
      <c r="A11414">
        <v>11413</v>
      </c>
    </row>
    <row r="11415" spans="1:1" x14ac:dyDescent="0.25">
      <c r="A11415">
        <v>11414</v>
      </c>
    </row>
    <row r="11416" spans="1:1" x14ac:dyDescent="0.25">
      <c r="A11416">
        <v>11415</v>
      </c>
    </row>
    <row r="11417" spans="1:1" x14ac:dyDescent="0.25">
      <c r="A11417">
        <v>11416</v>
      </c>
    </row>
    <row r="11418" spans="1:1" x14ac:dyDescent="0.25">
      <c r="A11418">
        <v>11417</v>
      </c>
    </row>
    <row r="11419" spans="1:1" x14ac:dyDescent="0.25">
      <c r="A11419">
        <v>11418</v>
      </c>
    </row>
    <row r="11420" spans="1:1" x14ac:dyDescent="0.25">
      <c r="A11420">
        <v>11419</v>
      </c>
    </row>
    <row r="11421" spans="1:1" x14ac:dyDescent="0.25">
      <c r="A11421">
        <v>11420</v>
      </c>
    </row>
    <row r="11422" spans="1:1" x14ac:dyDescent="0.25">
      <c r="A11422">
        <v>11421</v>
      </c>
    </row>
    <row r="11423" spans="1:1" x14ac:dyDescent="0.25">
      <c r="A11423">
        <v>11422</v>
      </c>
    </row>
    <row r="11424" spans="1:1" x14ac:dyDescent="0.25">
      <c r="A11424">
        <v>11423</v>
      </c>
    </row>
    <row r="11425" spans="1:1" x14ac:dyDescent="0.25">
      <c r="A11425">
        <v>11424</v>
      </c>
    </row>
    <row r="11426" spans="1:1" x14ac:dyDescent="0.25">
      <c r="A11426">
        <v>11425</v>
      </c>
    </row>
    <row r="11427" spans="1:1" x14ac:dyDescent="0.25">
      <c r="A11427">
        <v>11426</v>
      </c>
    </row>
    <row r="11428" spans="1:1" x14ac:dyDescent="0.25">
      <c r="A11428">
        <v>11427</v>
      </c>
    </row>
    <row r="11429" spans="1:1" x14ac:dyDescent="0.25">
      <c r="A11429">
        <v>11428</v>
      </c>
    </row>
    <row r="11430" spans="1:1" x14ac:dyDescent="0.25">
      <c r="A11430">
        <v>11429</v>
      </c>
    </row>
    <row r="11431" spans="1:1" x14ac:dyDescent="0.25">
      <c r="A11431">
        <v>11430</v>
      </c>
    </row>
    <row r="11432" spans="1:1" x14ac:dyDescent="0.25">
      <c r="A11432">
        <v>11431</v>
      </c>
    </row>
    <row r="11433" spans="1:1" x14ac:dyDescent="0.25">
      <c r="A11433">
        <v>11432</v>
      </c>
    </row>
    <row r="11434" spans="1:1" x14ac:dyDescent="0.25">
      <c r="A11434">
        <v>11433</v>
      </c>
    </row>
    <row r="11435" spans="1:1" x14ac:dyDescent="0.25">
      <c r="A11435">
        <v>11434</v>
      </c>
    </row>
    <row r="11436" spans="1:1" x14ac:dyDescent="0.25">
      <c r="A11436">
        <v>11435</v>
      </c>
    </row>
    <row r="11437" spans="1:1" x14ac:dyDescent="0.25">
      <c r="A11437">
        <v>11436</v>
      </c>
    </row>
    <row r="11438" spans="1:1" x14ac:dyDescent="0.25">
      <c r="A11438">
        <v>11437</v>
      </c>
    </row>
    <row r="11439" spans="1:1" x14ac:dyDescent="0.25">
      <c r="A11439">
        <v>11438</v>
      </c>
    </row>
    <row r="11440" spans="1:1" x14ac:dyDescent="0.25">
      <c r="A11440">
        <v>11439</v>
      </c>
    </row>
    <row r="11441" spans="1:1" x14ac:dyDescent="0.25">
      <c r="A11441">
        <v>11440</v>
      </c>
    </row>
    <row r="11442" spans="1:1" x14ac:dyDescent="0.25">
      <c r="A11442">
        <v>11441</v>
      </c>
    </row>
    <row r="11443" spans="1:1" x14ac:dyDescent="0.25">
      <c r="A11443">
        <v>11442</v>
      </c>
    </row>
    <row r="11444" spans="1:1" x14ac:dyDescent="0.25">
      <c r="A11444">
        <v>11443</v>
      </c>
    </row>
    <row r="11445" spans="1:1" x14ac:dyDescent="0.25">
      <c r="A11445">
        <v>11444</v>
      </c>
    </row>
    <row r="11446" spans="1:1" x14ac:dyDescent="0.25">
      <c r="A11446">
        <v>11445</v>
      </c>
    </row>
    <row r="11447" spans="1:1" x14ac:dyDescent="0.25">
      <c r="A11447">
        <v>11446</v>
      </c>
    </row>
    <row r="11448" spans="1:1" x14ac:dyDescent="0.25">
      <c r="A11448">
        <v>11447</v>
      </c>
    </row>
    <row r="11449" spans="1:1" x14ac:dyDescent="0.25">
      <c r="A11449">
        <v>11448</v>
      </c>
    </row>
    <row r="11450" spans="1:1" x14ac:dyDescent="0.25">
      <c r="A11450">
        <v>11449</v>
      </c>
    </row>
    <row r="11451" spans="1:1" x14ac:dyDescent="0.25">
      <c r="A11451">
        <v>11450</v>
      </c>
    </row>
    <row r="11452" spans="1:1" x14ac:dyDescent="0.25">
      <c r="A11452">
        <v>11451</v>
      </c>
    </row>
    <row r="11453" spans="1:1" x14ac:dyDescent="0.25">
      <c r="A11453">
        <v>11452</v>
      </c>
    </row>
    <row r="11454" spans="1:1" x14ac:dyDescent="0.25">
      <c r="A11454">
        <v>11453</v>
      </c>
    </row>
    <row r="11455" spans="1:1" x14ac:dyDescent="0.25">
      <c r="A11455">
        <v>11454</v>
      </c>
    </row>
    <row r="11456" spans="1:1" x14ac:dyDescent="0.25">
      <c r="A11456">
        <v>11455</v>
      </c>
    </row>
    <row r="11457" spans="1:1" x14ac:dyDescent="0.25">
      <c r="A11457">
        <v>11456</v>
      </c>
    </row>
    <row r="11458" spans="1:1" x14ac:dyDescent="0.25">
      <c r="A11458">
        <v>11457</v>
      </c>
    </row>
    <row r="11459" spans="1:1" x14ac:dyDescent="0.25">
      <c r="A11459">
        <v>11458</v>
      </c>
    </row>
    <row r="11460" spans="1:1" x14ac:dyDescent="0.25">
      <c r="A11460">
        <v>11459</v>
      </c>
    </row>
    <row r="11461" spans="1:1" x14ac:dyDescent="0.25">
      <c r="A11461">
        <v>11460</v>
      </c>
    </row>
    <row r="11462" spans="1:1" x14ac:dyDescent="0.25">
      <c r="A11462">
        <v>11461</v>
      </c>
    </row>
    <row r="11463" spans="1:1" x14ac:dyDescent="0.25">
      <c r="A11463">
        <v>11462</v>
      </c>
    </row>
    <row r="11464" spans="1:1" x14ac:dyDescent="0.25">
      <c r="A11464">
        <v>11463</v>
      </c>
    </row>
    <row r="11465" spans="1:1" x14ac:dyDescent="0.25">
      <c r="A11465">
        <v>11464</v>
      </c>
    </row>
    <row r="11466" spans="1:1" x14ac:dyDescent="0.25">
      <c r="A11466">
        <v>11465</v>
      </c>
    </row>
    <row r="11467" spans="1:1" x14ac:dyDescent="0.25">
      <c r="A11467">
        <v>11466</v>
      </c>
    </row>
    <row r="11468" spans="1:1" x14ac:dyDescent="0.25">
      <c r="A11468">
        <v>11467</v>
      </c>
    </row>
    <row r="11469" spans="1:1" x14ac:dyDescent="0.25">
      <c r="A11469">
        <v>11468</v>
      </c>
    </row>
    <row r="11470" spans="1:1" x14ac:dyDescent="0.25">
      <c r="A11470">
        <v>11469</v>
      </c>
    </row>
    <row r="11471" spans="1:1" x14ac:dyDescent="0.25">
      <c r="A11471">
        <v>11470</v>
      </c>
    </row>
    <row r="11472" spans="1:1" x14ac:dyDescent="0.25">
      <c r="A11472">
        <v>11471</v>
      </c>
    </row>
    <row r="11473" spans="1:1" x14ac:dyDescent="0.25">
      <c r="A11473">
        <v>11472</v>
      </c>
    </row>
    <row r="11474" spans="1:1" x14ac:dyDescent="0.25">
      <c r="A11474">
        <v>11473</v>
      </c>
    </row>
    <row r="11475" spans="1:1" x14ac:dyDescent="0.25">
      <c r="A11475">
        <v>11474</v>
      </c>
    </row>
    <row r="11476" spans="1:1" x14ac:dyDescent="0.25">
      <c r="A11476">
        <v>11475</v>
      </c>
    </row>
    <row r="11477" spans="1:1" x14ac:dyDescent="0.25">
      <c r="A11477">
        <v>11476</v>
      </c>
    </row>
    <row r="11478" spans="1:1" x14ac:dyDescent="0.25">
      <c r="A11478">
        <v>11477</v>
      </c>
    </row>
    <row r="11479" spans="1:1" x14ac:dyDescent="0.25">
      <c r="A11479">
        <v>11478</v>
      </c>
    </row>
    <row r="11480" spans="1:1" x14ac:dyDescent="0.25">
      <c r="A11480">
        <v>11479</v>
      </c>
    </row>
    <row r="11481" spans="1:1" x14ac:dyDescent="0.25">
      <c r="A11481">
        <v>11480</v>
      </c>
    </row>
    <row r="11482" spans="1:1" x14ac:dyDescent="0.25">
      <c r="A11482">
        <v>11481</v>
      </c>
    </row>
    <row r="11483" spans="1:1" x14ac:dyDescent="0.25">
      <c r="A11483">
        <v>11482</v>
      </c>
    </row>
    <row r="11484" spans="1:1" x14ac:dyDescent="0.25">
      <c r="A11484">
        <v>11483</v>
      </c>
    </row>
    <row r="11485" spans="1:1" x14ac:dyDescent="0.25">
      <c r="A11485">
        <v>11484</v>
      </c>
    </row>
    <row r="11486" spans="1:1" x14ac:dyDescent="0.25">
      <c r="A11486">
        <v>11485</v>
      </c>
    </row>
    <row r="11487" spans="1:1" x14ac:dyDescent="0.25">
      <c r="A11487">
        <v>11486</v>
      </c>
    </row>
    <row r="11488" spans="1:1" x14ac:dyDescent="0.25">
      <c r="A11488">
        <v>11487</v>
      </c>
    </row>
    <row r="11489" spans="1:1" x14ac:dyDescent="0.25">
      <c r="A11489">
        <v>11488</v>
      </c>
    </row>
    <row r="11490" spans="1:1" x14ac:dyDescent="0.25">
      <c r="A11490">
        <v>11489</v>
      </c>
    </row>
    <row r="11491" spans="1:1" x14ac:dyDescent="0.25">
      <c r="A11491">
        <v>11490</v>
      </c>
    </row>
    <row r="11492" spans="1:1" x14ac:dyDescent="0.25">
      <c r="A11492">
        <v>11491</v>
      </c>
    </row>
    <row r="11493" spans="1:1" x14ac:dyDescent="0.25">
      <c r="A11493">
        <v>11492</v>
      </c>
    </row>
    <row r="11494" spans="1:1" x14ac:dyDescent="0.25">
      <c r="A11494">
        <v>11493</v>
      </c>
    </row>
    <row r="11495" spans="1:1" x14ac:dyDescent="0.25">
      <c r="A11495">
        <v>11494</v>
      </c>
    </row>
    <row r="11496" spans="1:1" x14ac:dyDescent="0.25">
      <c r="A11496">
        <v>11495</v>
      </c>
    </row>
    <row r="11497" spans="1:1" x14ac:dyDescent="0.25">
      <c r="A11497">
        <v>11496</v>
      </c>
    </row>
    <row r="11498" spans="1:1" x14ac:dyDescent="0.25">
      <c r="A11498">
        <v>11497</v>
      </c>
    </row>
    <row r="11499" spans="1:1" x14ac:dyDescent="0.25">
      <c r="A11499">
        <v>11498</v>
      </c>
    </row>
    <row r="11500" spans="1:1" x14ac:dyDescent="0.25">
      <c r="A11500">
        <v>11499</v>
      </c>
    </row>
    <row r="11501" spans="1:1" x14ac:dyDescent="0.25">
      <c r="A11501">
        <v>11500</v>
      </c>
    </row>
    <row r="11502" spans="1:1" x14ac:dyDescent="0.25">
      <c r="A11502">
        <v>11501</v>
      </c>
    </row>
    <row r="11503" spans="1:1" x14ac:dyDescent="0.25">
      <c r="A11503">
        <v>11502</v>
      </c>
    </row>
    <row r="11504" spans="1:1" x14ac:dyDescent="0.25">
      <c r="A11504">
        <v>11503</v>
      </c>
    </row>
    <row r="11505" spans="1:1" x14ac:dyDescent="0.25">
      <c r="A11505">
        <v>11504</v>
      </c>
    </row>
    <row r="11506" spans="1:1" x14ac:dyDescent="0.25">
      <c r="A11506">
        <v>11505</v>
      </c>
    </row>
    <row r="11507" spans="1:1" x14ac:dyDescent="0.25">
      <c r="A11507">
        <v>11506</v>
      </c>
    </row>
    <row r="11508" spans="1:1" x14ac:dyDescent="0.25">
      <c r="A11508">
        <v>11507</v>
      </c>
    </row>
    <row r="11509" spans="1:1" x14ac:dyDescent="0.25">
      <c r="A11509">
        <v>11508</v>
      </c>
    </row>
    <row r="11510" spans="1:1" x14ac:dyDescent="0.25">
      <c r="A11510">
        <v>11509</v>
      </c>
    </row>
    <row r="11511" spans="1:1" x14ac:dyDescent="0.25">
      <c r="A11511">
        <v>11510</v>
      </c>
    </row>
    <row r="11512" spans="1:1" x14ac:dyDescent="0.25">
      <c r="A11512">
        <v>11511</v>
      </c>
    </row>
    <row r="11513" spans="1:1" x14ac:dyDescent="0.25">
      <c r="A11513">
        <v>11512</v>
      </c>
    </row>
    <row r="11514" spans="1:1" x14ac:dyDescent="0.25">
      <c r="A11514">
        <v>11513</v>
      </c>
    </row>
    <row r="11515" spans="1:1" x14ac:dyDescent="0.25">
      <c r="A11515">
        <v>11514</v>
      </c>
    </row>
    <row r="11516" spans="1:1" x14ac:dyDescent="0.25">
      <c r="A11516">
        <v>11515</v>
      </c>
    </row>
    <row r="11517" spans="1:1" x14ac:dyDescent="0.25">
      <c r="A11517">
        <v>11516</v>
      </c>
    </row>
    <row r="11518" spans="1:1" x14ac:dyDescent="0.25">
      <c r="A11518">
        <v>11517</v>
      </c>
    </row>
    <row r="11519" spans="1:1" x14ac:dyDescent="0.25">
      <c r="A11519">
        <v>11518</v>
      </c>
    </row>
    <row r="11520" spans="1:1" x14ac:dyDescent="0.25">
      <c r="A11520">
        <v>11519</v>
      </c>
    </row>
    <row r="11521" spans="1:1" x14ac:dyDescent="0.25">
      <c r="A11521">
        <v>11520</v>
      </c>
    </row>
    <row r="11522" spans="1:1" x14ac:dyDescent="0.25">
      <c r="A11522">
        <v>11521</v>
      </c>
    </row>
    <row r="11523" spans="1:1" x14ac:dyDescent="0.25">
      <c r="A11523">
        <v>11522</v>
      </c>
    </row>
    <row r="11524" spans="1:1" x14ac:dyDescent="0.25">
      <c r="A11524">
        <v>11523</v>
      </c>
    </row>
    <row r="11525" spans="1:1" x14ac:dyDescent="0.25">
      <c r="A11525">
        <v>11524</v>
      </c>
    </row>
    <row r="11526" spans="1:1" x14ac:dyDescent="0.25">
      <c r="A11526">
        <v>11525</v>
      </c>
    </row>
    <row r="11527" spans="1:1" x14ac:dyDescent="0.25">
      <c r="A11527">
        <v>11526</v>
      </c>
    </row>
    <row r="11528" spans="1:1" x14ac:dyDescent="0.25">
      <c r="A11528">
        <v>11527</v>
      </c>
    </row>
    <row r="11529" spans="1:1" x14ac:dyDescent="0.25">
      <c r="A11529">
        <v>11528</v>
      </c>
    </row>
    <row r="11530" spans="1:1" x14ac:dyDescent="0.25">
      <c r="A11530">
        <v>11529</v>
      </c>
    </row>
    <row r="11531" spans="1:1" x14ac:dyDescent="0.25">
      <c r="A11531">
        <v>11530</v>
      </c>
    </row>
    <row r="11532" spans="1:1" x14ac:dyDescent="0.25">
      <c r="A11532">
        <v>11531</v>
      </c>
    </row>
    <row r="11533" spans="1:1" x14ac:dyDescent="0.25">
      <c r="A11533">
        <v>11532</v>
      </c>
    </row>
    <row r="11534" spans="1:1" x14ac:dyDescent="0.25">
      <c r="A11534">
        <v>11533</v>
      </c>
    </row>
    <row r="11535" spans="1:1" x14ac:dyDescent="0.25">
      <c r="A11535">
        <v>11534</v>
      </c>
    </row>
    <row r="11536" spans="1:1" x14ac:dyDescent="0.25">
      <c r="A11536">
        <v>11535</v>
      </c>
    </row>
    <row r="11537" spans="1:1" x14ac:dyDescent="0.25">
      <c r="A11537">
        <v>11536</v>
      </c>
    </row>
    <row r="11538" spans="1:1" x14ac:dyDescent="0.25">
      <c r="A11538">
        <v>11537</v>
      </c>
    </row>
    <row r="11539" spans="1:1" x14ac:dyDescent="0.25">
      <c r="A11539">
        <v>11538</v>
      </c>
    </row>
    <row r="11540" spans="1:1" x14ac:dyDescent="0.25">
      <c r="A11540">
        <v>11539</v>
      </c>
    </row>
    <row r="11541" spans="1:1" x14ac:dyDescent="0.25">
      <c r="A11541">
        <v>11540</v>
      </c>
    </row>
    <row r="11542" spans="1:1" x14ac:dyDescent="0.25">
      <c r="A11542">
        <v>11541</v>
      </c>
    </row>
    <row r="11543" spans="1:1" x14ac:dyDescent="0.25">
      <c r="A11543">
        <v>11542</v>
      </c>
    </row>
    <row r="11544" spans="1:1" x14ac:dyDescent="0.25">
      <c r="A11544">
        <v>11543</v>
      </c>
    </row>
    <row r="11545" spans="1:1" x14ac:dyDescent="0.25">
      <c r="A11545">
        <v>11544</v>
      </c>
    </row>
    <row r="11546" spans="1:1" x14ac:dyDescent="0.25">
      <c r="A11546">
        <v>11545</v>
      </c>
    </row>
    <row r="11547" spans="1:1" x14ac:dyDescent="0.25">
      <c r="A11547">
        <v>11546</v>
      </c>
    </row>
    <row r="11548" spans="1:1" x14ac:dyDescent="0.25">
      <c r="A11548">
        <v>11547</v>
      </c>
    </row>
    <row r="11549" spans="1:1" x14ac:dyDescent="0.25">
      <c r="A11549">
        <v>11548</v>
      </c>
    </row>
    <row r="11550" spans="1:1" x14ac:dyDescent="0.25">
      <c r="A11550">
        <v>11549</v>
      </c>
    </row>
    <row r="11551" spans="1:1" x14ac:dyDescent="0.25">
      <c r="A11551">
        <v>11550</v>
      </c>
    </row>
    <row r="11552" spans="1:1" x14ac:dyDescent="0.25">
      <c r="A11552">
        <v>11551</v>
      </c>
    </row>
    <row r="11553" spans="1:1" x14ac:dyDescent="0.25">
      <c r="A11553">
        <v>11552</v>
      </c>
    </row>
    <row r="11554" spans="1:1" x14ac:dyDescent="0.25">
      <c r="A11554">
        <v>11553</v>
      </c>
    </row>
    <row r="11555" spans="1:1" x14ac:dyDescent="0.25">
      <c r="A11555">
        <v>11554</v>
      </c>
    </row>
    <row r="11556" spans="1:1" x14ac:dyDescent="0.25">
      <c r="A11556">
        <v>11555</v>
      </c>
    </row>
    <row r="11557" spans="1:1" x14ac:dyDescent="0.25">
      <c r="A11557">
        <v>11556</v>
      </c>
    </row>
    <row r="11558" spans="1:1" x14ac:dyDescent="0.25">
      <c r="A11558">
        <v>11557</v>
      </c>
    </row>
    <row r="11559" spans="1:1" x14ac:dyDescent="0.25">
      <c r="A11559">
        <v>11558</v>
      </c>
    </row>
    <row r="11560" spans="1:1" x14ac:dyDescent="0.25">
      <c r="A11560">
        <v>11559</v>
      </c>
    </row>
    <row r="11561" spans="1:1" x14ac:dyDescent="0.25">
      <c r="A11561">
        <v>11560</v>
      </c>
    </row>
    <row r="11562" spans="1:1" x14ac:dyDescent="0.25">
      <c r="A11562">
        <v>11561</v>
      </c>
    </row>
    <row r="11563" spans="1:1" x14ac:dyDescent="0.25">
      <c r="A11563">
        <v>11562</v>
      </c>
    </row>
    <row r="11564" spans="1:1" x14ac:dyDescent="0.25">
      <c r="A11564">
        <v>11563</v>
      </c>
    </row>
    <row r="11565" spans="1:1" x14ac:dyDescent="0.25">
      <c r="A11565">
        <v>11564</v>
      </c>
    </row>
    <row r="11566" spans="1:1" x14ac:dyDescent="0.25">
      <c r="A11566">
        <v>11565</v>
      </c>
    </row>
    <row r="11567" spans="1:1" x14ac:dyDescent="0.25">
      <c r="A11567">
        <v>11566</v>
      </c>
    </row>
    <row r="11568" spans="1:1" x14ac:dyDescent="0.25">
      <c r="A11568">
        <v>11567</v>
      </c>
    </row>
    <row r="11569" spans="1:1" x14ac:dyDescent="0.25">
      <c r="A11569">
        <v>11568</v>
      </c>
    </row>
    <row r="11570" spans="1:1" x14ac:dyDescent="0.25">
      <c r="A11570">
        <v>11569</v>
      </c>
    </row>
    <row r="11571" spans="1:1" x14ac:dyDescent="0.25">
      <c r="A11571">
        <v>11570</v>
      </c>
    </row>
    <row r="11572" spans="1:1" x14ac:dyDescent="0.25">
      <c r="A11572">
        <v>11571</v>
      </c>
    </row>
    <row r="11573" spans="1:1" x14ac:dyDescent="0.25">
      <c r="A11573">
        <v>11572</v>
      </c>
    </row>
    <row r="11574" spans="1:1" x14ac:dyDescent="0.25">
      <c r="A11574">
        <v>11573</v>
      </c>
    </row>
    <row r="11575" spans="1:1" x14ac:dyDescent="0.25">
      <c r="A11575">
        <v>11574</v>
      </c>
    </row>
    <row r="11576" spans="1:1" x14ac:dyDescent="0.25">
      <c r="A11576">
        <v>11575</v>
      </c>
    </row>
    <row r="11577" spans="1:1" x14ac:dyDescent="0.25">
      <c r="A11577">
        <v>11576</v>
      </c>
    </row>
    <row r="11578" spans="1:1" x14ac:dyDescent="0.25">
      <c r="A11578">
        <v>11577</v>
      </c>
    </row>
    <row r="11579" spans="1:1" x14ac:dyDescent="0.25">
      <c r="A11579">
        <v>11578</v>
      </c>
    </row>
    <row r="11580" spans="1:1" x14ac:dyDescent="0.25">
      <c r="A11580">
        <v>11579</v>
      </c>
    </row>
    <row r="11581" spans="1:1" x14ac:dyDescent="0.25">
      <c r="A11581">
        <v>11580</v>
      </c>
    </row>
    <row r="11582" spans="1:1" x14ac:dyDescent="0.25">
      <c r="A11582">
        <v>11581</v>
      </c>
    </row>
    <row r="11583" spans="1:1" x14ac:dyDescent="0.25">
      <c r="A11583">
        <v>11582</v>
      </c>
    </row>
    <row r="11584" spans="1:1" x14ac:dyDescent="0.25">
      <c r="A11584">
        <v>11583</v>
      </c>
    </row>
    <row r="11585" spans="1:1" x14ac:dyDescent="0.25">
      <c r="A11585">
        <v>11584</v>
      </c>
    </row>
    <row r="11586" spans="1:1" x14ac:dyDescent="0.25">
      <c r="A11586">
        <v>11585</v>
      </c>
    </row>
    <row r="11587" spans="1:1" x14ac:dyDescent="0.25">
      <c r="A11587">
        <v>11586</v>
      </c>
    </row>
    <row r="11588" spans="1:1" x14ac:dyDescent="0.25">
      <c r="A11588">
        <v>11587</v>
      </c>
    </row>
    <row r="11589" spans="1:1" x14ac:dyDescent="0.25">
      <c r="A11589">
        <v>11588</v>
      </c>
    </row>
    <row r="11590" spans="1:1" x14ac:dyDescent="0.25">
      <c r="A11590">
        <v>11589</v>
      </c>
    </row>
    <row r="11591" spans="1:1" x14ac:dyDescent="0.25">
      <c r="A11591">
        <v>11590</v>
      </c>
    </row>
    <row r="11592" spans="1:1" x14ac:dyDescent="0.25">
      <c r="A11592">
        <v>11591</v>
      </c>
    </row>
    <row r="11593" spans="1:1" x14ac:dyDescent="0.25">
      <c r="A11593">
        <v>11592</v>
      </c>
    </row>
    <row r="11594" spans="1:1" x14ac:dyDescent="0.25">
      <c r="A11594">
        <v>11593</v>
      </c>
    </row>
    <row r="11595" spans="1:1" x14ac:dyDescent="0.25">
      <c r="A11595">
        <v>11594</v>
      </c>
    </row>
    <row r="11596" spans="1:1" x14ac:dyDescent="0.25">
      <c r="A11596">
        <v>11595</v>
      </c>
    </row>
    <row r="11597" spans="1:1" x14ac:dyDescent="0.25">
      <c r="A11597">
        <v>11596</v>
      </c>
    </row>
    <row r="11598" spans="1:1" x14ac:dyDescent="0.25">
      <c r="A11598">
        <v>11597</v>
      </c>
    </row>
    <row r="11599" spans="1:1" x14ac:dyDescent="0.25">
      <c r="A11599">
        <v>11598</v>
      </c>
    </row>
    <row r="11600" spans="1:1" x14ac:dyDescent="0.25">
      <c r="A11600">
        <v>11599</v>
      </c>
    </row>
    <row r="11601" spans="1:1" x14ac:dyDescent="0.25">
      <c r="A11601">
        <v>11600</v>
      </c>
    </row>
    <row r="11602" spans="1:1" x14ac:dyDescent="0.25">
      <c r="A11602">
        <v>11601</v>
      </c>
    </row>
    <row r="11603" spans="1:1" x14ac:dyDescent="0.25">
      <c r="A11603">
        <v>11602</v>
      </c>
    </row>
    <row r="11604" spans="1:1" x14ac:dyDescent="0.25">
      <c r="A11604">
        <v>11603</v>
      </c>
    </row>
    <row r="11605" spans="1:1" x14ac:dyDescent="0.25">
      <c r="A11605">
        <v>11604</v>
      </c>
    </row>
    <row r="11606" spans="1:1" x14ac:dyDescent="0.25">
      <c r="A11606">
        <v>11605</v>
      </c>
    </row>
    <row r="11607" spans="1:1" x14ac:dyDescent="0.25">
      <c r="A11607">
        <v>11606</v>
      </c>
    </row>
    <row r="11608" spans="1:1" x14ac:dyDescent="0.25">
      <c r="A11608">
        <v>11607</v>
      </c>
    </row>
    <row r="11609" spans="1:1" x14ac:dyDescent="0.25">
      <c r="A11609">
        <v>11608</v>
      </c>
    </row>
    <row r="11610" spans="1:1" x14ac:dyDescent="0.25">
      <c r="A11610">
        <v>11609</v>
      </c>
    </row>
    <row r="11611" spans="1:1" x14ac:dyDescent="0.25">
      <c r="A11611">
        <v>11610</v>
      </c>
    </row>
    <row r="11612" spans="1:1" x14ac:dyDescent="0.25">
      <c r="A11612">
        <v>11611</v>
      </c>
    </row>
    <row r="11613" spans="1:1" x14ac:dyDescent="0.25">
      <c r="A11613">
        <v>11612</v>
      </c>
    </row>
    <row r="11614" spans="1:1" x14ac:dyDescent="0.25">
      <c r="A11614">
        <v>11613</v>
      </c>
    </row>
    <row r="11615" spans="1:1" x14ac:dyDescent="0.25">
      <c r="A11615">
        <v>11614</v>
      </c>
    </row>
    <row r="11616" spans="1:1" x14ac:dyDescent="0.25">
      <c r="A11616">
        <v>11615</v>
      </c>
    </row>
    <row r="11617" spans="1:1" x14ac:dyDescent="0.25">
      <c r="A11617">
        <v>11616</v>
      </c>
    </row>
    <row r="11618" spans="1:1" x14ac:dyDescent="0.25">
      <c r="A11618">
        <v>11617</v>
      </c>
    </row>
    <row r="11619" spans="1:1" x14ac:dyDescent="0.25">
      <c r="A11619">
        <v>11618</v>
      </c>
    </row>
    <row r="11620" spans="1:1" x14ac:dyDescent="0.25">
      <c r="A11620">
        <v>11619</v>
      </c>
    </row>
    <row r="11621" spans="1:1" x14ac:dyDescent="0.25">
      <c r="A11621">
        <v>11620</v>
      </c>
    </row>
    <row r="11622" spans="1:1" x14ac:dyDescent="0.25">
      <c r="A11622">
        <v>11621</v>
      </c>
    </row>
    <row r="11623" spans="1:1" x14ac:dyDescent="0.25">
      <c r="A11623">
        <v>11622</v>
      </c>
    </row>
    <row r="11624" spans="1:1" x14ac:dyDescent="0.25">
      <c r="A11624">
        <v>11623</v>
      </c>
    </row>
    <row r="11625" spans="1:1" x14ac:dyDescent="0.25">
      <c r="A11625">
        <v>11624</v>
      </c>
    </row>
    <row r="11626" spans="1:1" x14ac:dyDescent="0.25">
      <c r="A11626">
        <v>11625</v>
      </c>
    </row>
    <row r="11627" spans="1:1" x14ac:dyDescent="0.25">
      <c r="A11627">
        <v>11626</v>
      </c>
    </row>
    <row r="11628" spans="1:1" x14ac:dyDescent="0.25">
      <c r="A11628">
        <v>11627</v>
      </c>
    </row>
    <row r="11629" spans="1:1" x14ac:dyDescent="0.25">
      <c r="A11629">
        <v>11628</v>
      </c>
    </row>
    <row r="11630" spans="1:1" x14ac:dyDescent="0.25">
      <c r="A11630">
        <v>11629</v>
      </c>
    </row>
    <row r="11631" spans="1:1" x14ac:dyDescent="0.25">
      <c r="A11631">
        <v>11630</v>
      </c>
    </row>
    <row r="11632" spans="1:1" x14ac:dyDescent="0.25">
      <c r="A11632">
        <v>11631</v>
      </c>
    </row>
    <row r="11633" spans="1:1" x14ac:dyDescent="0.25">
      <c r="A11633">
        <v>11632</v>
      </c>
    </row>
    <row r="11634" spans="1:1" x14ac:dyDescent="0.25">
      <c r="A11634">
        <v>11633</v>
      </c>
    </row>
    <row r="11635" spans="1:1" x14ac:dyDescent="0.25">
      <c r="A11635">
        <v>11634</v>
      </c>
    </row>
    <row r="11636" spans="1:1" x14ac:dyDescent="0.25">
      <c r="A11636">
        <v>11635</v>
      </c>
    </row>
    <row r="11637" spans="1:1" x14ac:dyDescent="0.25">
      <c r="A11637">
        <v>11636</v>
      </c>
    </row>
    <row r="11638" spans="1:1" x14ac:dyDescent="0.25">
      <c r="A11638">
        <v>11637</v>
      </c>
    </row>
    <row r="11639" spans="1:1" x14ac:dyDescent="0.25">
      <c r="A11639">
        <v>11638</v>
      </c>
    </row>
    <row r="11640" spans="1:1" x14ac:dyDescent="0.25">
      <c r="A11640">
        <v>11639</v>
      </c>
    </row>
    <row r="11641" spans="1:1" x14ac:dyDescent="0.25">
      <c r="A11641">
        <v>11640</v>
      </c>
    </row>
    <row r="11642" spans="1:1" x14ac:dyDescent="0.25">
      <c r="A11642">
        <v>11641</v>
      </c>
    </row>
    <row r="11643" spans="1:1" x14ac:dyDescent="0.25">
      <c r="A11643">
        <v>11642</v>
      </c>
    </row>
    <row r="11644" spans="1:1" x14ac:dyDescent="0.25">
      <c r="A11644">
        <v>11643</v>
      </c>
    </row>
    <row r="11645" spans="1:1" x14ac:dyDescent="0.25">
      <c r="A11645">
        <v>11644</v>
      </c>
    </row>
    <row r="11646" spans="1:1" x14ac:dyDescent="0.25">
      <c r="A11646">
        <v>11645</v>
      </c>
    </row>
    <row r="11647" spans="1:1" x14ac:dyDescent="0.25">
      <c r="A11647">
        <v>11646</v>
      </c>
    </row>
    <row r="11648" spans="1:1" x14ac:dyDescent="0.25">
      <c r="A11648">
        <v>11647</v>
      </c>
    </row>
    <row r="11649" spans="1:1" x14ac:dyDescent="0.25">
      <c r="A11649">
        <v>11648</v>
      </c>
    </row>
    <row r="11650" spans="1:1" x14ac:dyDescent="0.25">
      <c r="A11650">
        <v>11649</v>
      </c>
    </row>
    <row r="11651" spans="1:1" x14ac:dyDescent="0.25">
      <c r="A11651">
        <v>11650</v>
      </c>
    </row>
    <row r="11652" spans="1:1" x14ac:dyDescent="0.25">
      <c r="A11652">
        <v>11651</v>
      </c>
    </row>
    <row r="11653" spans="1:1" x14ac:dyDescent="0.25">
      <c r="A11653">
        <v>11652</v>
      </c>
    </row>
    <row r="11654" spans="1:1" x14ac:dyDescent="0.25">
      <c r="A11654">
        <v>11653</v>
      </c>
    </row>
    <row r="11655" spans="1:1" x14ac:dyDescent="0.25">
      <c r="A11655">
        <v>11654</v>
      </c>
    </row>
    <row r="11656" spans="1:1" x14ac:dyDescent="0.25">
      <c r="A11656">
        <v>11655</v>
      </c>
    </row>
    <row r="11657" spans="1:1" x14ac:dyDescent="0.25">
      <c r="A11657">
        <v>11656</v>
      </c>
    </row>
    <row r="11658" spans="1:1" x14ac:dyDescent="0.25">
      <c r="A11658">
        <v>11657</v>
      </c>
    </row>
    <row r="11659" spans="1:1" x14ac:dyDescent="0.25">
      <c r="A11659">
        <v>11658</v>
      </c>
    </row>
    <row r="11660" spans="1:1" x14ac:dyDescent="0.25">
      <c r="A11660">
        <v>11659</v>
      </c>
    </row>
    <row r="11661" spans="1:1" x14ac:dyDescent="0.25">
      <c r="A11661">
        <v>11660</v>
      </c>
    </row>
    <row r="11662" spans="1:1" x14ac:dyDescent="0.25">
      <c r="A11662">
        <v>11661</v>
      </c>
    </row>
    <row r="11663" spans="1:1" x14ac:dyDescent="0.25">
      <c r="A11663">
        <v>11662</v>
      </c>
    </row>
    <row r="11664" spans="1:1" x14ac:dyDescent="0.25">
      <c r="A11664">
        <v>11663</v>
      </c>
    </row>
    <row r="11665" spans="1:1" x14ac:dyDescent="0.25">
      <c r="A11665">
        <v>11664</v>
      </c>
    </row>
    <row r="11666" spans="1:1" x14ac:dyDescent="0.25">
      <c r="A11666">
        <v>11665</v>
      </c>
    </row>
    <row r="11667" spans="1:1" x14ac:dyDescent="0.25">
      <c r="A11667">
        <v>11666</v>
      </c>
    </row>
    <row r="11668" spans="1:1" x14ac:dyDescent="0.25">
      <c r="A11668">
        <v>11667</v>
      </c>
    </row>
    <row r="11669" spans="1:1" x14ac:dyDescent="0.25">
      <c r="A11669">
        <v>11668</v>
      </c>
    </row>
    <row r="11670" spans="1:1" x14ac:dyDescent="0.25">
      <c r="A11670">
        <v>11669</v>
      </c>
    </row>
    <row r="11671" spans="1:1" x14ac:dyDescent="0.25">
      <c r="A11671">
        <v>11670</v>
      </c>
    </row>
    <row r="11672" spans="1:1" x14ac:dyDescent="0.25">
      <c r="A11672">
        <v>11671</v>
      </c>
    </row>
    <row r="11673" spans="1:1" x14ac:dyDescent="0.25">
      <c r="A11673">
        <v>11672</v>
      </c>
    </row>
    <row r="11674" spans="1:1" x14ac:dyDescent="0.25">
      <c r="A11674">
        <v>11673</v>
      </c>
    </row>
    <row r="11675" spans="1:1" x14ac:dyDescent="0.25">
      <c r="A11675">
        <v>11674</v>
      </c>
    </row>
    <row r="11676" spans="1:1" x14ac:dyDescent="0.25">
      <c r="A11676">
        <v>11675</v>
      </c>
    </row>
    <row r="11677" spans="1:1" x14ac:dyDescent="0.25">
      <c r="A11677">
        <v>11676</v>
      </c>
    </row>
    <row r="11678" spans="1:1" x14ac:dyDescent="0.25">
      <c r="A11678">
        <v>11677</v>
      </c>
    </row>
    <row r="11679" spans="1:1" x14ac:dyDescent="0.25">
      <c r="A11679">
        <v>11678</v>
      </c>
    </row>
    <row r="11680" spans="1:1" x14ac:dyDescent="0.25">
      <c r="A11680">
        <v>11679</v>
      </c>
    </row>
    <row r="11681" spans="1:1" x14ac:dyDescent="0.25">
      <c r="A11681">
        <v>11680</v>
      </c>
    </row>
    <row r="11682" spans="1:1" x14ac:dyDescent="0.25">
      <c r="A11682">
        <v>11681</v>
      </c>
    </row>
    <row r="11683" spans="1:1" x14ac:dyDescent="0.25">
      <c r="A11683">
        <v>11682</v>
      </c>
    </row>
    <row r="11684" spans="1:1" x14ac:dyDescent="0.25">
      <c r="A11684">
        <v>11683</v>
      </c>
    </row>
    <row r="11685" spans="1:1" x14ac:dyDescent="0.25">
      <c r="A11685">
        <v>11684</v>
      </c>
    </row>
    <row r="11686" spans="1:1" x14ac:dyDescent="0.25">
      <c r="A11686">
        <v>11685</v>
      </c>
    </row>
    <row r="11687" spans="1:1" x14ac:dyDescent="0.25">
      <c r="A11687">
        <v>11686</v>
      </c>
    </row>
    <row r="11688" spans="1:1" x14ac:dyDescent="0.25">
      <c r="A11688">
        <v>11687</v>
      </c>
    </row>
    <row r="11689" spans="1:1" x14ac:dyDescent="0.25">
      <c r="A11689">
        <v>11688</v>
      </c>
    </row>
    <row r="11690" spans="1:1" x14ac:dyDescent="0.25">
      <c r="A11690">
        <v>11689</v>
      </c>
    </row>
    <row r="11691" spans="1:1" x14ac:dyDescent="0.25">
      <c r="A11691">
        <v>11690</v>
      </c>
    </row>
    <row r="11692" spans="1:1" x14ac:dyDescent="0.25">
      <c r="A11692">
        <v>11691</v>
      </c>
    </row>
    <row r="11693" spans="1:1" x14ac:dyDescent="0.25">
      <c r="A11693">
        <v>11692</v>
      </c>
    </row>
    <row r="11694" spans="1:1" x14ac:dyDescent="0.25">
      <c r="A11694">
        <v>11693</v>
      </c>
    </row>
    <row r="11695" spans="1:1" x14ac:dyDescent="0.25">
      <c r="A11695">
        <v>11694</v>
      </c>
    </row>
    <row r="11696" spans="1:1" x14ac:dyDescent="0.25">
      <c r="A11696">
        <v>11695</v>
      </c>
    </row>
    <row r="11697" spans="1:1" x14ac:dyDescent="0.25">
      <c r="A11697">
        <v>11696</v>
      </c>
    </row>
    <row r="11698" spans="1:1" x14ac:dyDescent="0.25">
      <c r="A11698">
        <v>11697</v>
      </c>
    </row>
    <row r="11699" spans="1:1" x14ac:dyDescent="0.25">
      <c r="A11699">
        <v>11698</v>
      </c>
    </row>
    <row r="11700" spans="1:1" x14ac:dyDescent="0.25">
      <c r="A11700">
        <v>11699</v>
      </c>
    </row>
    <row r="11701" spans="1:1" x14ac:dyDescent="0.25">
      <c r="A11701">
        <v>11700</v>
      </c>
    </row>
    <row r="11702" spans="1:1" x14ac:dyDescent="0.25">
      <c r="A11702">
        <v>11701</v>
      </c>
    </row>
    <row r="11703" spans="1:1" x14ac:dyDescent="0.25">
      <c r="A11703">
        <v>11702</v>
      </c>
    </row>
    <row r="11704" spans="1:1" x14ac:dyDescent="0.25">
      <c r="A11704">
        <v>11703</v>
      </c>
    </row>
    <row r="11705" spans="1:1" x14ac:dyDescent="0.25">
      <c r="A11705">
        <v>11704</v>
      </c>
    </row>
    <row r="11706" spans="1:1" x14ac:dyDescent="0.25">
      <c r="A11706">
        <v>11705</v>
      </c>
    </row>
    <row r="11707" spans="1:1" x14ac:dyDescent="0.25">
      <c r="A11707">
        <v>11706</v>
      </c>
    </row>
    <row r="11708" spans="1:1" x14ac:dyDescent="0.25">
      <c r="A11708">
        <v>11707</v>
      </c>
    </row>
    <row r="11709" spans="1:1" x14ac:dyDescent="0.25">
      <c r="A11709">
        <v>11708</v>
      </c>
    </row>
    <row r="11710" spans="1:1" x14ac:dyDescent="0.25">
      <c r="A11710">
        <v>11709</v>
      </c>
    </row>
    <row r="11711" spans="1:1" x14ac:dyDescent="0.25">
      <c r="A11711">
        <v>11710</v>
      </c>
    </row>
    <row r="11712" spans="1:1" x14ac:dyDescent="0.25">
      <c r="A11712">
        <v>11711</v>
      </c>
    </row>
    <row r="11713" spans="1:1" x14ac:dyDescent="0.25">
      <c r="A11713">
        <v>11712</v>
      </c>
    </row>
    <row r="11714" spans="1:1" x14ac:dyDescent="0.25">
      <c r="A11714">
        <v>11713</v>
      </c>
    </row>
    <row r="11715" spans="1:1" x14ac:dyDescent="0.25">
      <c r="A11715">
        <v>11714</v>
      </c>
    </row>
    <row r="11716" spans="1:1" x14ac:dyDescent="0.25">
      <c r="A11716">
        <v>11715</v>
      </c>
    </row>
    <row r="11717" spans="1:1" x14ac:dyDescent="0.25">
      <c r="A11717">
        <v>11716</v>
      </c>
    </row>
    <row r="11718" spans="1:1" x14ac:dyDescent="0.25">
      <c r="A11718">
        <v>11717</v>
      </c>
    </row>
    <row r="11719" spans="1:1" x14ac:dyDescent="0.25">
      <c r="A11719">
        <v>11718</v>
      </c>
    </row>
    <row r="11720" spans="1:1" x14ac:dyDescent="0.25">
      <c r="A11720">
        <v>11719</v>
      </c>
    </row>
    <row r="11721" spans="1:1" x14ac:dyDescent="0.25">
      <c r="A11721">
        <v>11720</v>
      </c>
    </row>
    <row r="11722" spans="1:1" x14ac:dyDescent="0.25">
      <c r="A11722">
        <v>11721</v>
      </c>
    </row>
    <row r="11723" spans="1:1" x14ac:dyDescent="0.25">
      <c r="A11723">
        <v>11722</v>
      </c>
    </row>
    <row r="11724" spans="1:1" x14ac:dyDescent="0.25">
      <c r="A11724">
        <v>11723</v>
      </c>
    </row>
    <row r="11725" spans="1:1" x14ac:dyDescent="0.25">
      <c r="A11725">
        <v>11724</v>
      </c>
    </row>
    <row r="11726" spans="1:1" x14ac:dyDescent="0.25">
      <c r="A11726">
        <v>11725</v>
      </c>
    </row>
    <row r="11727" spans="1:1" x14ac:dyDescent="0.25">
      <c r="A11727">
        <v>11726</v>
      </c>
    </row>
    <row r="11728" spans="1:1" x14ac:dyDescent="0.25">
      <c r="A11728">
        <v>11727</v>
      </c>
    </row>
    <row r="11729" spans="1:1" x14ac:dyDescent="0.25">
      <c r="A11729">
        <v>11728</v>
      </c>
    </row>
    <row r="11730" spans="1:1" x14ac:dyDescent="0.25">
      <c r="A11730">
        <v>11729</v>
      </c>
    </row>
    <row r="11731" spans="1:1" x14ac:dyDescent="0.25">
      <c r="A11731">
        <v>11730</v>
      </c>
    </row>
    <row r="11732" spans="1:1" x14ac:dyDescent="0.25">
      <c r="A11732">
        <v>11731</v>
      </c>
    </row>
    <row r="11733" spans="1:1" x14ac:dyDescent="0.25">
      <c r="A11733">
        <v>11732</v>
      </c>
    </row>
    <row r="11734" spans="1:1" x14ac:dyDescent="0.25">
      <c r="A11734">
        <v>11733</v>
      </c>
    </row>
    <row r="11735" spans="1:1" x14ac:dyDescent="0.25">
      <c r="A11735">
        <v>11734</v>
      </c>
    </row>
    <row r="11736" spans="1:1" x14ac:dyDescent="0.25">
      <c r="A11736">
        <v>11735</v>
      </c>
    </row>
    <row r="11737" spans="1:1" x14ac:dyDescent="0.25">
      <c r="A11737">
        <v>11736</v>
      </c>
    </row>
    <row r="11738" spans="1:1" x14ac:dyDescent="0.25">
      <c r="A11738">
        <v>11737</v>
      </c>
    </row>
    <row r="11739" spans="1:1" x14ac:dyDescent="0.25">
      <c r="A11739">
        <v>11738</v>
      </c>
    </row>
    <row r="11740" spans="1:1" x14ac:dyDescent="0.25">
      <c r="A11740">
        <v>11739</v>
      </c>
    </row>
    <row r="11741" spans="1:1" x14ac:dyDescent="0.25">
      <c r="A11741">
        <v>11740</v>
      </c>
    </row>
    <row r="11742" spans="1:1" x14ac:dyDescent="0.25">
      <c r="A11742">
        <v>11741</v>
      </c>
    </row>
    <row r="11743" spans="1:1" x14ac:dyDescent="0.25">
      <c r="A11743">
        <v>11742</v>
      </c>
    </row>
    <row r="11744" spans="1:1" x14ac:dyDescent="0.25">
      <c r="A11744">
        <v>11743</v>
      </c>
    </row>
    <row r="11745" spans="1:1" x14ac:dyDescent="0.25">
      <c r="A11745">
        <v>11744</v>
      </c>
    </row>
    <row r="11746" spans="1:1" x14ac:dyDescent="0.25">
      <c r="A11746">
        <v>11745</v>
      </c>
    </row>
    <row r="11747" spans="1:1" x14ac:dyDescent="0.25">
      <c r="A11747">
        <v>11746</v>
      </c>
    </row>
    <row r="11748" spans="1:1" x14ac:dyDescent="0.25">
      <c r="A11748">
        <v>11747</v>
      </c>
    </row>
    <row r="11749" spans="1:1" x14ac:dyDescent="0.25">
      <c r="A11749">
        <v>11748</v>
      </c>
    </row>
    <row r="11750" spans="1:1" x14ac:dyDescent="0.25">
      <c r="A11750">
        <v>11749</v>
      </c>
    </row>
    <row r="11751" spans="1:1" x14ac:dyDescent="0.25">
      <c r="A11751">
        <v>11750</v>
      </c>
    </row>
    <row r="11752" spans="1:1" x14ac:dyDescent="0.25">
      <c r="A11752">
        <v>11751</v>
      </c>
    </row>
    <row r="11753" spans="1:1" x14ac:dyDescent="0.25">
      <c r="A11753">
        <v>11752</v>
      </c>
    </row>
    <row r="11754" spans="1:1" x14ac:dyDescent="0.25">
      <c r="A11754">
        <v>11753</v>
      </c>
    </row>
    <row r="11755" spans="1:1" x14ac:dyDescent="0.25">
      <c r="A11755">
        <v>11754</v>
      </c>
    </row>
    <row r="11756" spans="1:1" x14ac:dyDescent="0.25">
      <c r="A11756">
        <v>11755</v>
      </c>
    </row>
    <row r="11757" spans="1:1" x14ac:dyDescent="0.25">
      <c r="A11757">
        <v>11756</v>
      </c>
    </row>
    <row r="11758" spans="1:1" x14ac:dyDescent="0.25">
      <c r="A11758">
        <v>11757</v>
      </c>
    </row>
    <row r="11759" spans="1:1" x14ac:dyDescent="0.25">
      <c r="A11759">
        <v>11758</v>
      </c>
    </row>
    <row r="11760" spans="1:1" x14ac:dyDescent="0.25">
      <c r="A11760">
        <v>11759</v>
      </c>
    </row>
    <row r="11761" spans="1:1" x14ac:dyDescent="0.25">
      <c r="A11761">
        <v>11760</v>
      </c>
    </row>
    <row r="11762" spans="1:1" x14ac:dyDescent="0.25">
      <c r="A11762">
        <v>11761</v>
      </c>
    </row>
    <row r="11763" spans="1:1" x14ac:dyDescent="0.25">
      <c r="A11763">
        <v>11762</v>
      </c>
    </row>
    <row r="11764" spans="1:1" x14ac:dyDescent="0.25">
      <c r="A11764">
        <v>11763</v>
      </c>
    </row>
    <row r="11765" spans="1:1" x14ac:dyDescent="0.25">
      <c r="A11765">
        <v>11764</v>
      </c>
    </row>
    <row r="11766" spans="1:1" x14ac:dyDescent="0.25">
      <c r="A11766">
        <v>11765</v>
      </c>
    </row>
    <row r="11767" spans="1:1" x14ac:dyDescent="0.25">
      <c r="A11767">
        <v>11766</v>
      </c>
    </row>
    <row r="11768" spans="1:1" x14ac:dyDescent="0.25">
      <c r="A11768">
        <v>11767</v>
      </c>
    </row>
    <row r="11769" spans="1:1" x14ac:dyDescent="0.25">
      <c r="A11769">
        <v>11768</v>
      </c>
    </row>
    <row r="11770" spans="1:1" x14ac:dyDescent="0.25">
      <c r="A11770">
        <v>11769</v>
      </c>
    </row>
    <row r="11771" spans="1:1" x14ac:dyDescent="0.25">
      <c r="A11771">
        <v>11770</v>
      </c>
    </row>
    <row r="11772" spans="1:1" x14ac:dyDescent="0.25">
      <c r="A11772">
        <v>11771</v>
      </c>
    </row>
    <row r="11773" spans="1:1" x14ac:dyDescent="0.25">
      <c r="A11773">
        <v>11772</v>
      </c>
    </row>
    <row r="11774" spans="1:1" x14ac:dyDescent="0.25">
      <c r="A11774">
        <v>11773</v>
      </c>
    </row>
    <row r="11775" spans="1:1" x14ac:dyDescent="0.25">
      <c r="A11775">
        <v>11774</v>
      </c>
    </row>
    <row r="11776" spans="1:1" x14ac:dyDescent="0.25">
      <c r="A11776">
        <v>11775</v>
      </c>
    </row>
    <row r="11777" spans="1:1" x14ac:dyDescent="0.25">
      <c r="A11777">
        <v>11776</v>
      </c>
    </row>
    <row r="11778" spans="1:1" x14ac:dyDescent="0.25">
      <c r="A11778">
        <v>11777</v>
      </c>
    </row>
    <row r="11779" spans="1:1" x14ac:dyDescent="0.25">
      <c r="A11779">
        <v>11778</v>
      </c>
    </row>
    <row r="11780" spans="1:1" x14ac:dyDescent="0.25">
      <c r="A11780">
        <v>11779</v>
      </c>
    </row>
    <row r="11781" spans="1:1" x14ac:dyDescent="0.25">
      <c r="A11781">
        <v>11780</v>
      </c>
    </row>
    <row r="11782" spans="1:1" x14ac:dyDescent="0.25">
      <c r="A11782">
        <v>11781</v>
      </c>
    </row>
    <row r="11783" spans="1:1" x14ac:dyDescent="0.25">
      <c r="A11783">
        <v>11782</v>
      </c>
    </row>
    <row r="11784" spans="1:1" x14ac:dyDescent="0.25">
      <c r="A11784">
        <v>11783</v>
      </c>
    </row>
    <row r="11785" spans="1:1" x14ac:dyDescent="0.25">
      <c r="A11785">
        <v>11784</v>
      </c>
    </row>
    <row r="11786" spans="1:1" x14ac:dyDescent="0.25">
      <c r="A11786">
        <v>11785</v>
      </c>
    </row>
    <row r="11787" spans="1:1" x14ac:dyDescent="0.25">
      <c r="A11787">
        <v>11786</v>
      </c>
    </row>
    <row r="11788" spans="1:1" x14ac:dyDescent="0.25">
      <c r="A11788">
        <v>11787</v>
      </c>
    </row>
    <row r="11789" spans="1:1" x14ac:dyDescent="0.25">
      <c r="A11789">
        <v>11788</v>
      </c>
    </row>
    <row r="11790" spans="1:1" x14ac:dyDescent="0.25">
      <c r="A11790">
        <v>11789</v>
      </c>
    </row>
    <row r="11791" spans="1:1" x14ac:dyDescent="0.25">
      <c r="A11791">
        <v>11790</v>
      </c>
    </row>
    <row r="11792" spans="1:1" x14ac:dyDescent="0.25">
      <c r="A11792">
        <v>11791</v>
      </c>
    </row>
    <row r="11793" spans="1:1" x14ac:dyDescent="0.25">
      <c r="A11793">
        <v>11792</v>
      </c>
    </row>
    <row r="11794" spans="1:1" x14ac:dyDescent="0.25">
      <c r="A11794">
        <v>11793</v>
      </c>
    </row>
    <row r="11795" spans="1:1" x14ac:dyDescent="0.25">
      <c r="A11795">
        <v>11794</v>
      </c>
    </row>
    <row r="11796" spans="1:1" x14ac:dyDescent="0.25">
      <c r="A11796">
        <v>11795</v>
      </c>
    </row>
    <row r="11797" spans="1:1" x14ac:dyDescent="0.25">
      <c r="A11797">
        <v>11796</v>
      </c>
    </row>
    <row r="11798" spans="1:1" x14ac:dyDescent="0.25">
      <c r="A11798">
        <v>11797</v>
      </c>
    </row>
    <row r="11799" spans="1:1" x14ac:dyDescent="0.25">
      <c r="A11799">
        <v>11798</v>
      </c>
    </row>
    <row r="11800" spans="1:1" x14ac:dyDescent="0.25">
      <c r="A11800">
        <v>11799</v>
      </c>
    </row>
    <row r="11801" spans="1:1" x14ac:dyDescent="0.25">
      <c r="A11801">
        <v>11800</v>
      </c>
    </row>
    <row r="11802" spans="1:1" x14ac:dyDescent="0.25">
      <c r="A11802">
        <v>11801</v>
      </c>
    </row>
    <row r="11803" spans="1:1" x14ac:dyDescent="0.25">
      <c r="A11803">
        <v>11802</v>
      </c>
    </row>
    <row r="11804" spans="1:1" x14ac:dyDescent="0.25">
      <c r="A11804">
        <v>11803</v>
      </c>
    </row>
    <row r="11805" spans="1:1" x14ac:dyDescent="0.25">
      <c r="A11805">
        <v>11804</v>
      </c>
    </row>
    <row r="11806" spans="1:1" x14ac:dyDescent="0.25">
      <c r="A11806">
        <v>11805</v>
      </c>
    </row>
    <row r="11807" spans="1:1" x14ac:dyDescent="0.25">
      <c r="A11807">
        <v>11806</v>
      </c>
    </row>
    <row r="11808" spans="1:1" x14ac:dyDescent="0.25">
      <c r="A11808">
        <v>11807</v>
      </c>
    </row>
    <row r="11809" spans="1:1" x14ac:dyDescent="0.25">
      <c r="A11809">
        <v>11808</v>
      </c>
    </row>
    <row r="11810" spans="1:1" x14ac:dyDescent="0.25">
      <c r="A11810">
        <v>11809</v>
      </c>
    </row>
    <row r="11811" spans="1:1" x14ac:dyDescent="0.25">
      <c r="A11811">
        <v>11810</v>
      </c>
    </row>
    <row r="11812" spans="1:1" x14ac:dyDescent="0.25">
      <c r="A11812">
        <v>11811</v>
      </c>
    </row>
    <row r="11813" spans="1:1" x14ac:dyDescent="0.25">
      <c r="A11813">
        <v>11812</v>
      </c>
    </row>
    <row r="11814" spans="1:1" x14ac:dyDescent="0.25">
      <c r="A11814">
        <v>11813</v>
      </c>
    </row>
    <row r="11815" spans="1:1" x14ac:dyDescent="0.25">
      <c r="A11815">
        <v>11814</v>
      </c>
    </row>
    <row r="11816" spans="1:1" x14ac:dyDescent="0.25">
      <c r="A11816">
        <v>11815</v>
      </c>
    </row>
    <row r="11817" spans="1:1" x14ac:dyDescent="0.25">
      <c r="A11817">
        <v>11816</v>
      </c>
    </row>
    <row r="11818" spans="1:1" x14ac:dyDescent="0.25">
      <c r="A11818">
        <v>11817</v>
      </c>
    </row>
    <row r="11819" spans="1:1" x14ac:dyDescent="0.25">
      <c r="A11819">
        <v>11818</v>
      </c>
    </row>
    <row r="11820" spans="1:1" x14ac:dyDescent="0.25">
      <c r="A11820">
        <v>11819</v>
      </c>
    </row>
    <row r="11821" spans="1:1" x14ac:dyDescent="0.25">
      <c r="A11821">
        <v>11820</v>
      </c>
    </row>
    <row r="11822" spans="1:1" x14ac:dyDescent="0.25">
      <c r="A11822">
        <v>11821</v>
      </c>
    </row>
    <row r="11823" spans="1:1" x14ac:dyDescent="0.25">
      <c r="A11823">
        <v>11822</v>
      </c>
    </row>
    <row r="11824" spans="1:1" x14ac:dyDescent="0.25">
      <c r="A11824">
        <v>11823</v>
      </c>
    </row>
    <row r="11825" spans="1:1" x14ac:dyDescent="0.25">
      <c r="A11825">
        <v>11824</v>
      </c>
    </row>
    <row r="11826" spans="1:1" x14ac:dyDescent="0.25">
      <c r="A11826">
        <v>11825</v>
      </c>
    </row>
    <row r="11827" spans="1:1" x14ac:dyDescent="0.25">
      <c r="A11827">
        <v>11826</v>
      </c>
    </row>
    <row r="11828" spans="1:1" x14ac:dyDescent="0.25">
      <c r="A11828">
        <v>11827</v>
      </c>
    </row>
    <row r="11829" spans="1:1" x14ac:dyDescent="0.25">
      <c r="A11829">
        <v>11828</v>
      </c>
    </row>
    <row r="11830" spans="1:1" x14ac:dyDescent="0.25">
      <c r="A11830">
        <v>11829</v>
      </c>
    </row>
    <row r="11831" spans="1:1" x14ac:dyDescent="0.25">
      <c r="A11831">
        <v>11830</v>
      </c>
    </row>
    <row r="11832" spans="1:1" x14ac:dyDescent="0.25">
      <c r="A11832">
        <v>11831</v>
      </c>
    </row>
    <row r="11833" spans="1:1" x14ac:dyDescent="0.25">
      <c r="A11833">
        <v>11832</v>
      </c>
    </row>
    <row r="11834" spans="1:1" x14ac:dyDescent="0.25">
      <c r="A11834">
        <v>11833</v>
      </c>
    </row>
    <row r="11835" spans="1:1" x14ac:dyDescent="0.25">
      <c r="A11835">
        <v>11834</v>
      </c>
    </row>
    <row r="11836" spans="1:1" x14ac:dyDescent="0.25">
      <c r="A11836">
        <v>11835</v>
      </c>
    </row>
    <row r="11837" spans="1:1" x14ac:dyDescent="0.25">
      <c r="A11837">
        <v>11836</v>
      </c>
    </row>
    <row r="11838" spans="1:1" x14ac:dyDescent="0.25">
      <c r="A11838">
        <v>11837</v>
      </c>
    </row>
    <row r="11839" spans="1:1" x14ac:dyDescent="0.25">
      <c r="A11839">
        <v>11838</v>
      </c>
    </row>
    <row r="11840" spans="1:1" x14ac:dyDescent="0.25">
      <c r="A11840">
        <v>11839</v>
      </c>
    </row>
    <row r="11841" spans="1:1" x14ac:dyDescent="0.25">
      <c r="A11841">
        <v>11840</v>
      </c>
    </row>
    <row r="11842" spans="1:1" x14ac:dyDescent="0.25">
      <c r="A11842">
        <v>11841</v>
      </c>
    </row>
    <row r="11843" spans="1:1" x14ac:dyDescent="0.25">
      <c r="A11843">
        <v>11842</v>
      </c>
    </row>
    <row r="11844" spans="1:1" x14ac:dyDescent="0.25">
      <c r="A11844">
        <v>11843</v>
      </c>
    </row>
    <row r="11845" spans="1:1" x14ac:dyDescent="0.25">
      <c r="A11845">
        <v>11844</v>
      </c>
    </row>
    <row r="11846" spans="1:1" x14ac:dyDescent="0.25">
      <c r="A11846">
        <v>11845</v>
      </c>
    </row>
    <row r="11847" spans="1:1" x14ac:dyDescent="0.25">
      <c r="A11847">
        <v>11846</v>
      </c>
    </row>
    <row r="11848" spans="1:1" x14ac:dyDescent="0.25">
      <c r="A11848">
        <v>11847</v>
      </c>
    </row>
    <row r="11849" spans="1:1" x14ac:dyDescent="0.25">
      <c r="A11849">
        <v>11848</v>
      </c>
    </row>
    <row r="11850" spans="1:1" x14ac:dyDescent="0.25">
      <c r="A11850">
        <v>11849</v>
      </c>
    </row>
    <row r="11851" spans="1:1" x14ac:dyDescent="0.25">
      <c r="A11851">
        <v>11850</v>
      </c>
    </row>
    <row r="11852" spans="1:1" x14ac:dyDescent="0.25">
      <c r="A11852">
        <v>11851</v>
      </c>
    </row>
    <row r="11853" spans="1:1" x14ac:dyDescent="0.25">
      <c r="A11853">
        <v>11852</v>
      </c>
    </row>
    <row r="11854" spans="1:1" x14ac:dyDescent="0.25">
      <c r="A11854">
        <v>11853</v>
      </c>
    </row>
    <row r="11855" spans="1:1" x14ac:dyDescent="0.25">
      <c r="A11855">
        <v>11854</v>
      </c>
    </row>
    <row r="11856" spans="1:1" x14ac:dyDescent="0.25">
      <c r="A11856">
        <v>11855</v>
      </c>
    </row>
    <row r="11857" spans="1:1" x14ac:dyDescent="0.25">
      <c r="A11857">
        <v>11856</v>
      </c>
    </row>
    <row r="11858" spans="1:1" x14ac:dyDescent="0.25">
      <c r="A11858">
        <v>11857</v>
      </c>
    </row>
    <row r="11859" spans="1:1" x14ac:dyDescent="0.25">
      <c r="A11859">
        <v>11858</v>
      </c>
    </row>
    <row r="11860" spans="1:1" x14ac:dyDescent="0.25">
      <c r="A11860">
        <v>11859</v>
      </c>
    </row>
    <row r="11861" spans="1:1" x14ac:dyDescent="0.25">
      <c r="A11861">
        <v>11860</v>
      </c>
    </row>
    <row r="11862" spans="1:1" x14ac:dyDescent="0.25">
      <c r="A11862">
        <v>11861</v>
      </c>
    </row>
    <row r="11863" spans="1:1" x14ac:dyDescent="0.25">
      <c r="A11863">
        <v>11862</v>
      </c>
    </row>
    <row r="11864" spans="1:1" x14ac:dyDescent="0.25">
      <c r="A11864">
        <v>11863</v>
      </c>
    </row>
    <row r="11865" spans="1:1" x14ac:dyDescent="0.25">
      <c r="A11865">
        <v>11864</v>
      </c>
    </row>
    <row r="11866" spans="1:1" x14ac:dyDescent="0.25">
      <c r="A11866">
        <v>11865</v>
      </c>
    </row>
    <row r="11867" spans="1:1" x14ac:dyDescent="0.25">
      <c r="A11867">
        <v>11866</v>
      </c>
    </row>
    <row r="11868" spans="1:1" x14ac:dyDescent="0.25">
      <c r="A11868">
        <v>11867</v>
      </c>
    </row>
    <row r="11869" spans="1:1" x14ac:dyDescent="0.25">
      <c r="A11869">
        <v>11868</v>
      </c>
    </row>
    <row r="11870" spans="1:1" x14ac:dyDescent="0.25">
      <c r="A11870">
        <v>11869</v>
      </c>
    </row>
    <row r="11871" spans="1:1" x14ac:dyDescent="0.25">
      <c r="A11871">
        <v>11870</v>
      </c>
    </row>
    <row r="11872" spans="1:1" x14ac:dyDescent="0.25">
      <c r="A11872">
        <v>11871</v>
      </c>
    </row>
    <row r="11873" spans="1:1" x14ac:dyDescent="0.25">
      <c r="A11873">
        <v>11872</v>
      </c>
    </row>
    <row r="11874" spans="1:1" x14ac:dyDescent="0.25">
      <c r="A11874">
        <v>11873</v>
      </c>
    </row>
    <row r="11875" spans="1:1" x14ac:dyDescent="0.25">
      <c r="A11875">
        <v>11874</v>
      </c>
    </row>
    <row r="11876" spans="1:1" x14ac:dyDescent="0.25">
      <c r="A11876">
        <v>11875</v>
      </c>
    </row>
    <row r="11877" spans="1:1" x14ac:dyDescent="0.25">
      <c r="A11877">
        <v>11876</v>
      </c>
    </row>
    <row r="11878" spans="1:1" x14ac:dyDescent="0.25">
      <c r="A11878">
        <v>11877</v>
      </c>
    </row>
    <row r="11879" spans="1:1" x14ac:dyDescent="0.25">
      <c r="A11879">
        <v>11878</v>
      </c>
    </row>
    <row r="11880" spans="1:1" x14ac:dyDescent="0.25">
      <c r="A11880">
        <v>11879</v>
      </c>
    </row>
    <row r="11881" spans="1:1" x14ac:dyDescent="0.25">
      <c r="A11881">
        <v>11880</v>
      </c>
    </row>
    <row r="11882" spans="1:1" x14ac:dyDescent="0.25">
      <c r="A11882">
        <v>11881</v>
      </c>
    </row>
    <row r="11883" spans="1:1" x14ac:dyDescent="0.25">
      <c r="A11883">
        <v>11882</v>
      </c>
    </row>
    <row r="11884" spans="1:1" x14ac:dyDescent="0.25">
      <c r="A11884">
        <v>11883</v>
      </c>
    </row>
    <row r="11885" spans="1:1" x14ac:dyDescent="0.25">
      <c r="A11885">
        <v>11884</v>
      </c>
    </row>
    <row r="11886" spans="1:1" x14ac:dyDescent="0.25">
      <c r="A11886">
        <v>11885</v>
      </c>
    </row>
    <row r="11887" spans="1:1" x14ac:dyDescent="0.25">
      <c r="A11887">
        <v>11886</v>
      </c>
    </row>
    <row r="11888" spans="1:1" x14ac:dyDescent="0.25">
      <c r="A11888">
        <v>11887</v>
      </c>
    </row>
    <row r="11889" spans="1:1" x14ac:dyDescent="0.25">
      <c r="A11889">
        <v>11888</v>
      </c>
    </row>
    <row r="11890" spans="1:1" x14ac:dyDescent="0.25">
      <c r="A11890">
        <v>11889</v>
      </c>
    </row>
    <row r="11891" spans="1:1" x14ac:dyDescent="0.25">
      <c r="A11891">
        <v>11890</v>
      </c>
    </row>
    <row r="11892" spans="1:1" x14ac:dyDescent="0.25">
      <c r="A11892">
        <v>11891</v>
      </c>
    </row>
    <row r="11893" spans="1:1" x14ac:dyDescent="0.25">
      <c r="A11893">
        <v>11892</v>
      </c>
    </row>
    <row r="11894" spans="1:1" x14ac:dyDescent="0.25">
      <c r="A11894">
        <v>11893</v>
      </c>
    </row>
    <row r="11895" spans="1:1" x14ac:dyDescent="0.25">
      <c r="A11895">
        <v>11894</v>
      </c>
    </row>
    <row r="11896" spans="1:1" x14ac:dyDescent="0.25">
      <c r="A11896">
        <v>11895</v>
      </c>
    </row>
    <row r="11897" spans="1:1" x14ac:dyDescent="0.25">
      <c r="A11897">
        <v>11896</v>
      </c>
    </row>
    <row r="11898" spans="1:1" x14ac:dyDescent="0.25">
      <c r="A11898">
        <v>11897</v>
      </c>
    </row>
    <row r="11899" spans="1:1" x14ac:dyDescent="0.25">
      <c r="A11899">
        <v>11898</v>
      </c>
    </row>
    <row r="11900" spans="1:1" x14ac:dyDescent="0.25">
      <c r="A11900">
        <v>11899</v>
      </c>
    </row>
    <row r="11901" spans="1:1" x14ac:dyDescent="0.25">
      <c r="A11901">
        <v>11900</v>
      </c>
    </row>
    <row r="11902" spans="1:1" x14ac:dyDescent="0.25">
      <c r="A11902">
        <v>11901</v>
      </c>
    </row>
    <row r="11903" spans="1:1" x14ac:dyDescent="0.25">
      <c r="A11903">
        <v>11902</v>
      </c>
    </row>
    <row r="11904" spans="1:1" x14ac:dyDescent="0.25">
      <c r="A11904">
        <v>11903</v>
      </c>
    </row>
    <row r="11905" spans="1:1" x14ac:dyDescent="0.25">
      <c r="A11905">
        <v>11904</v>
      </c>
    </row>
    <row r="11906" spans="1:1" x14ac:dyDescent="0.25">
      <c r="A11906">
        <v>11905</v>
      </c>
    </row>
    <row r="11907" spans="1:1" x14ac:dyDescent="0.25">
      <c r="A11907">
        <v>11906</v>
      </c>
    </row>
    <row r="11908" spans="1:1" x14ac:dyDescent="0.25">
      <c r="A11908">
        <v>11907</v>
      </c>
    </row>
    <row r="11909" spans="1:1" x14ac:dyDescent="0.25">
      <c r="A11909">
        <v>11908</v>
      </c>
    </row>
    <row r="11910" spans="1:1" x14ac:dyDescent="0.25">
      <c r="A11910">
        <v>11909</v>
      </c>
    </row>
    <row r="11911" spans="1:1" x14ac:dyDescent="0.25">
      <c r="A11911">
        <v>11910</v>
      </c>
    </row>
    <row r="11912" spans="1:1" x14ac:dyDescent="0.25">
      <c r="A11912">
        <v>11911</v>
      </c>
    </row>
    <row r="11913" spans="1:1" x14ac:dyDescent="0.25">
      <c r="A11913">
        <v>11912</v>
      </c>
    </row>
    <row r="11914" spans="1:1" x14ac:dyDescent="0.25">
      <c r="A11914">
        <v>11913</v>
      </c>
    </row>
    <row r="11915" spans="1:1" x14ac:dyDescent="0.25">
      <c r="A11915">
        <v>11914</v>
      </c>
    </row>
    <row r="11916" spans="1:1" x14ac:dyDescent="0.25">
      <c r="A11916">
        <v>11915</v>
      </c>
    </row>
    <row r="11917" spans="1:1" x14ac:dyDescent="0.25">
      <c r="A11917">
        <v>11916</v>
      </c>
    </row>
    <row r="11918" spans="1:1" x14ac:dyDescent="0.25">
      <c r="A11918">
        <v>11917</v>
      </c>
    </row>
    <row r="11919" spans="1:1" x14ac:dyDescent="0.25">
      <c r="A11919">
        <v>11918</v>
      </c>
    </row>
    <row r="11920" spans="1:1" x14ac:dyDescent="0.25">
      <c r="A11920">
        <v>11919</v>
      </c>
    </row>
    <row r="11921" spans="1:1" x14ac:dyDescent="0.25">
      <c r="A11921">
        <v>11920</v>
      </c>
    </row>
    <row r="11922" spans="1:1" x14ac:dyDescent="0.25">
      <c r="A11922">
        <v>11921</v>
      </c>
    </row>
    <row r="11923" spans="1:1" x14ac:dyDescent="0.25">
      <c r="A11923">
        <v>11922</v>
      </c>
    </row>
    <row r="11924" spans="1:1" x14ac:dyDescent="0.25">
      <c r="A11924">
        <v>11923</v>
      </c>
    </row>
    <row r="11925" spans="1:1" x14ac:dyDescent="0.25">
      <c r="A11925">
        <v>11924</v>
      </c>
    </row>
    <row r="11926" spans="1:1" x14ac:dyDescent="0.25">
      <c r="A11926">
        <v>11925</v>
      </c>
    </row>
    <row r="11927" spans="1:1" x14ac:dyDescent="0.25">
      <c r="A11927">
        <v>11926</v>
      </c>
    </row>
    <row r="11928" spans="1:1" x14ac:dyDescent="0.25">
      <c r="A11928">
        <v>11927</v>
      </c>
    </row>
    <row r="11929" spans="1:1" x14ac:dyDescent="0.25">
      <c r="A11929">
        <v>11928</v>
      </c>
    </row>
    <row r="11930" spans="1:1" x14ac:dyDescent="0.25">
      <c r="A11930">
        <v>11929</v>
      </c>
    </row>
    <row r="11931" spans="1:1" x14ac:dyDescent="0.25">
      <c r="A11931">
        <v>11930</v>
      </c>
    </row>
    <row r="11932" spans="1:1" x14ac:dyDescent="0.25">
      <c r="A11932">
        <v>11931</v>
      </c>
    </row>
    <row r="11933" spans="1:1" x14ac:dyDescent="0.25">
      <c r="A11933">
        <v>11932</v>
      </c>
    </row>
    <row r="11934" spans="1:1" x14ac:dyDescent="0.25">
      <c r="A11934">
        <v>11933</v>
      </c>
    </row>
    <row r="11935" spans="1:1" x14ac:dyDescent="0.25">
      <c r="A11935">
        <v>11934</v>
      </c>
    </row>
    <row r="11936" spans="1:1" x14ac:dyDescent="0.25">
      <c r="A11936">
        <v>11935</v>
      </c>
    </row>
    <row r="11937" spans="1:1" x14ac:dyDescent="0.25">
      <c r="A11937">
        <v>11936</v>
      </c>
    </row>
    <row r="11938" spans="1:1" x14ac:dyDescent="0.25">
      <c r="A11938">
        <v>11937</v>
      </c>
    </row>
    <row r="11939" spans="1:1" x14ac:dyDescent="0.25">
      <c r="A11939">
        <v>11938</v>
      </c>
    </row>
    <row r="11940" spans="1:1" x14ac:dyDescent="0.25">
      <c r="A11940">
        <v>11939</v>
      </c>
    </row>
    <row r="11941" spans="1:1" x14ac:dyDescent="0.25">
      <c r="A11941">
        <v>11940</v>
      </c>
    </row>
    <row r="11942" spans="1:1" x14ac:dyDescent="0.25">
      <c r="A11942">
        <v>11941</v>
      </c>
    </row>
    <row r="11943" spans="1:1" x14ac:dyDescent="0.25">
      <c r="A11943">
        <v>11942</v>
      </c>
    </row>
    <row r="11944" spans="1:1" x14ac:dyDescent="0.25">
      <c r="A11944">
        <v>11943</v>
      </c>
    </row>
    <row r="11945" spans="1:1" x14ac:dyDescent="0.25">
      <c r="A11945">
        <v>11944</v>
      </c>
    </row>
    <row r="11946" spans="1:1" x14ac:dyDescent="0.25">
      <c r="A11946">
        <v>11945</v>
      </c>
    </row>
    <row r="11947" spans="1:1" x14ac:dyDescent="0.25">
      <c r="A11947">
        <v>11946</v>
      </c>
    </row>
    <row r="11948" spans="1:1" x14ac:dyDescent="0.25">
      <c r="A11948">
        <v>11947</v>
      </c>
    </row>
    <row r="11949" spans="1:1" x14ac:dyDescent="0.25">
      <c r="A11949">
        <v>11948</v>
      </c>
    </row>
    <row r="11950" spans="1:1" x14ac:dyDescent="0.25">
      <c r="A11950">
        <v>11949</v>
      </c>
    </row>
    <row r="11951" spans="1:1" x14ac:dyDescent="0.25">
      <c r="A11951">
        <v>11950</v>
      </c>
    </row>
    <row r="11952" spans="1:1" x14ac:dyDescent="0.25">
      <c r="A11952">
        <v>11951</v>
      </c>
    </row>
    <row r="11953" spans="1:1" x14ac:dyDescent="0.25">
      <c r="A11953">
        <v>11952</v>
      </c>
    </row>
    <row r="11954" spans="1:1" x14ac:dyDescent="0.25">
      <c r="A11954">
        <v>11953</v>
      </c>
    </row>
    <row r="11955" spans="1:1" x14ac:dyDescent="0.25">
      <c r="A11955">
        <v>11954</v>
      </c>
    </row>
    <row r="11956" spans="1:1" x14ac:dyDescent="0.25">
      <c r="A11956">
        <v>11955</v>
      </c>
    </row>
    <row r="11957" spans="1:1" x14ac:dyDescent="0.25">
      <c r="A11957">
        <v>11956</v>
      </c>
    </row>
    <row r="11958" spans="1:1" x14ac:dyDescent="0.25">
      <c r="A11958">
        <v>11957</v>
      </c>
    </row>
    <row r="11959" spans="1:1" x14ac:dyDescent="0.25">
      <c r="A11959">
        <v>11958</v>
      </c>
    </row>
    <row r="11960" spans="1:1" x14ac:dyDescent="0.25">
      <c r="A11960">
        <v>11959</v>
      </c>
    </row>
    <row r="11961" spans="1:1" x14ac:dyDescent="0.25">
      <c r="A11961">
        <v>11960</v>
      </c>
    </row>
    <row r="11962" spans="1:1" x14ac:dyDescent="0.25">
      <c r="A11962">
        <v>11961</v>
      </c>
    </row>
    <row r="11963" spans="1:1" x14ac:dyDescent="0.25">
      <c r="A11963">
        <v>11962</v>
      </c>
    </row>
    <row r="11964" spans="1:1" x14ac:dyDescent="0.25">
      <c r="A11964">
        <v>11963</v>
      </c>
    </row>
    <row r="11965" spans="1:1" x14ac:dyDescent="0.25">
      <c r="A11965">
        <v>11964</v>
      </c>
    </row>
    <row r="11966" spans="1:1" x14ac:dyDescent="0.25">
      <c r="A11966">
        <v>11965</v>
      </c>
    </row>
    <row r="11967" spans="1:1" x14ac:dyDescent="0.25">
      <c r="A11967">
        <v>11966</v>
      </c>
    </row>
    <row r="11968" spans="1:1" x14ac:dyDescent="0.25">
      <c r="A11968">
        <v>11967</v>
      </c>
    </row>
    <row r="11969" spans="1:1" x14ac:dyDescent="0.25">
      <c r="A11969">
        <v>11968</v>
      </c>
    </row>
    <row r="11970" spans="1:1" x14ac:dyDescent="0.25">
      <c r="A11970">
        <v>11969</v>
      </c>
    </row>
    <row r="11971" spans="1:1" x14ac:dyDescent="0.25">
      <c r="A11971">
        <v>11970</v>
      </c>
    </row>
    <row r="11972" spans="1:1" x14ac:dyDescent="0.25">
      <c r="A11972">
        <v>11971</v>
      </c>
    </row>
    <row r="11973" spans="1:1" x14ac:dyDescent="0.25">
      <c r="A11973">
        <v>11972</v>
      </c>
    </row>
    <row r="11974" spans="1:1" x14ac:dyDescent="0.25">
      <c r="A11974">
        <v>11973</v>
      </c>
    </row>
    <row r="11975" spans="1:1" x14ac:dyDescent="0.25">
      <c r="A11975">
        <v>11974</v>
      </c>
    </row>
    <row r="11976" spans="1:1" x14ac:dyDescent="0.25">
      <c r="A11976">
        <v>11975</v>
      </c>
    </row>
    <row r="11977" spans="1:1" x14ac:dyDescent="0.25">
      <c r="A11977">
        <v>11976</v>
      </c>
    </row>
    <row r="11978" spans="1:1" x14ac:dyDescent="0.25">
      <c r="A11978">
        <v>11977</v>
      </c>
    </row>
    <row r="11979" spans="1:1" x14ac:dyDescent="0.25">
      <c r="A11979">
        <v>11978</v>
      </c>
    </row>
    <row r="11980" spans="1:1" x14ac:dyDescent="0.25">
      <c r="A11980">
        <v>11979</v>
      </c>
    </row>
    <row r="11981" spans="1:1" x14ac:dyDescent="0.25">
      <c r="A11981">
        <v>11980</v>
      </c>
    </row>
    <row r="11982" spans="1:1" x14ac:dyDescent="0.25">
      <c r="A11982">
        <v>11981</v>
      </c>
    </row>
    <row r="11983" spans="1:1" x14ac:dyDescent="0.25">
      <c r="A11983">
        <v>11982</v>
      </c>
    </row>
    <row r="11984" spans="1:1" x14ac:dyDescent="0.25">
      <c r="A11984">
        <v>11983</v>
      </c>
    </row>
    <row r="11985" spans="1:1" x14ac:dyDescent="0.25">
      <c r="A11985">
        <v>11984</v>
      </c>
    </row>
    <row r="11986" spans="1:1" x14ac:dyDescent="0.25">
      <c r="A11986">
        <v>11985</v>
      </c>
    </row>
    <row r="11987" spans="1:1" x14ac:dyDescent="0.25">
      <c r="A11987">
        <v>11986</v>
      </c>
    </row>
    <row r="11988" spans="1:1" x14ac:dyDescent="0.25">
      <c r="A11988">
        <v>11987</v>
      </c>
    </row>
    <row r="11989" spans="1:1" x14ac:dyDescent="0.25">
      <c r="A11989">
        <v>11988</v>
      </c>
    </row>
    <row r="11990" spans="1:1" x14ac:dyDescent="0.25">
      <c r="A11990">
        <v>11989</v>
      </c>
    </row>
    <row r="11991" spans="1:1" x14ac:dyDescent="0.25">
      <c r="A11991">
        <v>11990</v>
      </c>
    </row>
    <row r="11992" spans="1:1" x14ac:dyDescent="0.25">
      <c r="A11992">
        <v>11991</v>
      </c>
    </row>
    <row r="11993" spans="1:1" x14ac:dyDescent="0.25">
      <c r="A11993">
        <v>11992</v>
      </c>
    </row>
    <row r="11994" spans="1:1" x14ac:dyDescent="0.25">
      <c r="A11994">
        <v>11993</v>
      </c>
    </row>
    <row r="11995" spans="1:1" x14ac:dyDescent="0.25">
      <c r="A11995">
        <v>11994</v>
      </c>
    </row>
    <row r="11996" spans="1:1" x14ac:dyDescent="0.25">
      <c r="A11996">
        <v>11995</v>
      </c>
    </row>
    <row r="11997" spans="1:1" x14ac:dyDescent="0.25">
      <c r="A11997">
        <v>11996</v>
      </c>
    </row>
    <row r="11998" spans="1:1" x14ac:dyDescent="0.25">
      <c r="A11998">
        <v>11997</v>
      </c>
    </row>
    <row r="11999" spans="1:1" x14ac:dyDescent="0.25">
      <c r="A11999">
        <v>11998</v>
      </c>
    </row>
    <row r="12000" spans="1:1" x14ac:dyDescent="0.25">
      <c r="A12000">
        <v>11999</v>
      </c>
    </row>
    <row r="12001" spans="1:1" x14ac:dyDescent="0.25">
      <c r="A12001">
        <v>12000</v>
      </c>
    </row>
    <row r="12002" spans="1:1" x14ac:dyDescent="0.25">
      <c r="A12002">
        <v>12001</v>
      </c>
    </row>
    <row r="12003" spans="1:1" x14ac:dyDescent="0.25">
      <c r="A12003">
        <v>12002</v>
      </c>
    </row>
    <row r="12004" spans="1:1" x14ac:dyDescent="0.25">
      <c r="A12004">
        <v>12003</v>
      </c>
    </row>
    <row r="12005" spans="1:1" x14ac:dyDescent="0.25">
      <c r="A12005">
        <v>12004</v>
      </c>
    </row>
    <row r="12006" spans="1:1" x14ac:dyDescent="0.25">
      <c r="A12006">
        <v>12005</v>
      </c>
    </row>
    <row r="12007" spans="1:1" x14ac:dyDescent="0.25">
      <c r="A12007">
        <v>12006</v>
      </c>
    </row>
    <row r="12008" spans="1:1" x14ac:dyDescent="0.25">
      <c r="A12008">
        <v>12007</v>
      </c>
    </row>
    <row r="12009" spans="1:1" x14ac:dyDescent="0.25">
      <c r="A12009">
        <v>12008</v>
      </c>
    </row>
    <row r="12010" spans="1:1" x14ac:dyDescent="0.25">
      <c r="A12010">
        <v>12009</v>
      </c>
    </row>
    <row r="12011" spans="1:1" x14ac:dyDescent="0.25">
      <c r="A12011">
        <v>12010</v>
      </c>
    </row>
    <row r="12012" spans="1:1" x14ac:dyDescent="0.25">
      <c r="A12012">
        <v>12011</v>
      </c>
    </row>
    <row r="12013" spans="1:1" x14ac:dyDescent="0.25">
      <c r="A12013">
        <v>12012</v>
      </c>
    </row>
    <row r="12014" spans="1:1" x14ac:dyDescent="0.25">
      <c r="A12014">
        <v>12013</v>
      </c>
    </row>
    <row r="12015" spans="1:1" x14ac:dyDescent="0.25">
      <c r="A12015">
        <v>12014</v>
      </c>
    </row>
    <row r="12016" spans="1:1" x14ac:dyDescent="0.25">
      <c r="A12016">
        <v>12015</v>
      </c>
    </row>
    <row r="12017" spans="1:1" x14ac:dyDescent="0.25">
      <c r="A12017">
        <v>12016</v>
      </c>
    </row>
    <row r="12018" spans="1:1" x14ac:dyDescent="0.25">
      <c r="A12018">
        <v>12017</v>
      </c>
    </row>
    <row r="12019" spans="1:1" x14ac:dyDescent="0.25">
      <c r="A12019">
        <v>12018</v>
      </c>
    </row>
    <row r="12020" spans="1:1" x14ac:dyDescent="0.25">
      <c r="A12020">
        <v>12019</v>
      </c>
    </row>
    <row r="12021" spans="1:1" x14ac:dyDescent="0.25">
      <c r="A12021">
        <v>12020</v>
      </c>
    </row>
    <row r="12022" spans="1:1" x14ac:dyDescent="0.25">
      <c r="A12022">
        <v>12021</v>
      </c>
    </row>
    <row r="12023" spans="1:1" x14ac:dyDescent="0.25">
      <c r="A12023">
        <v>12022</v>
      </c>
    </row>
    <row r="12024" spans="1:1" x14ac:dyDescent="0.25">
      <c r="A12024">
        <v>12023</v>
      </c>
    </row>
    <row r="12025" spans="1:1" x14ac:dyDescent="0.25">
      <c r="A12025">
        <v>12024</v>
      </c>
    </row>
    <row r="12026" spans="1:1" x14ac:dyDescent="0.25">
      <c r="A12026">
        <v>12025</v>
      </c>
    </row>
    <row r="12027" spans="1:1" x14ac:dyDescent="0.25">
      <c r="A12027">
        <v>12026</v>
      </c>
    </row>
    <row r="12028" spans="1:1" x14ac:dyDescent="0.25">
      <c r="A12028">
        <v>12027</v>
      </c>
    </row>
    <row r="12029" spans="1:1" x14ac:dyDescent="0.25">
      <c r="A12029">
        <v>12028</v>
      </c>
    </row>
    <row r="12030" spans="1:1" x14ac:dyDescent="0.25">
      <c r="A12030">
        <v>12029</v>
      </c>
    </row>
    <row r="12031" spans="1:1" x14ac:dyDescent="0.25">
      <c r="A12031">
        <v>12030</v>
      </c>
    </row>
    <row r="12032" spans="1:1" x14ac:dyDescent="0.25">
      <c r="A12032">
        <v>12031</v>
      </c>
    </row>
    <row r="12033" spans="1:1" x14ac:dyDescent="0.25">
      <c r="A12033">
        <v>12032</v>
      </c>
    </row>
    <row r="12034" spans="1:1" x14ac:dyDescent="0.25">
      <c r="A12034">
        <v>12033</v>
      </c>
    </row>
    <row r="12035" spans="1:1" x14ac:dyDescent="0.25">
      <c r="A12035">
        <v>12034</v>
      </c>
    </row>
    <row r="12036" spans="1:1" x14ac:dyDescent="0.25">
      <c r="A12036">
        <v>12035</v>
      </c>
    </row>
    <row r="12037" spans="1:1" x14ac:dyDescent="0.25">
      <c r="A12037">
        <v>12036</v>
      </c>
    </row>
    <row r="12038" spans="1:1" x14ac:dyDescent="0.25">
      <c r="A12038">
        <v>12037</v>
      </c>
    </row>
    <row r="12039" spans="1:1" x14ac:dyDescent="0.25">
      <c r="A12039">
        <v>12038</v>
      </c>
    </row>
    <row r="12040" spans="1:1" x14ac:dyDescent="0.25">
      <c r="A12040">
        <v>12039</v>
      </c>
    </row>
    <row r="12041" spans="1:1" x14ac:dyDescent="0.25">
      <c r="A12041">
        <v>12040</v>
      </c>
    </row>
    <row r="12042" spans="1:1" x14ac:dyDescent="0.25">
      <c r="A12042">
        <v>12041</v>
      </c>
    </row>
    <row r="12043" spans="1:1" x14ac:dyDescent="0.25">
      <c r="A12043">
        <v>12042</v>
      </c>
    </row>
    <row r="12044" spans="1:1" x14ac:dyDescent="0.25">
      <c r="A12044">
        <v>12043</v>
      </c>
    </row>
    <row r="12045" spans="1:1" x14ac:dyDescent="0.25">
      <c r="A12045">
        <v>12044</v>
      </c>
    </row>
    <row r="12046" spans="1:1" x14ac:dyDescent="0.25">
      <c r="A12046">
        <v>12045</v>
      </c>
    </row>
    <row r="12047" spans="1:1" x14ac:dyDescent="0.25">
      <c r="A12047">
        <v>12046</v>
      </c>
    </row>
    <row r="12048" spans="1:1" x14ac:dyDescent="0.25">
      <c r="A12048">
        <v>12047</v>
      </c>
    </row>
    <row r="12049" spans="1:1" x14ac:dyDescent="0.25">
      <c r="A12049">
        <v>12048</v>
      </c>
    </row>
    <row r="12050" spans="1:1" x14ac:dyDescent="0.25">
      <c r="A12050">
        <v>12049</v>
      </c>
    </row>
    <row r="12051" spans="1:1" x14ac:dyDescent="0.25">
      <c r="A12051">
        <v>12050</v>
      </c>
    </row>
    <row r="12052" spans="1:1" x14ac:dyDescent="0.25">
      <c r="A12052">
        <v>12051</v>
      </c>
    </row>
    <row r="12053" spans="1:1" x14ac:dyDescent="0.25">
      <c r="A12053">
        <v>12052</v>
      </c>
    </row>
    <row r="12054" spans="1:1" x14ac:dyDescent="0.25">
      <c r="A12054">
        <v>12053</v>
      </c>
    </row>
    <row r="12055" spans="1:1" x14ac:dyDescent="0.25">
      <c r="A12055">
        <v>12054</v>
      </c>
    </row>
    <row r="12056" spans="1:1" x14ac:dyDescent="0.25">
      <c r="A12056">
        <v>12055</v>
      </c>
    </row>
    <row r="12057" spans="1:1" x14ac:dyDescent="0.25">
      <c r="A12057">
        <v>12056</v>
      </c>
    </row>
    <row r="12058" spans="1:1" x14ac:dyDescent="0.25">
      <c r="A12058">
        <v>12057</v>
      </c>
    </row>
    <row r="12059" spans="1:1" x14ac:dyDescent="0.25">
      <c r="A12059">
        <v>12058</v>
      </c>
    </row>
    <row r="12060" spans="1:1" x14ac:dyDescent="0.25">
      <c r="A12060">
        <v>12059</v>
      </c>
    </row>
    <row r="12061" spans="1:1" x14ac:dyDescent="0.25">
      <c r="A12061">
        <v>12060</v>
      </c>
    </row>
    <row r="12062" spans="1:1" x14ac:dyDescent="0.25">
      <c r="A12062">
        <v>12061</v>
      </c>
    </row>
    <row r="12063" spans="1:1" x14ac:dyDescent="0.25">
      <c r="A12063">
        <v>12062</v>
      </c>
    </row>
    <row r="12064" spans="1:1" x14ac:dyDescent="0.25">
      <c r="A12064">
        <v>12063</v>
      </c>
    </row>
    <row r="12065" spans="1:1" x14ac:dyDescent="0.25">
      <c r="A12065">
        <v>12064</v>
      </c>
    </row>
    <row r="12066" spans="1:1" x14ac:dyDescent="0.25">
      <c r="A12066">
        <v>12065</v>
      </c>
    </row>
    <row r="12067" spans="1:1" x14ac:dyDescent="0.25">
      <c r="A12067">
        <v>12066</v>
      </c>
    </row>
    <row r="12068" spans="1:1" x14ac:dyDescent="0.25">
      <c r="A12068">
        <v>12067</v>
      </c>
    </row>
    <row r="12069" spans="1:1" x14ac:dyDescent="0.25">
      <c r="A12069">
        <v>12068</v>
      </c>
    </row>
    <row r="12070" spans="1:1" x14ac:dyDescent="0.25">
      <c r="A12070">
        <v>12069</v>
      </c>
    </row>
    <row r="12071" spans="1:1" x14ac:dyDescent="0.25">
      <c r="A12071">
        <v>12070</v>
      </c>
    </row>
    <row r="12072" spans="1:1" x14ac:dyDescent="0.25">
      <c r="A12072">
        <v>12071</v>
      </c>
    </row>
    <row r="12073" spans="1:1" x14ac:dyDescent="0.25">
      <c r="A12073">
        <v>12072</v>
      </c>
    </row>
    <row r="12074" spans="1:1" x14ac:dyDescent="0.25">
      <c r="A12074">
        <v>12073</v>
      </c>
    </row>
    <row r="12075" spans="1:1" x14ac:dyDescent="0.25">
      <c r="A12075">
        <v>12074</v>
      </c>
    </row>
    <row r="12076" spans="1:1" x14ac:dyDescent="0.25">
      <c r="A12076">
        <v>12075</v>
      </c>
    </row>
    <row r="12077" spans="1:1" x14ac:dyDescent="0.25">
      <c r="A12077">
        <v>12076</v>
      </c>
    </row>
    <row r="12078" spans="1:1" x14ac:dyDescent="0.25">
      <c r="A12078">
        <v>12077</v>
      </c>
    </row>
    <row r="12079" spans="1:1" x14ac:dyDescent="0.25">
      <c r="A12079">
        <v>12078</v>
      </c>
    </row>
    <row r="12080" spans="1:1" x14ac:dyDescent="0.25">
      <c r="A12080">
        <v>12079</v>
      </c>
    </row>
    <row r="12081" spans="1:1" x14ac:dyDescent="0.25">
      <c r="A12081">
        <v>12080</v>
      </c>
    </row>
    <row r="12082" spans="1:1" x14ac:dyDescent="0.25">
      <c r="A12082">
        <v>12081</v>
      </c>
    </row>
    <row r="12083" spans="1:1" x14ac:dyDescent="0.25">
      <c r="A12083">
        <v>12082</v>
      </c>
    </row>
    <row r="12084" spans="1:1" x14ac:dyDescent="0.25">
      <c r="A12084">
        <v>12083</v>
      </c>
    </row>
    <row r="12085" spans="1:1" x14ac:dyDescent="0.25">
      <c r="A12085">
        <v>12084</v>
      </c>
    </row>
    <row r="12086" spans="1:1" x14ac:dyDescent="0.25">
      <c r="A12086">
        <v>12085</v>
      </c>
    </row>
    <row r="12087" spans="1:1" x14ac:dyDescent="0.25">
      <c r="A12087">
        <v>12086</v>
      </c>
    </row>
    <row r="12088" spans="1:1" x14ac:dyDescent="0.25">
      <c r="A12088">
        <v>12087</v>
      </c>
    </row>
    <row r="12089" spans="1:1" x14ac:dyDescent="0.25">
      <c r="A12089">
        <v>12088</v>
      </c>
    </row>
    <row r="12090" spans="1:1" x14ac:dyDescent="0.25">
      <c r="A12090">
        <v>12089</v>
      </c>
    </row>
    <row r="12091" spans="1:1" x14ac:dyDescent="0.25">
      <c r="A12091">
        <v>12090</v>
      </c>
    </row>
    <row r="12092" spans="1:1" x14ac:dyDescent="0.25">
      <c r="A12092">
        <v>12091</v>
      </c>
    </row>
    <row r="12093" spans="1:1" x14ac:dyDescent="0.25">
      <c r="A12093">
        <v>12092</v>
      </c>
    </row>
    <row r="12094" spans="1:1" x14ac:dyDescent="0.25">
      <c r="A12094">
        <v>12093</v>
      </c>
    </row>
    <row r="12095" spans="1:1" x14ac:dyDescent="0.25">
      <c r="A12095">
        <v>12094</v>
      </c>
    </row>
    <row r="12096" spans="1:1" x14ac:dyDescent="0.25">
      <c r="A12096">
        <v>12095</v>
      </c>
    </row>
    <row r="12097" spans="1:1" x14ac:dyDescent="0.25">
      <c r="A12097">
        <v>12096</v>
      </c>
    </row>
    <row r="12098" spans="1:1" x14ac:dyDescent="0.25">
      <c r="A12098">
        <v>12097</v>
      </c>
    </row>
    <row r="12099" spans="1:1" x14ac:dyDescent="0.25">
      <c r="A12099">
        <v>12098</v>
      </c>
    </row>
    <row r="12100" spans="1:1" x14ac:dyDescent="0.25">
      <c r="A12100">
        <v>12099</v>
      </c>
    </row>
    <row r="12101" spans="1:1" x14ac:dyDescent="0.25">
      <c r="A12101">
        <v>12100</v>
      </c>
    </row>
    <row r="12102" spans="1:1" x14ac:dyDescent="0.25">
      <c r="A12102">
        <v>12101</v>
      </c>
    </row>
    <row r="12103" spans="1:1" x14ac:dyDescent="0.25">
      <c r="A12103">
        <v>12102</v>
      </c>
    </row>
    <row r="12104" spans="1:1" x14ac:dyDescent="0.25">
      <c r="A12104">
        <v>12103</v>
      </c>
    </row>
    <row r="12105" spans="1:1" x14ac:dyDescent="0.25">
      <c r="A12105">
        <v>12104</v>
      </c>
    </row>
    <row r="12106" spans="1:1" x14ac:dyDescent="0.25">
      <c r="A12106">
        <v>12105</v>
      </c>
    </row>
    <row r="12107" spans="1:1" x14ac:dyDescent="0.25">
      <c r="A12107">
        <v>12106</v>
      </c>
    </row>
    <row r="12108" spans="1:1" x14ac:dyDescent="0.25">
      <c r="A12108">
        <v>12107</v>
      </c>
    </row>
    <row r="12109" spans="1:1" x14ac:dyDescent="0.25">
      <c r="A12109">
        <v>12108</v>
      </c>
    </row>
    <row r="12110" spans="1:1" x14ac:dyDescent="0.25">
      <c r="A12110">
        <v>12109</v>
      </c>
    </row>
    <row r="12111" spans="1:1" x14ac:dyDescent="0.25">
      <c r="A12111">
        <v>12110</v>
      </c>
    </row>
    <row r="12112" spans="1:1" x14ac:dyDescent="0.25">
      <c r="A12112">
        <v>12111</v>
      </c>
    </row>
    <row r="12113" spans="1:1" x14ac:dyDescent="0.25">
      <c r="A12113">
        <v>12112</v>
      </c>
    </row>
    <row r="12114" spans="1:1" x14ac:dyDescent="0.25">
      <c r="A12114">
        <v>12113</v>
      </c>
    </row>
    <row r="12115" spans="1:1" x14ac:dyDescent="0.25">
      <c r="A12115">
        <v>12114</v>
      </c>
    </row>
    <row r="12116" spans="1:1" x14ac:dyDescent="0.25">
      <c r="A12116">
        <v>12115</v>
      </c>
    </row>
    <row r="12117" spans="1:1" x14ac:dyDescent="0.25">
      <c r="A12117">
        <v>12116</v>
      </c>
    </row>
    <row r="12118" spans="1:1" x14ac:dyDescent="0.25">
      <c r="A12118">
        <v>12117</v>
      </c>
    </row>
    <row r="12119" spans="1:1" x14ac:dyDescent="0.25">
      <c r="A12119">
        <v>12118</v>
      </c>
    </row>
    <row r="12120" spans="1:1" x14ac:dyDescent="0.25">
      <c r="A12120">
        <v>12119</v>
      </c>
    </row>
    <row r="12121" spans="1:1" x14ac:dyDescent="0.25">
      <c r="A12121">
        <v>12120</v>
      </c>
    </row>
    <row r="12122" spans="1:1" x14ac:dyDescent="0.25">
      <c r="A12122">
        <v>12121</v>
      </c>
    </row>
    <row r="12123" spans="1:1" x14ac:dyDescent="0.25">
      <c r="A12123">
        <v>12122</v>
      </c>
    </row>
    <row r="12124" spans="1:1" x14ac:dyDescent="0.25">
      <c r="A12124">
        <v>12123</v>
      </c>
    </row>
    <row r="12125" spans="1:1" x14ac:dyDescent="0.25">
      <c r="A12125">
        <v>12124</v>
      </c>
    </row>
    <row r="12126" spans="1:1" x14ac:dyDescent="0.25">
      <c r="A12126">
        <v>12125</v>
      </c>
    </row>
    <row r="12127" spans="1:1" x14ac:dyDescent="0.25">
      <c r="A12127">
        <v>12126</v>
      </c>
    </row>
    <row r="12128" spans="1:1" x14ac:dyDescent="0.25">
      <c r="A12128">
        <v>12127</v>
      </c>
    </row>
    <row r="12129" spans="1:1" x14ac:dyDescent="0.25">
      <c r="A12129">
        <v>12128</v>
      </c>
    </row>
    <row r="12130" spans="1:1" x14ac:dyDescent="0.25">
      <c r="A12130">
        <v>12129</v>
      </c>
    </row>
    <row r="12131" spans="1:1" x14ac:dyDescent="0.25">
      <c r="A12131">
        <v>12130</v>
      </c>
    </row>
    <row r="12132" spans="1:1" x14ac:dyDescent="0.25">
      <c r="A12132">
        <v>12131</v>
      </c>
    </row>
    <row r="12133" spans="1:1" x14ac:dyDescent="0.25">
      <c r="A12133">
        <v>12132</v>
      </c>
    </row>
    <row r="12134" spans="1:1" x14ac:dyDescent="0.25">
      <c r="A12134">
        <v>12133</v>
      </c>
    </row>
    <row r="12135" spans="1:1" x14ac:dyDescent="0.25">
      <c r="A12135">
        <v>12134</v>
      </c>
    </row>
    <row r="12136" spans="1:1" x14ac:dyDescent="0.25">
      <c r="A12136">
        <v>12135</v>
      </c>
    </row>
    <row r="12137" spans="1:1" x14ac:dyDescent="0.25">
      <c r="A12137">
        <v>12136</v>
      </c>
    </row>
    <row r="12138" spans="1:1" x14ac:dyDescent="0.25">
      <c r="A12138">
        <v>12137</v>
      </c>
    </row>
    <row r="12139" spans="1:1" x14ac:dyDescent="0.25">
      <c r="A12139">
        <v>12138</v>
      </c>
    </row>
    <row r="12140" spans="1:1" x14ac:dyDescent="0.25">
      <c r="A12140">
        <v>12139</v>
      </c>
    </row>
    <row r="12141" spans="1:1" x14ac:dyDescent="0.25">
      <c r="A12141">
        <v>12140</v>
      </c>
    </row>
    <row r="12142" spans="1:1" x14ac:dyDescent="0.25">
      <c r="A12142">
        <v>12141</v>
      </c>
    </row>
    <row r="12143" spans="1:1" x14ac:dyDescent="0.25">
      <c r="A12143">
        <v>12142</v>
      </c>
    </row>
    <row r="12144" spans="1:1" x14ac:dyDescent="0.25">
      <c r="A12144">
        <v>12143</v>
      </c>
    </row>
    <row r="12145" spans="1:1" x14ac:dyDescent="0.25">
      <c r="A12145">
        <v>12144</v>
      </c>
    </row>
    <row r="12146" spans="1:1" x14ac:dyDescent="0.25">
      <c r="A12146">
        <v>12145</v>
      </c>
    </row>
    <row r="12147" spans="1:1" x14ac:dyDescent="0.25">
      <c r="A12147">
        <v>12146</v>
      </c>
    </row>
    <row r="12148" spans="1:1" x14ac:dyDescent="0.25">
      <c r="A12148">
        <v>12147</v>
      </c>
    </row>
    <row r="12149" spans="1:1" x14ac:dyDescent="0.25">
      <c r="A12149">
        <v>12148</v>
      </c>
    </row>
    <row r="12150" spans="1:1" x14ac:dyDescent="0.25">
      <c r="A12150">
        <v>12149</v>
      </c>
    </row>
    <row r="12151" spans="1:1" x14ac:dyDescent="0.25">
      <c r="A12151">
        <v>12150</v>
      </c>
    </row>
    <row r="12152" spans="1:1" x14ac:dyDescent="0.25">
      <c r="A12152">
        <v>12151</v>
      </c>
    </row>
    <row r="12153" spans="1:1" x14ac:dyDescent="0.25">
      <c r="A12153">
        <v>12152</v>
      </c>
    </row>
    <row r="12154" spans="1:1" x14ac:dyDescent="0.25">
      <c r="A12154">
        <v>12153</v>
      </c>
    </row>
    <row r="12155" spans="1:1" x14ac:dyDescent="0.25">
      <c r="A12155">
        <v>12154</v>
      </c>
    </row>
    <row r="12156" spans="1:1" x14ac:dyDescent="0.25">
      <c r="A12156">
        <v>12155</v>
      </c>
    </row>
    <row r="12157" spans="1:1" x14ac:dyDescent="0.25">
      <c r="A12157">
        <v>12156</v>
      </c>
    </row>
    <row r="12158" spans="1:1" x14ac:dyDescent="0.25">
      <c r="A12158">
        <v>12157</v>
      </c>
    </row>
    <row r="12159" spans="1:1" x14ac:dyDescent="0.25">
      <c r="A12159">
        <v>12158</v>
      </c>
    </row>
    <row r="12160" spans="1:1" x14ac:dyDescent="0.25">
      <c r="A12160">
        <v>12159</v>
      </c>
    </row>
    <row r="12161" spans="1:1" x14ac:dyDescent="0.25">
      <c r="A12161">
        <v>12160</v>
      </c>
    </row>
    <row r="12162" spans="1:1" x14ac:dyDescent="0.25">
      <c r="A12162">
        <v>12161</v>
      </c>
    </row>
    <row r="12163" spans="1:1" x14ac:dyDescent="0.25">
      <c r="A12163">
        <v>12162</v>
      </c>
    </row>
    <row r="12164" spans="1:1" x14ac:dyDescent="0.25">
      <c r="A12164">
        <v>12163</v>
      </c>
    </row>
    <row r="12165" spans="1:1" x14ac:dyDescent="0.25">
      <c r="A12165">
        <v>12164</v>
      </c>
    </row>
    <row r="12166" spans="1:1" x14ac:dyDescent="0.25">
      <c r="A12166">
        <v>12165</v>
      </c>
    </row>
    <row r="12167" spans="1:1" x14ac:dyDescent="0.25">
      <c r="A12167">
        <v>12166</v>
      </c>
    </row>
    <row r="12168" spans="1:1" x14ac:dyDescent="0.25">
      <c r="A12168">
        <v>12167</v>
      </c>
    </row>
    <row r="12169" spans="1:1" x14ac:dyDescent="0.25">
      <c r="A12169">
        <v>12168</v>
      </c>
    </row>
    <row r="12170" spans="1:1" x14ac:dyDescent="0.25">
      <c r="A12170">
        <v>12169</v>
      </c>
    </row>
    <row r="12171" spans="1:1" x14ac:dyDescent="0.25">
      <c r="A12171">
        <v>12170</v>
      </c>
    </row>
    <row r="12172" spans="1:1" x14ac:dyDescent="0.25">
      <c r="A12172">
        <v>12171</v>
      </c>
    </row>
    <row r="12173" spans="1:1" x14ac:dyDescent="0.25">
      <c r="A12173">
        <v>12172</v>
      </c>
    </row>
    <row r="12174" spans="1:1" x14ac:dyDescent="0.25">
      <c r="A12174">
        <v>12173</v>
      </c>
    </row>
    <row r="12175" spans="1:1" x14ac:dyDescent="0.25">
      <c r="A12175">
        <v>12174</v>
      </c>
    </row>
    <row r="12176" spans="1:1" x14ac:dyDescent="0.25">
      <c r="A12176">
        <v>12175</v>
      </c>
    </row>
    <row r="12177" spans="1:1" x14ac:dyDescent="0.25">
      <c r="A12177">
        <v>12176</v>
      </c>
    </row>
    <row r="12178" spans="1:1" x14ac:dyDescent="0.25">
      <c r="A12178">
        <v>12177</v>
      </c>
    </row>
    <row r="12179" spans="1:1" x14ac:dyDescent="0.25">
      <c r="A12179">
        <v>12178</v>
      </c>
    </row>
    <row r="12180" spans="1:1" x14ac:dyDescent="0.25">
      <c r="A12180">
        <v>12179</v>
      </c>
    </row>
    <row r="12181" spans="1:1" x14ac:dyDescent="0.25">
      <c r="A12181">
        <v>12180</v>
      </c>
    </row>
    <row r="12182" spans="1:1" x14ac:dyDescent="0.25">
      <c r="A12182">
        <v>12181</v>
      </c>
    </row>
    <row r="12183" spans="1:1" x14ac:dyDescent="0.25">
      <c r="A12183">
        <v>12182</v>
      </c>
    </row>
    <row r="12184" spans="1:1" x14ac:dyDescent="0.25">
      <c r="A12184">
        <v>12183</v>
      </c>
    </row>
    <row r="12185" spans="1:1" x14ac:dyDescent="0.25">
      <c r="A12185">
        <v>12184</v>
      </c>
    </row>
    <row r="12186" spans="1:1" x14ac:dyDescent="0.25">
      <c r="A12186">
        <v>12185</v>
      </c>
    </row>
    <row r="12187" spans="1:1" x14ac:dyDescent="0.25">
      <c r="A12187">
        <v>12186</v>
      </c>
    </row>
    <row r="12188" spans="1:1" x14ac:dyDescent="0.25">
      <c r="A12188">
        <v>12187</v>
      </c>
    </row>
    <row r="12189" spans="1:1" x14ac:dyDescent="0.25">
      <c r="A12189">
        <v>12188</v>
      </c>
    </row>
    <row r="12190" spans="1:1" x14ac:dyDescent="0.25">
      <c r="A12190">
        <v>12189</v>
      </c>
    </row>
    <row r="12191" spans="1:1" x14ac:dyDescent="0.25">
      <c r="A12191">
        <v>12190</v>
      </c>
    </row>
    <row r="12192" spans="1:1" x14ac:dyDescent="0.25">
      <c r="A12192">
        <v>12191</v>
      </c>
    </row>
    <row r="12193" spans="1:1" x14ac:dyDescent="0.25">
      <c r="A12193">
        <v>12192</v>
      </c>
    </row>
    <row r="12194" spans="1:1" x14ac:dyDescent="0.25">
      <c r="A12194">
        <v>12193</v>
      </c>
    </row>
    <row r="12195" spans="1:1" x14ac:dyDescent="0.25">
      <c r="A12195">
        <v>12194</v>
      </c>
    </row>
    <row r="12196" spans="1:1" x14ac:dyDescent="0.25">
      <c r="A12196">
        <v>12195</v>
      </c>
    </row>
    <row r="12197" spans="1:1" x14ac:dyDescent="0.25">
      <c r="A12197">
        <v>12196</v>
      </c>
    </row>
    <row r="12198" spans="1:1" x14ac:dyDescent="0.25">
      <c r="A12198">
        <v>12197</v>
      </c>
    </row>
    <row r="12199" spans="1:1" x14ac:dyDescent="0.25">
      <c r="A12199">
        <v>12198</v>
      </c>
    </row>
    <row r="12200" spans="1:1" x14ac:dyDescent="0.25">
      <c r="A12200">
        <v>12199</v>
      </c>
    </row>
    <row r="12201" spans="1:1" x14ac:dyDescent="0.25">
      <c r="A12201">
        <v>12200</v>
      </c>
    </row>
    <row r="12202" spans="1:1" x14ac:dyDescent="0.25">
      <c r="A12202">
        <v>12201</v>
      </c>
    </row>
    <row r="12203" spans="1:1" x14ac:dyDescent="0.25">
      <c r="A12203">
        <v>12202</v>
      </c>
    </row>
    <row r="12204" spans="1:1" x14ac:dyDescent="0.25">
      <c r="A12204">
        <v>12203</v>
      </c>
    </row>
    <row r="12205" spans="1:1" x14ac:dyDescent="0.25">
      <c r="A12205">
        <v>12204</v>
      </c>
    </row>
    <row r="12206" spans="1:1" x14ac:dyDescent="0.25">
      <c r="A12206">
        <v>12205</v>
      </c>
    </row>
    <row r="12207" spans="1:1" x14ac:dyDescent="0.25">
      <c r="A12207">
        <v>12206</v>
      </c>
    </row>
    <row r="12208" spans="1:1" x14ac:dyDescent="0.25">
      <c r="A12208">
        <v>12207</v>
      </c>
    </row>
    <row r="12209" spans="1:1" x14ac:dyDescent="0.25">
      <c r="A12209">
        <v>12208</v>
      </c>
    </row>
    <row r="12210" spans="1:1" x14ac:dyDescent="0.25">
      <c r="A12210">
        <v>12209</v>
      </c>
    </row>
    <row r="12211" spans="1:1" x14ac:dyDescent="0.25">
      <c r="A12211">
        <v>12210</v>
      </c>
    </row>
    <row r="12212" spans="1:1" x14ac:dyDescent="0.25">
      <c r="A12212">
        <v>12211</v>
      </c>
    </row>
    <row r="12213" spans="1:1" x14ac:dyDescent="0.25">
      <c r="A12213">
        <v>12212</v>
      </c>
    </row>
    <row r="12214" spans="1:1" x14ac:dyDescent="0.25">
      <c r="A12214">
        <v>12213</v>
      </c>
    </row>
    <row r="12215" spans="1:1" x14ac:dyDescent="0.25">
      <c r="A12215">
        <v>12214</v>
      </c>
    </row>
    <row r="12216" spans="1:1" x14ac:dyDescent="0.25">
      <c r="A12216">
        <v>12215</v>
      </c>
    </row>
    <row r="12217" spans="1:1" x14ac:dyDescent="0.25">
      <c r="A12217">
        <v>12216</v>
      </c>
    </row>
    <row r="12218" spans="1:1" x14ac:dyDescent="0.25">
      <c r="A12218">
        <v>12217</v>
      </c>
    </row>
    <row r="12219" spans="1:1" x14ac:dyDescent="0.25">
      <c r="A12219">
        <v>12218</v>
      </c>
    </row>
    <row r="12220" spans="1:1" x14ac:dyDescent="0.25">
      <c r="A12220">
        <v>12219</v>
      </c>
    </row>
    <row r="12221" spans="1:1" x14ac:dyDescent="0.25">
      <c r="A12221">
        <v>12220</v>
      </c>
    </row>
    <row r="12222" spans="1:1" x14ac:dyDescent="0.25">
      <c r="A12222">
        <v>12221</v>
      </c>
    </row>
    <row r="12223" spans="1:1" x14ac:dyDescent="0.25">
      <c r="A12223">
        <v>12222</v>
      </c>
    </row>
    <row r="12224" spans="1:1" x14ac:dyDescent="0.25">
      <c r="A12224">
        <v>12223</v>
      </c>
    </row>
    <row r="12225" spans="1:1" x14ac:dyDescent="0.25">
      <c r="A12225">
        <v>12224</v>
      </c>
    </row>
    <row r="12226" spans="1:1" x14ac:dyDescent="0.25">
      <c r="A12226">
        <v>12225</v>
      </c>
    </row>
    <row r="12227" spans="1:1" x14ac:dyDescent="0.25">
      <c r="A12227">
        <v>12226</v>
      </c>
    </row>
    <row r="12228" spans="1:1" x14ac:dyDescent="0.25">
      <c r="A12228">
        <v>12227</v>
      </c>
    </row>
    <row r="12229" spans="1:1" x14ac:dyDescent="0.25">
      <c r="A12229">
        <v>12228</v>
      </c>
    </row>
    <row r="12230" spans="1:1" x14ac:dyDescent="0.25">
      <c r="A12230">
        <v>12229</v>
      </c>
    </row>
    <row r="12231" spans="1:1" x14ac:dyDescent="0.25">
      <c r="A12231">
        <v>12230</v>
      </c>
    </row>
    <row r="12232" spans="1:1" x14ac:dyDescent="0.25">
      <c r="A12232">
        <v>12231</v>
      </c>
    </row>
    <row r="12233" spans="1:1" x14ac:dyDescent="0.25">
      <c r="A12233">
        <v>12232</v>
      </c>
    </row>
    <row r="12234" spans="1:1" x14ac:dyDescent="0.25">
      <c r="A12234">
        <v>12233</v>
      </c>
    </row>
    <row r="12235" spans="1:1" x14ac:dyDescent="0.25">
      <c r="A12235">
        <v>12234</v>
      </c>
    </row>
    <row r="12236" spans="1:1" x14ac:dyDescent="0.25">
      <c r="A12236">
        <v>12235</v>
      </c>
    </row>
    <row r="12237" spans="1:1" x14ac:dyDescent="0.25">
      <c r="A12237">
        <v>12236</v>
      </c>
    </row>
    <row r="12238" spans="1:1" x14ac:dyDescent="0.25">
      <c r="A12238">
        <v>12237</v>
      </c>
    </row>
    <row r="12239" spans="1:1" x14ac:dyDescent="0.25">
      <c r="A12239">
        <v>12238</v>
      </c>
    </row>
    <row r="12240" spans="1:1" x14ac:dyDescent="0.25">
      <c r="A12240">
        <v>12239</v>
      </c>
    </row>
    <row r="12241" spans="1:1" x14ac:dyDescent="0.25">
      <c r="A12241">
        <v>12240</v>
      </c>
    </row>
    <row r="12242" spans="1:1" x14ac:dyDescent="0.25">
      <c r="A12242">
        <v>12241</v>
      </c>
    </row>
    <row r="12243" spans="1:1" x14ac:dyDescent="0.25">
      <c r="A12243">
        <v>12242</v>
      </c>
    </row>
    <row r="12244" spans="1:1" x14ac:dyDescent="0.25">
      <c r="A12244">
        <v>12243</v>
      </c>
    </row>
    <row r="12245" spans="1:1" x14ac:dyDescent="0.25">
      <c r="A12245">
        <v>12244</v>
      </c>
    </row>
    <row r="12246" spans="1:1" x14ac:dyDescent="0.25">
      <c r="A12246">
        <v>12245</v>
      </c>
    </row>
    <row r="12247" spans="1:1" x14ac:dyDescent="0.25">
      <c r="A12247">
        <v>12246</v>
      </c>
    </row>
    <row r="12248" spans="1:1" x14ac:dyDescent="0.25">
      <c r="A12248">
        <v>12247</v>
      </c>
    </row>
    <row r="12249" spans="1:1" x14ac:dyDescent="0.25">
      <c r="A12249">
        <v>12248</v>
      </c>
    </row>
    <row r="12250" spans="1:1" x14ac:dyDescent="0.25">
      <c r="A12250">
        <v>12249</v>
      </c>
    </row>
    <row r="12251" spans="1:1" x14ac:dyDescent="0.25">
      <c r="A12251">
        <v>12250</v>
      </c>
    </row>
    <row r="12252" spans="1:1" x14ac:dyDescent="0.25">
      <c r="A12252">
        <v>12251</v>
      </c>
    </row>
    <row r="12253" spans="1:1" x14ac:dyDescent="0.25">
      <c r="A12253">
        <v>12252</v>
      </c>
    </row>
    <row r="12254" spans="1:1" x14ac:dyDescent="0.25">
      <c r="A12254">
        <v>12253</v>
      </c>
    </row>
    <row r="12255" spans="1:1" x14ac:dyDescent="0.25">
      <c r="A12255">
        <v>12254</v>
      </c>
    </row>
    <row r="12256" spans="1:1" x14ac:dyDescent="0.25">
      <c r="A12256">
        <v>12255</v>
      </c>
    </row>
    <row r="12257" spans="1:1" x14ac:dyDescent="0.25">
      <c r="A12257">
        <v>12256</v>
      </c>
    </row>
    <row r="12258" spans="1:1" x14ac:dyDescent="0.25">
      <c r="A12258">
        <v>12257</v>
      </c>
    </row>
    <row r="12259" spans="1:1" x14ac:dyDescent="0.25">
      <c r="A12259">
        <v>12258</v>
      </c>
    </row>
    <row r="12260" spans="1:1" x14ac:dyDescent="0.25">
      <c r="A12260">
        <v>12259</v>
      </c>
    </row>
    <row r="12261" spans="1:1" x14ac:dyDescent="0.25">
      <c r="A12261">
        <v>12260</v>
      </c>
    </row>
    <row r="12262" spans="1:1" x14ac:dyDescent="0.25">
      <c r="A12262">
        <v>12261</v>
      </c>
    </row>
    <row r="12263" spans="1:1" x14ac:dyDescent="0.25">
      <c r="A12263">
        <v>12262</v>
      </c>
    </row>
    <row r="12264" spans="1:1" x14ac:dyDescent="0.25">
      <c r="A12264">
        <v>12263</v>
      </c>
    </row>
    <row r="12265" spans="1:1" x14ac:dyDescent="0.25">
      <c r="A12265">
        <v>12264</v>
      </c>
    </row>
    <row r="12266" spans="1:1" x14ac:dyDescent="0.25">
      <c r="A12266">
        <v>12265</v>
      </c>
    </row>
    <row r="12267" spans="1:1" x14ac:dyDescent="0.25">
      <c r="A12267">
        <v>12266</v>
      </c>
    </row>
    <row r="12268" spans="1:1" x14ac:dyDescent="0.25">
      <c r="A12268">
        <v>12267</v>
      </c>
    </row>
    <row r="12269" spans="1:1" x14ac:dyDescent="0.25">
      <c r="A12269">
        <v>12268</v>
      </c>
    </row>
    <row r="12270" spans="1:1" x14ac:dyDescent="0.25">
      <c r="A12270">
        <v>12269</v>
      </c>
    </row>
    <row r="12271" spans="1:1" x14ac:dyDescent="0.25">
      <c r="A12271">
        <v>12270</v>
      </c>
    </row>
    <row r="12272" spans="1:1" x14ac:dyDescent="0.25">
      <c r="A12272">
        <v>12271</v>
      </c>
    </row>
    <row r="12273" spans="1:1" x14ac:dyDescent="0.25">
      <c r="A12273">
        <v>12272</v>
      </c>
    </row>
    <row r="12274" spans="1:1" x14ac:dyDescent="0.25">
      <c r="A12274">
        <v>12273</v>
      </c>
    </row>
    <row r="12275" spans="1:1" x14ac:dyDescent="0.25">
      <c r="A12275">
        <v>12274</v>
      </c>
    </row>
    <row r="12276" spans="1:1" x14ac:dyDescent="0.25">
      <c r="A12276">
        <v>12275</v>
      </c>
    </row>
    <row r="12277" spans="1:1" x14ac:dyDescent="0.25">
      <c r="A12277">
        <v>12276</v>
      </c>
    </row>
    <row r="12278" spans="1:1" x14ac:dyDescent="0.25">
      <c r="A12278">
        <v>12277</v>
      </c>
    </row>
    <row r="12279" spans="1:1" x14ac:dyDescent="0.25">
      <c r="A12279">
        <v>12278</v>
      </c>
    </row>
    <row r="12280" spans="1:1" x14ac:dyDescent="0.25">
      <c r="A12280">
        <v>12279</v>
      </c>
    </row>
    <row r="12281" spans="1:1" x14ac:dyDescent="0.25">
      <c r="A12281">
        <v>12280</v>
      </c>
    </row>
    <row r="12282" spans="1:1" x14ac:dyDescent="0.25">
      <c r="A12282">
        <v>12281</v>
      </c>
    </row>
    <row r="12283" spans="1:1" x14ac:dyDescent="0.25">
      <c r="A12283">
        <v>12282</v>
      </c>
    </row>
    <row r="12284" spans="1:1" x14ac:dyDescent="0.25">
      <c r="A12284">
        <v>12283</v>
      </c>
    </row>
    <row r="12285" spans="1:1" x14ac:dyDescent="0.25">
      <c r="A12285">
        <v>12284</v>
      </c>
    </row>
    <row r="12286" spans="1:1" x14ac:dyDescent="0.25">
      <c r="A12286">
        <v>12285</v>
      </c>
    </row>
    <row r="12287" spans="1:1" x14ac:dyDescent="0.25">
      <c r="A12287">
        <v>12286</v>
      </c>
    </row>
    <row r="12288" spans="1:1" x14ac:dyDescent="0.25">
      <c r="A12288">
        <v>12287</v>
      </c>
    </row>
    <row r="12289" spans="1:1" x14ac:dyDescent="0.25">
      <c r="A12289">
        <v>12288</v>
      </c>
    </row>
    <row r="12290" spans="1:1" x14ac:dyDescent="0.25">
      <c r="A12290">
        <v>12289</v>
      </c>
    </row>
    <row r="12291" spans="1:1" x14ac:dyDescent="0.25">
      <c r="A12291">
        <v>12290</v>
      </c>
    </row>
    <row r="12292" spans="1:1" x14ac:dyDescent="0.25">
      <c r="A12292">
        <v>12291</v>
      </c>
    </row>
    <row r="12293" spans="1:1" x14ac:dyDescent="0.25">
      <c r="A12293">
        <v>12292</v>
      </c>
    </row>
    <row r="12294" spans="1:1" x14ac:dyDescent="0.25">
      <c r="A12294">
        <v>12293</v>
      </c>
    </row>
    <row r="12295" spans="1:1" x14ac:dyDescent="0.25">
      <c r="A12295">
        <v>12294</v>
      </c>
    </row>
    <row r="12296" spans="1:1" x14ac:dyDescent="0.25">
      <c r="A12296">
        <v>12295</v>
      </c>
    </row>
    <row r="12297" spans="1:1" x14ac:dyDescent="0.25">
      <c r="A12297">
        <v>12296</v>
      </c>
    </row>
    <row r="12298" spans="1:1" x14ac:dyDescent="0.25">
      <c r="A12298">
        <v>12297</v>
      </c>
    </row>
    <row r="12299" spans="1:1" x14ac:dyDescent="0.25">
      <c r="A12299">
        <v>12298</v>
      </c>
    </row>
    <row r="12300" spans="1:1" x14ac:dyDescent="0.25">
      <c r="A12300">
        <v>12299</v>
      </c>
    </row>
    <row r="12301" spans="1:1" x14ac:dyDescent="0.25">
      <c r="A12301">
        <v>12300</v>
      </c>
    </row>
    <row r="12302" spans="1:1" x14ac:dyDescent="0.25">
      <c r="A12302">
        <v>12301</v>
      </c>
    </row>
    <row r="12303" spans="1:1" x14ac:dyDescent="0.25">
      <c r="A12303">
        <v>12302</v>
      </c>
    </row>
    <row r="12304" spans="1:1" x14ac:dyDescent="0.25">
      <c r="A12304">
        <v>12303</v>
      </c>
    </row>
    <row r="12305" spans="1:1" x14ac:dyDescent="0.25">
      <c r="A12305">
        <v>12304</v>
      </c>
    </row>
    <row r="12306" spans="1:1" x14ac:dyDescent="0.25">
      <c r="A12306">
        <v>12305</v>
      </c>
    </row>
    <row r="12307" spans="1:1" x14ac:dyDescent="0.25">
      <c r="A12307">
        <v>12306</v>
      </c>
    </row>
    <row r="12308" spans="1:1" x14ac:dyDescent="0.25">
      <c r="A12308">
        <v>12307</v>
      </c>
    </row>
    <row r="12309" spans="1:1" x14ac:dyDescent="0.25">
      <c r="A12309">
        <v>12308</v>
      </c>
    </row>
    <row r="12310" spans="1:1" x14ac:dyDescent="0.25">
      <c r="A12310">
        <v>12309</v>
      </c>
    </row>
    <row r="12311" spans="1:1" x14ac:dyDescent="0.25">
      <c r="A12311">
        <v>12310</v>
      </c>
    </row>
    <row r="12312" spans="1:1" x14ac:dyDescent="0.25">
      <c r="A12312">
        <v>12311</v>
      </c>
    </row>
    <row r="12313" spans="1:1" x14ac:dyDescent="0.25">
      <c r="A12313">
        <v>12312</v>
      </c>
    </row>
    <row r="12314" spans="1:1" x14ac:dyDescent="0.25">
      <c r="A12314">
        <v>12313</v>
      </c>
    </row>
    <row r="12315" spans="1:1" x14ac:dyDescent="0.25">
      <c r="A12315">
        <v>12314</v>
      </c>
    </row>
    <row r="12316" spans="1:1" x14ac:dyDescent="0.25">
      <c r="A12316">
        <v>12315</v>
      </c>
    </row>
    <row r="12317" spans="1:1" x14ac:dyDescent="0.25">
      <c r="A12317">
        <v>12316</v>
      </c>
    </row>
    <row r="12318" spans="1:1" x14ac:dyDescent="0.25">
      <c r="A12318">
        <v>12317</v>
      </c>
    </row>
    <row r="12319" spans="1:1" x14ac:dyDescent="0.25">
      <c r="A12319">
        <v>12318</v>
      </c>
    </row>
    <row r="12320" spans="1:1" x14ac:dyDescent="0.25">
      <c r="A12320">
        <v>12319</v>
      </c>
    </row>
    <row r="12321" spans="1:1" x14ac:dyDescent="0.25">
      <c r="A12321">
        <v>12320</v>
      </c>
    </row>
    <row r="12322" spans="1:1" x14ac:dyDescent="0.25">
      <c r="A12322">
        <v>12321</v>
      </c>
    </row>
    <row r="12323" spans="1:1" x14ac:dyDescent="0.25">
      <c r="A12323">
        <v>12322</v>
      </c>
    </row>
    <row r="12324" spans="1:1" x14ac:dyDescent="0.25">
      <c r="A12324">
        <v>12323</v>
      </c>
    </row>
    <row r="12325" spans="1:1" x14ac:dyDescent="0.25">
      <c r="A12325">
        <v>12324</v>
      </c>
    </row>
    <row r="12326" spans="1:1" x14ac:dyDescent="0.25">
      <c r="A12326">
        <v>12325</v>
      </c>
    </row>
    <row r="12327" spans="1:1" x14ac:dyDescent="0.25">
      <c r="A12327">
        <v>12326</v>
      </c>
    </row>
    <row r="12328" spans="1:1" x14ac:dyDescent="0.25">
      <c r="A12328">
        <v>12327</v>
      </c>
    </row>
    <row r="12329" spans="1:1" x14ac:dyDescent="0.25">
      <c r="A12329">
        <v>12328</v>
      </c>
    </row>
    <row r="12330" spans="1:1" x14ac:dyDescent="0.25">
      <c r="A12330">
        <v>12329</v>
      </c>
    </row>
    <row r="12331" spans="1:1" x14ac:dyDescent="0.25">
      <c r="A12331">
        <v>12330</v>
      </c>
    </row>
    <row r="12332" spans="1:1" x14ac:dyDescent="0.25">
      <c r="A12332">
        <v>12331</v>
      </c>
    </row>
    <row r="12333" spans="1:1" x14ac:dyDescent="0.25">
      <c r="A12333">
        <v>12332</v>
      </c>
    </row>
    <row r="12334" spans="1:1" x14ac:dyDescent="0.25">
      <c r="A12334">
        <v>12333</v>
      </c>
    </row>
    <row r="12335" spans="1:1" x14ac:dyDescent="0.25">
      <c r="A12335">
        <v>12334</v>
      </c>
    </row>
    <row r="12336" spans="1:1" x14ac:dyDescent="0.25">
      <c r="A12336">
        <v>12335</v>
      </c>
    </row>
    <row r="12337" spans="1:1" x14ac:dyDescent="0.25">
      <c r="A12337">
        <v>12336</v>
      </c>
    </row>
    <row r="12338" spans="1:1" x14ac:dyDescent="0.25">
      <c r="A12338">
        <v>12337</v>
      </c>
    </row>
    <row r="12339" spans="1:1" x14ac:dyDescent="0.25">
      <c r="A12339">
        <v>12338</v>
      </c>
    </row>
    <row r="12340" spans="1:1" x14ac:dyDescent="0.25">
      <c r="A12340">
        <v>12339</v>
      </c>
    </row>
    <row r="12341" spans="1:1" x14ac:dyDescent="0.25">
      <c r="A12341">
        <v>12340</v>
      </c>
    </row>
    <row r="12342" spans="1:1" x14ac:dyDescent="0.25">
      <c r="A12342">
        <v>12341</v>
      </c>
    </row>
    <row r="12343" spans="1:1" x14ac:dyDescent="0.25">
      <c r="A12343">
        <v>12342</v>
      </c>
    </row>
    <row r="12344" spans="1:1" x14ac:dyDescent="0.25">
      <c r="A12344">
        <v>12343</v>
      </c>
    </row>
    <row r="12345" spans="1:1" x14ac:dyDescent="0.25">
      <c r="A12345">
        <v>12344</v>
      </c>
    </row>
    <row r="12346" spans="1:1" x14ac:dyDescent="0.25">
      <c r="A12346">
        <v>12345</v>
      </c>
    </row>
    <row r="12347" spans="1:1" x14ac:dyDescent="0.25">
      <c r="A12347">
        <v>12346</v>
      </c>
    </row>
    <row r="12348" spans="1:1" x14ac:dyDescent="0.25">
      <c r="A12348">
        <v>12347</v>
      </c>
    </row>
    <row r="12349" spans="1:1" x14ac:dyDescent="0.25">
      <c r="A12349">
        <v>12348</v>
      </c>
    </row>
    <row r="12350" spans="1:1" x14ac:dyDescent="0.25">
      <c r="A12350">
        <v>12349</v>
      </c>
    </row>
    <row r="12351" spans="1:1" x14ac:dyDescent="0.25">
      <c r="A12351">
        <v>12350</v>
      </c>
    </row>
    <row r="12352" spans="1:1" x14ac:dyDescent="0.25">
      <c r="A12352">
        <v>12351</v>
      </c>
    </row>
    <row r="12353" spans="1:1" x14ac:dyDescent="0.25">
      <c r="A12353">
        <v>12352</v>
      </c>
    </row>
    <row r="12354" spans="1:1" x14ac:dyDescent="0.25">
      <c r="A12354">
        <v>12353</v>
      </c>
    </row>
    <row r="12355" spans="1:1" x14ac:dyDescent="0.25">
      <c r="A12355">
        <v>12354</v>
      </c>
    </row>
    <row r="12356" spans="1:1" x14ac:dyDescent="0.25">
      <c r="A12356">
        <v>12355</v>
      </c>
    </row>
    <row r="12357" spans="1:1" x14ac:dyDescent="0.25">
      <c r="A12357">
        <v>12356</v>
      </c>
    </row>
    <row r="12358" spans="1:1" x14ac:dyDescent="0.25">
      <c r="A12358">
        <v>12357</v>
      </c>
    </row>
    <row r="12359" spans="1:1" x14ac:dyDescent="0.25">
      <c r="A12359">
        <v>12358</v>
      </c>
    </row>
    <row r="12360" spans="1:1" x14ac:dyDescent="0.25">
      <c r="A12360">
        <v>12359</v>
      </c>
    </row>
    <row r="12361" spans="1:1" x14ac:dyDescent="0.25">
      <c r="A12361">
        <v>12360</v>
      </c>
    </row>
    <row r="12362" spans="1:1" x14ac:dyDescent="0.25">
      <c r="A12362">
        <v>12361</v>
      </c>
    </row>
    <row r="12363" spans="1:1" x14ac:dyDescent="0.25">
      <c r="A12363">
        <v>12362</v>
      </c>
    </row>
    <row r="12364" spans="1:1" x14ac:dyDescent="0.25">
      <c r="A12364">
        <v>12363</v>
      </c>
    </row>
    <row r="12365" spans="1:1" x14ac:dyDescent="0.25">
      <c r="A12365">
        <v>12364</v>
      </c>
    </row>
    <row r="12366" spans="1:1" x14ac:dyDescent="0.25">
      <c r="A12366">
        <v>12365</v>
      </c>
    </row>
    <row r="12367" spans="1:1" x14ac:dyDescent="0.25">
      <c r="A12367">
        <v>12366</v>
      </c>
    </row>
    <row r="12368" spans="1:1" x14ac:dyDescent="0.25">
      <c r="A12368">
        <v>12367</v>
      </c>
    </row>
    <row r="12369" spans="1:1" x14ac:dyDescent="0.25">
      <c r="A12369">
        <v>12368</v>
      </c>
    </row>
    <row r="12370" spans="1:1" x14ac:dyDescent="0.25">
      <c r="A12370">
        <v>12369</v>
      </c>
    </row>
    <row r="12371" spans="1:1" x14ac:dyDescent="0.25">
      <c r="A12371">
        <v>12370</v>
      </c>
    </row>
    <row r="12372" spans="1:1" x14ac:dyDescent="0.25">
      <c r="A12372">
        <v>12371</v>
      </c>
    </row>
    <row r="12373" spans="1:1" x14ac:dyDescent="0.25">
      <c r="A12373">
        <v>12372</v>
      </c>
    </row>
    <row r="12374" spans="1:1" x14ac:dyDescent="0.25">
      <c r="A12374">
        <v>12373</v>
      </c>
    </row>
    <row r="12375" spans="1:1" x14ac:dyDescent="0.25">
      <c r="A12375">
        <v>12374</v>
      </c>
    </row>
    <row r="12376" spans="1:1" x14ac:dyDescent="0.25">
      <c r="A12376">
        <v>12375</v>
      </c>
    </row>
    <row r="12377" spans="1:1" x14ac:dyDescent="0.25">
      <c r="A12377">
        <v>12376</v>
      </c>
    </row>
    <row r="12378" spans="1:1" x14ac:dyDescent="0.25">
      <c r="A12378">
        <v>12377</v>
      </c>
    </row>
    <row r="12379" spans="1:1" x14ac:dyDescent="0.25">
      <c r="A12379">
        <v>12378</v>
      </c>
    </row>
    <row r="12380" spans="1:1" x14ac:dyDescent="0.25">
      <c r="A12380">
        <v>12379</v>
      </c>
    </row>
    <row r="12381" spans="1:1" x14ac:dyDescent="0.25">
      <c r="A12381">
        <v>12380</v>
      </c>
    </row>
    <row r="12382" spans="1:1" x14ac:dyDescent="0.25">
      <c r="A12382">
        <v>12381</v>
      </c>
    </row>
    <row r="12383" spans="1:1" x14ac:dyDescent="0.25">
      <c r="A12383">
        <v>12382</v>
      </c>
    </row>
    <row r="12384" spans="1:1" x14ac:dyDescent="0.25">
      <c r="A12384">
        <v>12383</v>
      </c>
    </row>
    <row r="12385" spans="1:1" x14ac:dyDescent="0.25">
      <c r="A12385">
        <v>12384</v>
      </c>
    </row>
    <row r="12386" spans="1:1" x14ac:dyDescent="0.25">
      <c r="A12386">
        <v>12385</v>
      </c>
    </row>
    <row r="12387" spans="1:1" x14ac:dyDescent="0.25">
      <c r="A12387">
        <v>12386</v>
      </c>
    </row>
    <row r="12388" spans="1:1" x14ac:dyDescent="0.25">
      <c r="A12388">
        <v>12387</v>
      </c>
    </row>
    <row r="12389" spans="1:1" x14ac:dyDescent="0.25">
      <c r="A12389">
        <v>12388</v>
      </c>
    </row>
    <row r="12390" spans="1:1" x14ac:dyDescent="0.25">
      <c r="A12390">
        <v>12389</v>
      </c>
    </row>
    <row r="12391" spans="1:1" x14ac:dyDescent="0.25">
      <c r="A12391">
        <v>12390</v>
      </c>
    </row>
    <row r="12392" spans="1:1" x14ac:dyDescent="0.25">
      <c r="A12392">
        <v>12391</v>
      </c>
    </row>
    <row r="12393" spans="1:1" x14ac:dyDescent="0.25">
      <c r="A12393">
        <v>12392</v>
      </c>
    </row>
    <row r="12394" spans="1:1" x14ac:dyDescent="0.25">
      <c r="A12394">
        <v>12393</v>
      </c>
    </row>
    <row r="12395" spans="1:1" x14ac:dyDescent="0.25">
      <c r="A12395">
        <v>12394</v>
      </c>
    </row>
    <row r="12396" spans="1:1" x14ac:dyDescent="0.25">
      <c r="A12396">
        <v>12395</v>
      </c>
    </row>
    <row r="12397" spans="1:1" x14ac:dyDescent="0.25">
      <c r="A12397">
        <v>12396</v>
      </c>
    </row>
    <row r="12398" spans="1:1" x14ac:dyDescent="0.25">
      <c r="A12398">
        <v>12397</v>
      </c>
    </row>
    <row r="12399" spans="1:1" x14ac:dyDescent="0.25">
      <c r="A12399">
        <v>12398</v>
      </c>
    </row>
    <row r="12400" spans="1:1" x14ac:dyDescent="0.25">
      <c r="A12400">
        <v>12399</v>
      </c>
    </row>
    <row r="12401" spans="1:1" x14ac:dyDescent="0.25">
      <c r="A12401">
        <v>12400</v>
      </c>
    </row>
    <row r="12402" spans="1:1" x14ac:dyDescent="0.25">
      <c r="A12402">
        <v>12401</v>
      </c>
    </row>
    <row r="12403" spans="1:1" x14ac:dyDescent="0.25">
      <c r="A12403">
        <v>12402</v>
      </c>
    </row>
    <row r="12404" spans="1:1" x14ac:dyDescent="0.25">
      <c r="A12404">
        <v>12403</v>
      </c>
    </row>
    <row r="12405" spans="1:1" x14ac:dyDescent="0.25">
      <c r="A12405">
        <v>12404</v>
      </c>
    </row>
    <row r="12406" spans="1:1" x14ac:dyDescent="0.25">
      <c r="A12406">
        <v>12405</v>
      </c>
    </row>
    <row r="12407" spans="1:1" x14ac:dyDescent="0.25">
      <c r="A12407">
        <v>12406</v>
      </c>
    </row>
    <row r="12408" spans="1:1" x14ac:dyDescent="0.25">
      <c r="A12408">
        <v>12407</v>
      </c>
    </row>
    <row r="12409" spans="1:1" x14ac:dyDescent="0.25">
      <c r="A12409">
        <v>12408</v>
      </c>
    </row>
    <row r="12410" spans="1:1" x14ac:dyDescent="0.25">
      <c r="A12410">
        <v>12409</v>
      </c>
    </row>
    <row r="12411" spans="1:1" x14ac:dyDescent="0.25">
      <c r="A12411">
        <v>12410</v>
      </c>
    </row>
    <row r="12412" spans="1:1" x14ac:dyDescent="0.25">
      <c r="A12412">
        <v>12411</v>
      </c>
    </row>
    <row r="12413" spans="1:1" x14ac:dyDescent="0.25">
      <c r="A12413">
        <v>12412</v>
      </c>
    </row>
    <row r="12414" spans="1:1" x14ac:dyDescent="0.25">
      <c r="A12414">
        <v>12413</v>
      </c>
    </row>
    <row r="12415" spans="1:1" x14ac:dyDescent="0.25">
      <c r="A12415">
        <v>12414</v>
      </c>
    </row>
    <row r="12416" spans="1:1" x14ac:dyDescent="0.25">
      <c r="A12416">
        <v>12415</v>
      </c>
    </row>
    <row r="12417" spans="1:1" x14ac:dyDescent="0.25">
      <c r="A12417">
        <v>12416</v>
      </c>
    </row>
    <row r="12418" spans="1:1" x14ac:dyDescent="0.25">
      <c r="A12418">
        <v>12417</v>
      </c>
    </row>
    <row r="12419" spans="1:1" x14ac:dyDescent="0.25">
      <c r="A12419">
        <v>12418</v>
      </c>
    </row>
    <row r="12420" spans="1:1" x14ac:dyDescent="0.25">
      <c r="A12420">
        <v>12419</v>
      </c>
    </row>
    <row r="12421" spans="1:1" x14ac:dyDescent="0.25">
      <c r="A12421">
        <v>12420</v>
      </c>
    </row>
    <row r="12422" spans="1:1" x14ac:dyDescent="0.25">
      <c r="A12422">
        <v>12421</v>
      </c>
    </row>
    <row r="12423" spans="1:1" x14ac:dyDescent="0.25">
      <c r="A12423">
        <v>12422</v>
      </c>
    </row>
    <row r="12424" spans="1:1" x14ac:dyDescent="0.25">
      <c r="A12424">
        <v>12423</v>
      </c>
    </row>
    <row r="12425" spans="1:1" x14ac:dyDescent="0.25">
      <c r="A12425">
        <v>12424</v>
      </c>
    </row>
    <row r="12426" spans="1:1" x14ac:dyDescent="0.25">
      <c r="A12426">
        <v>12425</v>
      </c>
    </row>
    <row r="12427" spans="1:1" x14ac:dyDescent="0.25">
      <c r="A12427">
        <v>12426</v>
      </c>
    </row>
    <row r="12428" spans="1:1" x14ac:dyDescent="0.25">
      <c r="A12428">
        <v>12427</v>
      </c>
    </row>
    <row r="12429" spans="1:1" x14ac:dyDescent="0.25">
      <c r="A12429">
        <v>12428</v>
      </c>
    </row>
    <row r="12430" spans="1:1" x14ac:dyDescent="0.25">
      <c r="A12430">
        <v>12429</v>
      </c>
    </row>
    <row r="12431" spans="1:1" x14ac:dyDescent="0.25">
      <c r="A12431">
        <v>12430</v>
      </c>
    </row>
    <row r="12432" spans="1:1" x14ac:dyDescent="0.25">
      <c r="A12432">
        <v>12431</v>
      </c>
    </row>
    <row r="12433" spans="1:1" x14ac:dyDescent="0.25">
      <c r="A12433">
        <v>12432</v>
      </c>
    </row>
    <row r="12434" spans="1:1" x14ac:dyDescent="0.25">
      <c r="A12434">
        <v>12433</v>
      </c>
    </row>
    <row r="12435" spans="1:1" x14ac:dyDescent="0.25">
      <c r="A12435">
        <v>12434</v>
      </c>
    </row>
    <row r="12436" spans="1:1" x14ac:dyDescent="0.25">
      <c r="A12436">
        <v>12435</v>
      </c>
    </row>
    <row r="12437" spans="1:1" x14ac:dyDescent="0.25">
      <c r="A12437">
        <v>12436</v>
      </c>
    </row>
    <row r="12438" spans="1:1" x14ac:dyDescent="0.25">
      <c r="A12438">
        <v>12437</v>
      </c>
    </row>
    <row r="12439" spans="1:1" x14ac:dyDescent="0.25">
      <c r="A12439">
        <v>12438</v>
      </c>
    </row>
    <row r="12440" spans="1:1" x14ac:dyDescent="0.25">
      <c r="A12440">
        <v>12439</v>
      </c>
    </row>
    <row r="12441" spans="1:1" x14ac:dyDescent="0.25">
      <c r="A12441">
        <v>12440</v>
      </c>
    </row>
    <row r="12442" spans="1:1" x14ac:dyDescent="0.25">
      <c r="A12442">
        <v>12441</v>
      </c>
    </row>
    <row r="12443" spans="1:1" x14ac:dyDescent="0.25">
      <c r="A12443">
        <v>12442</v>
      </c>
    </row>
    <row r="12444" spans="1:1" x14ac:dyDescent="0.25">
      <c r="A12444">
        <v>12443</v>
      </c>
    </row>
    <row r="12445" spans="1:1" x14ac:dyDescent="0.25">
      <c r="A12445">
        <v>12444</v>
      </c>
    </row>
    <row r="12446" spans="1:1" x14ac:dyDescent="0.25">
      <c r="A12446">
        <v>12445</v>
      </c>
    </row>
    <row r="12447" spans="1:1" x14ac:dyDescent="0.25">
      <c r="A12447">
        <v>12446</v>
      </c>
    </row>
    <row r="12448" spans="1:1" x14ac:dyDescent="0.25">
      <c r="A12448">
        <v>12447</v>
      </c>
    </row>
    <row r="12449" spans="1:1" x14ac:dyDescent="0.25">
      <c r="A12449">
        <v>12448</v>
      </c>
    </row>
    <row r="12450" spans="1:1" x14ac:dyDescent="0.25">
      <c r="A12450">
        <v>12449</v>
      </c>
    </row>
    <row r="12451" spans="1:1" x14ac:dyDescent="0.25">
      <c r="A12451">
        <v>12450</v>
      </c>
    </row>
    <row r="12452" spans="1:1" x14ac:dyDescent="0.25">
      <c r="A12452">
        <v>12451</v>
      </c>
    </row>
    <row r="12453" spans="1:1" x14ac:dyDescent="0.25">
      <c r="A12453">
        <v>12452</v>
      </c>
    </row>
    <row r="12454" spans="1:1" x14ac:dyDescent="0.25">
      <c r="A12454">
        <v>12453</v>
      </c>
    </row>
    <row r="12455" spans="1:1" x14ac:dyDescent="0.25">
      <c r="A12455">
        <v>12454</v>
      </c>
    </row>
    <row r="12456" spans="1:1" x14ac:dyDescent="0.25">
      <c r="A12456">
        <v>12455</v>
      </c>
    </row>
    <row r="12457" spans="1:1" x14ac:dyDescent="0.25">
      <c r="A12457">
        <v>12456</v>
      </c>
    </row>
    <row r="12458" spans="1:1" x14ac:dyDescent="0.25">
      <c r="A12458">
        <v>12457</v>
      </c>
    </row>
    <row r="12459" spans="1:1" x14ac:dyDescent="0.25">
      <c r="A12459">
        <v>12458</v>
      </c>
    </row>
    <row r="12460" spans="1:1" x14ac:dyDescent="0.25">
      <c r="A12460">
        <v>12459</v>
      </c>
    </row>
    <row r="12461" spans="1:1" x14ac:dyDescent="0.25">
      <c r="A12461">
        <v>12460</v>
      </c>
    </row>
    <row r="12462" spans="1:1" x14ac:dyDescent="0.25">
      <c r="A12462">
        <v>12461</v>
      </c>
    </row>
    <row r="12463" spans="1:1" x14ac:dyDescent="0.25">
      <c r="A12463">
        <v>12462</v>
      </c>
    </row>
    <row r="12464" spans="1:1" x14ac:dyDescent="0.25">
      <c r="A12464">
        <v>12463</v>
      </c>
    </row>
    <row r="12465" spans="1:1" x14ac:dyDescent="0.25">
      <c r="A12465">
        <v>12464</v>
      </c>
    </row>
    <row r="12466" spans="1:1" x14ac:dyDescent="0.25">
      <c r="A12466">
        <v>12465</v>
      </c>
    </row>
    <row r="12467" spans="1:1" x14ac:dyDescent="0.25">
      <c r="A12467">
        <v>12466</v>
      </c>
    </row>
    <row r="12468" spans="1:1" x14ac:dyDescent="0.25">
      <c r="A12468">
        <v>12467</v>
      </c>
    </row>
    <row r="12469" spans="1:1" x14ac:dyDescent="0.25">
      <c r="A12469">
        <v>12468</v>
      </c>
    </row>
    <row r="12470" spans="1:1" x14ac:dyDescent="0.25">
      <c r="A12470">
        <v>12469</v>
      </c>
    </row>
    <row r="12471" spans="1:1" x14ac:dyDescent="0.25">
      <c r="A12471">
        <v>12470</v>
      </c>
    </row>
    <row r="12472" spans="1:1" x14ac:dyDescent="0.25">
      <c r="A12472">
        <v>12471</v>
      </c>
    </row>
    <row r="12473" spans="1:1" x14ac:dyDescent="0.25">
      <c r="A12473">
        <v>12472</v>
      </c>
    </row>
    <row r="12474" spans="1:1" x14ac:dyDescent="0.25">
      <c r="A12474">
        <v>12473</v>
      </c>
    </row>
    <row r="12475" spans="1:1" x14ac:dyDescent="0.25">
      <c r="A12475">
        <v>12474</v>
      </c>
    </row>
    <row r="12476" spans="1:1" x14ac:dyDescent="0.25">
      <c r="A12476">
        <v>12475</v>
      </c>
    </row>
    <row r="12477" spans="1:1" x14ac:dyDescent="0.25">
      <c r="A12477">
        <v>12476</v>
      </c>
    </row>
    <row r="12478" spans="1:1" x14ac:dyDescent="0.25">
      <c r="A12478">
        <v>12477</v>
      </c>
    </row>
    <row r="12479" spans="1:1" x14ac:dyDescent="0.25">
      <c r="A12479">
        <v>12478</v>
      </c>
    </row>
    <row r="12480" spans="1:1" x14ac:dyDescent="0.25">
      <c r="A12480">
        <v>12479</v>
      </c>
    </row>
    <row r="12481" spans="1:1" x14ac:dyDescent="0.25">
      <c r="A12481">
        <v>12480</v>
      </c>
    </row>
    <row r="12482" spans="1:1" x14ac:dyDescent="0.25">
      <c r="A12482">
        <v>12481</v>
      </c>
    </row>
    <row r="12483" spans="1:1" x14ac:dyDescent="0.25">
      <c r="A12483">
        <v>12482</v>
      </c>
    </row>
    <row r="12484" spans="1:1" x14ac:dyDescent="0.25">
      <c r="A12484">
        <v>12483</v>
      </c>
    </row>
    <row r="12485" spans="1:1" x14ac:dyDescent="0.25">
      <c r="A12485">
        <v>12484</v>
      </c>
    </row>
    <row r="12486" spans="1:1" x14ac:dyDescent="0.25">
      <c r="A12486">
        <v>12485</v>
      </c>
    </row>
    <row r="12487" spans="1:1" x14ac:dyDescent="0.25">
      <c r="A12487">
        <v>12486</v>
      </c>
    </row>
    <row r="12488" spans="1:1" x14ac:dyDescent="0.25">
      <c r="A12488">
        <v>12487</v>
      </c>
    </row>
    <row r="12489" spans="1:1" x14ac:dyDescent="0.25">
      <c r="A12489">
        <v>12488</v>
      </c>
    </row>
    <row r="12490" spans="1:1" x14ac:dyDescent="0.25">
      <c r="A12490">
        <v>12489</v>
      </c>
    </row>
    <row r="12491" spans="1:1" x14ac:dyDescent="0.25">
      <c r="A12491">
        <v>12490</v>
      </c>
    </row>
    <row r="12492" spans="1:1" x14ac:dyDescent="0.25">
      <c r="A12492">
        <v>12491</v>
      </c>
    </row>
    <row r="12493" spans="1:1" x14ac:dyDescent="0.25">
      <c r="A12493">
        <v>12492</v>
      </c>
    </row>
    <row r="12494" spans="1:1" x14ac:dyDescent="0.25">
      <c r="A12494">
        <v>12493</v>
      </c>
    </row>
    <row r="12495" spans="1:1" x14ac:dyDescent="0.25">
      <c r="A12495">
        <v>12494</v>
      </c>
    </row>
    <row r="12496" spans="1:1" x14ac:dyDescent="0.25">
      <c r="A12496">
        <v>12495</v>
      </c>
    </row>
    <row r="12497" spans="1:1" x14ac:dyDescent="0.25">
      <c r="A12497">
        <v>12496</v>
      </c>
    </row>
    <row r="12498" spans="1:1" x14ac:dyDescent="0.25">
      <c r="A12498">
        <v>12497</v>
      </c>
    </row>
    <row r="12499" spans="1:1" x14ac:dyDescent="0.25">
      <c r="A12499">
        <v>12498</v>
      </c>
    </row>
    <row r="12500" spans="1:1" x14ac:dyDescent="0.25">
      <c r="A12500">
        <v>12499</v>
      </c>
    </row>
    <row r="12501" spans="1:1" x14ac:dyDescent="0.25">
      <c r="A12501">
        <v>12500</v>
      </c>
    </row>
    <row r="12502" spans="1:1" x14ac:dyDescent="0.25">
      <c r="A12502">
        <v>12501</v>
      </c>
    </row>
    <row r="12503" spans="1:1" x14ac:dyDescent="0.25">
      <c r="A12503">
        <v>12502</v>
      </c>
    </row>
    <row r="12504" spans="1:1" x14ac:dyDescent="0.25">
      <c r="A12504">
        <v>12503</v>
      </c>
    </row>
    <row r="12505" spans="1:1" x14ac:dyDescent="0.25">
      <c r="A12505">
        <v>12504</v>
      </c>
    </row>
    <row r="12506" spans="1:1" x14ac:dyDescent="0.25">
      <c r="A12506">
        <v>12505</v>
      </c>
    </row>
    <row r="12507" spans="1:1" x14ac:dyDescent="0.25">
      <c r="A12507">
        <v>12506</v>
      </c>
    </row>
    <row r="12508" spans="1:1" x14ac:dyDescent="0.25">
      <c r="A12508">
        <v>12507</v>
      </c>
    </row>
    <row r="12509" spans="1:1" x14ac:dyDescent="0.25">
      <c r="A12509">
        <v>12508</v>
      </c>
    </row>
    <row r="12510" spans="1:1" x14ac:dyDescent="0.25">
      <c r="A12510">
        <v>12509</v>
      </c>
    </row>
    <row r="12511" spans="1:1" x14ac:dyDescent="0.25">
      <c r="A12511">
        <v>12510</v>
      </c>
    </row>
    <row r="12512" spans="1:1" x14ac:dyDescent="0.25">
      <c r="A12512">
        <v>12511</v>
      </c>
    </row>
    <row r="12513" spans="1:1" x14ac:dyDescent="0.25">
      <c r="A12513">
        <v>12512</v>
      </c>
    </row>
    <row r="12514" spans="1:1" x14ac:dyDescent="0.25">
      <c r="A12514">
        <v>12513</v>
      </c>
    </row>
    <row r="12515" spans="1:1" x14ac:dyDescent="0.25">
      <c r="A12515">
        <v>12514</v>
      </c>
    </row>
    <row r="12516" spans="1:1" x14ac:dyDescent="0.25">
      <c r="A12516">
        <v>12515</v>
      </c>
    </row>
    <row r="12517" spans="1:1" x14ac:dyDescent="0.25">
      <c r="A12517">
        <v>12516</v>
      </c>
    </row>
    <row r="12518" spans="1:1" x14ac:dyDescent="0.25">
      <c r="A12518">
        <v>12517</v>
      </c>
    </row>
    <row r="12519" spans="1:1" x14ac:dyDescent="0.25">
      <c r="A12519">
        <v>12518</v>
      </c>
    </row>
    <row r="12520" spans="1:1" x14ac:dyDescent="0.25">
      <c r="A12520">
        <v>12519</v>
      </c>
    </row>
    <row r="12521" spans="1:1" x14ac:dyDescent="0.25">
      <c r="A12521">
        <v>12520</v>
      </c>
    </row>
    <row r="12522" spans="1:1" x14ac:dyDescent="0.25">
      <c r="A12522">
        <v>12521</v>
      </c>
    </row>
    <row r="12523" spans="1:1" x14ac:dyDescent="0.25">
      <c r="A12523">
        <v>12522</v>
      </c>
    </row>
    <row r="12524" spans="1:1" x14ac:dyDescent="0.25">
      <c r="A12524">
        <v>12523</v>
      </c>
    </row>
    <row r="12525" spans="1:1" x14ac:dyDescent="0.25">
      <c r="A12525">
        <v>12524</v>
      </c>
    </row>
    <row r="12526" spans="1:1" x14ac:dyDescent="0.25">
      <c r="A12526">
        <v>12525</v>
      </c>
    </row>
    <row r="12527" spans="1:1" x14ac:dyDescent="0.25">
      <c r="A12527">
        <v>12526</v>
      </c>
    </row>
    <row r="12528" spans="1:1" x14ac:dyDescent="0.25">
      <c r="A12528">
        <v>12527</v>
      </c>
    </row>
    <row r="12529" spans="1:1" x14ac:dyDescent="0.25">
      <c r="A12529">
        <v>12528</v>
      </c>
    </row>
    <row r="12530" spans="1:1" x14ac:dyDescent="0.25">
      <c r="A12530">
        <v>12529</v>
      </c>
    </row>
    <row r="12531" spans="1:1" x14ac:dyDescent="0.25">
      <c r="A12531">
        <v>12530</v>
      </c>
    </row>
    <row r="12532" spans="1:1" x14ac:dyDescent="0.25">
      <c r="A12532">
        <v>12531</v>
      </c>
    </row>
    <row r="12533" spans="1:1" x14ac:dyDescent="0.25">
      <c r="A12533">
        <v>12532</v>
      </c>
    </row>
    <row r="12534" spans="1:1" x14ac:dyDescent="0.25">
      <c r="A12534">
        <v>12533</v>
      </c>
    </row>
    <row r="12535" spans="1:1" x14ac:dyDescent="0.25">
      <c r="A12535">
        <v>12534</v>
      </c>
    </row>
    <row r="12536" spans="1:1" x14ac:dyDescent="0.25">
      <c r="A12536">
        <v>12535</v>
      </c>
    </row>
    <row r="12537" spans="1:1" x14ac:dyDescent="0.25">
      <c r="A12537">
        <v>12536</v>
      </c>
    </row>
    <row r="12538" spans="1:1" x14ac:dyDescent="0.25">
      <c r="A12538">
        <v>12537</v>
      </c>
    </row>
    <row r="12539" spans="1:1" x14ac:dyDescent="0.25">
      <c r="A12539">
        <v>12538</v>
      </c>
    </row>
    <row r="12540" spans="1:1" x14ac:dyDescent="0.25">
      <c r="A12540">
        <v>12539</v>
      </c>
    </row>
    <row r="12541" spans="1:1" x14ac:dyDescent="0.25">
      <c r="A12541">
        <v>12540</v>
      </c>
    </row>
    <row r="12542" spans="1:1" x14ac:dyDescent="0.25">
      <c r="A12542">
        <v>12541</v>
      </c>
    </row>
    <row r="12543" spans="1:1" x14ac:dyDescent="0.25">
      <c r="A12543">
        <v>12542</v>
      </c>
    </row>
    <row r="12544" spans="1:1" x14ac:dyDescent="0.25">
      <c r="A12544">
        <v>12543</v>
      </c>
    </row>
    <row r="12545" spans="1:1" x14ac:dyDescent="0.25">
      <c r="A12545">
        <v>12544</v>
      </c>
    </row>
    <row r="12546" spans="1:1" x14ac:dyDescent="0.25">
      <c r="A12546">
        <v>12545</v>
      </c>
    </row>
    <row r="12547" spans="1:1" x14ac:dyDescent="0.25">
      <c r="A12547">
        <v>12546</v>
      </c>
    </row>
    <row r="12548" spans="1:1" x14ac:dyDescent="0.25">
      <c r="A12548">
        <v>12547</v>
      </c>
    </row>
    <row r="12549" spans="1:1" x14ac:dyDescent="0.25">
      <c r="A12549">
        <v>12548</v>
      </c>
    </row>
    <row r="12550" spans="1:1" x14ac:dyDescent="0.25">
      <c r="A12550">
        <v>12549</v>
      </c>
    </row>
    <row r="12551" spans="1:1" x14ac:dyDescent="0.25">
      <c r="A12551">
        <v>12550</v>
      </c>
    </row>
    <row r="12552" spans="1:1" x14ac:dyDescent="0.25">
      <c r="A12552">
        <v>12551</v>
      </c>
    </row>
    <row r="12553" spans="1:1" x14ac:dyDescent="0.25">
      <c r="A12553">
        <v>12552</v>
      </c>
    </row>
    <row r="12554" spans="1:1" x14ac:dyDescent="0.25">
      <c r="A12554">
        <v>12553</v>
      </c>
    </row>
    <row r="12555" spans="1:1" x14ac:dyDescent="0.25">
      <c r="A12555">
        <v>12554</v>
      </c>
    </row>
    <row r="12556" spans="1:1" x14ac:dyDescent="0.25">
      <c r="A12556">
        <v>12555</v>
      </c>
    </row>
    <row r="12557" spans="1:1" x14ac:dyDescent="0.25">
      <c r="A12557">
        <v>12556</v>
      </c>
    </row>
    <row r="12558" spans="1:1" x14ac:dyDescent="0.25">
      <c r="A12558">
        <v>12557</v>
      </c>
    </row>
    <row r="12559" spans="1:1" x14ac:dyDescent="0.25">
      <c r="A12559">
        <v>12558</v>
      </c>
    </row>
    <row r="12560" spans="1:1" x14ac:dyDescent="0.25">
      <c r="A12560">
        <v>12559</v>
      </c>
    </row>
    <row r="12561" spans="1:1" x14ac:dyDescent="0.25">
      <c r="A12561">
        <v>12560</v>
      </c>
    </row>
    <row r="12562" spans="1:1" x14ac:dyDescent="0.25">
      <c r="A12562">
        <v>12561</v>
      </c>
    </row>
    <row r="12563" spans="1:1" x14ac:dyDescent="0.25">
      <c r="A12563">
        <v>12562</v>
      </c>
    </row>
    <row r="12564" spans="1:1" x14ac:dyDescent="0.25">
      <c r="A12564">
        <v>12563</v>
      </c>
    </row>
    <row r="12565" spans="1:1" x14ac:dyDescent="0.25">
      <c r="A12565">
        <v>12564</v>
      </c>
    </row>
    <row r="12566" spans="1:1" x14ac:dyDescent="0.25">
      <c r="A12566">
        <v>12565</v>
      </c>
    </row>
    <row r="12567" spans="1:1" x14ac:dyDescent="0.25">
      <c r="A12567">
        <v>12566</v>
      </c>
    </row>
    <row r="12568" spans="1:1" x14ac:dyDescent="0.25">
      <c r="A12568">
        <v>12567</v>
      </c>
    </row>
    <row r="12569" spans="1:1" x14ac:dyDescent="0.25">
      <c r="A12569">
        <v>12568</v>
      </c>
    </row>
    <row r="12570" spans="1:1" x14ac:dyDescent="0.25">
      <c r="A12570">
        <v>12569</v>
      </c>
    </row>
    <row r="12571" spans="1:1" x14ac:dyDescent="0.25">
      <c r="A12571">
        <v>12570</v>
      </c>
    </row>
    <row r="12572" spans="1:1" x14ac:dyDescent="0.25">
      <c r="A12572">
        <v>12571</v>
      </c>
    </row>
    <row r="12573" spans="1:1" x14ac:dyDescent="0.25">
      <c r="A12573">
        <v>12572</v>
      </c>
    </row>
    <row r="12574" spans="1:1" x14ac:dyDescent="0.25">
      <c r="A12574">
        <v>12573</v>
      </c>
    </row>
    <row r="12575" spans="1:1" x14ac:dyDescent="0.25">
      <c r="A12575">
        <v>12574</v>
      </c>
    </row>
    <row r="12576" spans="1:1" x14ac:dyDescent="0.25">
      <c r="A12576">
        <v>12575</v>
      </c>
    </row>
    <row r="12577" spans="1:1" x14ac:dyDescent="0.25">
      <c r="A12577">
        <v>12576</v>
      </c>
    </row>
    <row r="12578" spans="1:1" x14ac:dyDescent="0.25">
      <c r="A12578">
        <v>12577</v>
      </c>
    </row>
    <row r="12579" spans="1:1" x14ac:dyDescent="0.25">
      <c r="A12579">
        <v>12578</v>
      </c>
    </row>
    <row r="12580" spans="1:1" x14ac:dyDescent="0.25">
      <c r="A12580">
        <v>12579</v>
      </c>
    </row>
    <row r="12581" spans="1:1" x14ac:dyDescent="0.25">
      <c r="A12581">
        <v>12580</v>
      </c>
    </row>
    <row r="12582" spans="1:1" x14ac:dyDescent="0.25">
      <c r="A12582">
        <v>12581</v>
      </c>
    </row>
    <row r="12583" spans="1:1" x14ac:dyDescent="0.25">
      <c r="A12583">
        <v>12582</v>
      </c>
    </row>
    <row r="12584" spans="1:1" x14ac:dyDescent="0.25">
      <c r="A12584">
        <v>12583</v>
      </c>
    </row>
    <row r="12585" spans="1:1" x14ac:dyDescent="0.25">
      <c r="A12585">
        <v>12584</v>
      </c>
    </row>
    <row r="12586" spans="1:1" x14ac:dyDescent="0.25">
      <c r="A12586">
        <v>12585</v>
      </c>
    </row>
    <row r="12587" spans="1:1" x14ac:dyDescent="0.25">
      <c r="A12587">
        <v>12586</v>
      </c>
    </row>
    <row r="12588" spans="1:1" x14ac:dyDescent="0.25">
      <c r="A12588">
        <v>12587</v>
      </c>
    </row>
    <row r="12589" spans="1:1" x14ac:dyDescent="0.25">
      <c r="A12589">
        <v>12588</v>
      </c>
    </row>
    <row r="12590" spans="1:1" x14ac:dyDescent="0.25">
      <c r="A12590">
        <v>12589</v>
      </c>
    </row>
    <row r="12591" spans="1:1" x14ac:dyDescent="0.25">
      <c r="A12591">
        <v>12590</v>
      </c>
    </row>
    <row r="12592" spans="1:1" x14ac:dyDescent="0.25">
      <c r="A12592">
        <v>12591</v>
      </c>
    </row>
    <row r="12593" spans="1:1" x14ac:dyDescent="0.25">
      <c r="A12593">
        <v>12592</v>
      </c>
    </row>
    <row r="12594" spans="1:1" x14ac:dyDescent="0.25">
      <c r="A12594">
        <v>12593</v>
      </c>
    </row>
    <row r="12595" spans="1:1" x14ac:dyDescent="0.25">
      <c r="A12595">
        <v>12594</v>
      </c>
    </row>
    <row r="12596" spans="1:1" x14ac:dyDescent="0.25">
      <c r="A12596">
        <v>12595</v>
      </c>
    </row>
    <row r="12597" spans="1:1" x14ac:dyDescent="0.25">
      <c r="A12597">
        <v>12596</v>
      </c>
    </row>
    <row r="12598" spans="1:1" x14ac:dyDescent="0.25">
      <c r="A12598">
        <v>12597</v>
      </c>
    </row>
    <row r="12599" spans="1:1" x14ac:dyDescent="0.25">
      <c r="A12599">
        <v>12598</v>
      </c>
    </row>
    <row r="12600" spans="1:1" x14ac:dyDescent="0.25">
      <c r="A12600">
        <v>12599</v>
      </c>
    </row>
    <row r="12601" spans="1:1" x14ac:dyDescent="0.25">
      <c r="A12601">
        <v>12600</v>
      </c>
    </row>
    <row r="12602" spans="1:1" x14ac:dyDescent="0.25">
      <c r="A12602">
        <v>12601</v>
      </c>
    </row>
    <row r="12603" spans="1:1" x14ac:dyDescent="0.25">
      <c r="A12603">
        <v>12602</v>
      </c>
    </row>
    <row r="12604" spans="1:1" x14ac:dyDescent="0.25">
      <c r="A12604">
        <v>12603</v>
      </c>
    </row>
    <row r="12605" spans="1:1" x14ac:dyDescent="0.25">
      <c r="A12605">
        <v>12604</v>
      </c>
    </row>
    <row r="12606" spans="1:1" x14ac:dyDescent="0.25">
      <c r="A12606">
        <v>12605</v>
      </c>
    </row>
    <row r="12607" spans="1:1" x14ac:dyDescent="0.25">
      <c r="A12607">
        <v>12606</v>
      </c>
    </row>
    <row r="12608" spans="1:1" x14ac:dyDescent="0.25">
      <c r="A12608">
        <v>12607</v>
      </c>
    </row>
    <row r="12609" spans="1:1" x14ac:dyDescent="0.25">
      <c r="A12609">
        <v>12608</v>
      </c>
    </row>
    <row r="12610" spans="1:1" x14ac:dyDescent="0.25">
      <c r="A12610">
        <v>12609</v>
      </c>
    </row>
    <row r="12611" spans="1:1" x14ac:dyDescent="0.25">
      <c r="A12611">
        <v>12610</v>
      </c>
    </row>
    <row r="12612" spans="1:1" x14ac:dyDescent="0.25">
      <c r="A12612">
        <v>12611</v>
      </c>
    </row>
    <row r="12613" spans="1:1" x14ac:dyDescent="0.25">
      <c r="A12613">
        <v>12612</v>
      </c>
    </row>
    <row r="12614" spans="1:1" x14ac:dyDescent="0.25">
      <c r="A12614">
        <v>12613</v>
      </c>
    </row>
    <row r="12615" spans="1:1" x14ac:dyDescent="0.25">
      <c r="A12615">
        <v>12614</v>
      </c>
    </row>
    <row r="12616" spans="1:1" x14ac:dyDescent="0.25">
      <c r="A12616">
        <v>12615</v>
      </c>
    </row>
    <row r="12617" spans="1:1" x14ac:dyDescent="0.25">
      <c r="A12617">
        <v>12616</v>
      </c>
    </row>
    <row r="12618" spans="1:1" x14ac:dyDescent="0.25">
      <c r="A12618">
        <v>12617</v>
      </c>
    </row>
    <row r="12619" spans="1:1" x14ac:dyDescent="0.25">
      <c r="A12619">
        <v>12618</v>
      </c>
    </row>
    <row r="12620" spans="1:1" x14ac:dyDescent="0.25">
      <c r="A12620">
        <v>12619</v>
      </c>
    </row>
    <row r="12621" spans="1:1" x14ac:dyDescent="0.25">
      <c r="A12621">
        <v>12620</v>
      </c>
    </row>
    <row r="12622" spans="1:1" x14ac:dyDescent="0.25">
      <c r="A12622">
        <v>12621</v>
      </c>
    </row>
    <row r="12623" spans="1:1" x14ac:dyDescent="0.25">
      <c r="A12623">
        <v>12622</v>
      </c>
    </row>
    <row r="12624" spans="1:1" x14ac:dyDescent="0.25">
      <c r="A12624">
        <v>12623</v>
      </c>
    </row>
    <row r="12625" spans="1:1" x14ac:dyDescent="0.25">
      <c r="A12625">
        <v>12624</v>
      </c>
    </row>
    <row r="12626" spans="1:1" x14ac:dyDescent="0.25">
      <c r="A12626">
        <v>12625</v>
      </c>
    </row>
    <row r="12627" spans="1:1" x14ac:dyDescent="0.25">
      <c r="A12627">
        <v>12626</v>
      </c>
    </row>
    <row r="12628" spans="1:1" x14ac:dyDescent="0.25">
      <c r="A12628">
        <v>12627</v>
      </c>
    </row>
    <row r="12629" spans="1:1" x14ac:dyDescent="0.25">
      <c r="A12629">
        <v>12628</v>
      </c>
    </row>
    <row r="12630" spans="1:1" x14ac:dyDescent="0.25">
      <c r="A12630">
        <v>12629</v>
      </c>
    </row>
    <row r="12631" spans="1:1" x14ac:dyDescent="0.25">
      <c r="A12631">
        <v>12630</v>
      </c>
    </row>
    <row r="12632" spans="1:1" x14ac:dyDescent="0.25">
      <c r="A12632">
        <v>12631</v>
      </c>
    </row>
    <row r="12633" spans="1:1" x14ac:dyDescent="0.25">
      <c r="A12633">
        <v>12632</v>
      </c>
    </row>
    <row r="12634" spans="1:1" x14ac:dyDescent="0.25">
      <c r="A12634">
        <v>12633</v>
      </c>
    </row>
    <row r="12635" spans="1:1" x14ac:dyDescent="0.25">
      <c r="A12635">
        <v>12634</v>
      </c>
    </row>
    <row r="12636" spans="1:1" x14ac:dyDescent="0.25">
      <c r="A12636">
        <v>12635</v>
      </c>
    </row>
    <row r="12637" spans="1:1" x14ac:dyDescent="0.25">
      <c r="A12637">
        <v>12636</v>
      </c>
    </row>
    <row r="12638" spans="1:1" x14ac:dyDescent="0.25">
      <c r="A12638">
        <v>12637</v>
      </c>
    </row>
    <row r="12639" spans="1:1" x14ac:dyDescent="0.25">
      <c r="A12639">
        <v>12638</v>
      </c>
    </row>
    <row r="12640" spans="1:1" x14ac:dyDescent="0.25">
      <c r="A12640">
        <v>12639</v>
      </c>
    </row>
    <row r="12641" spans="1:1" x14ac:dyDescent="0.25">
      <c r="A12641">
        <v>12640</v>
      </c>
    </row>
    <row r="12642" spans="1:1" x14ac:dyDescent="0.25">
      <c r="A12642">
        <v>12641</v>
      </c>
    </row>
    <row r="12643" spans="1:1" x14ac:dyDescent="0.25">
      <c r="A12643">
        <v>12642</v>
      </c>
    </row>
    <row r="12644" spans="1:1" x14ac:dyDescent="0.25">
      <c r="A12644">
        <v>12643</v>
      </c>
    </row>
    <row r="12645" spans="1:1" x14ac:dyDescent="0.25">
      <c r="A12645">
        <v>12644</v>
      </c>
    </row>
    <row r="12646" spans="1:1" x14ac:dyDescent="0.25">
      <c r="A12646">
        <v>12645</v>
      </c>
    </row>
    <row r="12647" spans="1:1" x14ac:dyDescent="0.25">
      <c r="A12647">
        <v>12646</v>
      </c>
    </row>
    <row r="12648" spans="1:1" x14ac:dyDescent="0.25">
      <c r="A12648">
        <v>12647</v>
      </c>
    </row>
    <row r="12649" spans="1:1" x14ac:dyDescent="0.25">
      <c r="A12649">
        <v>12648</v>
      </c>
    </row>
    <row r="12650" spans="1:1" x14ac:dyDescent="0.25">
      <c r="A12650">
        <v>12649</v>
      </c>
    </row>
    <row r="12651" spans="1:1" x14ac:dyDescent="0.25">
      <c r="A12651">
        <v>12650</v>
      </c>
    </row>
    <row r="12652" spans="1:1" x14ac:dyDescent="0.25">
      <c r="A12652">
        <v>12651</v>
      </c>
    </row>
    <row r="12653" spans="1:1" x14ac:dyDescent="0.25">
      <c r="A12653">
        <v>12652</v>
      </c>
    </row>
    <row r="12654" spans="1:1" x14ac:dyDescent="0.25">
      <c r="A12654">
        <v>12653</v>
      </c>
    </row>
    <row r="12655" spans="1:1" x14ac:dyDescent="0.25">
      <c r="A12655">
        <v>12654</v>
      </c>
    </row>
    <row r="12656" spans="1:1" x14ac:dyDescent="0.25">
      <c r="A12656">
        <v>12655</v>
      </c>
    </row>
    <row r="12657" spans="1:1" x14ac:dyDescent="0.25">
      <c r="A12657">
        <v>12656</v>
      </c>
    </row>
    <row r="12658" spans="1:1" x14ac:dyDescent="0.25">
      <c r="A12658">
        <v>12657</v>
      </c>
    </row>
    <row r="12659" spans="1:1" x14ac:dyDescent="0.25">
      <c r="A12659">
        <v>12658</v>
      </c>
    </row>
    <row r="12660" spans="1:1" x14ac:dyDescent="0.25">
      <c r="A12660">
        <v>12659</v>
      </c>
    </row>
    <row r="12661" spans="1:1" x14ac:dyDescent="0.25">
      <c r="A12661">
        <v>12660</v>
      </c>
    </row>
    <row r="12662" spans="1:1" x14ac:dyDescent="0.25">
      <c r="A12662">
        <v>12661</v>
      </c>
    </row>
    <row r="12663" spans="1:1" x14ac:dyDescent="0.25">
      <c r="A12663">
        <v>12662</v>
      </c>
    </row>
    <row r="12664" spans="1:1" x14ac:dyDescent="0.25">
      <c r="A12664">
        <v>12663</v>
      </c>
    </row>
    <row r="12665" spans="1:1" x14ac:dyDescent="0.25">
      <c r="A12665">
        <v>12664</v>
      </c>
    </row>
    <row r="12666" spans="1:1" x14ac:dyDescent="0.25">
      <c r="A12666">
        <v>12665</v>
      </c>
    </row>
    <row r="12667" spans="1:1" x14ac:dyDescent="0.25">
      <c r="A12667">
        <v>12666</v>
      </c>
    </row>
    <row r="12668" spans="1:1" x14ac:dyDescent="0.25">
      <c r="A12668">
        <v>12667</v>
      </c>
    </row>
    <row r="12669" spans="1:1" x14ac:dyDescent="0.25">
      <c r="A12669">
        <v>12668</v>
      </c>
    </row>
    <row r="12670" spans="1:1" x14ac:dyDescent="0.25">
      <c r="A12670">
        <v>12669</v>
      </c>
    </row>
    <row r="12671" spans="1:1" x14ac:dyDescent="0.25">
      <c r="A12671">
        <v>12670</v>
      </c>
    </row>
    <row r="12672" spans="1:1" x14ac:dyDescent="0.25">
      <c r="A12672">
        <v>12671</v>
      </c>
    </row>
    <row r="12673" spans="1:1" x14ac:dyDescent="0.25">
      <c r="A12673">
        <v>12672</v>
      </c>
    </row>
    <row r="12674" spans="1:1" x14ac:dyDescent="0.25">
      <c r="A12674">
        <v>12673</v>
      </c>
    </row>
    <row r="12675" spans="1:1" x14ac:dyDescent="0.25">
      <c r="A12675">
        <v>12674</v>
      </c>
    </row>
    <row r="12676" spans="1:1" x14ac:dyDescent="0.25">
      <c r="A12676">
        <v>12675</v>
      </c>
    </row>
    <row r="12677" spans="1:1" x14ac:dyDescent="0.25">
      <c r="A12677">
        <v>12676</v>
      </c>
    </row>
    <row r="12678" spans="1:1" x14ac:dyDescent="0.25">
      <c r="A12678">
        <v>12677</v>
      </c>
    </row>
    <row r="12679" spans="1:1" x14ac:dyDescent="0.25">
      <c r="A12679">
        <v>12678</v>
      </c>
    </row>
    <row r="12680" spans="1:1" x14ac:dyDescent="0.25">
      <c r="A12680">
        <v>12679</v>
      </c>
    </row>
    <row r="12681" spans="1:1" x14ac:dyDescent="0.25">
      <c r="A12681">
        <v>12680</v>
      </c>
    </row>
    <row r="12682" spans="1:1" x14ac:dyDescent="0.25">
      <c r="A12682">
        <v>12681</v>
      </c>
    </row>
    <row r="12683" spans="1:1" x14ac:dyDescent="0.25">
      <c r="A12683">
        <v>12682</v>
      </c>
    </row>
    <row r="12684" spans="1:1" x14ac:dyDescent="0.25">
      <c r="A12684">
        <v>12683</v>
      </c>
    </row>
    <row r="12685" spans="1:1" x14ac:dyDescent="0.25">
      <c r="A12685">
        <v>12684</v>
      </c>
    </row>
    <row r="12686" spans="1:1" x14ac:dyDescent="0.25">
      <c r="A12686">
        <v>12685</v>
      </c>
    </row>
    <row r="12687" spans="1:1" x14ac:dyDescent="0.25">
      <c r="A12687">
        <v>12686</v>
      </c>
    </row>
    <row r="12688" spans="1:1" x14ac:dyDescent="0.25">
      <c r="A12688">
        <v>12687</v>
      </c>
    </row>
    <row r="12689" spans="1:1" x14ac:dyDescent="0.25">
      <c r="A12689">
        <v>12688</v>
      </c>
    </row>
    <row r="12690" spans="1:1" x14ac:dyDescent="0.25">
      <c r="A12690">
        <v>12689</v>
      </c>
    </row>
    <row r="12691" spans="1:1" x14ac:dyDescent="0.25">
      <c r="A12691">
        <v>12690</v>
      </c>
    </row>
    <row r="12692" spans="1:1" x14ac:dyDescent="0.25">
      <c r="A12692">
        <v>12691</v>
      </c>
    </row>
    <row r="12693" spans="1:1" x14ac:dyDescent="0.25">
      <c r="A12693">
        <v>12692</v>
      </c>
    </row>
    <row r="12694" spans="1:1" x14ac:dyDescent="0.25">
      <c r="A12694">
        <v>12693</v>
      </c>
    </row>
    <row r="12695" spans="1:1" x14ac:dyDescent="0.25">
      <c r="A12695">
        <v>12694</v>
      </c>
    </row>
    <row r="12696" spans="1:1" x14ac:dyDescent="0.25">
      <c r="A12696">
        <v>12695</v>
      </c>
    </row>
    <row r="12697" spans="1:1" x14ac:dyDescent="0.25">
      <c r="A12697">
        <v>12696</v>
      </c>
    </row>
    <row r="12698" spans="1:1" x14ac:dyDescent="0.25">
      <c r="A12698">
        <v>12697</v>
      </c>
    </row>
    <row r="12699" spans="1:1" x14ac:dyDescent="0.25">
      <c r="A12699">
        <v>12698</v>
      </c>
    </row>
    <row r="12700" spans="1:1" x14ac:dyDescent="0.25">
      <c r="A12700">
        <v>12699</v>
      </c>
    </row>
    <row r="12701" spans="1:1" x14ac:dyDescent="0.25">
      <c r="A12701">
        <v>12700</v>
      </c>
    </row>
    <row r="12702" spans="1:1" x14ac:dyDescent="0.25">
      <c r="A12702">
        <v>12701</v>
      </c>
    </row>
    <row r="12703" spans="1:1" x14ac:dyDescent="0.25">
      <c r="A12703">
        <v>12702</v>
      </c>
    </row>
    <row r="12704" spans="1:1" x14ac:dyDescent="0.25">
      <c r="A12704">
        <v>12703</v>
      </c>
    </row>
    <row r="12705" spans="1:1" x14ac:dyDescent="0.25">
      <c r="A12705">
        <v>12704</v>
      </c>
    </row>
    <row r="12706" spans="1:1" x14ac:dyDescent="0.25">
      <c r="A12706">
        <v>12705</v>
      </c>
    </row>
    <row r="12707" spans="1:1" x14ac:dyDescent="0.25">
      <c r="A12707">
        <v>12706</v>
      </c>
    </row>
    <row r="12708" spans="1:1" x14ac:dyDescent="0.25">
      <c r="A12708">
        <v>12707</v>
      </c>
    </row>
    <row r="12709" spans="1:1" x14ac:dyDescent="0.25">
      <c r="A12709">
        <v>12708</v>
      </c>
    </row>
    <row r="12710" spans="1:1" x14ac:dyDescent="0.25">
      <c r="A12710">
        <v>12709</v>
      </c>
    </row>
    <row r="12711" spans="1:1" x14ac:dyDescent="0.25">
      <c r="A12711">
        <v>12710</v>
      </c>
    </row>
    <row r="12712" spans="1:1" x14ac:dyDescent="0.25">
      <c r="A12712">
        <v>12711</v>
      </c>
    </row>
    <row r="12713" spans="1:1" x14ac:dyDescent="0.25">
      <c r="A12713">
        <v>12712</v>
      </c>
    </row>
    <row r="12714" spans="1:1" x14ac:dyDescent="0.25">
      <c r="A12714">
        <v>12713</v>
      </c>
    </row>
    <row r="12715" spans="1:1" x14ac:dyDescent="0.25">
      <c r="A12715">
        <v>12714</v>
      </c>
    </row>
    <row r="12716" spans="1:1" x14ac:dyDescent="0.25">
      <c r="A12716">
        <v>12715</v>
      </c>
    </row>
    <row r="12717" spans="1:1" x14ac:dyDescent="0.25">
      <c r="A12717">
        <v>12716</v>
      </c>
    </row>
    <row r="12718" spans="1:1" x14ac:dyDescent="0.25">
      <c r="A12718">
        <v>12717</v>
      </c>
    </row>
    <row r="12719" spans="1:1" x14ac:dyDescent="0.25">
      <c r="A12719">
        <v>12718</v>
      </c>
    </row>
    <row r="12720" spans="1:1" x14ac:dyDescent="0.25">
      <c r="A12720">
        <v>12719</v>
      </c>
    </row>
    <row r="12721" spans="1:1" x14ac:dyDescent="0.25">
      <c r="A12721">
        <v>12720</v>
      </c>
    </row>
    <row r="12722" spans="1:1" x14ac:dyDescent="0.25">
      <c r="A12722">
        <v>12721</v>
      </c>
    </row>
    <row r="12723" spans="1:1" x14ac:dyDescent="0.25">
      <c r="A12723">
        <v>12722</v>
      </c>
    </row>
    <row r="12724" spans="1:1" x14ac:dyDescent="0.25">
      <c r="A12724">
        <v>12723</v>
      </c>
    </row>
    <row r="12725" spans="1:1" x14ac:dyDescent="0.25">
      <c r="A12725">
        <v>12724</v>
      </c>
    </row>
    <row r="12726" spans="1:1" x14ac:dyDescent="0.25">
      <c r="A12726">
        <v>12725</v>
      </c>
    </row>
    <row r="12727" spans="1:1" x14ac:dyDescent="0.25">
      <c r="A12727">
        <v>12726</v>
      </c>
    </row>
    <row r="12728" spans="1:1" x14ac:dyDescent="0.25">
      <c r="A12728">
        <v>12727</v>
      </c>
    </row>
    <row r="12729" spans="1:1" x14ac:dyDescent="0.25">
      <c r="A12729">
        <v>12728</v>
      </c>
    </row>
    <row r="12730" spans="1:1" x14ac:dyDescent="0.25">
      <c r="A12730">
        <v>12729</v>
      </c>
    </row>
    <row r="12731" spans="1:1" x14ac:dyDescent="0.25">
      <c r="A12731">
        <v>12730</v>
      </c>
    </row>
    <row r="12732" spans="1:1" x14ac:dyDescent="0.25">
      <c r="A12732">
        <v>12731</v>
      </c>
    </row>
    <row r="12733" spans="1:1" x14ac:dyDescent="0.25">
      <c r="A12733">
        <v>12732</v>
      </c>
    </row>
    <row r="12734" spans="1:1" x14ac:dyDescent="0.25">
      <c r="A12734">
        <v>12733</v>
      </c>
    </row>
    <row r="12735" spans="1:1" x14ac:dyDescent="0.25">
      <c r="A12735">
        <v>12734</v>
      </c>
    </row>
    <row r="12736" spans="1:1" x14ac:dyDescent="0.25">
      <c r="A12736">
        <v>12735</v>
      </c>
    </row>
    <row r="12737" spans="1:1" x14ac:dyDescent="0.25">
      <c r="A12737">
        <v>12736</v>
      </c>
    </row>
    <row r="12738" spans="1:1" x14ac:dyDescent="0.25">
      <c r="A12738">
        <v>12737</v>
      </c>
    </row>
    <row r="12739" spans="1:1" x14ac:dyDescent="0.25">
      <c r="A12739">
        <v>12738</v>
      </c>
    </row>
    <row r="12740" spans="1:1" x14ac:dyDescent="0.25">
      <c r="A12740">
        <v>12739</v>
      </c>
    </row>
    <row r="12741" spans="1:1" x14ac:dyDescent="0.25">
      <c r="A12741">
        <v>12740</v>
      </c>
    </row>
    <row r="12742" spans="1:1" x14ac:dyDescent="0.25">
      <c r="A12742">
        <v>12741</v>
      </c>
    </row>
    <row r="12743" spans="1:1" x14ac:dyDescent="0.25">
      <c r="A12743">
        <v>12742</v>
      </c>
    </row>
    <row r="12744" spans="1:1" x14ac:dyDescent="0.25">
      <c r="A12744">
        <v>12743</v>
      </c>
    </row>
    <row r="12745" spans="1:1" x14ac:dyDescent="0.25">
      <c r="A12745">
        <v>12744</v>
      </c>
    </row>
    <row r="12746" spans="1:1" x14ac:dyDescent="0.25">
      <c r="A12746">
        <v>12745</v>
      </c>
    </row>
    <row r="12747" spans="1:1" x14ac:dyDescent="0.25">
      <c r="A12747">
        <v>12746</v>
      </c>
    </row>
    <row r="12748" spans="1:1" x14ac:dyDescent="0.25">
      <c r="A12748">
        <v>12747</v>
      </c>
    </row>
    <row r="12749" spans="1:1" x14ac:dyDescent="0.25">
      <c r="A12749">
        <v>12748</v>
      </c>
    </row>
    <row r="12750" spans="1:1" x14ac:dyDescent="0.25">
      <c r="A12750">
        <v>12749</v>
      </c>
    </row>
    <row r="12751" spans="1:1" x14ac:dyDescent="0.25">
      <c r="A12751">
        <v>12750</v>
      </c>
    </row>
    <row r="12752" spans="1:1" x14ac:dyDescent="0.25">
      <c r="A12752">
        <v>12751</v>
      </c>
    </row>
    <row r="12753" spans="1:1" x14ac:dyDescent="0.25">
      <c r="A12753">
        <v>12752</v>
      </c>
    </row>
    <row r="12754" spans="1:1" x14ac:dyDescent="0.25">
      <c r="A12754">
        <v>12753</v>
      </c>
    </row>
    <row r="12755" spans="1:1" x14ac:dyDescent="0.25">
      <c r="A12755">
        <v>12754</v>
      </c>
    </row>
    <row r="12756" spans="1:1" x14ac:dyDescent="0.25">
      <c r="A12756">
        <v>12755</v>
      </c>
    </row>
    <row r="12757" spans="1:1" x14ac:dyDescent="0.25">
      <c r="A12757">
        <v>12756</v>
      </c>
    </row>
    <row r="12758" spans="1:1" x14ac:dyDescent="0.25">
      <c r="A12758">
        <v>12757</v>
      </c>
    </row>
    <row r="12759" spans="1:1" x14ac:dyDescent="0.25">
      <c r="A12759">
        <v>12758</v>
      </c>
    </row>
    <row r="12760" spans="1:1" x14ac:dyDescent="0.25">
      <c r="A12760">
        <v>12759</v>
      </c>
    </row>
    <row r="12761" spans="1:1" x14ac:dyDescent="0.25">
      <c r="A12761">
        <v>12760</v>
      </c>
    </row>
    <row r="12762" spans="1:1" x14ac:dyDescent="0.25">
      <c r="A12762">
        <v>12761</v>
      </c>
    </row>
    <row r="12763" spans="1:1" x14ac:dyDescent="0.25">
      <c r="A12763">
        <v>12762</v>
      </c>
    </row>
    <row r="12764" spans="1:1" x14ac:dyDescent="0.25">
      <c r="A12764">
        <v>12763</v>
      </c>
    </row>
    <row r="12765" spans="1:1" x14ac:dyDescent="0.25">
      <c r="A12765">
        <v>12764</v>
      </c>
    </row>
    <row r="12766" spans="1:1" x14ac:dyDescent="0.25">
      <c r="A12766">
        <v>12765</v>
      </c>
    </row>
    <row r="12767" spans="1:1" x14ac:dyDescent="0.25">
      <c r="A12767">
        <v>12766</v>
      </c>
    </row>
    <row r="12768" spans="1:1" x14ac:dyDescent="0.25">
      <c r="A12768">
        <v>12767</v>
      </c>
    </row>
    <row r="12769" spans="1:1" x14ac:dyDescent="0.25">
      <c r="A12769">
        <v>12768</v>
      </c>
    </row>
    <row r="12770" spans="1:1" x14ac:dyDescent="0.25">
      <c r="A12770">
        <v>12769</v>
      </c>
    </row>
    <row r="12771" spans="1:1" x14ac:dyDescent="0.25">
      <c r="A12771">
        <v>12770</v>
      </c>
    </row>
    <row r="12772" spans="1:1" x14ac:dyDescent="0.25">
      <c r="A12772">
        <v>12771</v>
      </c>
    </row>
    <row r="12773" spans="1:1" x14ac:dyDescent="0.25">
      <c r="A12773">
        <v>12772</v>
      </c>
    </row>
    <row r="12774" spans="1:1" x14ac:dyDescent="0.25">
      <c r="A12774">
        <v>12773</v>
      </c>
    </row>
    <row r="12775" spans="1:1" x14ac:dyDescent="0.25">
      <c r="A12775">
        <v>12774</v>
      </c>
    </row>
    <row r="12776" spans="1:1" x14ac:dyDescent="0.25">
      <c r="A12776">
        <v>12775</v>
      </c>
    </row>
    <row r="12777" spans="1:1" x14ac:dyDescent="0.25">
      <c r="A12777">
        <v>12776</v>
      </c>
    </row>
    <row r="12778" spans="1:1" x14ac:dyDescent="0.25">
      <c r="A12778">
        <v>12777</v>
      </c>
    </row>
    <row r="12779" spans="1:1" x14ac:dyDescent="0.25">
      <c r="A12779">
        <v>12778</v>
      </c>
    </row>
    <row r="12780" spans="1:1" x14ac:dyDescent="0.25">
      <c r="A12780">
        <v>12779</v>
      </c>
    </row>
    <row r="12781" spans="1:1" x14ac:dyDescent="0.25">
      <c r="A12781">
        <v>12780</v>
      </c>
    </row>
    <row r="12782" spans="1:1" x14ac:dyDescent="0.25">
      <c r="A12782">
        <v>12781</v>
      </c>
    </row>
    <row r="12783" spans="1:1" x14ac:dyDescent="0.25">
      <c r="A12783">
        <v>12782</v>
      </c>
    </row>
    <row r="12784" spans="1:1" x14ac:dyDescent="0.25">
      <c r="A12784">
        <v>12783</v>
      </c>
    </row>
    <row r="12785" spans="1:1" x14ac:dyDescent="0.25">
      <c r="A12785">
        <v>12784</v>
      </c>
    </row>
    <row r="12786" spans="1:1" x14ac:dyDescent="0.25">
      <c r="A12786">
        <v>12785</v>
      </c>
    </row>
    <row r="12787" spans="1:1" x14ac:dyDescent="0.25">
      <c r="A12787">
        <v>12786</v>
      </c>
    </row>
    <row r="12788" spans="1:1" x14ac:dyDescent="0.25">
      <c r="A12788">
        <v>12787</v>
      </c>
    </row>
    <row r="12789" spans="1:1" x14ac:dyDescent="0.25">
      <c r="A12789">
        <v>12788</v>
      </c>
    </row>
    <row r="12790" spans="1:1" x14ac:dyDescent="0.25">
      <c r="A12790">
        <v>12789</v>
      </c>
    </row>
    <row r="12791" spans="1:1" x14ac:dyDescent="0.25">
      <c r="A12791">
        <v>12790</v>
      </c>
    </row>
    <row r="12792" spans="1:1" x14ac:dyDescent="0.25">
      <c r="A12792">
        <v>12791</v>
      </c>
    </row>
    <row r="12793" spans="1:1" x14ac:dyDescent="0.25">
      <c r="A12793">
        <v>12792</v>
      </c>
    </row>
    <row r="12794" spans="1:1" x14ac:dyDescent="0.25">
      <c r="A12794">
        <v>12793</v>
      </c>
    </row>
    <row r="12795" spans="1:1" x14ac:dyDescent="0.25">
      <c r="A12795">
        <v>12794</v>
      </c>
    </row>
    <row r="12796" spans="1:1" x14ac:dyDescent="0.25">
      <c r="A12796">
        <v>12795</v>
      </c>
    </row>
    <row r="12797" spans="1:1" x14ac:dyDescent="0.25">
      <c r="A12797">
        <v>12796</v>
      </c>
    </row>
    <row r="12798" spans="1:1" x14ac:dyDescent="0.25">
      <c r="A12798">
        <v>12797</v>
      </c>
    </row>
    <row r="12799" spans="1:1" x14ac:dyDescent="0.25">
      <c r="A12799">
        <v>12798</v>
      </c>
    </row>
    <row r="12800" spans="1:1" x14ac:dyDescent="0.25">
      <c r="A12800">
        <v>12799</v>
      </c>
    </row>
    <row r="12801" spans="1:1" x14ac:dyDescent="0.25">
      <c r="A12801">
        <v>12800</v>
      </c>
    </row>
    <row r="12802" spans="1:1" x14ac:dyDescent="0.25">
      <c r="A12802">
        <v>12801</v>
      </c>
    </row>
    <row r="12803" spans="1:1" x14ac:dyDescent="0.25">
      <c r="A12803">
        <v>12802</v>
      </c>
    </row>
    <row r="12804" spans="1:1" x14ac:dyDescent="0.25">
      <c r="A12804">
        <v>12803</v>
      </c>
    </row>
    <row r="12805" spans="1:1" x14ac:dyDescent="0.25">
      <c r="A12805">
        <v>12804</v>
      </c>
    </row>
    <row r="12806" spans="1:1" x14ac:dyDescent="0.25">
      <c r="A12806">
        <v>12805</v>
      </c>
    </row>
    <row r="12807" spans="1:1" x14ac:dyDescent="0.25">
      <c r="A12807">
        <v>12806</v>
      </c>
    </row>
    <row r="12808" spans="1:1" x14ac:dyDescent="0.25">
      <c r="A12808">
        <v>12807</v>
      </c>
    </row>
    <row r="12809" spans="1:1" x14ac:dyDescent="0.25">
      <c r="A12809">
        <v>12808</v>
      </c>
    </row>
    <row r="12810" spans="1:1" x14ac:dyDescent="0.25">
      <c r="A12810">
        <v>12809</v>
      </c>
    </row>
    <row r="12811" spans="1:1" x14ac:dyDescent="0.25">
      <c r="A12811">
        <v>12810</v>
      </c>
    </row>
    <row r="12812" spans="1:1" x14ac:dyDescent="0.25">
      <c r="A12812">
        <v>12811</v>
      </c>
    </row>
    <row r="12813" spans="1:1" x14ac:dyDescent="0.25">
      <c r="A12813">
        <v>12812</v>
      </c>
    </row>
    <row r="12814" spans="1:1" x14ac:dyDescent="0.25">
      <c r="A12814">
        <v>12813</v>
      </c>
    </row>
    <row r="12815" spans="1:1" x14ac:dyDescent="0.25">
      <c r="A12815">
        <v>12814</v>
      </c>
    </row>
    <row r="12816" spans="1:1" x14ac:dyDescent="0.25">
      <c r="A12816">
        <v>12815</v>
      </c>
    </row>
    <row r="12817" spans="1:1" x14ac:dyDescent="0.25">
      <c r="A12817">
        <v>12816</v>
      </c>
    </row>
    <row r="12818" spans="1:1" x14ac:dyDescent="0.25">
      <c r="A12818">
        <v>12817</v>
      </c>
    </row>
    <row r="12819" spans="1:1" x14ac:dyDescent="0.25">
      <c r="A12819">
        <v>12818</v>
      </c>
    </row>
    <row r="12820" spans="1:1" x14ac:dyDescent="0.25">
      <c r="A12820">
        <v>12819</v>
      </c>
    </row>
    <row r="12821" spans="1:1" x14ac:dyDescent="0.25">
      <c r="A12821">
        <v>12820</v>
      </c>
    </row>
    <row r="12822" spans="1:1" x14ac:dyDescent="0.25">
      <c r="A12822">
        <v>12821</v>
      </c>
    </row>
    <row r="12823" spans="1:1" x14ac:dyDescent="0.25">
      <c r="A12823">
        <v>12822</v>
      </c>
    </row>
    <row r="12824" spans="1:1" x14ac:dyDescent="0.25">
      <c r="A12824">
        <v>12823</v>
      </c>
    </row>
    <row r="12825" spans="1:1" x14ac:dyDescent="0.25">
      <c r="A12825">
        <v>12824</v>
      </c>
    </row>
    <row r="12826" spans="1:1" x14ac:dyDescent="0.25">
      <c r="A12826">
        <v>12825</v>
      </c>
    </row>
    <row r="12827" spans="1:1" x14ac:dyDescent="0.25">
      <c r="A12827">
        <v>12826</v>
      </c>
    </row>
    <row r="12828" spans="1:1" x14ac:dyDescent="0.25">
      <c r="A12828">
        <v>12827</v>
      </c>
    </row>
    <row r="12829" spans="1:1" x14ac:dyDescent="0.25">
      <c r="A12829">
        <v>12828</v>
      </c>
    </row>
    <row r="12830" spans="1:1" x14ac:dyDescent="0.25">
      <c r="A12830">
        <v>12829</v>
      </c>
    </row>
    <row r="12831" spans="1:1" x14ac:dyDescent="0.25">
      <c r="A12831">
        <v>12830</v>
      </c>
    </row>
    <row r="12832" spans="1:1" x14ac:dyDescent="0.25">
      <c r="A12832">
        <v>12831</v>
      </c>
    </row>
    <row r="12833" spans="1:1" x14ac:dyDescent="0.25">
      <c r="A12833">
        <v>12832</v>
      </c>
    </row>
    <row r="12834" spans="1:1" x14ac:dyDescent="0.25">
      <c r="A12834">
        <v>12833</v>
      </c>
    </row>
    <row r="12835" spans="1:1" x14ac:dyDescent="0.25">
      <c r="A12835">
        <v>12834</v>
      </c>
    </row>
    <row r="12836" spans="1:1" x14ac:dyDescent="0.25">
      <c r="A12836">
        <v>12835</v>
      </c>
    </row>
    <row r="12837" spans="1:1" x14ac:dyDescent="0.25">
      <c r="A12837">
        <v>12836</v>
      </c>
    </row>
    <row r="12838" spans="1:1" x14ac:dyDescent="0.25">
      <c r="A12838">
        <v>12837</v>
      </c>
    </row>
    <row r="12839" spans="1:1" x14ac:dyDescent="0.25">
      <c r="A12839">
        <v>12838</v>
      </c>
    </row>
    <row r="12840" spans="1:1" x14ac:dyDescent="0.25">
      <c r="A12840">
        <v>12839</v>
      </c>
    </row>
    <row r="12841" spans="1:1" x14ac:dyDescent="0.25">
      <c r="A12841">
        <v>12840</v>
      </c>
    </row>
    <row r="12842" spans="1:1" x14ac:dyDescent="0.25">
      <c r="A12842">
        <v>12841</v>
      </c>
    </row>
    <row r="12843" spans="1:1" x14ac:dyDescent="0.25">
      <c r="A12843">
        <v>12842</v>
      </c>
    </row>
    <row r="12844" spans="1:1" x14ac:dyDescent="0.25">
      <c r="A12844">
        <v>12843</v>
      </c>
    </row>
    <row r="12845" spans="1:1" x14ac:dyDescent="0.25">
      <c r="A12845">
        <v>12844</v>
      </c>
    </row>
    <row r="12846" spans="1:1" x14ac:dyDescent="0.25">
      <c r="A12846">
        <v>12845</v>
      </c>
    </row>
    <row r="12847" spans="1:1" x14ac:dyDescent="0.25">
      <c r="A12847">
        <v>12846</v>
      </c>
    </row>
    <row r="12848" spans="1:1" x14ac:dyDescent="0.25">
      <c r="A12848">
        <v>12847</v>
      </c>
    </row>
    <row r="12849" spans="1:1" x14ac:dyDescent="0.25">
      <c r="A12849">
        <v>12848</v>
      </c>
    </row>
    <row r="12850" spans="1:1" x14ac:dyDescent="0.25">
      <c r="A12850">
        <v>12849</v>
      </c>
    </row>
    <row r="12851" spans="1:1" x14ac:dyDescent="0.25">
      <c r="A12851">
        <v>12850</v>
      </c>
    </row>
    <row r="12852" spans="1:1" x14ac:dyDescent="0.25">
      <c r="A12852">
        <v>12851</v>
      </c>
    </row>
    <row r="12853" spans="1:1" x14ac:dyDescent="0.25">
      <c r="A12853">
        <v>12852</v>
      </c>
    </row>
    <row r="12854" spans="1:1" x14ac:dyDescent="0.25">
      <c r="A12854">
        <v>12853</v>
      </c>
    </row>
    <row r="12855" spans="1:1" x14ac:dyDescent="0.25">
      <c r="A12855">
        <v>12854</v>
      </c>
    </row>
    <row r="12856" spans="1:1" x14ac:dyDescent="0.25">
      <c r="A12856">
        <v>12855</v>
      </c>
    </row>
    <row r="12857" spans="1:1" x14ac:dyDescent="0.25">
      <c r="A12857">
        <v>12856</v>
      </c>
    </row>
    <row r="12858" spans="1:1" x14ac:dyDescent="0.25">
      <c r="A12858">
        <v>12857</v>
      </c>
    </row>
    <row r="12859" spans="1:1" x14ac:dyDescent="0.25">
      <c r="A12859">
        <v>12858</v>
      </c>
    </row>
    <row r="12860" spans="1:1" x14ac:dyDescent="0.25">
      <c r="A12860">
        <v>12859</v>
      </c>
    </row>
    <row r="12861" spans="1:1" x14ac:dyDescent="0.25">
      <c r="A12861">
        <v>12860</v>
      </c>
    </row>
    <row r="12862" spans="1:1" x14ac:dyDescent="0.25">
      <c r="A12862">
        <v>12861</v>
      </c>
    </row>
    <row r="12863" spans="1:1" x14ac:dyDescent="0.25">
      <c r="A12863">
        <v>12862</v>
      </c>
    </row>
    <row r="12864" spans="1:1" x14ac:dyDescent="0.25">
      <c r="A12864">
        <v>12863</v>
      </c>
    </row>
    <row r="12865" spans="1:1" x14ac:dyDescent="0.25">
      <c r="A12865">
        <v>12864</v>
      </c>
    </row>
    <row r="12866" spans="1:1" x14ac:dyDescent="0.25">
      <c r="A12866">
        <v>12865</v>
      </c>
    </row>
    <row r="12867" spans="1:1" x14ac:dyDescent="0.25">
      <c r="A12867">
        <v>12866</v>
      </c>
    </row>
    <row r="12868" spans="1:1" x14ac:dyDescent="0.25">
      <c r="A12868">
        <v>12867</v>
      </c>
    </row>
    <row r="12869" spans="1:1" x14ac:dyDescent="0.25">
      <c r="A12869">
        <v>12868</v>
      </c>
    </row>
    <row r="12870" spans="1:1" x14ac:dyDescent="0.25">
      <c r="A12870">
        <v>12869</v>
      </c>
    </row>
    <row r="12871" spans="1:1" x14ac:dyDescent="0.25">
      <c r="A12871">
        <v>12870</v>
      </c>
    </row>
    <row r="12872" spans="1:1" x14ac:dyDescent="0.25">
      <c r="A12872">
        <v>12871</v>
      </c>
    </row>
    <row r="12873" spans="1:1" x14ac:dyDescent="0.25">
      <c r="A12873">
        <v>12872</v>
      </c>
    </row>
    <row r="12874" spans="1:1" x14ac:dyDescent="0.25">
      <c r="A12874">
        <v>12873</v>
      </c>
    </row>
    <row r="12875" spans="1:1" x14ac:dyDescent="0.25">
      <c r="A12875">
        <v>12874</v>
      </c>
    </row>
    <row r="12876" spans="1:1" x14ac:dyDescent="0.25">
      <c r="A12876">
        <v>12875</v>
      </c>
    </row>
    <row r="12877" spans="1:1" x14ac:dyDescent="0.25">
      <c r="A12877">
        <v>12876</v>
      </c>
    </row>
    <row r="12878" spans="1:1" x14ac:dyDescent="0.25">
      <c r="A12878">
        <v>12877</v>
      </c>
    </row>
    <row r="12879" spans="1:1" x14ac:dyDescent="0.25">
      <c r="A12879">
        <v>12878</v>
      </c>
    </row>
    <row r="12880" spans="1:1" x14ac:dyDescent="0.25">
      <c r="A12880">
        <v>12879</v>
      </c>
    </row>
    <row r="12881" spans="1:1" x14ac:dyDescent="0.25">
      <c r="A12881">
        <v>12880</v>
      </c>
    </row>
    <row r="12882" spans="1:1" x14ac:dyDescent="0.25">
      <c r="A12882">
        <v>12881</v>
      </c>
    </row>
    <row r="12883" spans="1:1" x14ac:dyDescent="0.25">
      <c r="A12883">
        <v>12882</v>
      </c>
    </row>
    <row r="12884" spans="1:1" x14ac:dyDescent="0.25">
      <c r="A12884">
        <v>12883</v>
      </c>
    </row>
    <row r="12885" spans="1:1" x14ac:dyDescent="0.25">
      <c r="A12885">
        <v>12884</v>
      </c>
    </row>
    <row r="12886" spans="1:1" x14ac:dyDescent="0.25">
      <c r="A12886">
        <v>12885</v>
      </c>
    </row>
    <row r="12887" spans="1:1" x14ac:dyDescent="0.25">
      <c r="A12887">
        <v>12886</v>
      </c>
    </row>
    <row r="12888" spans="1:1" x14ac:dyDescent="0.25">
      <c r="A12888">
        <v>12887</v>
      </c>
    </row>
    <row r="12889" spans="1:1" x14ac:dyDescent="0.25">
      <c r="A12889">
        <v>12888</v>
      </c>
    </row>
    <row r="12890" spans="1:1" x14ac:dyDescent="0.25">
      <c r="A12890">
        <v>12889</v>
      </c>
    </row>
    <row r="12891" spans="1:1" x14ac:dyDescent="0.25">
      <c r="A12891">
        <v>12890</v>
      </c>
    </row>
    <row r="12892" spans="1:1" x14ac:dyDescent="0.25">
      <c r="A12892">
        <v>12891</v>
      </c>
    </row>
    <row r="12893" spans="1:1" x14ac:dyDescent="0.25">
      <c r="A12893">
        <v>12892</v>
      </c>
    </row>
    <row r="12894" spans="1:1" x14ac:dyDescent="0.25">
      <c r="A12894">
        <v>12893</v>
      </c>
    </row>
    <row r="12895" spans="1:1" x14ac:dyDescent="0.25">
      <c r="A12895">
        <v>12894</v>
      </c>
    </row>
    <row r="12896" spans="1:1" x14ac:dyDescent="0.25">
      <c r="A12896">
        <v>12895</v>
      </c>
    </row>
    <row r="12897" spans="1:1" x14ac:dyDescent="0.25">
      <c r="A12897">
        <v>12896</v>
      </c>
    </row>
    <row r="12898" spans="1:1" x14ac:dyDescent="0.25">
      <c r="A12898">
        <v>12897</v>
      </c>
    </row>
    <row r="12899" spans="1:1" x14ac:dyDescent="0.25">
      <c r="A12899">
        <v>12898</v>
      </c>
    </row>
    <row r="12900" spans="1:1" x14ac:dyDescent="0.25">
      <c r="A12900">
        <v>12899</v>
      </c>
    </row>
    <row r="12901" spans="1:1" x14ac:dyDescent="0.25">
      <c r="A12901">
        <v>12900</v>
      </c>
    </row>
    <row r="12902" spans="1:1" x14ac:dyDescent="0.25">
      <c r="A12902">
        <v>12901</v>
      </c>
    </row>
    <row r="12903" spans="1:1" x14ac:dyDescent="0.25">
      <c r="A12903">
        <v>12902</v>
      </c>
    </row>
    <row r="12904" spans="1:1" x14ac:dyDescent="0.25">
      <c r="A12904">
        <v>12903</v>
      </c>
    </row>
    <row r="12905" spans="1:1" x14ac:dyDescent="0.25">
      <c r="A12905">
        <v>12904</v>
      </c>
    </row>
    <row r="12906" spans="1:1" x14ac:dyDescent="0.25">
      <c r="A12906">
        <v>12905</v>
      </c>
    </row>
    <row r="12907" spans="1:1" x14ac:dyDescent="0.25">
      <c r="A12907">
        <v>12906</v>
      </c>
    </row>
    <row r="12908" spans="1:1" x14ac:dyDescent="0.25">
      <c r="A12908">
        <v>12907</v>
      </c>
    </row>
    <row r="12909" spans="1:1" x14ac:dyDescent="0.25">
      <c r="A12909">
        <v>12908</v>
      </c>
    </row>
    <row r="12910" spans="1:1" x14ac:dyDescent="0.25">
      <c r="A12910">
        <v>12909</v>
      </c>
    </row>
    <row r="12911" spans="1:1" x14ac:dyDescent="0.25">
      <c r="A12911">
        <v>12910</v>
      </c>
    </row>
    <row r="12912" spans="1:1" x14ac:dyDescent="0.25">
      <c r="A12912">
        <v>12911</v>
      </c>
    </row>
    <row r="12913" spans="1:1" x14ac:dyDescent="0.25">
      <c r="A12913">
        <v>12912</v>
      </c>
    </row>
    <row r="12914" spans="1:1" x14ac:dyDescent="0.25">
      <c r="A12914">
        <v>12913</v>
      </c>
    </row>
    <row r="12915" spans="1:1" x14ac:dyDescent="0.25">
      <c r="A12915">
        <v>12914</v>
      </c>
    </row>
    <row r="12916" spans="1:1" x14ac:dyDescent="0.25">
      <c r="A12916">
        <v>12915</v>
      </c>
    </row>
    <row r="12917" spans="1:1" x14ac:dyDescent="0.25">
      <c r="A12917">
        <v>12916</v>
      </c>
    </row>
    <row r="12918" spans="1:1" x14ac:dyDescent="0.25">
      <c r="A12918">
        <v>12917</v>
      </c>
    </row>
    <row r="12919" spans="1:1" x14ac:dyDescent="0.25">
      <c r="A12919">
        <v>12918</v>
      </c>
    </row>
    <row r="12920" spans="1:1" x14ac:dyDescent="0.25">
      <c r="A12920">
        <v>12919</v>
      </c>
    </row>
    <row r="12921" spans="1:1" x14ac:dyDescent="0.25">
      <c r="A12921">
        <v>12920</v>
      </c>
    </row>
    <row r="12922" spans="1:1" x14ac:dyDescent="0.25">
      <c r="A12922">
        <v>12921</v>
      </c>
    </row>
    <row r="12923" spans="1:1" x14ac:dyDescent="0.25">
      <c r="A12923">
        <v>12922</v>
      </c>
    </row>
    <row r="12924" spans="1:1" x14ac:dyDescent="0.25">
      <c r="A12924">
        <v>12923</v>
      </c>
    </row>
    <row r="12925" spans="1:1" x14ac:dyDescent="0.25">
      <c r="A12925">
        <v>12924</v>
      </c>
    </row>
    <row r="12926" spans="1:1" x14ac:dyDescent="0.25">
      <c r="A12926">
        <v>12925</v>
      </c>
    </row>
    <row r="12927" spans="1:1" x14ac:dyDescent="0.25">
      <c r="A12927">
        <v>12926</v>
      </c>
    </row>
    <row r="12928" spans="1:1" x14ac:dyDescent="0.25">
      <c r="A12928">
        <v>12927</v>
      </c>
    </row>
    <row r="12929" spans="1:1" x14ac:dyDescent="0.25">
      <c r="A12929">
        <v>12928</v>
      </c>
    </row>
    <row r="12930" spans="1:1" x14ac:dyDescent="0.25">
      <c r="A12930">
        <v>12929</v>
      </c>
    </row>
    <row r="12931" spans="1:1" x14ac:dyDescent="0.25">
      <c r="A12931">
        <v>12930</v>
      </c>
    </row>
    <row r="12932" spans="1:1" x14ac:dyDescent="0.25">
      <c r="A12932">
        <v>12931</v>
      </c>
    </row>
    <row r="12933" spans="1:1" x14ac:dyDescent="0.25">
      <c r="A12933">
        <v>12932</v>
      </c>
    </row>
    <row r="12934" spans="1:1" x14ac:dyDescent="0.25">
      <c r="A12934">
        <v>12933</v>
      </c>
    </row>
    <row r="12935" spans="1:1" x14ac:dyDescent="0.25">
      <c r="A12935">
        <v>12934</v>
      </c>
    </row>
    <row r="12936" spans="1:1" x14ac:dyDescent="0.25">
      <c r="A12936">
        <v>12935</v>
      </c>
    </row>
    <row r="12937" spans="1:1" x14ac:dyDescent="0.25">
      <c r="A12937">
        <v>12936</v>
      </c>
    </row>
    <row r="12938" spans="1:1" x14ac:dyDescent="0.25">
      <c r="A12938">
        <v>12937</v>
      </c>
    </row>
    <row r="12939" spans="1:1" x14ac:dyDescent="0.25">
      <c r="A12939">
        <v>12938</v>
      </c>
    </row>
    <row r="12940" spans="1:1" x14ac:dyDescent="0.25">
      <c r="A12940">
        <v>12939</v>
      </c>
    </row>
    <row r="12941" spans="1:1" x14ac:dyDescent="0.25">
      <c r="A12941">
        <v>12940</v>
      </c>
    </row>
    <row r="12942" spans="1:1" x14ac:dyDescent="0.25">
      <c r="A12942">
        <v>12941</v>
      </c>
    </row>
    <row r="12943" spans="1:1" x14ac:dyDescent="0.25">
      <c r="A12943">
        <v>12942</v>
      </c>
    </row>
    <row r="12944" spans="1:1" x14ac:dyDescent="0.25">
      <c r="A12944">
        <v>12943</v>
      </c>
    </row>
    <row r="12945" spans="1:1" x14ac:dyDescent="0.25">
      <c r="A12945">
        <v>12944</v>
      </c>
    </row>
    <row r="12946" spans="1:1" x14ac:dyDescent="0.25">
      <c r="A12946">
        <v>12945</v>
      </c>
    </row>
    <row r="12947" spans="1:1" x14ac:dyDescent="0.25">
      <c r="A12947">
        <v>12946</v>
      </c>
    </row>
    <row r="12948" spans="1:1" x14ac:dyDescent="0.25">
      <c r="A12948">
        <v>12947</v>
      </c>
    </row>
    <row r="12949" spans="1:1" x14ac:dyDescent="0.25">
      <c r="A12949">
        <v>12948</v>
      </c>
    </row>
    <row r="12950" spans="1:1" x14ac:dyDescent="0.25">
      <c r="A12950">
        <v>12949</v>
      </c>
    </row>
    <row r="12951" spans="1:1" x14ac:dyDescent="0.25">
      <c r="A12951">
        <v>12950</v>
      </c>
    </row>
    <row r="12952" spans="1:1" x14ac:dyDescent="0.25">
      <c r="A12952">
        <v>12951</v>
      </c>
    </row>
    <row r="12953" spans="1:1" x14ac:dyDescent="0.25">
      <c r="A12953">
        <v>12952</v>
      </c>
    </row>
    <row r="12954" spans="1:1" x14ac:dyDescent="0.25">
      <c r="A12954">
        <v>12953</v>
      </c>
    </row>
    <row r="12955" spans="1:1" x14ac:dyDescent="0.25">
      <c r="A12955">
        <v>12954</v>
      </c>
    </row>
    <row r="12956" spans="1:1" x14ac:dyDescent="0.25">
      <c r="A12956">
        <v>12955</v>
      </c>
    </row>
    <row r="12957" spans="1:1" x14ac:dyDescent="0.25">
      <c r="A12957">
        <v>12956</v>
      </c>
    </row>
    <row r="12958" spans="1:1" x14ac:dyDescent="0.25">
      <c r="A12958">
        <v>12957</v>
      </c>
    </row>
    <row r="12959" spans="1:1" x14ac:dyDescent="0.25">
      <c r="A12959">
        <v>12958</v>
      </c>
    </row>
    <row r="12960" spans="1:1" x14ac:dyDescent="0.25">
      <c r="A12960">
        <v>12959</v>
      </c>
    </row>
    <row r="12961" spans="1:1" x14ac:dyDescent="0.25">
      <c r="A12961">
        <v>12960</v>
      </c>
    </row>
    <row r="12962" spans="1:1" x14ac:dyDescent="0.25">
      <c r="A12962">
        <v>12961</v>
      </c>
    </row>
    <row r="12963" spans="1:1" x14ac:dyDescent="0.25">
      <c r="A12963">
        <v>12962</v>
      </c>
    </row>
    <row r="12964" spans="1:1" x14ac:dyDescent="0.25">
      <c r="A12964">
        <v>12963</v>
      </c>
    </row>
    <row r="12965" spans="1:1" x14ac:dyDescent="0.25">
      <c r="A12965">
        <v>12964</v>
      </c>
    </row>
    <row r="12966" spans="1:1" x14ac:dyDescent="0.25">
      <c r="A12966">
        <v>12965</v>
      </c>
    </row>
    <row r="12967" spans="1:1" x14ac:dyDescent="0.25">
      <c r="A12967">
        <v>12966</v>
      </c>
    </row>
    <row r="12968" spans="1:1" x14ac:dyDescent="0.25">
      <c r="A12968">
        <v>12967</v>
      </c>
    </row>
    <row r="12969" spans="1:1" x14ac:dyDescent="0.25">
      <c r="A12969">
        <v>12968</v>
      </c>
    </row>
    <row r="12970" spans="1:1" x14ac:dyDescent="0.25">
      <c r="A12970">
        <v>12969</v>
      </c>
    </row>
    <row r="12971" spans="1:1" x14ac:dyDescent="0.25">
      <c r="A12971">
        <v>12970</v>
      </c>
    </row>
    <row r="12972" spans="1:1" x14ac:dyDescent="0.25">
      <c r="A12972">
        <v>12971</v>
      </c>
    </row>
    <row r="12973" spans="1:1" x14ac:dyDescent="0.25">
      <c r="A12973">
        <v>12972</v>
      </c>
    </row>
    <row r="12974" spans="1:1" x14ac:dyDescent="0.25">
      <c r="A12974">
        <v>12973</v>
      </c>
    </row>
    <row r="12975" spans="1:1" x14ac:dyDescent="0.25">
      <c r="A12975">
        <v>12974</v>
      </c>
    </row>
    <row r="12976" spans="1:1" x14ac:dyDescent="0.25">
      <c r="A12976">
        <v>12975</v>
      </c>
    </row>
    <row r="12977" spans="1:1" x14ac:dyDescent="0.25">
      <c r="A12977">
        <v>12976</v>
      </c>
    </row>
    <row r="12978" spans="1:1" x14ac:dyDescent="0.25">
      <c r="A12978">
        <v>12977</v>
      </c>
    </row>
    <row r="12979" spans="1:1" x14ac:dyDescent="0.25">
      <c r="A12979">
        <v>12978</v>
      </c>
    </row>
    <row r="12980" spans="1:1" x14ac:dyDescent="0.25">
      <c r="A12980">
        <v>12979</v>
      </c>
    </row>
    <row r="12981" spans="1:1" x14ac:dyDescent="0.25">
      <c r="A12981">
        <v>12980</v>
      </c>
    </row>
    <row r="12982" spans="1:1" x14ac:dyDescent="0.25">
      <c r="A12982">
        <v>12981</v>
      </c>
    </row>
    <row r="12983" spans="1:1" x14ac:dyDescent="0.25">
      <c r="A12983">
        <v>12982</v>
      </c>
    </row>
    <row r="12984" spans="1:1" x14ac:dyDescent="0.25">
      <c r="A12984">
        <v>12983</v>
      </c>
    </row>
    <row r="12985" spans="1:1" x14ac:dyDescent="0.25">
      <c r="A12985">
        <v>12984</v>
      </c>
    </row>
    <row r="12986" spans="1:1" x14ac:dyDescent="0.25">
      <c r="A12986">
        <v>12985</v>
      </c>
    </row>
    <row r="12987" spans="1:1" x14ac:dyDescent="0.25">
      <c r="A12987">
        <v>12986</v>
      </c>
    </row>
    <row r="12988" spans="1:1" x14ac:dyDescent="0.25">
      <c r="A12988">
        <v>12987</v>
      </c>
    </row>
    <row r="12989" spans="1:1" x14ac:dyDescent="0.25">
      <c r="A12989">
        <v>12988</v>
      </c>
    </row>
    <row r="12990" spans="1:1" x14ac:dyDescent="0.25">
      <c r="A12990">
        <v>12989</v>
      </c>
    </row>
    <row r="12991" spans="1:1" x14ac:dyDescent="0.25">
      <c r="A12991">
        <v>12990</v>
      </c>
    </row>
    <row r="12992" spans="1:1" x14ac:dyDescent="0.25">
      <c r="A12992">
        <v>12991</v>
      </c>
    </row>
    <row r="12993" spans="1:1" x14ac:dyDescent="0.25">
      <c r="A12993">
        <v>12992</v>
      </c>
    </row>
    <row r="12994" spans="1:1" x14ac:dyDescent="0.25">
      <c r="A12994">
        <v>12993</v>
      </c>
    </row>
    <row r="12995" spans="1:1" x14ac:dyDescent="0.25">
      <c r="A12995">
        <v>12994</v>
      </c>
    </row>
    <row r="12996" spans="1:1" x14ac:dyDescent="0.25">
      <c r="A12996">
        <v>12995</v>
      </c>
    </row>
    <row r="12997" spans="1:1" x14ac:dyDescent="0.25">
      <c r="A12997">
        <v>12996</v>
      </c>
    </row>
    <row r="12998" spans="1:1" x14ac:dyDescent="0.25">
      <c r="A12998">
        <v>12997</v>
      </c>
    </row>
    <row r="12999" spans="1:1" x14ac:dyDescent="0.25">
      <c r="A12999">
        <v>12998</v>
      </c>
    </row>
    <row r="13000" spans="1:1" x14ac:dyDescent="0.25">
      <c r="A13000">
        <v>12999</v>
      </c>
    </row>
    <row r="13001" spans="1:1" x14ac:dyDescent="0.25">
      <c r="A13001">
        <v>13000</v>
      </c>
    </row>
    <row r="13002" spans="1:1" x14ac:dyDescent="0.25">
      <c r="A13002">
        <v>13001</v>
      </c>
    </row>
    <row r="13003" spans="1:1" x14ac:dyDescent="0.25">
      <c r="A13003">
        <v>13002</v>
      </c>
    </row>
    <row r="13004" spans="1:1" x14ac:dyDescent="0.25">
      <c r="A13004">
        <v>13003</v>
      </c>
    </row>
    <row r="13005" spans="1:1" x14ac:dyDescent="0.25">
      <c r="A13005">
        <v>13004</v>
      </c>
    </row>
    <row r="13006" spans="1:1" x14ac:dyDescent="0.25">
      <c r="A13006">
        <v>13005</v>
      </c>
    </row>
    <row r="13007" spans="1:1" x14ac:dyDescent="0.25">
      <c r="A13007">
        <v>13006</v>
      </c>
    </row>
    <row r="13008" spans="1:1" x14ac:dyDescent="0.25">
      <c r="A13008">
        <v>13007</v>
      </c>
    </row>
    <row r="13009" spans="1:1" x14ac:dyDescent="0.25">
      <c r="A13009">
        <v>13008</v>
      </c>
    </row>
    <row r="13010" spans="1:1" x14ac:dyDescent="0.25">
      <c r="A13010">
        <v>13009</v>
      </c>
    </row>
    <row r="13011" spans="1:1" x14ac:dyDescent="0.25">
      <c r="A13011">
        <v>13010</v>
      </c>
    </row>
    <row r="13012" spans="1:1" x14ac:dyDescent="0.25">
      <c r="A13012">
        <v>13011</v>
      </c>
    </row>
    <row r="13013" spans="1:1" x14ac:dyDescent="0.25">
      <c r="A13013">
        <v>13012</v>
      </c>
    </row>
    <row r="13014" spans="1:1" x14ac:dyDescent="0.25">
      <c r="A13014">
        <v>13013</v>
      </c>
    </row>
    <row r="13015" spans="1:1" x14ac:dyDescent="0.25">
      <c r="A13015">
        <v>13014</v>
      </c>
    </row>
    <row r="13016" spans="1:1" x14ac:dyDescent="0.25">
      <c r="A13016">
        <v>13015</v>
      </c>
    </row>
    <row r="13017" spans="1:1" x14ac:dyDescent="0.25">
      <c r="A13017">
        <v>13016</v>
      </c>
    </row>
    <row r="13018" spans="1:1" x14ac:dyDescent="0.25">
      <c r="A13018">
        <v>13017</v>
      </c>
    </row>
    <row r="13019" spans="1:1" x14ac:dyDescent="0.25">
      <c r="A13019">
        <v>13018</v>
      </c>
    </row>
    <row r="13020" spans="1:1" x14ac:dyDescent="0.25">
      <c r="A13020">
        <v>13019</v>
      </c>
    </row>
    <row r="13021" spans="1:1" x14ac:dyDescent="0.25">
      <c r="A13021">
        <v>13020</v>
      </c>
    </row>
    <row r="13022" spans="1:1" x14ac:dyDescent="0.25">
      <c r="A13022">
        <v>13021</v>
      </c>
    </row>
    <row r="13023" spans="1:1" x14ac:dyDescent="0.25">
      <c r="A13023">
        <v>13022</v>
      </c>
    </row>
    <row r="13024" spans="1:1" x14ac:dyDescent="0.25">
      <c r="A13024">
        <v>13023</v>
      </c>
    </row>
    <row r="13025" spans="1:1" x14ac:dyDescent="0.25">
      <c r="A13025">
        <v>13024</v>
      </c>
    </row>
    <row r="13026" spans="1:1" x14ac:dyDescent="0.25">
      <c r="A13026">
        <v>13025</v>
      </c>
    </row>
    <row r="13027" spans="1:1" x14ac:dyDescent="0.25">
      <c r="A13027">
        <v>13026</v>
      </c>
    </row>
    <row r="13028" spans="1:1" x14ac:dyDescent="0.25">
      <c r="A13028">
        <v>13027</v>
      </c>
    </row>
    <row r="13029" spans="1:1" x14ac:dyDescent="0.25">
      <c r="A13029">
        <v>13028</v>
      </c>
    </row>
    <row r="13030" spans="1:1" x14ac:dyDescent="0.25">
      <c r="A13030">
        <v>13029</v>
      </c>
    </row>
    <row r="13031" spans="1:1" x14ac:dyDescent="0.25">
      <c r="A13031">
        <v>13030</v>
      </c>
    </row>
    <row r="13032" spans="1:1" x14ac:dyDescent="0.25">
      <c r="A13032">
        <v>13031</v>
      </c>
    </row>
    <row r="13033" spans="1:1" x14ac:dyDescent="0.25">
      <c r="A13033">
        <v>13032</v>
      </c>
    </row>
    <row r="13034" spans="1:1" x14ac:dyDescent="0.25">
      <c r="A13034">
        <v>13033</v>
      </c>
    </row>
    <row r="13035" spans="1:1" x14ac:dyDescent="0.25">
      <c r="A13035">
        <v>13034</v>
      </c>
    </row>
    <row r="13036" spans="1:1" x14ac:dyDescent="0.25">
      <c r="A13036">
        <v>13035</v>
      </c>
    </row>
    <row r="13037" spans="1:1" x14ac:dyDescent="0.25">
      <c r="A13037">
        <v>13036</v>
      </c>
    </row>
    <row r="13038" spans="1:1" x14ac:dyDescent="0.25">
      <c r="A13038">
        <v>13037</v>
      </c>
    </row>
    <row r="13039" spans="1:1" x14ac:dyDescent="0.25">
      <c r="A13039">
        <v>13038</v>
      </c>
    </row>
    <row r="13040" spans="1:1" x14ac:dyDescent="0.25">
      <c r="A13040">
        <v>13039</v>
      </c>
    </row>
    <row r="13041" spans="1:1" x14ac:dyDescent="0.25">
      <c r="A13041">
        <v>13040</v>
      </c>
    </row>
    <row r="13042" spans="1:1" x14ac:dyDescent="0.25">
      <c r="A13042">
        <v>13041</v>
      </c>
    </row>
    <row r="13043" spans="1:1" x14ac:dyDescent="0.25">
      <c r="A13043">
        <v>13042</v>
      </c>
    </row>
    <row r="13044" spans="1:1" x14ac:dyDescent="0.25">
      <c r="A13044">
        <v>13043</v>
      </c>
    </row>
    <row r="13045" spans="1:1" x14ac:dyDescent="0.25">
      <c r="A13045">
        <v>13044</v>
      </c>
    </row>
    <row r="13046" spans="1:1" x14ac:dyDescent="0.25">
      <c r="A13046">
        <v>13045</v>
      </c>
    </row>
    <row r="13047" spans="1:1" x14ac:dyDescent="0.25">
      <c r="A13047">
        <v>13046</v>
      </c>
    </row>
    <row r="13048" spans="1:1" x14ac:dyDescent="0.25">
      <c r="A13048">
        <v>13047</v>
      </c>
    </row>
    <row r="13049" spans="1:1" x14ac:dyDescent="0.25">
      <c r="A13049">
        <v>13048</v>
      </c>
    </row>
    <row r="13050" spans="1:1" x14ac:dyDescent="0.25">
      <c r="A13050">
        <v>13049</v>
      </c>
    </row>
    <row r="13051" spans="1:1" x14ac:dyDescent="0.25">
      <c r="A13051">
        <v>13050</v>
      </c>
    </row>
    <row r="13052" spans="1:1" x14ac:dyDescent="0.25">
      <c r="A13052">
        <v>13051</v>
      </c>
    </row>
    <row r="13053" spans="1:1" x14ac:dyDescent="0.25">
      <c r="A13053">
        <v>13052</v>
      </c>
    </row>
    <row r="13054" spans="1:1" x14ac:dyDescent="0.25">
      <c r="A13054">
        <v>13053</v>
      </c>
    </row>
    <row r="13055" spans="1:1" x14ac:dyDescent="0.25">
      <c r="A13055">
        <v>13054</v>
      </c>
    </row>
    <row r="13056" spans="1:1" x14ac:dyDescent="0.25">
      <c r="A13056">
        <v>13055</v>
      </c>
    </row>
    <row r="13057" spans="1:1" x14ac:dyDescent="0.25">
      <c r="A13057">
        <v>13056</v>
      </c>
    </row>
    <row r="13058" spans="1:1" x14ac:dyDescent="0.25">
      <c r="A13058">
        <v>13057</v>
      </c>
    </row>
    <row r="13059" spans="1:1" x14ac:dyDescent="0.25">
      <c r="A13059">
        <v>13058</v>
      </c>
    </row>
    <row r="13060" spans="1:1" x14ac:dyDescent="0.25">
      <c r="A13060">
        <v>13059</v>
      </c>
    </row>
    <row r="13061" spans="1:1" x14ac:dyDescent="0.25">
      <c r="A13061">
        <v>13060</v>
      </c>
    </row>
    <row r="13062" spans="1:1" x14ac:dyDescent="0.25">
      <c r="A13062">
        <v>13061</v>
      </c>
    </row>
    <row r="13063" spans="1:1" x14ac:dyDescent="0.25">
      <c r="A13063">
        <v>13062</v>
      </c>
    </row>
    <row r="13064" spans="1:1" x14ac:dyDescent="0.25">
      <c r="A13064">
        <v>13063</v>
      </c>
    </row>
    <row r="13065" spans="1:1" x14ac:dyDescent="0.25">
      <c r="A13065">
        <v>13064</v>
      </c>
    </row>
    <row r="13066" spans="1:1" x14ac:dyDescent="0.25">
      <c r="A13066">
        <v>13065</v>
      </c>
    </row>
    <row r="13067" spans="1:1" x14ac:dyDescent="0.25">
      <c r="A13067">
        <v>13066</v>
      </c>
    </row>
    <row r="13068" spans="1:1" x14ac:dyDescent="0.25">
      <c r="A13068">
        <v>13067</v>
      </c>
    </row>
    <row r="13069" spans="1:1" x14ac:dyDescent="0.25">
      <c r="A13069">
        <v>13068</v>
      </c>
    </row>
    <row r="13070" spans="1:1" x14ac:dyDescent="0.25">
      <c r="A13070">
        <v>13069</v>
      </c>
    </row>
    <row r="13071" spans="1:1" x14ac:dyDescent="0.25">
      <c r="A13071">
        <v>13070</v>
      </c>
    </row>
    <row r="13072" spans="1:1" x14ac:dyDescent="0.25">
      <c r="A13072">
        <v>13071</v>
      </c>
    </row>
    <row r="13073" spans="1:1" x14ac:dyDescent="0.25">
      <c r="A13073">
        <v>13072</v>
      </c>
    </row>
    <row r="13074" spans="1:1" x14ac:dyDescent="0.25">
      <c r="A13074">
        <v>13073</v>
      </c>
    </row>
    <row r="13075" spans="1:1" x14ac:dyDescent="0.25">
      <c r="A13075">
        <v>13074</v>
      </c>
    </row>
    <row r="13076" spans="1:1" x14ac:dyDescent="0.25">
      <c r="A13076">
        <v>13075</v>
      </c>
    </row>
    <row r="13077" spans="1:1" x14ac:dyDescent="0.25">
      <c r="A13077">
        <v>13076</v>
      </c>
    </row>
    <row r="13078" spans="1:1" x14ac:dyDescent="0.25">
      <c r="A13078">
        <v>13077</v>
      </c>
    </row>
    <row r="13079" spans="1:1" x14ac:dyDescent="0.25">
      <c r="A13079">
        <v>13078</v>
      </c>
    </row>
    <row r="13080" spans="1:1" x14ac:dyDescent="0.25">
      <c r="A13080">
        <v>13079</v>
      </c>
    </row>
    <row r="13081" spans="1:1" x14ac:dyDescent="0.25">
      <c r="A13081">
        <v>13080</v>
      </c>
    </row>
    <row r="13082" spans="1:1" x14ac:dyDescent="0.25">
      <c r="A13082">
        <v>13081</v>
      </c>
    </row>
    <row r="13083" spans="1:1" x14ac:dyDescent="0.25">
      <c r="A13083">
        <v>13082</v>
      </c>
    </row>
    <row r="13084" spans="1:1" x14ac:dyDescent="0.25">
      <c r="A13084">
        <v>13083</v>
      </c>
    </row>
    <row r="13085" spans="1:1" x14ac:dyDescent="0.25">
      <c r="A13085">
        <v>13084</v>
      </c>
    </row>
    <row r="13086" spans="1:1" x14ac:dyDescent="0.25">
      <c r="A13086">
        <v>13085</v>
      </c>
    </row>
    <row r="13087" spans="1:1" x14ac:dyDescent="0.25">
      <c r="A13087">
        <v>13086</v>
      </c>
    </row>
    <row r="13088" spans="1:1" x14ac:dyDescent="0.25">
      <c r="A13088">
        <v>13087</v>
      </c>
    </row>
    <row r="13089" spans="1:1" x14ac:dyDescent="0.25">
      <c r="A13089">
        <v>13088</v>
      </c>
    </row>
    <row r="13090" spans="1:1" x14ac:dyDescent="0.25">
      <c r="A13090">
        <v>13089</v>
      </c>
    </row>
    <row r="13091" spans="1:1" x14ac:dyDescent="0.25">
      <c r="A13091">
        <v>13090</v>
      </c>
    </row>
    <row r="13092" spans="1:1" x14ac:dyDescent="0.25">
      <c r="A13092">
        <v>13091</v>
      </c>
    </row>
    <row r="13093" spans="1:1" x14ac:dyDescent="0.25">
      <c r="A13093">
        <v>13092</v>
      </c>
    </row>
    <row r="13094" spans="1:1" x14ac:dyDescent="0.25">
      <c r="A13094">
        <v>13093</v>
      </c>
    </row>
    <row r="13095" spans="1:1" x14ac:dyDescent="0.25">
      <c r="A13095">
        <v>13094</v>
      </c>
    </row>
    <row r="13096" spans="1:1" x14ac:dyDescent="0.25">
      <c r="A13096">
        <v>13095</v>
      </c>
    </row>
    <row r="13097" spans="1:1" x14ac:dyDescent="0.25">
      <c r="A13097">
        <v>13096</v>
      </c>
    </row>
    <row r="13098" spans="1:1" x14ac:dyDescent="0.25">
      <c r="A13098">
        <v>13097</v>
      </c>
    </row>
    <row r="13099" spans="1:1" x14ac:dyDescent="0.25">
      <c r="A13099">
        <v>13098</v>
      </c>
    </row>
    <row r="13100" spans="1:1" x14ac:dyDescent="0.25">
      <c r="A13100">
        <v>13099</v>
      </c>
    </row>
    <row r="13101" spans="1:1" x14ac:dyDescent="0.25">
      <c r="A13101">
        <v>13100</v>
      </c>
    </row>
    <row r="13102" spans="1:1" x14ac:dyDescent="0.25">
      <c r="A13102">
        <v>13101</v>
      </c>
    </row>
    <row r="13103" spans="1:1" x14ac:dyDescent="0.25">
      <c r="A13103">
        <v>13102</v>
      </c>
    </row>
    <row r="13104" spans="1:1" x14ac:dyDescent="0.25">
      <c r="A13104">
        <v>13103</v>
      </c>
    </row>
    <row r="13105" spans="1:1" x14ac:dyDescent="0.25">
      <c r="A13105">
        <v>13104</v>
      </c>
    </row>
    <row r="13106" spans="1:1" x14ac:dyDescent="0.25">
      <c r="A13106">
        <v>13105</v>
      </c>
    </row>
    <row r="13107" spans="1:1" x14ac:dyDescent="0.25">
      <c r="A13107">
        <v>13106</v>
      </c>
    </row>
    <row r="13108" spans="1:1" x14ac:dyDescent="0.25">
      <c r="A13108">
        <v>13107</v>
      </c>
    </row>
    <row r="13109" spans="1:1" x14ac:dyDescent="0.25">
      <c r="A13109">
        <v>13108</v>
      </c>
    </row>
    <row r="13110" spans="1:1" x14ac:dyDescent="0.25">
      <c r="A13110">
        <v>13109</v>
      </c>
    </row>
    <row r="13111" spans="1:1" x14ac:dyDescent="0.25">
      <c r="A13111">
        <v>13110</v>
      </c>
    </row>
    <row r="13112" spans="1:1" x14ac:dyDescent="0.25">
      <c r="A13112">
        <v>13111</v>
      </c>
    </row>
    <row r="13113" spans="1:1" x14ac:dyDescent="0.25">
      <c r="A13113">
        <v>13112</v>
      </c>
    </row>
    <row r="13114" spans="1:1" x14ac:dyDescent="0.25">
      <c r="A13114">
        <v>13113</v>
      </c>
    </row>
    <row r="13115" spans="1:1" x14ac:dyDescent="0.25">
      <c r="A13115">
        <v>13114</v>
      </c>
    </row>
    <row r="13116" spans="1:1" x14ac:dyDescent="0.25">
      <c r="A13116">
        <v>13115</v>
      </c>
    </row>
    <row r="13117" spans="1:1" x14ac:dyDescent="0.25">
      <c r="A13117">
        <v>13116</v>
      </c>
    </row>
    <row r="13118" spans="1:1" x14ac:dyDescent="0.25">
      <c r="A13118">
        <v>13117</v>
      </c>
    </row>
    <row r="13119" spans="1:1" x14ac:dyDescent="0.25">
      <c r="A13119">
        <v>13118</v>
      </c>
    </row>
    <row r="13120" spans="1:1" x14ac:dyDescent="0.25">
      <c r="A13120">
        <v>13119</v>
      </c>
    </row>
    <row r="13121" spans="1:1" x14ac:dyDescent="0.25">
      <c r="A13121">
        <v>13120</v>
      </c>
    </row>
    <row r="13122" spans="1:1" x14ac:dyDescent="0.25">
      <c r="A13122">
        <v>13121</v>
      </c>
    </row>
    <row r="13123" spans="1:1" x14ac:dyDescent="0.25">
      <c r="A13123">
        <v>13122</v>
      </c>
    </row>
    <row r="13124" spans="1:1" x14ac:dyDescent="0.25">
      <c r="A13124">
        <v>13123</v>
      </c>
    </row>
    <row r="13125" spans="1:1" x14ac:dyDescent="0.25">
      <c r="A13125">
        <v>13124</v>
      </c>
    </row>
    <row r="13126" spans="1:1" x14ac:dyDescent="0.25">
      <c r="A13126">
        <v>13125</v>
      </c>
    </row>
    <row r="13127" spans="1:1" x14ac:dyDescent="0.25">
      <c r="A13127">
        <v>13126</v>
      </c>
    </row>
    <row r="13128" spans="1:1" x14ac:dyDescent="0.25">
      <c r="A13128">
        <v>13127</v>
      </c>
    </row>
    <row r="13129" spans="1:1" x14ac:dyDescent="0.25">
      <c r="A13129">
        <v>13128</v>
      </c>
    </row>
    <row r="13130" spans="1:1" x14ac:dyDescent="0.25">
      <c r="A13130">
        <v>13129</v>
      </c>
    </row>
    <row r="13131" spans="1:1" x14ac:dyDescent="0.25">
      <c r="A13131">
        <v>13130</v>
      </c>
    </row>
    <row r="13132" spans="1:1" x14ac:dyDescent="0.25">
      <c r="A13132">
        <v>13131</v>
      </c>
    </row>
    <row r="13133" spans="1:1" x14ac:dyDescent="0.25">
      <c r="A13133">
        <v>13132</v>
      </c>
    </row>
    <row r="13134" spans="1:1" x14ac:dyDescent="0.25">
      <c r="A13134">
        <v>13133</v>
      </c>
    </row>
    <row r="13135" spans="1:1" x14ac:dyDescent="0.25">
      <c r="A13135">
        <v>13134</v>
      </c>
    </row>
    <row r="13136" spans="1:1" x14ac:dyDescent="0.25">
      <c r="A13136">
        <v>13135</v>
      </c>
    </row>
    <row r="13137" spans="1:1" x14ac:dyDescent="0.25">
      <c r="A13137">
        <v>13136</v>
      </c>
    </row>
    <row r="13138" spans="1:1" x14ac:dyDescent="0.25">
      <c r="A13138">
        <v>13137</v>
      </c>
    </row>
    <row r="13139" spans="1:1" x14ac:dyDescent="0.25">
      <c r="A13139">
        <v>13138</v>
      </c>
    </row>
    <row r="13140" spans="1:1" x14ac:dyDescent="0.25">
      <c r="A13140">
        <v>13139</v>
      </c>
    </row>
    <row r="13141" spans="1:1" x14ac:dyDescent="0.25">
      <c r="A13141">
        <v>13140</v>
      </c>
    </row>
    <row r="13142" spans="1:1" x14ac:dyDescent="0.25">
      <c r="A13142">
        <v>13141</v>
      </c>
    </row>
    <row r="13143" spans="1:1" x14ac:dyDescent="0.25">
      <c r="A13143">
        <v>13142</v>
      </c>
    </row>
    <row r="13144" spans="1:1" x14ac:dyDescent="0.25">
      <c r="A13144">
        <v>13143</v>
      </c>
    </row>
    <row r="13145" spans="1:1" x14ac:dyDescent="0.25">
      <c r="A13145">
        <v>13144</v>
      </c>
    </row>
    <row r="13146" spans="1:1" x14ac:dyDescent="0.25">
      <c r="A13146">
        <v>13145</v>
      </c>
    </row>
    <row r="13147" spans="1:1" x14ac:dyDescent="0.25">
      <c r="A13147">
        <v>13146</v>
      </c>
    </row>
    <row r="13148" spans="1:1" x14ac:dyDescent="0.25">
      <c r="A13148">
        <v>13147</v>
      </c>
    </row>
    <row r="13149" spans="1:1" x14ac:dyDescent="0.25">
      <c r="A13149">
        <v>13148</v>
      </c>
    </row>
    <row r="13150" spans="1:1" x14ac:dyDescent="0.25">
      <c r="A13150">
        <v>13149</v>
      </c>
    </row>
    <row r="13151" spans="1:1" x14ac:dyDescent="0.25">
      <c r="A13151">
        <v>13150</v>
      </c>
    </row>
    <row r="13152" spans="1:1" x14ac:dyDescent="0.25">
      <c r="A13152">
        <v>13151</v>
      </c>
    </row>
    <row r="13153" spans="1:1" x14ac:dyDescent="0.25">
      <c r="A13153">
        <v>13152</v>
      </c>
    </row>
    <row r="13154" spans="1:1" x14ac:dyDescent="0.25">
      <c r="A13154">
        <v>13153</v>
      </c>
    </row>
    <row r="13155" spans="1:1" x14ac:dyDescent="0.25">
      <c r="A13155">
        <v>13154</v>
      </c>
    </row>
    <row r="13156" spans="1:1" x14ac:dyDescent="0.25">
      <c r="A13156">
        <v>13155</v>
      </c>
    </row>
    <row r="13157" spans="1:1" x14ac:dyDescent="0.25">
      <c r="A13157">
        <v>13156</v>
      </c>
    </row>
    <row r="13158" spans="1:1" x14ac:dyDescent="0.25">
      <c r="A13158">
        <v>13157</v>
      </c>
    </row>
    <row r="13159" spans="1:1" x14ac:dyDescent="0.25">
      <c r="A13159">
        <v>13158</v>
      </c>
    </row>
    <row r="13160" spans="1:1" x14ac:dyDescent="0.25">
      <c r="A13160">
        <v>13159</v>
      </c>
    </row>
    <row r="13161" spans="1:1" x14ac:dyDescent="0.25">
      <c r="A13161">
        <v>13160</v>
      </c>
    </row>
    <row r="13162" spans="1:1" x14ac:dyDescent="0.25">
      <c r="A13162">
        <v>13161</v>
      </c>
    </row>
    <row r="13163" spans="1:1" x14ac:dyDescent="0.25">
      <c r="A13163">
        <v>13162</v>
      </c>
    </row>
    <row r="13164" spans="1:1" x14ac:dyDescent="0.25">
      <c r="A13164">
        <v>13163</v>
      </c>
    </row>
    <row r="13165" spans="1:1" x14ac:dyDescent="0.25">
      <c r="A13165">
        <v>13164</v>
      </c>
    </row>
    <row r="13166" spans="1:1" x14ac:dyDescent="0.25">
      <c r="A13166">
        <v>13165</v>
      </c>
    </row>
    <row r="13167" spans="1:1" x14ac:dyDescent="0.25">
      <c r="A13167">
        <v>13166</v>
      </c>
    </row>
    <row r="13168" spans="1:1" x14ac:dyDescent="0.25">
      <c r="A13168">
        <v>13167</v>
      </c>
    </row>
    <row r="13169" spans="1:1" x14ac:dyDescent="0.25">
      <c r="A13169">
        <v>13168</v>
      </c>
    </row>
    <row r="13170" spans="1:1" x14ac:dyDescent="0.25">
      <c r="A13170">
        <v>13169</v>
      </c>
    </row>
    <row r="13171" spans="1:1" x14ac:dyDescent="0.25">
      <c r="A13171">
        <v>13170</v>
      </c>
    </row>
    <row r="13172" spans="1:1" x14ac:dyDescent="0.25">
      <c r="A13172">
        <v>13171</v>
      </c>
    </row>
    <row r="13173" spans="1:1" x14ac:dyDescent="0.25">
      <c r="A13173">
        <v>13172</v>
      </c>
    </row>
    <row r="13174" spans="1:1" x14ac:dyDescent="0.25">
      <c r="A13174">
        <v>13173</v>
      </c>
    </row>
    <row r="13175" spans="1:1" x14ac:dyDescent="0.25">
      <c r="A13175">
        <v>13174</v>
      </c>
    </row>
    <row r="13176" spans="1:1" x14ac:dyDescent="0.25">
      <c r="A13176">
        <v>13175</v>
      </c>
    </row>
    <row r="13177" spans="1:1" x14ac:dyDescent="0.25">
      <c r="A13177">
        <v>13176</v>
      </c>
    </row>
    <row r="13178" spans="1:1" x14ac:dyDescent="0.25">
      <c r="A13178">
        <v>13177</v>
      </c>
    </row>
    <row r="13179" spans="1:1" x14ac:dyDescent="0.25">
      <c r="A13179">
        <v>13178</v>
      </c>
    </row>
    <row r="13180" spans="1:1" x14ac:dyDescent="0.25">
      <c r="A13180">
        <v>13179</v>
      </c>
    </row>
    <row r="13181" spans="1:1" x14ac:dyDescent="0.25">
      <c r="A13181">
        <v>13180</v>
      </c>
    </row>
    <row r="13182" spans="1:1" x14ac:dyDescent="0.25">
      <c r="A13182">
        <v>13181</v>
      </c>
    </row>
    <row r="13183" spans="1:1" x14ac:dyDescent="0.25">
      <c r="A13183">
        <v>13182</v>
      </c>
    </row>
    <row r="13184" spans="1:1" x14ac:dyDescent="0.25">
      <c r="A13184">
        <v>13183</v>
      </c>
    </row>
    <row r="13185" spans="1:1" x14ac:dyDescent="0.25">
      <c r="A13185">
        <v>13184</v>
      </c>
    </row>
    <row r="13186" spans="1:1" x14ac:dyDescent="0.25">
      <c r="A13186">
        <v>13185</v>
      </c>
    </row>
    <row r="13187" spans="1:1" x14ac:dyDescent="0.25">
      <c r="A13187">
        <v>13186</v>
      </c>
    </row>
    <row r="13188" spans="1:1" x14ac:dyDescent="0.25">
      <c r="A13188">
        <v>13187</v>
      </c>
    </row>
    <row r="13189" spans="1:1" x14ac:dyDescent="0.25">
      <c r="A13189">
        <v>13188</v>
      </c>
    </row>
    <row r="13190" spans="1:1" x14ac:dyDescent="0.25">
      <c r="A13190">
        <v>13189</v>
      </c>
    </row>
    <row r="13191" spans="1:1" x14ac:dyDescent="0.25">
      <c r="A13191">
        <v>13190</v>
      </c>
    </row>
    <row r="13192" spans="1:1" x14ac:dyDescent="0.25">
      <c r="A13192">
        <v>13191</v>
      </c>
    </row>
    <row r="13193" spans="1:1" x14ac:dyDescent="0.25">
      <c r="A13193">
        <v>13192</v>
      </c>
    </row>
    <row r="13194" spans="1:1" x14ac:dyDescent="0.25">
      <c r="A13194">
        <v>13193</v>
      </c>
    </row>
    <row r="13195" spans="1:1" x14ac:dyDescent="0.25">
      <c r="A13195">
        <v>13194</v>
      </c>
    </row>
    <row r="13196" spans="1:1" x14ac:dyDescent="0.25">
      <c r="A13196">
        <v>13195</v>
      </c>
    </row>
    <row r="13197" spans="1:1" x14ac:dyDescent="0.25">
      <c r="A13197">
        <v>13196</v>
      </c>
    </row>
    <row r="13198" spans="1:1" x14ac:dyDescent="0.25">
      <c r="A13198">
        <v>13197</v>
      </c>
    </row>
    <row r="13199" spans="1:1" x14ac:dyDescent="0.25">
      <c r="A13199">
        <v>13198</v>
      </c>
    </row>
    <row r="13200" spans="1:1" x14ac:dyDescent="0.25">
      <c r="A13200">
        <v>13199</v>
      </c>
    </row>
    <row r="13201" spans="1:1" x14ac:dyDescent="0.25">
      <c r="A13201">
        <v>13200</v>
      </c>
    </row>
    <row r="13202" spans="1:1" x14ac:dyDescent="0.25">
      <c r="A13202">
        <v>13201</v>
      </c>
    </row>
    <row r="13203" spans="1:1" x14ac:dyDescent="0.25">
      <c r="A13203">
        <v>13202</v>
      </c>
    </row>
    <row r="13204" spans="1:1" x14ac:dyDescent="0.25">
      <c r="A13204">
        <v>13203</v>
      </c>
    </row>
    <row r="13205" spans="1:1" x14ac:dyDescent="0.25">
      <c r="A13205">
        <v>13204</v>
      </c>
    </row>
    <row r="13206" spans="1:1" x14ac:dyDescent="0.25">
      <c r="A13206">
        <v>13205</v>
      </c>
    </row>
    <row r="13207" spans="1:1" x14ac:dyDescent="0.25">
      <c r="A13207">
        <v>13206</v>
      </c>
    </row>
    <row r="13208" spans="1:1" x14ac:dyDescent="0.25">
      <c r="A13208">
        <v>13207</v>
      </c>
    </row>
    <row r="13209" spans="1:1" x14ac:dyDescent="0.25">
      <c r="A13209">
        <v>13208</v>
      </c>
    </row>
    <row r="13210" spans="1:1" x14ac:dyDescent="0.25">
      <c r="A13210">
        <v>13209</v>
      </c>
    </row>
    <row r="13211" spans="1:1" x14ac:dyDescent="0.25">
      <c r="A13211">
        <v>13210</v>
      </c>
    </row>
    <row r="13212" spans="1:1" x14ac:dyDescent="0.25">
      <c r="A13212">
        <v>13211</v>
      </c>
    </row>
    <row r="13213" spans="1:1" x14ac:dyDescent="0.25">
      <c r="A13213">
        <v>13212</v>
      </c>
    </row>
    <row r="13214" spans="1:1" x14ac:dyDescent="0.25">
      <c r="A13214">
        <v>13213</v>
      </c>
    </row>
    <row r="13215" spans="1:1" x14ac:dyDescent="0.25">
      <c r="A13215">
        <v>13214</v>
      </c>
    </row>
    <row r="13216" spans="1:1" x14ac:dyDescent="0.25">
      <c r="A13216">
        <v>13215</v>
      </c>
    </row>
    <row r="13217" spans="1:1" x14ac:dyDescent="0.25">
      <c r="A13217">
        <v>13216</v>
      </c>
    </row>
    <row r="13218" spans="1:1" x14ac:dyDescent="0.25">
      <c r="A13218">
        <v>13217</v>
      </c>
    </row>
    <row r="13219" spans="1:1" x14ac:dyDescent="0.25">
      <c r="A13219">
        <v>13218</v>
      </c>
    </row>
    <row r="13220" spans="1:1" x14ac:dyDescent="0.25">
      <c r="A13220">
        <v>13219</v>
      </c>
    </row>
    <row r="13221" spans="1:1" x14ac:dyDescent="0.25">
      <c r="A13221">
        <v>13220</v>
      </c>
    </row>
    <row r="13222" spans="1:1" x14ac:dyDescent="0.25">
      <c r="A13222">
        <v>13221</v>
      </c>
    </row>
    <row r="13223" spans="1:1" x14ac:dyDescent="0.25">
      <c r="A13223">
        <v>13222</v>
      </c>
    </row>
    <row r="13224" spans="1:1" x14ac:dyDescent="0.25">
      <c r="A13224">
        <v>13223</v>
      </c>
    </row>
    <row r="13225" spans="1:1" x14ac:dyDescent="0.25">
      <c r="A13225">
        <v>13224</v>
      </c>
    </row>
    <row r="13226" spans="1:1" x14ac:dyDescent="0.25">
      <c r="A13226">
        <v>13225</v>
      </c>
    </row>
    <row r="13227" spans="1:1" x14ac:dyDescent="0.25">
      <c r="A13227">
        <v>13226</v>
      </c>
    </row>
    <row r="13228" spans="1:1" x14ac:dyDescent="0.25">
      <c r="A13228">
        <v>13227</v>
      </c>
    </row>
    <row r="13229" spans="1:1" x14ac:dyDescent="0.25">
      <c r="A13229">
        <v>13228</v>
      </c>
    </row>
    <row r="13230" spans="1:1" x14ac:dyDescent="0.25">
      <c r="A13230">
        <v>13229</v>
      </c>
    </row>
    <row r="13231" spans="1:1" x14ac:dyDescent="0.25">
      <c r="A13231">
        <v>13230</v>
      </c>
    </row>
    <row r="13232" spans="1:1" x14ac:dyDescent="0.25">
      <c r="A13232">
        <v>13231</v>
      </c>
    </row>
    <row r="13233" spans="1:1" x14ac:dyDescent="0.25">
      <c r="A13233">
        <v>13232</v>
      </c>
    </row>
    <row r="13234" spans="1:1" x14ac:dyDescent="0.25">
      <c r="A13234">
        <v>13233</v>
      </c>
    </row>
    <row r="13235" spans="1:1" x14ac:dyDescent="0.25">
      <c r="A13235">
        <v>13234</v>
      </c>
    </row>
    <row r="13236" spans="1:1" x14ac:dyDescent="0.25">
      <c r="A13236">
        <v>13235</v>
      </c>
    </row>
    <row r="13237" spans="1:1" x14ac:dyDescent="0.25">
      <c r="A13237">
        <v>13236</v>
      </c>
    </row>
    <row r="13238" spans="1:1" x14ac:dyDescent="0.25">
      <c r="A13238">
        <v>13237</v>
      </c>
    </row>
    <row r="13239" spans="1:1" x14ac:dyDescent="0.25">
      <c r="A13239">
        <v>13238</v>
      </c>
    </row>
    <row r="13240" spans="1:1" x14ac:dyDescent="0.25">
      <c r="A13240">
        <v>13239</v>
      </c>
    </row>
    <row r="13241" spans="1:1" x14ac:dyDescent="0.25">
      <c r="A13241">
        <v>13240</v>
      </c>
    </row>
    <row r="13242" spans="1:1" x14ac:dyDescent="0.25">
      <c r="A13242">
        <v>13241</v>
      </c>
    </row>
    <row r="13243" spans="1:1" x14ac:dyDescent="0.25">
      <c r="A13243">
        <v>13242</v>
      </c>
    </row>
    <row r="13244" spans="1:1" x14ac:dyDescent="0.25">
      <c r="A13244">
        <v>13243</v>
      </c>
    </row>
    <row r="13245" spans="1:1" x14ac:dyDescent="0.25">
      <c r="A13245">
        <v>13244</v>
      </c>
    </row>
    <row r="13246" spans="1:1" x14ac:dyDescent="0.25">
      <c r="A13246">
        <v>13245</v>
      </c>
    </row>
    <row r="13247" spans="1:1" x14ac:dyDescent="0.25">
      <c r="A13247">
        <v>13246</v>
      </c>
    </row>
    <row r="13248" spans="1:1" x14ac:dyDescent="0.25">
      <c r="A13248">
        <v>13247</v>
      </c>
    </row>
    <row r="13249" spans="1:1" x14ac:dyDescent="0.25">
      <c r="A13249">
        <v>13248</v>
      </c>
    </row>
    <row r="13250" spans="1:1" x14ac:dyDescent="0.25">
      <c r="A13250">
        <v>13249</v>
      </c>
    </row>
    <row r="13251" spans="1:1" x14ac:dyDescent="0.25">
      <c r="A13251">
        <v>13250</v>
      </c>
    </row>
    <row r="13252" spans="1:1" x14ac:dyDescent="0.25">
      <c r="A13252">
        <v>13251</v>
      </c>
    </row>
    <row r="13253" spans="1:1" x14ac:dyDescent="0.25">
      <c r="A13253">
        <v>13252</v>
      </c>
    </row>
    <row r="13254" spans="1:1" x14ac:dyDescent="0.25">
      <c r="A13254">
        <v>13253</v>
      </c>
    </row>
    <row r="13255" spans="1:1" x14ac:dyDescent="0.25">
      <c r="A13255">
        <v>13254</v>
      </c>
    </row>
    <row r="13256" spans="1:1" x14ac:dyDescent="0.25">
      <c r="A13256">
        <v>13255</v>
      </c>
    </row>
    <row r="13257" spans="1:1" x14ac:dyDescent="0.25">
      <c r="A13257">
        <v>13256</v>
      </c>
    </row>
    <row r="13258" spans="1:1" x14ac:dyDescent="0.25">
      <c r="A13258">
        <v>13257</v>
      </c>
    </row>
    <row r="13259" spans="1:1" x14ac:dyDescent="0.25">
      <c r="A13259">
        <v>13258</v>
      </c>
    </row>
    <row r="13260" spans="1:1" x14ac:dyDescent="0.25">
      <c r="A13260">
        <v>13259</v>
      </c>
    </row>
    <row r="13261" spans="1:1" x14ac:dyDescent="0.25">
      <c r="A13261">
        <v>13260</v>
      </c>
    </row>
    <row r="13262" spans="1:1" x14ac:dyDescent="0.25">
      <c r="A13262">
        <v>13261</v>
      </c>
    </row>
    <row r="13263" spans="1:1" x14ac:dyDescent="0.25">
      <c r="A13263">
        <v>13262</v>
      </c>
    </row>
    <row r="13264" spans="1:1" x14ac:dyDescent="0.25">
      <c r="A13264">
        <v>13263</v>
      </c>
    </row>
    <row r="13265" spans="1:1" x14ac:dyDescent="0.25">
      <c r="A13265">
        <v>13264</v>
      </c>
    </row>
    <row r="13266" spans="1:1" x14ac:dyDescent="0.25">
      <c r="A13266">
        <v>13265</v>
      </c>
    </row>
    <row r="13267" spans="1:1" x14ac:dyDescent="0.25">
      <c r="A13267">
        <v>13266</v>
      </c>
    </row>
    <row r="13268" spans="1:1" x14ac:dyDescent="0.25">
      <c r="A13268">
        <v>13267</v>
      </c>
    </row>
    <row r="13269" spans="1:1" x14ac:dyDescent="0.25">
      <c r="A13269">
        <v>13268</v>
      </c>
    </row>
    <row r="13270" spans="1:1" x14ac:dyDescent="0.25">
      <c r="A13270">
        <v>13269</v>
      </c>
    </row>
    <row r="13271" spans="1:1" x14ac:dyDescent="0.25">
      <c r="A13271">
        <v>13270</v>
      </c>
    </row>
    <row r="13272" spans="1:1" x14ac:dyDescent="0.25">
      <c r="A13272">
        <v>13271</v>
      </c>
    </row>
    <row r="13273" spans="1:1" x14ac:dyDescent="0.25">
      <c r="A13273">
        <v>13272</v>
      </c>
    </row>
    <row r="13274" spans="1:1" x14ac:dyDescent="0.25">
      <c r="A13274">
        <v>13273</v>
      </c>
    </row>
    <row r="13275" spans="1:1" x14ac:dyDescent="0.25">
      <c r="A13275">
        <v>13274</v>
      </c>
    </row>
    <row r="13276" spans="1:1" x14ac:dyDescent="0.25">
      <c r="A13276">
        <v>13275</v>
      </c>
    </row>
    <row r="13277" spans="1:1" x14ac:dyDescent="0.25">
      <c r="A13277">
        <v>13276</v>
      </c>
    </row>
    <row r="13278" spans="1:1" x14ac:dyDescent="0.25">
      <c r="A13278">
        <v>13277</v>
      </c>
    </row>
    <row r="13279" spans="1:1" x14ac:dyDescent="0.25">
      <c r="A13279">
        <v>13278</v>
      </c>
    </row>
    <row r="13280" spans="1:1" x14ac:dyDescent="0.25">
      <c r="A13280">
        <v>13279</v>
      </c>
    </row>
    <row r="13281" spans="1:1" x14ac:dyDescent="0.25">
      <c r="A13281">
        <v>13280</v>
      </c>
    </row>
    <row r="13282" spans="1:1" x14ac:dyDescent="0.25">
      <c r="A13282">
        <v>13281</v>
      </c>
    </row>
    <row r="13283" spans="1:1" x14ac:dyDescent="0.25">
      <c r="A13283">
        <v>13282</v>
      </c>
    </row>
    <row r="13284" spans="1:1" x14ac:dyDescent="0.25">
      <c r="A13284">
        <v>13283</v>
      </c>
    </row>
    <row r="13285" spans="1:1" x14ac:dyDescent="0.25">
      <c r="A13285">
        <v>13284</v>
      </c>
    </row>
    <row r="13286" spans="1:1" x14ac:dyDescent="0.25">
      <c r="A13286">
        <v>13285</v>
      </c>
    </row>
    <row r="13287" spans="1:1" x14ac:dyDescent="0.25">
      <c r="A13287">
        <v>13286</v>
      </c>
    </row>
    <row r="13288" spans="1:1" x14ac:dyDescent="0.25">
      <c r="A13288">
        <v>13287</v>
      </c>
    </row>
    <row r="13289" spans="1:1" x14ac:dyDescent="0.25">
      <c r="A13289">
        <v>13288</v>
      </c>
    </row>
    <row r="13290" spans="1:1" x14ac:dyDescent="0.25">
      <c r="A13290">
        <v>13289</v>
      </c>
    </row>
    <row r="13291" spans="1:1" x14ac:dyDescent="0.25">
      <c r="A13291">
        <v>13290</v>
      </c>
    </row>
    <row r="13292" spans="1:1" x14ac:dyDescent="0.25">
      <c r="A13292">
        <v>13291</v>
      </c>
    </row>
    <row r="13293" spans="1:1" x14ac:dyDescent="0.25">
      <c r="A13293">
        <v>13292</v>
      </c>
    </row>
    <row r="13294" spans="1:1" x14ac:dyDescent="0.25">
      <c r="A13294">
        <v>13293</v>
      </c>
    </row>
    <row r="13295" spans="1:1" x14ac:dyDescent="0.25">
      <c r="A13295">
        <v>13294</v>
      </c>
    </row>
    <row r="13296" spans="1:1" x14ac:dyDescent="0.25">
      <c r="A13296">
        <v>13295</v>
      </c>
    </row>
    <row r="13297" spans="1:1" x14ac:dyDescent="0.25">
      <c r="A13297">
        <v>13296</v>
      </c>
    </row>
    <row r="13298" spans="1:1" x14ac:dyDescent="0.25">
      <c r="A13298">
        <v>13297</v>
      </c>
    </row>
    <row r="13299" spans="1:1" x14ac:dyDescent="0.25">
      <c r="A13299">
        <v>13298</v>
      </c>
    </row>
    <row r="13300" spans="1:1" x14ac:dyDescent="0.25">
      <c r="A13300">
        <v>13299</v>
      </c>
    </row>
    <row r="13301" spans="1:1" x14ac:dyDescent="0.25">
      <c r="A13301">
        <v>13300</v>
      </c>
    </row>
    <row r="13302" spans="1:1" x14ac:dyDescent="0.25">
      <c r="A13302">
        <v>13301</v>
      </c>
    </row>
    <row r="13303" spans="1:1" x14ac:dyDescent="0.25">
      <c r="A13303">
        <v>13302</v>
      </c>
    </row>
    <row r="13304" spans="1:1" x14ac:dyDescent="0.25">
      <c r="A13304">
        <v>13303</v>
      </c>
    </row>
    <row r="13305" spans="1:1" x14ac:dyDescent="0.25">
      <c r="A13305">
        <v>13304</v>
      </c>
    </row>
    <row r="13306" spans="1:1" x14ac:dyDescent="0.25">
      <c r="A13306">
        <v>13305</v>
      </c>
    </row>
    <row r="13307" spans="1:1" x14ac:dyDescent="0.25">
      <c r="A13307">
        <v>13306</v>
      </c>
    </row>
    <row r="13308" spans="1:1" x14ac:dyDescent="0.25">
      <c r="A13308">
        <v>13307</v>
      </c>
    </row>
    <row r="13309" spans="1:1" x14ac:dyDescent="0.25">
      <c r="A13309">
        <v>13308</v>
      </c>
    </row>
    <row r="13310" spans="1:1" x14ac:dyDescent="0.25">
      <c r="A13310">
        <v>13309</v>
      </c>
    </row>
    <row r="13311" spans="1:1" x14ac:dyDescent="0.25">
      <c r="A13311">
        <v>13310</v>
      </c>
    </row>
    <row r="13312" spans="1:1" x14ac:dyDescent="0.25">
      <c r="A13312">
        <v>13311</v>
      </c>
    </row>
    <row r="13313" spans="1:1" x14ac:dyDescent="0.25">
      <c r="A13313">
        <v>13312</v>
      </c>
    </row>
    <row r="13314" spans="1:1" x14ac:dyDescent="0.25">
      <c r="A13314">
        <v>13313</v>
      </c>
    </row>
    <row r="13315" spans="1:1" x14ac:dyDescent="0.25">
      <c r="A13315">
        <v>13314</v>
      </c>
    </row>
    <row r="13316" spans="1:1" x14ac:dyDescent="0.25">
      <c r="A13316">
        <v>13315</v>
      </c>
    </row>
    <row r="13317" spans="1:1" x14ac:dyDescent="0.25">
      <c r="A13317">
        <v>13316</v>
      </c>
    </row>
    <row r="13318" spans="1:1" x14ac:dyDescent="0.25">
      <c r="A13318">
        <v>13317</v>
      </c>
    </row>
    <row r="13319" spans="1:1" x14ac:dyDescent="0.25">
      <c r="A13319">
        <v>13318</v>
      </c>
    </row>
    <row r="13320" spans="1:1" x14ac:dyDescent="0.25">
      <c r="A13320">
        <v>13319</v>
      </c>
    </row>
    <row r="13321" spans="1:1" x14ac:dyDescent="0.25">
      <c r="A13321">
        <v>13320</v>
      </c>
    </row>
    <row r="13322" spans="1:1" x14ac:dyDescent="0.25">
      <c r="A13322">
        <v>13321</v>
      </c>
    </row>
    <row r="13323" spans="1:1" x14ac:dyDescent="0.25">
      <c r="A13323">
        <v>13322</v>
      </c>
    </row>
    <row r="13324" spans="1:1" x14ac:dyDescent="0.25">
      <c r="A13324">
        <v>13323</v>
      </c>
    </row>
    <row r="13325" spans="1:1" x14ac:dyDescent="0.25">
      <c r="A13325">
        <v>13324</v>
      </c>
    </row>
    <row r="13326" spans="1:1" x14ac:dyDescent="0.25">
      <c r="A13326">
        <v>13325</v>
      </c>
    </row>
    <row r="13327" spans="1:1" x14ac:dyDescent="0.25">
      <c r="A13327">
        <v>13326</v>
      </c>
    </row>
    <row r="13328" spans="1:1" x14ac:dyDescent="0.25">
      <c r="A13328">
        <v>13327</v>
      </c>
    </row>
    <row r="13329" spans="1:1" x14ac:dyDescent="0.25">
      <c r="A13329">
        <v>13328</v>
      </c>
    </row>
    <row r="13330" spans="1:1" x14ac:dyDescent="0.25">
      <c r="A13330">
        <v>13329</v>
      </c>
    </row>
    <row r="13331" spans="1:1" x14ac:dyDescent="0.25">
      <c r="A13331">
        <v>13330</v>
      </c>
    </row>
    <row r="13332" spans="1:1" x14ac:dyDescent="0.25">
      <c r="A13332">
        <v>13331</v>
      </c>
    </row>
    <row r="13333" spans="1:1" x14ac:dyDescent="0.25">
      <c r="A13333">
        <v>13332</v>
      </c>
    </row>
    <row r="13334" spans="1:1" x14ac:dyDescent="0.25">
      <c r="A13334">
        <v>13333</v>
      </c>
    </row>
    <row r="13335" spans="1:1" x14ac:dyDescent="0.25">
      <c r="A13335">
        <v>13334</v>
      </c>
    </row>
    <row r="13336" spans="1:1" x14ac:dyDescent="0.25">
      <c r="A13336">
        <v>13335</v>
      </c>
    </row>
    <row r="13337" spans="1:1" x14ac:dyDescent="0.25">
      <c r="A13337">
        <v>13336</v>
      </c>
    </row>
    <row r="13338" spans="1:1" x14ac:dyDescent="0.25">
      <c r="A13338">
        <v>13337</v>
      </c>
    </row>
    <row r="13339" spans="1:1" x14ac:dyDescent="0.25">
      <c r="A13339">
        <v>13338</v>
      </c>
    </row>
    <row r="13340" spans="1:1" x14ac:dyDescent="0.25">
      <c r="A13340">
        <v>13339</v>
      </c>
    </row>
    <row r="13341" spans="1:1" x14ac:dyDescent="0.25">
      <c r="A13341">
        <v>13340</v>
      </c>
    </row>
    <row r="13342" spans="1:1" x14ac:dyDescent="0.25">
      <c r="A13342">
        <v>13341</v>
      </c>
    </row>
    <row r="13343" spans="1:1" x14ac:dyDescent="0.25">
      <c r="A13343">
        <v>13342</v>
      </c>
    </row>
    <row r="13344" spans="1:1" x14ac:dyDescent="0.25">
      <c r="A13344">
        <v>13343</v>
      </c>
    </row>
    <row r="13345" spans="1:1" x14ac:dyDescent="0.25">
      <c r="A13345">
        <v>13344</v>
      </c>
    </row>
    <row r="13346" spans="1:1" x14ac:dyDescent="0.25">
      <c r="A13346">
        <v>13345</v>
      </c>
    </row>
    <row r="13347" spans="1:1" x14ac:dyDescent="0.25">
      <c r="A13347">
        <v>13346</v>
      </c>
    </row>
    <row r="13348" spans="1:1" x14ac:dyDescent="0.25">
      <c r="A13348">
        <v>13347</v>
      </c>
    </row>
    <row r="13349" spans="1:1" x14ac:dyDescent="0.25">
      <c r="A13349">
        <v>13348</v>
      </c>
    </row>
    <row r="13350" spans="1:1" x14ac:dyDescent="0.25">
      <c r="A13350">
        <v>13349</v>
      </c>
    </row>
    <row r="13351" spans="1:1" x14ac:dyDescent="0.25">
      <c r="A13351">
        <v>13350</v>
      </c>
    </row>
    <row r="13352" spans="1:1" x14ac:dyDescent="0.25">
      <c r="A13352">
        <v>13351</v>
      </c>
    </row>
    <row r="13353" spans="1:1" x14ac:dyDescent="0.25">
      <c r="A13353">
        <v>13352</v>
      </c>
    </row>
    <row r="13354" spans="1:1" x14ac:dyDescent="0.25">
      <c r="A13354">
        <v>13353</v>
      </c>
    </row>
    <row r="13355" spans="1:1" x14ac:dyDescent="0.25">
      <c r="A13355">
        <v>13354</v>
      </c>
    </row>
    <row r="13356" spans="1:1" x14ac:dyDescent="0.25">
      <c r="A13356">
        <v>13355</v>
      </c>
    </row>
    <row r="13357" spans="1:1" x14ac:dyDescent="0.25">
      <c r="A13357">
        <v>13356</v>
      </c>
    </row>
    <row r="13358" spans="1:1" x14ac:dyDescent="0.25">
      <c r="A13358">
        <v>13357</v>
      </c>
    </row>
    <row r="13359" spans="1:1" x14ac:dyDescent="0.25">
      <c r="A13359">
        <v>13358</v>
      </c>
    </row>
    <row r="13360" spans="1:1" x14ac:dyDescent="0.25">
      <c r="A13360">
        <v>13359</v>
      </c>
    </row>
    <row r="13361" spans="1:1" x14ac:dyDescent="0.25">
      <c r="A13361">
        <v>13360</v>
      </c>
    </row>
    <row r="13362" spans="1:1" x14ac:dyDescent="0.25">
      <c r="A13362">
        <v>13361</v>
      </c>
    </row>
    <row r="13363" spans="1:1" x14ac:dyDescent="0.25">
      <c r="A13363">
        <v>13362</v>
      </c>
    </row>
    <row r="13364" spans="1:1" x14ac:dyDescent="0.25">
      <c r="A13364">
        <v>13363</v>
      </c>
    </row>
    <row r="13365" spans="1:1" x14ac:dyDescent="0.25">
      <c r="A13365">
        <v>13364</v>
      </c>
    </row>
    <row r="13366" spans="1:1" x14ac:dyDescent="0.25">
      <c r="A13366">
        <v>13365</v>
      </c>
    </row>
    <row r="13367" spans="1:1" x14ac:dyDescent="0.25">
      <c r="A13367">
        <v>13366</v>
      </c>
    </row>
    <row r="13368" spans="1:1" x14ac:dyDescent="0.25">
      <c r="A13368">
        <v>13367</v>
      </c>
    </row>
    <row r="13369" spans="1:1" x14ac:dyDescent="0.25">
      <c r="A13369">
        <v>13368</v>
      </c>
    </row>
    <row r="13370" spans="1:1" x14ac:dyDescent="0.25">
      <c r="A13370">
        <v>13369</v>
      </c>
    </row>
    <row r="13371" spans="1:1" x14ac:dyDescent="0.25">
      <c r="A13371">
        <v>13370</v>
      </c>
    </row>
    <row r="13372" spans="1:1" x14ac:dyDescent="0.25">
      <c r="A13372">
        <v>13371</v>
      </c>
    </row>
    <row r="13373" spans="1:1" x14ac:dyDescent="0.25">
      <c r="A13373">
        <v>13372</v>
      </c>
    </row>
    <row r="13374" spans="1:1" x14ac:dyDescent="0.25">
      <c r="A13374">
        <v>13373</v>
      </c>
    </row>
    <row r="13375" spans="1:1" x14ac:dyDescent="0.25">
      <c r="A13375">
        <v>13374</v>
      </c>
    </row>
    <row r="13376" spans="1:1" x14ac:dyDescent="0.25">
      <c r="A13376">
        <v>13375</v>
      </c>
    </row>
    <row r="13377" spans="1:1" x14ac:dyDescent="0.25">
      <c r="A13377">
        <v>13376</v>
      </c>
    </row>
    <row r="13378" spans="1:1" x14ac:dyDescent="0.25">
      <c r="A13378">
        <v>13377</v>
      </c>
    </row>
    <row r="13379" spans="1:1" x14ac:dyDescent="0.25">
      <c r="A13379">
        <v>13378</v>
      </c>
    </row>
    <row r="13380" spans="1:1" x14ac:dyDescent="0.25">
      <c r="A13380">
        <v>13379</v>
      </c>
    </row>
    <row r="13381" spans="1:1" x14ac:dyDescent="0.25">
      <c r="A13381">
        <v>13380</v>
      </c>
    </row>
    <row r="13382" spans="1:1" x14ac:dyDescent="0.25">
      <c r="A13382">
        <v>13381</v>
      </c>
    </row>
    <row r="13383" spans="1:1" x14ac:dyDescent="0.25">
      <c r="A13383">
        <v>13382</v>
      </c>
    </row>
    <row r="13384" spans="1:1" x14ac:dyDescent="0.25">
      <c r="A13384">
        <v>13383</v>
      </c>
    </row>
    <row r="13385" spans="1:1" x14ac:dyDescent="0.25">
      <c r="A13385">
        <v>13384</v>
      </c>
    </row>
    <row r="13386" spans="1:1" x14ac:dyDescent="0.25">
      <c r="A13386">
        <v>13385</v>
      </c>
    </row>
    <row r="13387" spans="1:1" x14ac:dyDescent="0.25">
      <c r="A13387">
        <v>13386</v>
      </c>
    </row>
    <row r="13388" spans="1:1" x14ac:dyDescent="0.25">
      <c r="A13388">
        <v>13387</v>
      </c>
    </row>
    <row r="13389" spans="1:1" x14ac:dyDescent="0.25">
      <c r="A13389">
        <v>13388</v>
      </c>
    </row>
    <row r="13390" spans="1:1" x14ac:dyDescent="0.25">
      <c r="A13390">
        <v>13389</v>
      </c>
    </row>
    <row r="13391" spans="1:1" x14ac:dyDescent="0.25">
      <c r="A13391">
        <v>13390</v>
      </c>
    </row>
    <row r="13392" spans="1:1" x14ac:dyDescent="0.25">
      <c r="A13392">
        <v>13391</v>
      </c>
    </row>
    <row r="13393" spans="1:1" x14ac:dyDescent="0.25">
      <c r="A13393">
        <v>13392</v>
      </c>
    </row>
    <row r="13394" spans="1:1" x14ac:dyDescent="0.25">
      <c r="A13394">
        <v>13393</v>
      </c>
    </row>
    <row r="13395" spans="1:1" x14ac:dyDescent="0.25">
      <c r="A13395">
        <v>13394</v>
      </c>
    </row>
    <row r="13396" spans="1:1" x14ac:dyDescent="0.25">
      <c r="A13396">
        <v>13395</v>
      </c>
    </row>
    <row r="13397" spans="1:1" x14ac:dyDescent="0.25">
      <c r="A13397">
        <v>13396</v>
      </c>
    </row>
    <row r="13398" spans="1:1" x14ac:dyDescent="0.25">
      <c r="A13398">
        <v>13397</v>
      </c>
    </row>
    <row r="13399" spans="1:1" x14ac:dyDescent="0.25">
      <c r="A13399">
        <v>13398</v>
      </c>
    </row>
    <row r="13400" spans="1:1" x14ac:dyDescent="0.25">
      <c r="A13400">
        <v>13399</v>
      </c>
    </row>
    <row r="13401" spans="1:1" x14ac:dyDescent="0.25">
      <c r="A13401">
        <v>13400</v>
      </c>
    </row>
    <row r="13402" spans="1:1" x14ac:dyDescent="0.25">
      <c r="A13402">
        <v>13401</v>
      </c>
    </row>
    <row r="13403" spans="1:1" x14ac:dyDescent="0.25">
      <c r="A13403">
        <v>13402</v>
      </c>
    </row>
    <row r="13404" spans="1:1" x14ac:dyDescent="0.25">
      <c r="A13404">
        <v>13403</v>
      </c>
    </row>
    <row r="13405" spans="1:1" x14ac:dyDescent="0.25">
      <c r="A13405">
        <v>13404</v>
      </c>
    </row>
    <row r="13406" spans="1:1" x14ac:dyDescent="0.25">
      <c r="A13406">
        <v>13405</v>
      </c>
    </row>
    <row r="13407" spans="1:1" x14ac:dyDescent="0.25">
      <c r="A13407">
        <v>13406</v>
      </c>
    </row>
    <row r="13408" spans="1:1" x14ac:dyDescent="0.25">
      <c r="A13408">
        <v>13407</v>
      </c>
    </row>
    <row r="13409" spans="1:1" x14ac:dyDescent="0.25">
      <c r="A13409">
        <v>13408</v>
      </c>
    </row>
    <row r="13410" spans="1:1" x14ac:dyDescent="0.25">
      <c r="A13410">
        <v>13409</v>
      </c>
    </row>
    <row r="13411" spans="1:1" x14ac:dyDescent="0.25">
      <c r="A13411">
        <v>13410</v>
      </c>
    </row>
    <row r="13412" spans="1:1" x14ac:dyDescent="0.25">
      <c r="A13412">
        <v>13411</v>
      </c>
    </row>
    <row r="13413" spans="1:1" x14ac:dyDescent="0.25">
      <c r="A13413">
        <v>13412</v>
      </c>
    </row>
    <row r="13414" spans="1:1" x14ac:dyDescent="0.25">
      <c r="A13414">
        <v>13413</v>
      </c>
    </row>
    <row r="13415" spans="1:1" x14ac:dyDescent="0.25">
      <c r="A13415">
        <v>13414</v>
      </c>
    </row>
    <row r="13416" spans="1:1" x14ac:dyDescent="0.25">
      <c r="A13416">
        <v>13415</v>
      </c>
    </row>
    <row r="13417" spans="1:1" x14ac:dyDescent="0.25">
      <c r="A13417">
        <v>13416</v>
      </c>
    </row>
    <row r="13418" spans="1:1" x14ac:dyDescent="0.25">
      <c r="A13418">
        <v>13417</v>
      </c>
    </row>
    <row r="13419" spans="1:1" x14ac:dyDescent="0.25">
      <c r="A13419">
        <v>13418</v>
      </c>
    </row>
    <row r="13420" spans="1:1" x14ac:dyDescent="0.25">
      <c r="A13420">
        <v>13419</v>
      </c>
    </row>
    <row r="13421" spans="1:1" x14ac:dyDescent="0.25">
      <c r="A13421">
        <v>13420</v>
      </c>
    </row>
    <row r="13422" spans="1:1" x14ac:dyDescent="0.25">
      <c r="A13422">
        <v>13421</v>
      </c>
    </row>
    <row r="13423" spans="1:1" x14ac:dyDescent="0.25">
      <c r="A13423">
        <v>13422</v>
      </c>
    </row>
    <row r="13424" spans="1:1" x14ac:dyDescent="0.25">
      <c r="A13424">
        <v>13423</v>
      </c>
    </row>
    <row r="13425" spans="1:1" x14ac:dyDescent="0.25">
      <c r="A13425">
        <v>13424</v>
      </c>
    </row>
    <row r="13426" spans="1:1" x14ac:dyDescent="0.25">
      <c r="A13426">
        <v>13425</v>
      </c>
    </row>
    <row r="13427" spans="1:1" x14ac:dyDescent="0.25">
      <c r="A13427">
        <v>13426</v>
      </c>
    </row>
    <row r="13428" spans="1:1" x14ac:dyDescent="0.25">
      <c r="A13428">
        <v>13427</v>
      </c>
    </row>
    <row r="13429" spans="1:1" x14ac:dyDescent="0.25">
      <c r="A13429">
        <v>13428</v>
      </c>
    </row>
    <row r="13430" spans="1:1" x14ac:dyDescent="0.25">
      <c r="A13430">
        <v>13429</v>
      </c>
    </row>
    <row r="13431" spans="1:1" x14ac:dyDescent="0.25">
      <c r="A13431">
        <v>13430</v>
      </c>
    </row>
    <row r="13432" spans="1:1" x14ac:dyDescent="0.25">
      <c r="A13432">
        <v>13431</v>
      </c>
    </row>
    <row r="13433" spans="1:1" x14ac:dyDescent="0.25">
      <c r="A13433">
        <v>13432</v>
      </c>
    </row>
    <row r="13434" spans="1:1" x14ac:dyDescent="0.25">
      <c r="A13434">
        <v>13433</v>
      </c>
    </row>
    <row r="13435" spans="1:1" x14ac:dyDescent="0.25">
      <c r="A13435">
        <v>13434</v>
      </c>
    </row>
    <row r="13436" spans="1:1" x14ac:dyDescent="0.25">
      <c r="A13436">
        <v>13435</v>
      </c>
    </row>
    <row r="13437" spans="1:1" x14ac:dyDescent="0.25">
      <c r="A13437">
        <v>13436</v>
      </c>
    </row>
    <row r="13438" spans="1:1" x14ac:dyDescent="0.25">
      <c r="A13438">
        <v>13437</v>
      </c>
    </row>
    <row r="13439" spans="1:1" x14ac:dyDescent="0.25">
      <c r="A13439">
        <v>13438</v>
      </c>
    </row>
    <row r="13440" spans="1:1" x14ac:dyDescent="0.25">
      <c r="A13440">
        <v>13439</v>
      </c>
    </row>
    <row r="13441" spans="1:1" x14ac:dyDescent="0.25">
      <c r="A13441">
        <v>13440</v>
      </c>
    </row>
    <row r="13442" spans="1:1" x14ac:dyDescent="0.25">
      <c r="A13442">
        <v>13441</v>
      </c>
    </row>
    <row r="13443" spans="1:1" x14ac:dyDescent="0.25">
      <c r="A13443">
        <v>13442</v>
      </c>
    </row>
    <row r="13444" spans="1:1" x14ac:dyDescent="0.25">
      <c r="A13444">
        <v>13443</v>
      </c>
    </row>
    <row r="13445" spans="1:1" x14ac:dyDescent="0.25">
      <c r="A13445">
        <v>13444</v>
      </c>
    </row>
    <row r="13446" spans="1:1" x14ac:dyDescent="0.25">
      <c r="A13446">
        <v>13445</v>
      </c>
    </row>
    <row r="13447" spans="1:1" x14ac:dyDescent="0.25">
      <c r="A13447">
        <v>13446</v>
      </c>
    </row>
    <row r="13448" spans="1:1" x14ac:dyDescent="0.25">
      <c r="A13448">
        <v>13447</v>
      </c>
    </row>
    <row r="13449" spans="1:1" x14ac:dyDescent="0.25">
      <c r="A13449">
        <v>13448</v>
      </c>
    </row>
    <row r="13450" spans="1:1" x14ac:dyDescent="0.25">
      <c r="A13450">
        <v>13449</v>
      </c>
    </row>
    <row r="13451" spans="1:1" x14ac:dyDescent="0.25">
      <c r="A13451">
        <v>13450</v>
      </c>
    </row>
    <row r="13452" spans="1:1" x14ac:dyDescent="0.25">
      <c r="A13452">
        <v>13451</v>
      </c>
    </row>
    <row r="13453" spans="1:1" x14ac:dyDescent="0.25">
      <c r="A13453">
        <v>13452</v>
      </c>
    </row>
    <row r="13454" spans="1:1" x14ac:dyDescent="0.25">
      <c r="A13454">
        <v>13453</v>
      </c>
    </row>
    <row r="13455" spans="1:1" x14ac:dyDescent="0.25">
      <c r="A13455">
        <v>13454</v>
      </c>
    </row>
    <row r="13456" spans="1:1" x14ac:dyDescent="0.25">
      <c r="A13456">
        <v>13455</v>
      </c>
    </row>
    <row r="13457" spans="1:1" x14ac:dyDescent="0.25">
      <c r="A13457">
        <v>13456</v>
      </c>
    </row>
    <row r="13458" spans="1:1" x14ac:dyDescent="0.25">
      <c r="A13458">
        <v>13457</v>
      </c>
    </row>
    <row r="13459" spans="1:1" x14ac:dyDescent="0.25">
      <c r="A13459">
        <v>13458</v>
      </c>
    </row>
    <row r="13460" spans="1:1" x14ac:dyDescent="0.25">
      <c r="A13460">
        <v>13459</v>
      </c>
    </row>
    <row r="13461" spans="1:1" x14ac:dyDescent="0.25">
      <c r="A13461">
        <v>13460</v>
      </c>
    </row>
    <row r="13462" spans="1:1" x14ac:dyDescent="0.25">
      <c r="A13462">
        <v>13461</v>
      </c>
    </row>
    <row r="13463" spans="1:1" x14ac:dyDescent="0.25">
      <c r="A13463">
        <v>13462</v>
      </c>
    </row>
    <row r="13464" spans="1:1" x14ac:dyDescent="0.25">
      <c r="A13464">
        <v>13463</v>
      </c>
    </row>
    <row r="13465" spans="1:1" x14ac:dyDescent="0.25">
      <c r="A13465">
        <v>13464</v>
      </c>
    </row>
    <row r="13466" spans="1:1" x14ac:dyDescent="0.25">
      <c r="A13466">
        <v>13465</v>
      </c>
    </row>
    <row r="13467" spans="1:1" x14ac:dyDescent="0.25">
      <c r="A13467">
        <v>13466</v>
      </c>
    </row>
    <row r="13468" spans="1:1" x14ac:dyDescent="0.25">
      <c r="A13468">
        <v>13467</v>
      </c>
    </row>
    <row r="13469" spans="1:1" x14ac:dyDescent="0.25">
      <c r="A13469">
        <v>13468</v>
      </c>
    </row>
    <row r="13470" spans="1:1" x14ac:dyDescent="0.25">
      <c r="A13470">
        <v>13469</v>
      </c>
    </row>
    <row r="13471" spans="1:1" x14ac:dyDescent="0.25">
      <c r="A13471">
        <v>13470</v>
      </c>
    </row>
    <row r="13472" spans="1:1" x14ac:dyDescent="0.25">
      <c r="A13472">
        <v>13471</v>
      </c>
    </row>
    <row r="13473" spans="1:1" x14ac:dyDescent="0.25">
      <c r="A13473">
        <v>13472</v>
      </c>
    </row>
    <row r="13474" spans="1:1" x14ac:dyDescent="0.25">
      <c r="A13474">
        <v>13473</v>
      </c>
    </row>
    <row r="13475" spans="1:1" x14ac:dyDescent="0.25">
      <c r="A13475">
        <v>13474</v>
      </c>
    </row>
    <row r="13476" spans="1:1" x14ac:dyDescent="0.25">
      <c r="A13476">
        <v>13475</v>
      </c>
    </row>
    <row r="13477" spans="1:1" x14ac:dyDescent="0.25">
      <c r="A13477">
        <v>13476</v>
      </c>
    </row>
    <row r="13478" spans="1:1" x14ac:dyDescent="0.25">
      <c r="A13478">
        <v>13477</v>
      </c>
    </row>
    <row r="13479" spans="1:1" x14ac:dyDescent="0.25">
      <c r="A13479">
        <v>13478</v>
      </c>
    </row>
    <row r="13480" spans="1:1" x14ac:dyDescent="0.25">
      <c r="A13480">
        <v>13479</v>
      </c>
    </row>
    <row r="13481" spans="1:1" x14ac:dyDescent="0.25">
      <c r="A13481">
        <v>13480</v>
      </c>
    </row>
    <row r="13482" spans="1:1" x14ac:dyDescent="0.25">
      <c r="A13482">
        <v>13481</v>
      </c>
    </row>
    <row r="13483" spans="1:1" x14ac:dyDescent="0.25">
      <c r="A13483">
        <v>13482</v>
      </c>
    </row>
    <row r="13484" spans="1:1" x14ac:dyDescent="0.25">
      <c r="A13484">
        <v>13483</v>
      </c>
    </row>
    <row r="13485" spans="1:1" x14ac:dyDescent="0.25">
      <c r="A13485">
        <v>13484</v>
      </c>
    </row>
    <row r="13486" spans="1:1" x14ac:dyDescent="0.25">
      <c r="A13486">
        <v>13485</v>
      </c>
    </row>
    <row r="13487" spans="1:1" x14ac:dyDescent="0.25">
      <c r="A13487">
        <v>13486</v>
      </c>
    </row>
    <row r="13488" spans="1:1" x14ac:dyDescent="0.25">
      <c r="A13488">
        <v>13487</v>
      </c>
    </row>
    <row r="13489" spans="1:1" x14ac:dyDescent="0.25">
      <c r="A13489">
        <v>13488</v>
      </c>
    </row>
    <row r="13490" spans="1:1" x14ac:dyDescent="0.25">
      <c r="A13490">
        <v>13489</v>
      </c>
    </row>
    <row r="13491" spans="1:1" x14ac:dyDescent="0.25">
      <c r="A13491">
        <v>13490</v>
      </c>
    </row>
    <row r="13492" spans="1:1" x14ac:dyDescent="0.25">
      <c r="A13492">
        <v>13491</v>
      </c>
    </row>
    <row r="13493" spans="1:1" x14ac:dyDescent="0.25">
      <c r="A13493">
        <v>13492</v>
      </c>
    </row>
    <row r="13494" spans="1:1" x14ac:dyDescent="0.25">
      <c r="A13494">
        <v>13493</v>
      </c>
    </row>
    <row r="13495" spans="1:1" x14ac:dyDescent="0.25">
      <c r="A13495">
        <v>13494</v>
      </c>
    </row>
    <row r="13496" spans="1:1" x14ac:dyDescent="0.25">
      <c r="A13496">
        <v>13495</v>
      </c>
    </row>
    <row r="13497" spans="1:1" x14ac:dyDescent="0.25">
      <c r="A13497">
        <v>13496</v>
      </c>
    </row>
    <row r="13498" spans="1:1" x14ac:dyDescent="0.25">
      <c r="A13498">
        <v>13497</v>
      </c>
    </row>
    <row r="13499" spans="1:1" x14ac:dyDescent="0.25">
      <c r="A13499">
        <v>13498</v>
      </c>
    </row>
    <row r="13500" spans="1:1" x14ac:dyDescent="0.25">
      <c r="A13500">
        <v>13499</v>
      </c>
    </row>
    <row r="13501" spans="1:1" x14ac:dyDescent="0.25">
      <c r="A13501">
        <v>13500</v>
      </c>
    </row>
    <row r="13502" spans="1:1" x14ac:dyDescent="0.25">
      <c r="A13502">
        <v>13501</v>
      </c>
    </row>
    <row r="13503" spans="1:1" x14ac:dyDescent="0.25">
      <c r="A13503">
        <v>13502</v>
      </c>
    </row>
    <row r="13504" spans="1:1" x14ac:dyDescent="0.25">
      <c r="A13504">
        <v>13503</v>
      </c>
    </row>
    <row r="13505" spans="1:1" x14ac:dyDescent="0.25">
      <c r="A13505">
        <v>13504</v>
      </c>
    </row>
    <row r="13506" spans="1:1" x14ac:dyDescent="0.25">
      <c r="A13506">
        <v>13505</v>
      </c>
    </row>
    <row r="13507" spans="1:1" x14ac:dyDescent="0.25">
      <c r="A13507">
        <v>13506</v>
      </c>
    </row>
    <row r="13508" spans="1:1" x14ac:dyDescent="0.25">
      <c r="A13508">
        <v>13507</v>
      </c>
    </row>
    <row r="13509" spans="1:1" x14ac:dyDescent="0.25">
      <c r="A13509">
        <v>13508</v>
      </c>
    </row>
    <row r="13510" spans="1:1" x14ac:dyDescent="0.25">
      <c r="A13510">
        <v>13509</v>
      </c>
    </row>
    <row r="13511" spans="1:1" x14ac:dyDescent="0.25">
      <c r="A13511">
        <v>13510</v>
      </c>
    </row>
    <row r="13512" spans="1:1" x14ac:dyDescent="0.25">
      <c r="A13512">
        <v>13511</v>
      </c>
    </row>
    <row r="13513" spans="1:1" x14ac:dyDescent="0.25">
      <c r="A13513">
        <v>13512</v>
      </c>
    </row>
    <row r="13514" spans="1:1" x14ac:dyDescent="0.25">
      <c r="A13514">
        <v>13513</v>
      </c>
    </row>
    <row r="13515" spans="1:1" x14ac:dyDescent="0.25">
      <c r="A13515">
        <v>13514</v>
      </c>
    </row>
    <row r="13516" spans="1:1" x14ac:dyDescent="0.25">
      <c r="A13516">
        <v>13515</v>
      </c>
    </row>
    <row r="13517" spans="1:1" x14ac:dyDescent="0.25">
      <c r="A13517">
        <v>13516</v>
      </c>
    </row>
    <row r="13518" spans="1:1" x14ac:dyDescent="0.25">
      <c r="A13518">
        <v>13517</v>
      </c>
    </row>
    <row r="13519" spans="1:1" x14ac:dyDescent="0.25">
      <c r="A13519">
        <v>13518</v>
      </c>
    </row>
    <row r="13520" spans="1:1" x14ac:dyDescent="0.25">
      <c r="A13520">
        <v>13519</v>
      </c>
    </row>
    <row r="13521" spans="1:1" x14ac:dyDescent="0.25">
      <c r="A13521">
        <v>13520</v>
      </c>
    </row>
    <row r="13522" spans="1:1" x14ac:dyDescent="0.25">
      <c r="A13522">
        <v>13521</v>
      </c>
    </row>
    <row r="13523" spans="1:1" x14ac:dyDescent="0.25">
      <c r="A13523">
        <v>13522</v>
      </c>
    </row>
    <row r="13524" spans="1:1" x14ac:dyDescent="0.25">
      <c r="A13524">
        <v>13523</v>
      </c>
    </row>
    <row r="13525" spans="1:1" x14ac:dyDescent="0.25">
      <c r="A13525">
        <v>13524</v>
      </c>
    </row>
    <row r="13526" spans="1:1" x14ac:dyDescent="0.25">
      <c r="A13526">
        <v>13525</v>
      </c>
    </row>
    <row r="13527" spans="1:1" x14ac:dyDescent="0.25">
      <c r="A13527">
        <v>13526</v>
      </c>
    </row>
    <row r="13528" spans="1:1" x14ac:dyDescent="0.25">
      <c r="A13528">
        <v>13527</v>
      </c>
    </row>
    <row r="13529" spans="1:1" x14ac:dyDescent="0.25">
      <c r="A13529">
        <v>13528</v>
      </c>
    </row>
    <row r="13530" spans="1:1" x14ac:dyDescent="0.25">
      <c r="A13530">
        <v>13529</v>
      </c>
    </row>
    <row r="13531" spans="1:1" x14ac:dyDescent="0.25">
      <c r="A13531">
        <v>13530</v>
      </c>
    </row>
    <row r="13532" spans="1:1" x14ac:dyDescent="0.25">
      <c r="A13532">
        <v>13531</v>
      </c>
    </row>
    <row r="13533" spans="1:1" x14ac:dyDescent="0.25">
      <c r="A13533">
        <v>13532</v>
      </c>
    </row>
    <row r="13534" spans="1:1" x14ac:dyDescent="0.25">
      <c r="A13534">
        <v>13533</v>
      </c>
    </row>
    <row r="13535" spans="1:1" x14ac:dyDescent="0.25">
      <c r="A13535">
        <v>13534</v>
      </c>
    </row>
    <row r="13536" spans="1:1" x14ac:dyDescent="0.25">
      <c r="A13536">
        <v>13535</v>
      </c>
    </row>
    <row r="13537" spans="1:1" x14ac:dyDescent="0.25">
      <c r="A13537">
        <v>13536</v>
      </c>
    </row>
    <row r="13538" spans="1:1" x14ac:dyDescent="0.25">
      <c r="A13538">
        <v>13537</v>
      </c>
    </row>
    <row r="13539" spans="1:1" x14ac:dyDescent="0.25">
      <c r="A13539">
        <v>13538</v>
      </c>
    </row>
    <row r="13540" spans="1:1" x14ac:dyDescent="0.25">
      <c r="A13540">
        <v>13539</v>
      </c>
    </row>
    <row r="13541" spans="1:1" x14ac:dyDescent="0.25">
      <c r="A13541">
        <v>13540</v>
      </c>
    </row>
    <row r="13542" spans="1:1" x14ac:dyDescent="0.25">
      <c r="A13542">
        <v>13541</v>
      </c>
    </row>
    <row r="13543" spans="1:1" x14ac:dyDescent="0.25">
      <c r="A13543">
        <v>13542</v>
      </c>
    </row>
    <row r="13544" spans="1:1" x14ac:dyDescent="0.25">
      <c r="A13544">
        <v>13543</v>
      </c>
    </row>
    <row r="13545" spans="1:1" x14ac:dyDescent="0.25">
      <c r="A13545">
        <v>13544</v>
      </c>
    </row>
    <row r="13546" spans="1:1" x14ac:dyDescent="0.25">
      <c r="A13546">
        <v>13545</v>
      </c>
    </row>
    <row r="13547" spans="1:1" x14ac:dyDescent="0.25">
      <c r="A13547">
        <v>13546</v>
      </c>
    </row>
    <row r="13548" spans="1:1" x14ac:dyDescent="0.25">
      <c r="A13548">
        <v>13547</v>
      </c>
    </row>
    <row r="13549" spans="1:1" x14ac:dyDescent="0.25">
      <c r="A13549">
        <v>13548</v>
      </c>
    </row>
    <row r="13550" spans="1:1" x14ac:dyDescent="0.25">
      <c r="A13550">
        <v>13549</v>
      </c>
    </row>
    <row r="13551" spans="1:1" x14ac:dyDescent="0.25">
      <c r="A13551">
        <v>13550</v>
      </c>
    </row>
    <row r="13552" spans="1:1" x14ac:dyDescent="0.25">
      <c r="A13552">
        <v>13551</v>
      </c>
    </row>
    <row r="13553" spans="1:1" x14ac:dyDescent="0.25">
      <c r="A13553">
        <v>13552</v>
      </c>
    </row>
    <row r="13554" spans="1:1" x14ac:dyDescent="0.25">
      <c r="A13554">
        <v>13553</v>
      </c>
    </row>
    <row r="13555" spans="1:1" x14ac:dyDescent="0.25">
      <c r="A13555">
        <v>13554</v>
      </c>
    </row>
    <row r="13556" spans="1:1" x14ac:dyDescent="0.25">
      <c r="A13556">
        <v>13555</v>
      </c>
    </row>
    <row r="13557" spans="1:1" x14ac:dyDescent="0.25">
      <c r="A13557">
        <v>13556</v>
      </c>
    </row>
    <row r="13558" spans="1:1" x14ac:dyDescent="0.25">
      <c r="A13558">
        <v>13557</v>
      </c>
    </row>
    <row r="13559" spans="1:1" x14ac:dyDescent="0.25">
      <c r="A13559">
        <v>13558</v>
      </c>
    </row>
    <row r="13560" spans="1:1" x14ac:dyDescent="0.25">
      <c r="A13560">
        <v>13559</v>
      </c>
    </row>
    <row r="13561" spans="1:1" x14ac:dyDescent="0.25">
      <c r="A13561">
        <v>13560</v>
      </c>
    </row>
    <row r="13562" spans="1:1" x14ac:dyDescent="0.25">
      <c r="A13562">
        <v>13561</v>
      </c>
    </row>
    <row r="13563" spans="1:1" x14ac:dyDescent="0.25">
      <c r="A13563">
        <v>13562</v>
      </c>
    </row>
    <row r="13564" spans="1:1" x14ac:dyDescent="0.25">
      <c r="A13564">
        <v>13563</v>
      </c>
    </row>
    <row r="13565" spans="1:1" x14ac:dyDescent="0.25">
      <c r="A13565">
        <v>13564</v>
      </c>
    </row>
    <row r="13566" spans="1:1" x14ac:dyDescent="0.25">
      <c r="A13566">
        <v>13565</v>
      </c>
    </row>
    <row r="13567" spans="1:1" x14ac:dyDescent="0.25">
      <c r="A13567">
        <v>13566</v>
      </c>
    </row>
    <row r="13568" spans="1:1" x14ac:dyDescent="0.25">
      <c r="A13568">
        <v>13567</v>
      </c>
    </row>
    <row r="13569" spans="1:1" x14ac:dyDescent="0.25">
      <c r="A13569">
        <v>13568</v>
      </c>
    </row>
    <row r="13570" spans="1:1" x14ac:dyDescent="0.25">
      <c r="A13570">
        <v>13569</v>
      </c>
    </row>
    <row r="13571" spans="1:1" x14ac:dyDescent="0.25">
      <c r="A13571">
        <v>13570</v>
      </c>
    </row>
    <row r="13572" spans="1:1" x14ac:dyDescent="0.25">
      <c r="A13572">
        <v>13571</v>
      </c>
    </row>
    <row r="13573" spans="1:1" x14ac:dyDescent="0.25">
      <c r="A13573">
        <v>13572</v>
      </c>
    </row>
    <row r="13574" spans="1:1" x14ac:dyDescent="0.25">
      <c r="A13574">
        <v>13573</v>
      </c>
    </row>
    <row r="13575" spans="1:1" x14ac:dyDescent="0.25">
      <c r="A13575">
        <v>13574</v>
      </c>
    </row>
    <row r="13576" spans="1:1" x14ac:dyDescent="0.25">
      <c r="A13576">
        <v>13575</v>
      </c>
    </row>
    <row r="13577" spans="1:1" x14ac:dyDescent="0.25">
      <c r="A13577">
        <v>13576</v>
      </c>
    </row>
    <row r="13578" spans="1:1" x14ac:dyDescent="0.25">
      <c r="A13578">
        <v>13577</v>
      </c>
    </row>
    <row r="13579" spans="1:1" x14ac:dyDescent="0.25">
      <c r="A13579">
        <v>13578</v>
      </c>
    </row>
    <row r="13580" spans="1:1" x14ac:dyDescent="0.25">
      <c r="A13580">
        <v>13579</v>
      </c>
    </row>
    <row r="13581" spans="1:1" x14ac:dyDescent="0.25">
      <c r="A13581">
        <v>13580</v>
      </c>
    </row>
    <row r="13582" spans="1:1" x14ac:dyDescent="0.25">
      <c r="A13582">
        <v>13581</v>
      </c>
    </row>
    <row r="13583" spans="1:1" x14ac:dyDescent="0.25">
      <c r="A13583">
        <v>13582</v>
      </c>
    </row>
    <row r="13584" spans="1:1" x14ac:dyDescent="0.25">
      <c r="A13584">
        <v>13583</v>
      </c>
    </row>
    <row r="13585" spans="1:1" x14ac:dyDescent="0.25">
      <c r="A13585">
        <v>13584</v>
      </c>
    </row>
    <row r="13586" spans="1:1" x14ac:dyDescent="0.25">
      <c r="A13586">
        <v>13585</v>
      </c>
    </row>
    <row r="13587" spans="1:1" x14ac:dyDescent="0.25">
      <c r="A13587">
        <v>13586</v>
      </c>
    </row>
    <row r="13588" spans="1:1" x14ac:dyDescent="0.25">
      <c r="A13588">
        <v>13587</v>
      </c>
    </row>
    <row r="13589" spans="1:1" x14ac:dyDescent="0.25">
      <c r="A13589">
        <v>13588</v>
      </c>
    </row>
    <row r="13590" spans="1:1" x14ac:dyDescent="0.25">
      <c r="A13590">
        <v>13589</v>
      </c>
    </row>
    <row r="13591" spans="1:1" x14ac:dyDescent="0.25">
      <c r="A13591">
        <v>13590</v>
      </c>
    </row>
    <row r="13592" spans="1:1" x14ac:dyDescent="0.25">
      <c r="A13592">
        <v>13591</v>
      </c>
    </row>
    <row r="13593" spans="1:1" x14ac:dyDescent="0.25">
      <c r="A13593">
        <v>13592</v>
      </c>
    </row>
    <row r="13594" spans="1:1" x14ac:dyDescent="0.25">
      <c r="A13594">
        <v>13593</v>
      </c>
    </row>
    <row r="13595" spans="1:1" x14ac:dyDescent="0.25">
      <c r="A13595">
        <v>13594</v>
      </c>
    </row>
    <row r="13596" spans="1:1" x14ac:dyDescent="0.25">
      <c r="A13596">
        <v>13595</v>
      </c>
    </row>
    <row r="13597" spans="1:1" x14ac:dyDescent="0.25">
      <c r="A13597">
        <v>13596</v>
      </c>
    </row>
    <row r="13598" spans="1:1" x14ac:dyDescent="0.25">
      <c r="A13598">
        <v>13597</v>
      </c>
    </row>
    <row r="13599" spans="1:1" x14ac:dyDescent="0.25">
      <c r="A13599">
        <v>13598</v>
      </c>
    </row>
    <row r="13600" spans="1:1" x14ac:dyDescent="0.25">
      <c r="A13600">
        <v>13599</v>
      </c>
    </row>
    <row r="13601" spans="1:1" x14ac:dyDescent="0.25">
      <c r="A13601">
        <v>13600</v>
      </c>
    </row>
    <row r="13602" spans="1:1" x14ac:dyDescent="0.25">
      <c r="A13602">
        <v>13601</v>
      </c>
    </row>
    <row r="13603" spans="1:1" x14ac:dyDescent="0.25">
      <c r="A13603">
        <v>13602</v>
      </c>
    </row>
    <row r="13604" spans="1:1" x14ac:dyDescent="0.25">
      <c r="A13604">
        <v>13603</v>
      </c>
    </row>
    <row r="13605" spans="1:1" x14ac:dyDescent="0.25">
      <c r="A13605">
        <v>13604</v>
      </c>
    </row>
    <row r="13606" spans="1:1" x14ac:dyDescent="0.25">
      <c r="A13606">
        <v>13605</v>
      </c>
    </row>
    <row r="13607" spans="1:1" x14ac:dyDescent="0.25">
      <c r="A13607">
        <v>13606</v>
      </c>
    </row>
    <row r="13608" spans="1:1" x14ac:dyDescent="0.25">
      <c r="A13608">
        <v>13607</v>
      </c>
    </row>
    <row r="13609" spans="1:1" x14ac:dyDescent="0.25">
      <c r="A13609">
        <v>13608</v>
      </c>
    </row>
    <row r="13610" spans="1:1" x14ac:dyDescent="0.25">
      <c r="A13610">
        <v>13609</v>
      </c>
    </row>
    <row r="13611" spans="1:1" x14ac:dyDescent="0.25">
      <c r="A13611">
        <v>13610</v>
      </c>
    </row>
    <row r="13612" spans="1:1" x14ac:dyDescent="0.25">
      <c r="A13612">
        <v>13611</v>
      </c>
    </row>
    <row r="13613" spans="1:1" x14ac:dyDescent="0.25">
      <c r="A13613">
        <v>13612</v>
      </c>
    </row>
    <row r="13614" spans="1:1" x14ac:dyDescent="0.25">
      <c r="A13614">
        <v>13613</v>
      </c>
    </row>
    <row r="13615" spans="1:1" x14ac:dyDescent="0.25">
      <c r="A13615">
        <v>13614</v>
      </c>
    </row>
    <row r="13616" spans="1:1" x14ac:dyDescent="0.25">
      <c r="A13616">
        <v>13615</v>
      </c>
    </row>
    <row r="13617" spans="1:1" x14ac:dyDescent="0.25">
      <c r="A13617">
        <v>13616</v>
      </c>
    </row>
    <row r="13618" spans="1:1" x14ac:dyDescent="0.25">
      <c r="A13618">
        <v>13617</v>
      </c>
    </row>
    <row r="13619" spans="1:1" x14ac:dyDescent="0.25">
      <c r="A13619">
        <v>13618</v>
      </c>
    </row>
    <row r="13620" spans="1:1" x14ac:dyDescent="0.25">
      <c r="A13620">
        <v>13619</v>
      </c>
    </row>
    <row r="13621" spans="1:1" x14ac:dyDescent="0.25">
      <c r="A13621">
        <v>13620</v>
      </c>
    </row>
    <row r="13622" spans="1:1" x14ac:dyDescent="0.25">
      <c r="A13622">
        <v>13621</v>
      </c>
    </row>
    <row r="13623" spans="1:1" x14ac:dyDescent="0.25">
      <c r="A13623">
        <v>13622</v>
      </c>
    </row>
    <row r="13624" spans="1:1" x14ac:dyDescent="0.25">
      <c r="A13624">
        <v>13623</v>
      </c>
    </row>
    <row r="13625" spans="1:1" x14ac:dyDescent="0.25">
      <c r="A13625">
        <v>13624</v>
      </c>
    </row>
    <row r="13626" spans="1:1" x14ac:dyDescent="0.25">
      <c r="A13626">
        <v>13625</v>
      </c>
    </row>
    <row r="13627" spans="1:1" x14ac:dyDescent="0.25">
      <c r="A13627">
        <v>13626</v>
      </c>
    </row>
    <row r="13628" spans="1:1" x14ac:dyDescent="0.25">
      <c r="A13628">
        <v>13627</v>
      </c>
    </row>
    <row r="13629" spans="1:1" x14ac:dyDescent="0.25">
      <c r="A13629">
        <v>13628</v>
      </c>
    </row>
    <row r="13630" spans="1:1" x14ac:dyDescent="0.25">
      <c r="A13630">
        <v>13629</v>
      </c>
    </row>
    <row r="13631" spans="1:1" x14ac:dyDescent="0.25">
      <c r="A13631">
        <v>13630</v>
      </c>
    </row>
    <row r="13632" spans="1:1" x14ac:dyDescent="0.25">
      <c r="A13632">
        <v>13631</v>
      </c>
    </row>
    <row r="13633" spans="1:1" x14ac:dyDescent="0.25">
      <c r="A13633">
        <v>13632</v>
      </c>
    </row>
    <row r="13634" spans="1:1" x14ac:dyDescent="0.25">
      <c r="A13634">
        <v>13633</v>
      </c>
    </row>
    <row r="13635" spans="1:1" x14ac:dyDescent="0.25">
      <c r="A13635">
        <v>13634</v>
      </c>
    </row>
    <row r="13636" spans="1:1" x14ac:dyDescent="0.25">
      <c r="A13636">
        <v>13635</v>
      </c>
    </row>
    <row r="13637" spans="1:1" x14ac:dyDescent="0.25">
      <c r="A13637">
        <v>13636</v>
      </c>
    </row>
    <row r="13638" spans="1:1" x14ac:dyDescent="0.25">
      <c r="A13638">
        <v>13637</v>
      </c>
    </row>
    <row r="13639" spans="1:1" x14ac:dyDescent="0.25">
      <c r="A13639">
        <v>13638</v>
      </c>
    </row>
    <row r="13640" spans="1:1" x14ac:dyDescent="0.25">
      <c r="A13640">
        <v>13639</v>
      </c>
    </row>
    <row r="13641" spans="1:1" x14ac:dyDescent="0.25">
      <c r="A13641">
        <v>13640</v>
      </c>
    </row>
    <row r="13642" spans="1:1" x14ac:dyDescent="0.25">
      <c r="A13642">
        <v>13641</v>
      </c>
    </row>
    <row r="13643" spans="1:1" x14ac:dyDescent="0.25">
      <c r="A13643">
        <v>13642</v>
      </c>
    </row>
    <row r="13644" spans="1:1" x14ac:dyDescent="0.25">
      <c r="A13644">
        <v>13643</v>
      </c>
    </row>
    <row r="13645" spans="1:1" x14ac:dyDescent="0.25">
      <c r="A13645">
        <v>13644</v>
      </c>
    </row>
    <row r="13646" spans="1:1" x14ac:dyDescent="0.25">
      <c r="A13646">
        <v>13645</v>
      </c>
    </row>
    <row r="13647" spans="1:1" x14ac:dyDescent="0.25">
      <c r="A13647">
        <v>13646</v>
      </c>
    </row>
    <row r="13648" spans="1:1" x14ac:dyDescent="0.25">
      <c r="A13648">
        <v>13647</v>
      </c>
    </row>
    <row r="13649" spans="1:1" x14ac:dyDescent="0.25">
      <c r="A13649">
        <v>13648</v>
      </c>
    </row>
    <row r="13650" spans="1:1" x14ac:dyDescent="0.25">
      <c r="A13650">
        <v>13649</v>
      </c>
    </row>
    <row r="13651" spans="1:1" x14ac:dyDescent="0.25">
      <c r="A13651">
        <v>13650</v>
      </c>
    </row>
    <row r="13652" spans="1:1" x14ac:dyDescent="0.25">
      <c r="A13652">
        <v>13651</v>
      </c>
    </row>
    <row r="13653" spans="1:1" x14ac:dyDescent="0.25">
      <c r="A13653">
        <v>13652</v>
      </c>
    </row>
    <row r="13654" spans="1:1" x14ac:dyDescent="0.25">
      <c r="A13654">
        <v>13653</v>
      </c>
    </row>
    <row r="13655" spans="1:1" x14ac:dyDescent="0.25">
      <c r="A13655">
        <v>13654</v>
      </c>
    </row>
    <row r="13656" spans="1:1" x14ac:dyDescent="0.25">
      <c r="A13656">
        <v>13655</v>
      </c>
    </row>
    <row r="13657" spans="1:1" x14ac:dyDescent="0.25">
      <c r="A13657">
        <v>13656</v>
      </c>
    </row>
    <row r="13658" spans="1:1" x14ac:dyDescent="0.25">
      <c r="A13658">
        <v>13657</v>
      </c>
    </row>
    <row r="13659" spans="1:1" x14ac:dyDescent="0.25">
      <c r="A13659">
        <v>13658</v>
      </c>
    </row>
    <row r="13660" spans="1:1" x14ac:dyDescent="0.25">
      <c r="A13660">
        <v>13659</v>
      </c>
    </row>
    <row r="13661" spans="1:1" x14ac:dyDescent="0.25">
      <c r="A13661">
        <v>13660</v>
      </c>
    </row>
    <row r="13662" spans="1:1" x14ac:dyDescent="0.25">
      <c r="A13662">
        <v>13661</v>
      </c>
    </row>
    <row r="13663" spans="1:1" x14ac:dyDescent="0.25">
      <c r="A13663">
        <v>13662</v>
      </c>
    </row>
    <row r="13664" spans="1:1" x14ac:dyDescent="0.25">
      <c r="A13664">
        <v>13663</v>
      </c>
    </row>
    <row r="13665" spans="1:1" x14ac:dyDescent="0.25">
      <c r="A13665">
        <v>13664</v>
      </c>
    </row>
    <row r="13666" spans="1:1" x14ac:dyDescent="0.25">
      <c r="A13666">
        <v>13665</v>
      </c>
    </row>
    <row r="13667" spans="1:1" x14ac:dyDescent="0.25">
      <c r="A13667">
        <v>13666</v>
      </c>
    </row>
    <row r="13668" spans="1:1" x14ac:dyDescent="0.25">
      <c r="A13668">
        <v>13667</v>
      </c>
    </row>
    <row r="13669" spans="1:1" x14ac:dyDescent="0.25">
      <c r="A13669">
        <v>13668</v>
      </c>
    </row>
    <row r="13670" spans="1:1" x14ac:dyDescent="0.25">
      <c r="A13670">
        <v>13669</v>
      </c>
    </row>
    <row r="13671" spans="1:1" x14ac:dyDescent="0.25">
      <c r="A13671">
        <v>13670</v>
      </c>
    </row>
    <row r="13672" spans="1:1" x14ac:dyDescent="0.25">
      <c r="A13672">
        <v>13671</v>
      </c>
    </row>
    <row r="13673" spans="1:1" x14ac:dyDescent="0.25">
      <c r="A13673">
        <v>13672</v>
      </c>
    </row>
    <row r="13674" spans="1:1" x14ac:dyDescent="0.25">
      <c r="A13674">
        <v>13673</v>
      </c>
    </row>
    <row r="13675" spans="1:1" x14ac:dyDescent="0.25">
      <c r="A13675">
        <v>13674</v>
      </c>
    </row>
    <row r="13676" spans="1:1" x14ac:dyDescent="0.25">
      <c r="A13676">
        <v>13675</v>
      </c>
    </row>
    <row r="13677" spans="1:1" x14ac:dyDescent="0.25">
      <c r="A13677">
        <v>13676</v>
      </c>
    </row>
    <row r="13678" spans="1:1" x14ac:dyDescent="0.25">
      <c r="A13678">
        <v>13677</v>
      </c>
    </row>
    <row r="13679" spans="1:1" x14ac:dyDescent="0.25">
      <c r="A13679">
        <v>13678</v>
      </c>
    </row>
    <row r="13680" spans="1:1" x14ac:dyDescent="0.25">
      <c r="A13680">
        <v>13679</v>
      </c>
    </row>
    <row r="13681" spans="1:1" x14ac:dyDescent="0.25">
      <c r="A13681">
        <v>13680</v>
      </c>
    </row>
    <row r="13682" spans="1:1" x14ac:dyDescent="0.25">
      <c r="A13682">
        <v>13681</v>
      </c>
    </row>
    <row r="13683" spans="1:1" x14ac:dyDescent="0.25">
      <c r="A13683">
        <v>13682</v>
      </c>
    </row>
    <row r="13684" spans="1:1" x14ac:dyDescent="0.25">
      <c r="A13684">
        <v>13683</v>
      </c>
    </row>
    <row r="13685" spans="1:1" x14ac:dyDescent="0.25">
      <c r="A13685">
        <v>13684</v>
      </c>
    </row>
    <row r="13686" spans="1:1" x14ac:dyDescent="0.25">
      <c r="A13686">
        <v>13685</v>
      </c>
    </row>
    <row r="13687" spans="1:1" x14ac:dyDescent="0.25">
      <c r="A13687">
        <v>13686</v>
      </c>
    </row>
    <row r="13688" spans="1:1" x14ac:dyDescent="0.25">
      <c r="A13688">
        <v>13687</v>
      </c>
    </row>
    <row r="13689" spans="1:1" x14ac:dyDescent="0.25">
      <c r="A13689">
        <v>13688</v>
      </c>
    </row>
    <row r="13690" spans="1:1" x14ac:dyDescent="0.25">
      <c r="A13690">
        <v>13689</v>
      </c>
    </row>
    <row r="13691" spans="1:1" x14ac:dyDescent="0.25">
      <c r="A13691">
        <v>13690</v>
      </c>
    </row>
    <row r="13692" spans="1:1" x14ac:dyDescent="0.25">
      <c r="A13692">
        <v>13691</v>
      </c>
    </row>
    <row r="13693" spans="1:1" x14ac:dyDescent="0.25">
      <c r="A13693">
        <v>13692</v>
      </c>
    </row>
    <row r="13694" spans="1:1" x14ac:dyDescent="0.25">
      <c r="A13694">
        <v>13693</v>
      </c>
    </row>
    <row r="13695" spans="1:1" x14ac:dyDescent="0.25">
      <c r="A13695">
        <v>13694</v>
      </c>
    </row>
    <row r="13696" spans="1:1" x14ac:dyDescent="0.25">
      <c r="A13696">
        <v>13695</v>
      </c>
    </row>
    <row r="13697" spans="1:1" x14ac:dyDescent="0.25">
      <c r="A13697">
        <v>13696</v>
      </c>
    </row>
    <row r="13698" spans="1:1" x14ac:dyDescent="0.25">
      <c r="A13698">
        <v>13697</v>
      </c>
    </row>
    <row r="13699" spans="1:1" x14ac:dyDescent="0.25">
      <c r="A13699">
        <v>13698</v>
      </c>
    </row>
    <row r="13700" spans="1:1" x14ac:dyDescent="0.25">
      <c r="A13700">
        <v>13699</v>
      </c>
    </row>
    <row r="13701" spans="1:1" x14ac:dyDescent="0.25">
      <c r="A13701">
        <v>13700</v>
      </c>
    </row>
    <row r="13702" spans="1:1" x14ac:dyDescent="0.25">
      <c r="A13702">
        <v>13701</v>
      </c>
    </row>
    <row r="13703" spans="1:1" x14ac:dyDescent="0.25">
      <c r="A13703">
        <v>13702</v>
      </c>
    </row>
    <row r="13704" spans="1:1" x14ac:dyDescent="0.25">
      <c r="A13704">
        <v>13703</v>
      </c>
    </row>
    <row r="13705" spans="1:1" x14ac:dyDescent="0.25">
      <c r="A13705">
        <v>13704</v>
      </c>
    </row>
    <row r="13706" spans="1:1" x14ac:dyDescent="0.25">
      <c r="A13706">
        <v>13705</v>
      </c>
    </row>
    <row r="13707" spans="1:1" x14ac:dyDescent="0.25">
      <c r="A13707">
        <v>13706</v>
      </c>
    </row>
    <row r="13708" spans="1:1" x14ac:dyDescent="0.25">
      <c r="A13708">
        <v>13707</v>
      </c>
    </row>
    <row r="13709" spans="1:1" x14ac:dyDescent="0.25">
      <c r="A13709">
        <v>13708</v>
      </c>
    </row>
    <row r="13710" spans="1:1" x14ac:dyDescent="0.25">
      <c r="A13710">
        <v>13709</v>
      </c>
    </row>
    <row r="13711" spans="1:1" x14ac:dyDescent="0.25">
      <c r="A13711">
        <v>13710</v>
      </c>
    </row>
    <row r="13712" spans="1:1" x14ac:dyDescent="0.25">
      <c r="A13712">
        <v>13711</v>
      </c>
    </row>
    <row r="13713" spans="1:1" x14ac:dyDescent="0.25">
      <c r="A13713">
        <v>13712</v>
      </c>
    </row>
    <row r="13714" spans="1:1" x14ac:dyDescent="0.25">
      <c r="A13714">
        <v>13713</v>
      </c>
    </row>
    <row r="13715" spans="1:1" x14ac:dyDescent="0.25">
      <c r="A13715">
        <v>13714</v>
      </c>
    </row>
    <row r="13716" spans="1:1" x14ac:dyDescent="0.25">
      <c r="A13716">
        <v>13715</v>
      </c>
    </row>
    <row r="13717" spans="1:1" x14ac:dyDescent="0.25">
      <c r="A13717">
        <v>13716</v>
      </c>
    </row>
    <row r="13718" spans="1:1" x14ac:dyDescent="0.25">
      <c r="A13718">
        <v>13717</v>
      </c>
    </row>
    <row r="13719" spans="1:1" x14ac:dyDescent="0.25">
      <c r="A13719">
        <v>13718</v>
      </c>
    </row>
    <row r="13720" spans="1:1" x14ac:dyDescent="0.25">
      <c r="A13720">
        <v>13719</v>
      </c>
    </row>
    <row r="13721" spans="1:1" x14ac:dyDescent="0.25">
      <c r="A13721">
        <v>13720</v>
      </c>
    </row>
    <row r="13722" spans="1:1" x14ac:dyDescent="0.25">
      <c r="A13722">
        <v>13721</v>
      </c>
    </row>
    <row r="13723" spans="1:1" x14ac:dyDescent="0.25">
      <c r="A13723">
        <v>13722</v>
      </c>
    </row>
    <row r="13724" spans="1:1" x14ac:dyDescent="0.25">
      <c r="A13724">
        <v>13723</v>
      </c>
    </row>
    <row r="13725" spans="1:1" x14ac:dyDescent="0.25">
      <c r="A13725">
        <v>13724</v>
      </c>
    </row>
    <row r="13726" spans="1:1" x14ac:dyDescent="0.25">
      <c r="A13726">
        <v>13725</v>
      </c>
    </row>
    <row r="13727" spans="1:1" x14ac:dyDescent="0.25">
      <c r="A13727">
        <v>13726</v>
      </c>
    </row>
    <row r="13728" spans="1:1" x14ac:dyDescent="0.25">
      <c r="A13728">
        <v>13727</v>
      </c>
    </row>
    <row r="13729" spans="1:1" x14ac:dyDescent="0.25">
      <c r="A13729">
        <v>13728</v>
      </c>
    </row>
    <row r="13730" spans="1:1" x14ac:dyDescent="0.25">
      <c r="A13730">
        <v>13729</v>
      </c>
    </row>
    <row r="13731" spans="1:1" x14ac:dyDescent="0.25">
      <c r="A13731">
        <v>13730</v>
      </c>
    </row>
    <row r="13732" spans="1:1" x14ac:dyDescent="0.25">
      <c r="A13732">
        <v>13731</v>
      </c>
    </row>
    <row r="13733" spans="1:1" x14ac:dyDescent="0.25">
      <c r="A13733">
        <v>13732</v>
      </c>
    </row>
    <row r="13734" spans="1:1" x14ac:dyDescent="0.25">
      <c r="A13734">
        <v>13733</v>
      </c>
    </row>
    <row r="13735" spans="1:1" x14ac:dyDescent="0.25">
      <c r="A13735">
        <v>13734</v>
      </c>
    </row>
    <row r="13736" spans="1:1" x14ac:dyDescent="0.25">
      <c r="A13736">
        <v>13735</v>
      </c>
    </row>
    <row r="13737" spans="1:1" x14ac:dyDescent="0.25">
      <c r="A13737">
        <v>13736</v>
      </c>
    </row>
    <row r="13738" spans="1:1" x14ac:dyDescent="0.25">
      <c r="A13738">
        <v>13737</v>
      </c>
    </row>
    <row r="13739" spans="1:1" x14ac:dyDescent="0.25">
      <c r="A13739">
        <v>13738</v>
      </c>
    </row>
    <row r="13740" spans="1:1" x14ac:dyDescent="0.25">
      <c r="A13740">
        <v>13739</v>
      </c>
    </row>
    <row r="13741" spans="1:1" x14ac:dyDescent="0.25">
      <c r="A13741">
        <v>13740</v>
      </c>
    </row>
    <row r="13742" spans="1:1" x14ac:dyDescent="0.25">
      <c r="A13742">
        <v>13741</v>
      </c>
    </row>
    <row r="13743" spans="1:1" x14ac:dyDescent="0.25">
      <c r="A13743">
        <v>13742</v>
      </c>
    </row>
    <row r="13744" spans="1:1" x14ac:dyDescent="0.25">
      <c r="A13744">
        <v>13743</v>
      </c>
    </row>
    <row r="13745" spans="1:1" x14ac:dyDescent="0.25">
      <c r="A13745">
        <v>13744</v>
      </c>
    </row>
    <row r="13746" spans="1:1" x14ac:dyDescent="0.25">
      <c r="A13746">
        <v>13745</v>
      </c>
    </row>
    <row r="13747" spans="1:1" x14ac:dyDescent="0.25">
      <c r="A13747">
        <v>13746</v>
      </c>
    </row>
    <row r="13748" spans="1:1" x14ac:dyDescent="0.25">
      <c r="A13748">
        <v>13747</v>
      </c>
    </row>
    <row r="13749" spans="1:1" x14ac:dyDescent="0.25">
      <c r="A13749">
        <v>13748</v>
      </c>
    </row>
    <row r="13750" spans="1:1" x14ac:dyDescent="0.25">
      <c r="A13750">
        <v>13749</v>
      </c>
    </row>
    <row r="13751" spans="1:1" x14ac:dyDescent="0.25">
      <c r="A13751">
        <v>13750</v>
      </c>
    </row>
    <row r="13752" spans="1:1" x14ac:dyDescent="0.25">
      <c r="A13752">
        <v>13751</v>
      </c>
    </row>
    <row r="13753" spans="1:1" x14ac:dyDescent="0.25">
      <c r="A13753">
        <v>13752</v>
      </c>
    </row>
    <row r="13754" spans="1:1" x14ac:dyDescent="0.25">
      <c r="A13754">
        <v>13753</v>
      </c>
    </row>
    <row r="13755" spans="1:1" x14ac:dyDescent="0.25">
      <c r="A13755">
        <v>13754</v>
      </c>
    </row>
    <row r="13756" spans="1:1" x14ac:dyDescent="0.25">
      <c r="A13756">
        <v>13755</v>
      </c>
    </row>
    <row r="13757" spans="1:1" x14ac:dyDescent="0.25">
      <c r="A13757">
        <v>13756</v>
      </c>
    </row>
    <row r="13758" spans="1:1" x14ac:dyDescent="0.25">
      <c r="A13758">
        <v>13757</v>
      </c>
    </row>
    <row r="13759" spans="1:1" x14ac:dyDescent="0.25">
      <c r="A13759">
        <v>13758</v>
      </c>
    </row>
    <row r="13760" spans="1:1" x14ac:dyDescent="0.25">
      <c r="A13760">
        <v>13759</v>
      </c>
    </row>
    <row r="13761" spans="1:1" x14ac:dyDescent="0.25">
      <c r="A13761">
        <v>13760</v>
      </c>
    </row>
    <row r="13762" spans="1:1" x14ac:dyDescent="0.25">
      <c r="A13762">
        <v>13761</v>
      </c>
    </row>
    <row r="13763" spans="1:1" x14ac:dyDescent="0.25">
      <c r="A13763">
        <v>13762</v>
      </c>
    </row>
    <row r="13764" spans="1:1" x14ac:dyDescent="0.25">
      <c r="A13764">
        <v>13763</v>
      </c>
    </row>
    <row r="13765" spans="1:1" x14ac:dyDescent="0.25">
      <c r="A13765">
        <v>13764</v>
      </c>
    </row>
    <row r="13766" spans="1:1" x14ac:dyDescent="0.25">
      <c r="A13766">
        <v>13765</v>
      </c>
    </row>
    <row r="13767" spans="1:1" x14ac:dyDescent="0.25">
      <c r="A13767">
        <v>13766</v>
      </c>
    </row>
    <row r="13768" spans="1:1" x14ac:dyDescent="0.25">
      <c r="A13768">
        <v>13767</v>
      </c>
    </row>
    <row r="13769" spans="1:1" x14ac:dyDescent="0.25">
      <c r="A13769">
        <v>13768</v>
      </c>
    </row>
    <row r="13770" spans="1:1" x14ac:dyDescent="0.25">
      <c r="A13770">
        <v>13769</v>
      </c>
    </row>
    <row r="13771" spans="1:1" x14ac:dyDescent="0.25">
      <c r="A13771">
        <v>13770</v>
      </c>
    </row>
    <row r="13772" spans="1:1" x14ac:dyDescent="0.25">
      <c r="A13772">
        <v>13771</v>
      </c>
    </row>
    <row r="13773" spans="1:1" x14ac:dyDescent="0.25">
      <c r="A13773">
        <v>13772</v>
      </c>
    </row>
    <row r="13774" spans="1:1" x14ac:dyDescent="0.25">
      <c r="A13774">
        <v>13773</v>
      </c>
    </row>
    <row r="13775" spans="1:1" x14ac:dyDescent="0.25">
      <c r="A13775">
        <v>13774</v>
      </c>
    </row>
    <row r="13776" spans="1:1" x14ac:dyDescent="0.25">
      <c r="A13776">
        <v>13775</v>
      </c>
    </row>
    <row r="13777" spans="1:1" x14ac:dyDescent="0.25">
      <c r="A13777">
        <v>13776</v>
      </c>
    </row>
    <row r="13778" spans="1:1" x14ac:dyDescent="0.25">
      <c r="A13778">
        <v>13777</v>
      </c>
    </row>
    <row r="13779" spans="1:1" x14ac:dyDescent="0.25">
      <c r="A13779">
        <v>13778</v>
      </c>
    </row>
    <row r="13780" spans="1:1" x14ac:dyDescent="0.25">
      <c r="A13780">
        <v>13779</v>
      </c>
    </row>
    <row r="13781" spans="1:1" x14ac:dyDescent="0.25">
      <c r="A13781">
        <v>13780</v>
      </c>
    </row>
    <row r="13782" spans="1:1" x14ac:dyDescent="0.25">
      <c r="A13782">
        <v>13781</v>
      </c>
    </row>
    <row r="13783" spans="1:1" x14ac:dyDescent="0.25">
      <c r="A13783">
        <v>13782</v>
      </c>
    </row>
    <row r="13784" spans="1:1" x14ac:dyDescent="0.25">
      <c r="A13784">
        <v>13783</v>
      </c>
    </row>
    <row r="13785" spans="1:1" x14ac:dyDescent="0.25">
      <c r="A13785">
        <v>13784</v>
      </c>
    </row>
    <row r="13786" spans="1:1" x14ac:dyDescent="0.25">
      <c r="A13786">
        <v>13785</v>
      </c>
    </row>
    <row r="13787" spans="1:1" x14ac:dyDescent="0.25">
      <c r="A13787">
        <v>13786</v>
      </c>
    </row>
    <row r="13788" spans="1:1" x14ac:dyDescent="0.25">
      <c r="A13788">
        <v>13787</v>
      </c>
    </row>
    <row r="13789" spans="1:1" x14ac:dyDescent="0.25">
      <c r="A13789">
        <v>13788</v>
      </c>
    </row>
    <row r="13790" spans="1:1" x14ac:dyDescent="0.25">
      <c r="A13790">
        <v>13789</v>
      </c>
    </row>
    <row r="13791" spans="1:1" x14ac:dyDescent="0.25">
      <c r="A13791">
        <v>13790</v>
      </c>
    </row>
    <row r="13792" spans="1:1" x14ac:dyDescent="0.25">
      <c r="A13792">
        <v>13791</v>
      </c>
    </row>
    <row r="13793" spans="1:1" x14ac:dyDescent="0.25">
      <c r="A13793">
        <v>13792</v>
      </c>
    </row>
    <row r="13794" spans="1:1" x14ac:dyDescent="0.25">
      <c r="A13794">
        <v>13793</v>
      </c>
    </row>
    <row r="13795" spans="1:1" x14ac:dyDescent="0.25">
      <c r="A13795">
        <v>13794</v>
      </c>
    </row>
    <row r="13796" spans="1:1" x14ac:dyDescent="0.25">
      <c r="A13796">
        <v>13795</v>
      </c>
    </row>
    <row r="13797" spans="1:1" x14ac:dyDescent="0.25">
      <c r="A13797">
        <v>13796</v>
      </c>
    </row>
    <row r="13798" spans="1:1" x14ac:dyDescent="0.25">
      <c r="A13798">
        <v>13797</v>
      </c>
    </row>
    <row r="13799" spans="1:1" x14ac:dyDescent="0.25">
      <c r="A13799">
        <v>13798</v>
      </c>
    </row>
    <row r="13800" spans="1:1" x14ac:dyDescent="0.25">
      <c r="A13800">
        <v>13799</v>
      </c>
    </row>
    <row r="13801" spans="1:1" x14ac:dyDescent="0.25">
      <c r="A13801">
        <v>13800</v>
      </c>
    </row>
    <row r="13802" spans="1:1" x14ac:dyDescent="0.25">
      <c r="A13802">
        <v>13801</v>
      </c>
    </row>
    <row r="13803" spans="1:1" x14ac:dyDescent="0.25">
      <c r="A13803">
        <v>13802</v>
      </c>
    </row>
    <row r="13804" spans="1:1" x14ac:dyDescent="0.25">
      <c r="A13804">
        <v>13803</v>
      </c>
    </row>
    <row r="13805" spans="1:1" x14ac:dyDescent="0.25">
      <c r="A13805">
        <v>13804</v>
      </c>
    </row>
    <row r="13806" spans="1:1" x14ac:dyDescent="0.25">
      <c r="A13806">
        <v>13805</v>
      </c>
    </row>
    <row r="13807" spans="1:1" x14ac:dyDescent="0.25">
      <c r="A13807">
        <v>13806</v>
      </c>
    </row>
    <row r="13808" spans="1:1" x14ac:dyDescent="0.25">
      <c r="A13808">
        <v>13807</v>
      </c>
    </row>
    <row r="13809" spans="1:1" x14ac:dyDescent="0.25">
      <c r="A13809">
        <v>13808</v>
      </c>
    </row>
    <row r="13810" spans="1:1" x14ac:dyDescent="0.25">
      <c r="A13810">
        <v>13809</v>
      </c>
    </row>
    <row r="13811" spans="1:1" x14ac:dyDescent="0.25">
      <c r="A13811">
        <v>13810</v>
      </c>
    </row>
    <row r="13812" spans="1:1" x14ac:dyDescent="0.25">
      <c r="A13812">
        <v>13811</v>
      </c>
    </row>
    <row r="13813" spans="1:1" x14ac:dyDescent="0.25">
      <c r="A13813">
        <v>13812</v>
      </c>
    </row>
    <row r="13814" spans="1:1" x14ac:dyDescent="0.25">
      <c r="A13814">
        <v>13813</v>
      </c>
    </row>
    <row r="13815" spans="1:1" x14ac:dyDescent="0.25">
      <c r="A13815">
        <v>13814</v>
      </c>
    </row>
    <row r="13816" spans="1:1" x14ac:dyDescent="0.25">
      <c r="A13816">
        <v>13815</v>
      </c>
    </row>
    <row r="13817" spans="1:1" x14ac:dyDescent="0.25">
      <c r="A13817">
        <v>13816</v>
      </c>
    </row>
    <row r="13818" spans="1:1" x14ac:dyDescent="0.25">
      <c r="A13818">
        <v>13817</v>
      </c>
    </row>
    <row r="13819" spans="1:1" x14ac:dyDescent="0.25">
      <c r="A13819">
        <v>13818</v>
      </c>
    </row>
    <row r="13820" spans="1:1" x14ac:dyDescent="0.25">
      <c r="A13820">
        <v>13819</v>
      </c>
    </row>
    <row r="13821" spans="1:1" x14ac:dyDescent="0.25">
      <c r="A13821">
        <v>13820</v>
      </c>
    </row>
    <row r="13822" spans="1:1" x14ac:dyDescent="0.25">
      <c r="A13822">
        <v>13821</v>
      </c>
    </row>
    <row r="13823" spans="1:1" x14ac:dyDescent="0.25">
      <c r="A13823">
        <v>13822</v>
      </c>
    </row>
    <row r="13824" spans="1:1" x14ac:dyDescent="0.25">
      <c r="A13824">
        <v>13823</v>
      </c>
    </row>
    <row r="13825" spans="1:1" x14ac:dyDescent="0.25">
      <c r="A13825">
        <v>13824</v>
      </c>
    </row>
    <row r="13826" spans="1:1" x14ac:dyDescent="0.25">
      <c r="A13826">
        <v>13825</v>
      </c>
    </row>
    <row r="13827" spans="1:1" x14ac:dyDescent="0.25">
      <c r="A13827">
        <v>13826</v>
      </c>
    </row>
    <row r="13828" spans="1:1" x14ac:dyDescent="0.25">
      <c r="A13828">
        <v>13827</v>
      </c>
    </row>
    <row r="13829" spans="1:1" x14ac:dyDescent="0.25">
      <c r="A13829">
        <v>13828</v>
      </c>
    </row>
    <row r="13830" spans="1:1" x14ac:dyDescent="0.25">
      <c r="A13830">
        <v>13829</v>
      </c>
    </row>
    <row r="13831" spans="1:1" x14ac:dyDescent="0.25">
      <c r="A13831">
        <v>13830</v>
      </c>
    </row>
    <row r="13832" spans="1:1" x14ac:dyDescent="0.25">
      <c r="A13832">
        <v>13831</v>
      </c>
    </row>
    <row r="13833" spans="1:1" x14ac:dyDescent="0.25">
      <c r="A13833">
        <v>13832</v>
      </c>
    </row>
    <row r="13834" spans="1:1" x14ac:dyDescent="0.25">
      <c r="A13834">
        <v>13833</v>
      </c>
    </row>
    <row r="13835" spans="1:1" x14ac:dyDescent="0.25">
      <c r="A13835">
        <v>13834</v>
      </c>
    </row>
    <row r="13836" spans="1:1" x14ac:dyDescent="0.25">
      <c r="A13836">
        <v>13835</v>
      </c>
    </row>
    <row r="13837" spans="1:1" x14ac:dyDescent="0.25">
      <c r="A13837">
        <v>13836</v>
      </c>
    </row>
    <row r="13838" spans="1:1" x14ac:dyDescent="0.25">
      <c r="A13838">
        <v>13837</v>
      </c>
    </row>
    <row r="13839" spans="1:1" x14ac:dyDescent="0.25">
      <c r="A13839">
        <v>13838</v>
      </c>
    </row>
    <row r="13840" spans="1:1" x14ac:dyDescent="0.25">
      <c r="A13840">
        <v>13839</v>
      </c>
    </row>
    <row r="13841" spans="1:1" x14ac:dyDescent="0.25">
      <c r="A13841">
        <v>13840</v>
      </c>
    </row>
    <row r="13842" spans="1:1" x14ac:dyDescent="0.25">
      <c r="A13842">
        <v>13841</v>
      </c>
    </row>
    <row r="13843" spans="1:1" x14ac:dyDescent="0.25">
      <c r="A13843">
        <v>13842</v>
      </c>
    </row>
    <row r="13844" spans="1:1" x14ac:dyDescent="0.25">
      <c r="A13844">
        <v>13843</v>
      </c>
    </row>
    <row r="13845" spans="1:1" x14ac:dyDescent="0.25">
      <c r="A13845">
        <v>13844</v>
      </c>
    </row>
    <row r="13846" spans="1:1" x14ac:dyDescent="0.25">
      <c r="A13846">
        <v>13845</v>
      </c>
    </row>
    <row r="13847" spans="1:1" x14ac:dyDescent="0.25">
      <c r="A13847">
        <v>13846</v>
      </c>
    </row>
    <row r="13848" spans="1:1" x14ac:dyDescent="0.25">
      <c r="A13848">
        <v>13847</v>
      </c>
    </row>
    <row r="13849" spans="1:1" x14ac:dyDescent="0.25">
      <c r="A13849">
        <v>13848</v>
      </c>
    </row>
    <row r="13850" spans="1:1" x14ac:dyDescent="0.25">
      <c r="A13850">
        <v>13849</v>
      </c>
    </row>
    <row r="13851" spans="1:1" x14ac:dyDescent="0.25">
      <c r="A13851">
        <v>13850</v>
      </c>
    </row>
    <row r="13852" spans="1:1" x14ac:dyDescent="0.25">
      <c r="A13852">
        <v>13851</v>
      </c>
    </row>
    <row r="13853" spans="1:1" x14ac:dyDescent="0.25">
      <c r="A13853">
        <v>13852</v>
      </c>
    </row>
    <row r="13854" spans="1:1" x14ac:dyDescent="0.25">
      <c r="A13854">
        <v>13853</v>
      </c>
    </row>
    <row r="13855" spans="1:1" x14ac:dyDescent="0.25">
      <c r="A13855">
        <v>13854</v>
      </c>
    </row>
    <row r="13856" spans="1:1" x14ac:dyDescent="0.25">
      <c r="A13856">
        <v>13855</v>
      </c>
    </row>
    <row r="13857" spans="1:1" x14ac:dyDescent="0.25">
      <c r="A13857">
        <v>13856</v>
      </c>
    </row>
    <row r="13858" spans="1:1" x14ac:dyDescent="0.25">
      <c r="A13858">
        <v>13857</v>
      </c>
    </row>
    <row r="13859" spans="1:1" x14ac:dyDescent="0.25">
      <c r="A13859">
        <v>13858</v>
      </c>
    </row>
    <row r="13860" spans="1:1" x14ac:dyDescent="0.25">
      <c r="A13860">
        <v>13859</v>
      </c>
    </row>
    <row r="13861" spans="1:1" x14ac:dyDescent="0.25">
      <c r="A13861">
        <v>13860</v>
      </c>
    </row>
    <row r="13862" spans="1:1" x14ac:dyDescent="0.25">
      <c r="A13862">
        <v>13861</v>
      </c>
    </row>
    <row r="13863" spans="1:1" x14ac:dyDescent="0.25">
      <c r="A13863">
        <v>13862</v>
      </c>
    </row>
    <row r="13864" spans="1:1" x14ac:dyDescent="0.25">
      <c r="A13864">
        <v>13863</v>
      </c>
    </row>
    <row r="13865" spans="1:1" x14ac:dyDescent="0.25">
      <c r="A13865">
        <v>13864</v>
      </c>
    </row>
    <row r="13866" spans="1:1" x14ac:dyDescent="0.25">
      <c r="A13866">
        <v>13865</v>
      </c>
    </row>
    <row r="13867" spans="1:1" x14ac:dyDescent="0.25">
      <c r="A13867">
        <v>13866</v>
      </c>
    </row>
    <row r="13868" spans="1:1" x14ac:dyDescent="0.25">
      <c r="A13868">
        <v>13867</v>
      </c>
    </row>
    <row r="13869" spans="1:1" x14ac:dyDescent="0.25">
      <c r="A13869">
        <v>13868</v>
      </c>
    </row>
    <row r="13870" spans="1:1" x14ac:dyDescent="0.25">
      <c r="A13870">
        <v>13869</v>
      </c>
    </row>
    <row r="13871" spans="1:1" x14ac:dyDescent="0.25">
      <c r="A13871">
        <v>13870</v>
      </c>
    </row>
    <row r="13872" spans="1:1" x14ac:dyDescent="0.25">
      <c r="A13872">
        <v>13871</v>
      </c>
    </row>
    <row r="13873" spans="1:1" x14ac:dyDescent="0.25">
      <c r="A13873">
        <v>13872</v>
      </c>
    </row>
    <row r="13874" spans="1:1" x14ac:dyDescent="0.25">
      <c r="A13874">
        <v>13873</v>
      </c>
    </row>
    <row r="13875" spans="1:1" x14ac:dyDescent="0.25">
      <c r="A13875">
        <v>13874</v>
      </c>
    </row>
    <row r="13876" spans="1:1" x14ac:dyDescent="0.25">
      <c r="A13876">
        <v>13875</v>
      </c>
    </row>
    <row r="13877" spans="1:1" x14ac:dyDescent="0.25">
      <c r="A13877">
        <v>13876</v>
      </c>
    </row>
    <row r="13878" spans="1:1" x14ac:dyDescent="0.25">
      <c r="A13878">
        <v>13877</v>
      </c>
    </row>
    <row r="13879" spans="1:1" x14ac:dyDescent="0.25">
      <c r="A13879">
        <v>13878</v>
      </c>
    </row>
    <row r="13880" spans="1:1" x14ac:dyDescent="0.25">
      <c r="A13880">
        <v>13879</v>
      </c>
    </row>
    <row r="13881" spans="1:1" x14ac:dyDescent="0.25">
      <c r="A13881">
        <v>13880</v>
      </c>
    </row>
    <row r="13882" spans="1:1" x14ac:dyDescent="0.25">
      <c r="A13882">
        <v>13881</v>
      </c>
    </row>
    <row r="13883" spans="1:1" x14ac:dyDescent="0.25">
      <c r="A13883">
        <v>13882</v>
      </c>
    </row>
    <row r="13884" spans="1:1" x14ac:dyDescent="0.25">
      <c r="A13884">
        <v>13883</v>
      </c>
    </row>
    <row r="13885" spans="1:1" x14ac:dyDescent="0.25">
      <c r="A13885">
        <v>13884</v>
      </c>
    </row>
    <row r="13886" spans="1:1" x14ac:dyDescent="0.25">
      <c r="A13886">
        <v>13885</v>
      </c>
    </row>
    <row r="13887" spans="1:1" x14ac:dyDescent="0.25">
      <c r="A13887">
        <v>13886</v>
      </c>
    </row>
    <row r="13888" spans="1:1" x14ac:dyDescent="0.25">
      <c r="A13888">
        <v>13887</v>
      </c>
    </row>
    <row r="13889" spans="1:1" x14ac:dyDescent="0.25">
      <c r="A13889">
        <v>13888</v>
      </c>
    </row>
    <row r="13890" spans="1:1" x14ac:dyDescent="0.25">
      <c r="A13890">
        <v>13889</v>
      </c>
    </row>
    <row r="13891" spans="1:1" x14ac:dyDescent="0.25">
      <c r="A13891">
        <v>13890</v>
      </c>
    </row>
    <row r="13892" spans="1:1" x14ac:dyDescent="0.25">
      <c r="A13892">
        <v>13891</v>
      </c>
    </row>
    <row r="13893" spans="1:1" x14ac:dyDescent="0.25">
      <c r="A13893">
        <v>13892</v>
      </c>
    </row>
    <row r="13894" spans="1:1" x14ac:dyDescent="0.25">
      <c r="A13894">
        <v>13893</v>
      </c>
    </row>
    <row r="13895" spans="1:1" x14ac:dyDescent="0.25">
      <c r="A13895">
        <v>13894</v>
      </c>
    </row>
    <row r="13896" spans="1:1" x14ac:dyDescent="0.25">
      <c r="A13896">
        <v>13895</v>
      </c>
    </row>
    <row r="13897" spans="1:1" x14ac:dyDescent="0.25">
      <c r="A13897">
        <v>13896</v>
      </c>
    </row>
    <row r="13898" spans="1:1" x14ac:dyDescent="0.25">
      <c r="A13898">
        <v>13897</v>
      </c>
    </row>
    <row r="13899" spans="1:1" x14ac:dyDescent="0.25">
      <c r="A13899">
        <v>13898</v>
      </c>
    </row>
    <row r="13900" spans="1:1" x14ac:dyDescent="0.25">
      <c r="A13900">
        <v>13899</v>
      </c>
    </row>
    <row r="13901" spans="1:1" x14ac:dyDescent="0.25">
      <c r="A13901">
        <v>13900</v>
      </c>
    </row>
    <row r="13902" spans="1:1" x14ac:dyDescent="0.25">
      <c r="A13902">
        <v>13901</v>
      </c>
    </row>
    <row r="13903" spans="1:1" x14ac:dyDescent="0.25">
      <c r="A13903">
        <v>13902</v>
      </c>
    </row>
    <row r="13904" spans="1:1" x14ac:dyDescent="0.25">
      <c r="A13904">
        <v>13903</v>
      </c>
    </row>
    <row r="13905" spans="1:1" x14ac:dyDescent="0.25">
      <c r="A13905">
        <v>13904</v>
      </c>
    </row>
    <row r="13906" spans="1:1" x14ac:dyDescent="0.25">
      <c r="A13906">
        <v>13905</v>
      </c>
    </row>
    <row r="13907" spans="1:1" x14ac:dyDescent="0.25">
      <c r="A13907">
        <v>13906</v>
      </c>
    </row>
    <row r="13908" spans="1:1" x14ac:dyDescent="0.25">
      <c r="A13908">
        <v>13907</v>
      </c>
    </row>
    <row r="13909" spans="1:1" x14ac:dyDescent="0.25">
      <c r="A13909">
        <v>13908</v>
      </c>
    </row>
    <row r="13910" spans="1:1" x14ac:dyDescent="0.25">
      <c r="A13910">
        <v>13909</v>
      </c>
    </row>
    <row r="13911" spans="1:1" x14ac:dyDescent="0.25">
      <c r="A13911">
        <v>13910</v>
      </c>
    </row>
    <row r="13912" spans="1:1" x14ac:dyDescent="0.25">
      <c r="A13912">
        <v>13911</v>
      </c>
    </row>
    <row r="13913" spans="1:1" x14ac:dyDescent="0.25">
      <c r="A13913">
        <v>13912</v>
      </c>
    </row>
    <row r="13914" spans="1:1" x14ac:dyDescent="0.25">
      <c r="A13914">
        <v>13913</v>
      </c>
    </row>
    <row r="13915" spans="1:1" x14ac:dyDescent="0.25">
      <c r="A13915">
        <v>13914</v>
      </c>
    </row>
    <row r="13916" spans="1:1" x14ac:dyDescent="0.25">
      <c r="A13916">
        <v>13915</v>
      </c>
    </row>
    <row r="13917" spans="1:1" x14ac:dyDescent="0.25">
      <c r="A13917">
        <v>13916</v>
      </c>
    </row>
    <row r="13918" spans="1:1" x14ac:dyDescent="0.25">
      <c r="A13918">
        <v>13917</v>
      </c>
    </row>
    <row r="13919" spans="1:1" x14ac:dyDescent="0.25">
      <c r="A13919">
        <v>13918</v>
      </c>
    </row>
    <row r="13920" spans="1:1" x14ac:dyDescent="0.25">
      <c r="A13920">
        <v>13919</v>
      </c>
    </row>
    <row r="13921" spans="1:1" x14ac:dyDescent="0.25">
      <c r="A13921">
        <v>13920</v>
      </c>
    </row>
    <row r="13922" spans="1:1" x14ac:dyDescent="0.25">
      <c r="A13922">
        <v>13921</v>
      </c>
    </row>
    <row r="13923" spans="1:1" x14ac:dyDescent="0.25">
      <c r="A13923">
        <v>13922</v>
      </c>
    </row>
    <row r="13924" spans="1:1" x14ac:dyDescent="0.25">
      <c r="A13924">
        <v>13923</v>
      </c>
    </row>
    <row r="13925" spans="1:1" x14ac:dyDescent="0.25">
      <c r="A13925">
        <v>13924</v>
      </c>
    </row>
    <row r="13926" spans="1:1" x14ac:dyDescent="0.25">
      <c r="A13926">
        <v>13925</v>
      </c>
    </row>
    <row r="13927" spans="1:1" x14ac:dyDescent="0.25">
      <c r="A13927">
        <v>13926</v>
      </c>
    </row>
    <row r="13928" spans="1:1" x14ac:dyDescent="0.25">
      <c r="A13928">
        <v>13927</v>
      </c>
    </row>
    <row r="13929" spans="1:1" x14ac:dyDescent="0.25">
      <c r="A13929">
        <v>13928</v>
      </c>
    </row>
    <row r="13930" spans="1:1" x14ac:dyDescent="0.25">
      <c r="A13930">
        <v>13929</v>
      </c>
    </row>
    <row r="13931" spans="1:1" x14ac:dyDescent="0.25">
      <c r="A13931">
        <v>13930</v>
      </c>
    </row>
    <row r="13932" spans="1:1" x14ac:dyDescent="0.25">
      <c r="A13932">
        <v>13931</v>
      </c>
    </row>
    <row r="13933" spans="1:1" x14ac:dyDescent="0.25">
      <c r="A13933">
        <v>13932</v>
      </c>
    </row>
    <row r="13934" spans="1:1" x14ac:dyDescent="0.25">
      <c r="A13934">
        <v>13933</v>
      </c>
    </row>
    <row r="13935" spans="1:1" x14ac:dyDescent="0.25">
      <c r="A13935">
        <v>13934</v>
      </c>
    </row>
    <row r="13936" spans="1:1" x14ac:dyDescent="0.25">
      <c r="A13936">
        <v>13935</v>
      </c>
    </row>
    <row r="13937" spans="1:1" x14ac:dyDescent="0.25">
      <c r="A13937">
        <v>13936</v>
      </c>
    </row>
    <row r="13938" spans="1:1" x14ac:dyDescent="0.25">
      <c r="A13938">
        <v>13937</v>
      </c>
    </row>
    <row r="13939" spans="1:1" x14ac:dyDescent="0.25">
      <c r="A13939">
        <v>13938</v>
      </c>
    </row>
    <row r="13940" spans="1:1" x14ac:dyDescent="0.25">
      <c r="A13940">
        <v>13939</v>
      </c>
    </row>
    <row r="13941" spans="1:1" x14ac:dyDescent="0.25">
      <c r="A13941">
        <v>13940</v>
      </c>
    </row>
    <row r="13942" spans="1:1" x14ac:dyDescent="0.25">
      <c r="A13942">
        <v>13941</v>
      </c>
    </row>
    <row r="13943" spans="1:1" x14ac:dyDescent="0.25">
      <c r="A13943">
        <v>13942</v>
      </c>
    </row>
    <row r="13944" spans="1:1" x14ac:dyDescent="0.25">
      <c r="A13944">
        <v>13943</v>
      </c>
    </row>
    <row r="13945" spans="1:1" x14ac:dyDescent="0.25">
      <c r="A13945">
        <v>13944</v>
      </c>
    </row>
    <row r="13946" spans="1:1" x14ac:dyDescent="0.25">
      <c r="A13946">
        <v>13945</v>
      </c>
    </row>
    <row r="13947" spans="1:1" x14ac:dyDescent="0.25">
      <c r="A13947">
        <v>13946</v>
      </c>
    </row>
    <row r="13948" spans="1:1" x14ac:dyDescent="0.25">
      <c r="A13948">
        <v>13947</v>
      </c>
    </row>
    <row r="13949" spans="1:1" x14ac:dyDescent="0.25">
      <c r="A13949">
        <v>13948</v>
      </c>
    </row>
    <row r="13950" spans="1:1" x14ac:dyDescent="0.25">
      <c r="A13950">
        <v>13949</v>
      </c>
    </row>
    <row r="13951" spans="1:1" x14ac:dyDescent="0.25">
      <c r="A13951">
        <v>13950</v>
      </c>
    </row>
    <row r="13952" spans="1:1" x14ac:dyDescent="0.25">
      <c r="A13952">
        <v>13951</v>
      </c>
    </row>
    <row r="13953" spans="1:1" x14ac:dyDescent="0.25">
      <c r="A13953">
        <v>13952</v>
      </c>
    </row>
    <row r="13954" spans="1:1" x14ac:dyDescent="0.25">
      <c r="A13954">
        <v>13953</v>
      </c>
    </row>
    <row r="13955" spans="1:1" x14ac:dyDescent="0.25">
      <c r="A13955">
        <v>13954</v>
      </c>
    </row>
    <row r="13956" spans="1:1" x14ac:dyDescent="0.25">
      <c r="A13956">
        <v>13955</v>
      </c>
    </row>
    <row r="13957" spans="1:1" x14ac:dyDescent="0.25">
      <c r="A13957">
        <v>13956</v>
      </c>
    </row>
    <row r="13958" spans="1:1" x14ac:dyDescent="0.25">
      <c r="A13958">
        <v>13957</v>
      </c>
    </row>
    <row r="13959" spans="1:1" x14ac:dyDescent="0.25">
      <c r="A13959">
        <v>13958</v>
      </c>
    </row>
    <row r="13960" spans="1:1" x14ac:dyDescent="0.25">
      <c r="A13960">
        <v>13959</v>
      </c>
    </row>
    <row r="13961" spans="1:1" x14ac:dyDescent="0.25">
      <c r="A13961">
        <v>13960</v>
      </c>
    </row>
    <row r="13962" spans="1:1" x14ac:dyDescent="0.25">
      <c r="A13962">
        <v>13961</v>
      </c>
    </row>
    <row r="13963" spans="1:1" x14ac:dyDescent="0.25">
      <c r="A13963">
        <v>13962</v>
      </c>
    </row>
    <row r="13964" spans="1:1" x14ac:dyDescent="0.25">
      <c r="A13964">
        <v>13963</v>
      </c>
    </row>
    <row r="13965" spans="1:1" x14ac:dyDescent="0.25">
      <c r="A13965">
        <v>13964</v>
      </c>
    </row>
    <row r="13966" spans="1:1" x14ac:dyDescent="0.25">
      <c r="A13966">
        <v>13965</v>
      </c>
    </row>
    <row r="13967" spans="1:1" x14ac:dyDescent="0.25">
      <c r="A13967">
        <v>13966</v>
      </c>
    </row>
    <row r="13968" spans="1:1" x14ac:dyDescent="0.25">
      <c r="A13968">
        <v>13967</v>
      </c>
    </row>
    <row r="13969" spans="1:1" x14ac:dyDescent="0.25">
      <c r="A13969">
        <v>13968</v>
      </c>
    </row>
    <row r="13970" spans="1:1" x14ac:dyDescent="0.25">
      <c r="A13970">
        <v>13969</v>
      </c>
    </row>
    <row r="13971" spans="1:1" x14ac:dyDescent="0.25">
      <c r="A13971">
        <v>13970</v>
      </c>
    </row>
    <row r="13972" spans="1:1" x14ac:dyDescent="0.25">
      <c r="A13972">
        <v>13971</v>
      </c>
    </row>
    <row r="13973" spans="1:1" x14ac:dyDescent="0.25">
      <c r="A13973">
        <v>13972</v>
      </c>
    </row>
    <row r="13974" spans="1:1" x14ac:dyDescent="0.25">
      <c r="A13974">
        <v>13973</v>
      </c>
    </row>
    <row r="13975" spans="1:1" x14ac:dyDescent="0.25">
      <c r="A13975">
        <v>13974</v>
      </c>
    </row>
    <row r="13976" spans="1:1" x14ac:dyDescent="0.25">
      <c r="A13976">
        <v>13975</v>
      </c>
    </row>
    <row r="13977" spans="1:1" x14ac:dyDescent="0.25">
      <c r="A13977">
        <v>13976</v>
      </c>
    </row>
    <row r="13978" spans="1:1" x14ac:dyDescent="0.25">
      <c r="A13978">
        <v>13977</v>
      </c>
    </row>
    <row r="13979" spans="1:1" x14ac:dyDescent="0.25">
      <c r="A13979">
        <v>13978</v>
      </c>
    </row>
    <row r="13980" spans="1:1" x14ac:dyDescent="0.25">
      <c r="A13980">
        <v>13979</v>
      </c>
    </row>
    <row r="13981" spans="1:1" x14ac:dyDescent="0.25">
      <c r="A13981">
        <v>13980</v>
      </c>
    </row>
    <row r="13982" spans="1:1" x14ac:dyDescent="0.25">
      <c r="A13982">
        <v>13981</v>
      </c>
    </row>
    <row r="13983" spans="1:1" x14ac:dyDescent="0.25">
      <c r="A13983">
        <v>13982</v>
      </c>
    </row>
    <row r="13984" spans="1:1" x14ac:dyDescent="0.25">
      <c r="A13984">
        <v>13983</v>
      </c>
    </row>
    <row r="13985" spans="1:1" x14ac:dyDescent="0.25">
      <c r="A13985">
        <v>13984</v>
      </c>
    </row>
    <row r="13986" spans="1:1" x14ac:dyDescent="0.25">
      <c r="A13986">
        <v>13985</v>
      </c>
    </row>
    <row r="13987" spans="1:1" x14ac:dyDescent="0.25">
      <c r="A13987">
        <v>13986</v>
      </c>
    </row>
    <row r="13988" spans="1:1" x14ac:dyDescent="0.25">
      <c r="A13988">
        <v>13987</v>
      </c>
    </row>
    <row r="13989" spans="1:1" x14ac:dyDescent="0.25">
      <c r="A13989">
        <v>13988</v>
      </c>
    </row>
    <row r="13990" spans="1:1" x14ac:dyDescent="0.25">
      <c r="A13990">
        <v>13989</v>
      </c>
    </row>
    <row r="13991" spans="1:1" x14ac:dyDescent="0.25">
      <c r="A13991">
        <v>13990</v>
      </c>
    </row>
    <row r="13992" spans="1:1" x14ac:dyDescent="0.25">
      <c r="A13992">
        <v>13991</v>
      </c>
    </row>
    <row r="13993" spans="1:1" x14ac:dyDescent="0.25">
      <c r="A13993">
        <v>13992</v>
      </c>
    </row>
    <row r="13994" spans="1:1" x14ac:dyDescent="0.25">
      <c r="A13994">
        <v>13993</v>
      </c>
    </row>
    <row r="13995" spans="1:1" x14ac:dyDescent="0.25">
      <c r="A13995">
        <v>13994</v>
      </c>
    </row>
    <row r="13996" spans="1:1" x14ac:dyDescent="0.25">
      <c r="A13996">
        <v>13995</v>
      </c>
    </row>
    <row r="13997" spans="1:1" x14ac:dyDescent="0.25">
      <c r="A13997">
        <v>13996</v>
      </c>
    </row>
    <row r="13998" spans="1:1" x14ac:dyDescent="0.25">
      <c r="A13998">
        <v>13997</v>
      </c>
    </row>
    <row r="13999" spans="1:1" x14ac:dyDescent="0.25">
      <c r="A13999">
        <v>13998</v>
      </c>
    </row>
    <row r="14000" spans="1:1" x14ac:dyDescent="0.25">
      <c r="A14000">
        <v>13999</v>
      </c>
    </row>
    <row r="14001" spans="1:1" x14ac:dyDescent="0.25">
      <c r="A14001">
        <v>14000</v>
      </c>
    </row>
    <row r="14002" spans="1:1" x14ac:dyDescent="0.25">
      <c r="A14002">
        <v>14001</v>
      </c>
    </row>
    <row r="14003" spans="1:1" x14ac:dyDescent="0.25">
      <c r="A14003">
        <v>14002</v>
      </c>
    </row>
    <row r="14004" spans="1:1" x14ac:dyDescent="0.25">
      <c r="A14004">
        <v>14003</v>
      </c>
    </row>
    <row r="14005" spans="1:1" x14ac:dyDescent="0.25">
      <c r="A14005">
        <v>14004</v>
      </c>
    </row>
    <row r="14006" spans="1:1" x14ac:dyDescent="0.25">
      <c r="A14006">
        <v>14005</v>
      </c>
    </row>
    <row r="14007" spans="1:1" x14ac:dyDescent="0.25">
      <c r="A14007">
        <v>14006</v>
      </c>
    </row>
    <row r="14008" spans="1:1" x14ac:dyDescent="0.25">
      <c r="A14008">
        <v>14007</v>
      </c>
    </row>
    <row r="14009" spans="1:1" x14ac:dyDescent="0.25">
      <c r="A14009">
        <v>14008</v>
      </c>
    </row>
    <row r="14010" spans="1:1" x14ac:dyDescent="0.25">
      <c r="A14010">
        <v>14009</v>
      </c>
    </row>
    <row r="14011" spans="1:1" x14ac:dyDescent="0.25">
      <c r="A14011">
        <v>14010</v>
      </c>
    </row>
    <row r="14012" spans="1:1" x14ac:dyDescent="0.25">
      <c r="A14012">
        <v>14011</v>
      </c>
    </row>
    <row r="14013" spans="1:1" x14ac:dyDescent="0.25">
      <c r="A14013">
        <v>14012</v>
      </c>
    </row>
    <row r="14014" spans="1:1" x14ac:dyDescent="0.25">
      <c r="A14014">
        <v>14013</v>
      </c>
    </row>
    <row r="14015" spans="1:1" x14ac:dyDescent="0.25">
      <c r="A14015">
        <v>14014</v>
      </c>
    </row>
    <row r="14016" spans="1:1" x14ac:dyDescent="0.25">
      <c r="A14016">
        <v>14015</v>
      </c>
    </row>
    <row r="14017" spans="1:1" x14ac:dyDescent="0.25">
      <c r="A14017">
        <v>14016</v>
      </c>
    </row>
    <row r="14018" spans="1:1" x14ac:dyDescent="0.25">
      <c r="A14018">
        <v>14017</v>
      </c>
    </row>
    <row r="14019" spans="1:1" x14ac:dyDescent="0.25">
      <c r="A14019">
        <v>14018</v>
      </c>
    </row>
    <row r="14020" spans="1:1" x14ac:dyDescent="0.25">
      <c r="A14020">
        <v>14019</v>
      </c>
    </row>
    <row r="14021" spans="1:1" x14ac:dyDescent="0.25">
      <c r="A14021">
        <v>14020</v>
      </c>
    </row>
    <row r="14022" spans="1:1" x14ac:dyDescent="0.25">
      <c r="A14022">
        <v>14021</v>
      </c>
    </row>
    <row r="14023" spans="1:1" x14ac:dyDescent="0.25">
      <c r="A14023">
        <v>14022</v>
      </c>
    </row>
    <row r="14024" spans="1:1" x14ac:dyDescent="0.25">
      <c r="A14024">
        <v>14023</v>
      </c>
    </row>
    <row r="14025" spans="1:1" x14ac:dyDescent="0.25">
      <c r="A14025">
        <v>14024</v>
      </c>
    </row>
    <row r="14026" spans="1:1" x14ac:dyDescent="0.25">
      <c r="A14026">
        <v>14025</v>
      </c>
    </row>
    <row r="14027" spans="1:1" x14ac:dyDescent="0.25">
      <c r="A14027">
        <v>14026</v>
      </c>
    </row>
    <row r="14028" spans="1:1" x14ac:dyDescent="0.25">
      <c r="A14028">
        <v>14027</v>
      </c>
    </row>
    <row r="14029" spans="1:1" x14ac:dyDescent="0.25">
      <c r="A14029">
        <v>14028</v>
      </c>
    </row>
    <row r="14030" spans="1:1" x14ac:dyDescent="0.25">
      <c r="A14030">
        <v>14029</v>
      </c>
    </row>
    <row r="14031" spans="1:1" x14ac:dyDescent="0.25">
      <c r="A14031">
        <v>14030</v>
      </c>
    </row>
    <row r="14032" spans="1:1" x14ac:dyDescent="0.25">
      <c r="A14032">
        <v>14031</v>
      </c>
    </row>
    <row r="14033" spans="1:1" x14ac:dyDescent="0.25">
      <c r="A14033">
        <v>14032</v>
      </c>
    </row>
    <row r="14034" spans="1:1" x14ac:dyDescent="0.25">
      <c r="A14034">
        <v>14033</v>
      </c>
    </row>
    <row r="14035" spans="1:1" x14ac:dyDescent="0.25">
      <c r="A14035">
        <v>14034</v>
      </c>
    </row>
    <row r="14036" spans="1:1" x14ac:dyDescent="0.25">
      <c r="A14036">
        <v>14035</v>
      </c>
    </row>
    <row r="14037" spans="1:1" x14ac:dyDescent="0.25">
      <c r="A14037">
        <v>14036</v>
      </c>
    </row>
    <row r="14038" spans="1:1" x14ac:dyDescent="0.25">
      <c r="A14038">
        <v>14037</v>
      </c>
    </row>
    <row r="14039" spans="1:1" x14ac:dyDescent="0.25">
      <c r="A14039">
        <v>14038</v>
      </c>
    </row>
    <row r="14040" spans="1:1" x14ac:dyDescent="0.25">
      <c r="A14040">
        <v>14039</v>
      </c>
    </row>
    <row r="14041" spans="1:1" x14ac:dyDescent="0.25">
      <c r="A14041">
        <v>14040</v>
      </c>
    </row>
    <row r="14042" spans="1:1" x14ac:dyDescent="0.25">
      <c r="A14042">
        <v>14041</v>
      </c>
    </row>
    <row r="14043" spans="1:1" x14ac:dyDescent="0.25">
      <c r="A14043">
        <v>14042</v>
      </c>
    </row>
    <row r="14044" spans="1:1" x14ac:dyDescent="0.25">
      <c r="A14044">
        <v>14043</v>
      </c>
    </row>
    <row r="14045" spans="1:1" x14ac:dyDescent="0.25">
      <c r="A14045">
        <v>14044</v>
      </c>
    </row>
    <row r="14046" spans="1:1" x14ac:dyDescent="0.25">
      <c r="A14046">
        <v>14045</v>
      </c>
    </row>
    <row r="14047" spans="1:1" x14ac:dyDescent="0.25">
      <c r="A14047">
        <v>14046</v>
      </c>
    </row>
    <row r="14048" spans="1:1" x14ac:dyDescent="0.25">
      <c r="A14048">
        <v>14047</v>
      </c>
    </row>
    <row r="14049" spans="1:1" x14ac:dyDescent="0.25">
      <c r="A14049">
        <v>14048</v>
      </c>
    </row>
    <row r="14050" spans="1:1" x14ac:dyDescent="0.25">
      <c r="A14050">
        <v>14049</v>
      </c>
    </row>
    <row r="14051" spans="1:1" x14ac:dyDescent="0.25">
      <c r="A14051">
        <v>14050</v>
      </c>
    </row>
    <row r="14052" spans="1:1" x14ac:dyDescent="0.25">
      <c r="A14052">
        <v>14051</v>
      </c>
    </row>
    <row r="14053" spans="1:1" x14ac:dyDescent="0.25">
      <c r="A14053">
        <v>14052</v>
      </c>
    </row>
    <row r="14054" spans="1:1" x14ac:dyDescent="0.25">
      <c r="A14054">
        <v>14053</v>
      </c>
    </row>
    <row r="14055" spans="1:1" x14ac:dyDescent="0.25">
      <c r="A14055">
        <v>14054</v>
      </c>
    </row>
    <row r="14056" spans="1:1" x14ac:dyDescent="0.25">
      <c r="A14056">
        <v>14055</v>
      </c>
    </row>
    <row r="14057" spans="1:1" x14ac:dyDescent="0.25">
      <c r="A14057">
        <v>14056</v>
      </c>
    </row>
    <row r="14058" spans="1:1" x14ac:dyDescent="0.25">
      <c r="A14058">
        <v>14057</v>
      </c>
    </row>
    <row r="14059" spans="1:1" x14ac:dyDescent="0.25">
      <c r="A14059">
        <v>14058</v>
      </c>
    </row>
    <row r="14060" spans="1:1" x14ac:dyDescent="0.25">
      <c r="A14060">
        <v>14059</v>
      </c>
    </row>
    <row r="14061" spans="1:1" x14ac:dyDescent="0.25">
      <c r="A14061">
        <v>14060</v>
      </c>
    </row>
    <row r="14062" spans="1:1" x14ac:dyDescent="0.25">
      <c r="A14062">
        <v>14061</v>
      </c>
    </row>
    <row r="14063" spans="1:1" x14ac:dyDescent="0.25">
      <c r="A14063">
        <v>14062</v>
      </c>
    </row>
    <row r="14064" spans="1:1" x14ac:dyDescent="0.25">
      <c r="A14064">
        <v>14063</v>
      </c>
    </row>
    <row r="14065" spans="1:1" x14ac:dyDescent="0.25">
      <c r="A14065">
        <v>14064</v>
      </c>
    </row>
    <row r="14066" spans="1:1" x14ac:dyDescent="0.25">
      <c r="A14066">
        <v>14065</v>
      </c>
    </row>
    <row r="14067" spans="1:1" x14ac:dyDescent="0.25">
      <c r="A14067">
        <v>14066</v>
      </c>
    </row>
    <row r="14068" spans="1:1" x14ac:dyDescent="0.25">
      <c r="A14068">
        <v>14067</v>
      </c>
    </row>
    <row r="14069" spans="1:1" x14ac:dyDescent="0.25">
      <c r="A14069">
        <v>14068</v>
      </c>
    </row>
    <row r="14070" spans="1:1" x14ac:dyDescent="0.25">
      <c r="A14070">
        <v>14069</v>
      </c>
    </row>
    <row r="14071" spans="1:1" x14ac:dyDescent="0.25">
      <c r="A14071">
        <v>14070</v>
      </c>
    </row>
    <row r="14072" spans="1:1" x14ac:dyDescent="0.25">
      <c r="A14072">
        <v>14071</v>
      </c>
    </row>
    <row r="14073" spans="1:1" x14ac:dyDescent="0.25">
      <c r="A14073">
        <v>14072</v>
      </c>
    </row>
    <row r="14074" spans="1:1" x14ac:dyDescent="0.25">
      <c r="A14074">
        <v>14073</v>
      </c>
    </row>
    <row r="14075" spans="1:1" x14ac:dyDescent="0.25">
      <c r="A14075">
        <v>14074</v>
      </c>
    </row>
    <row r="14076" spans="1:1" x14ac:dyDescent="0.25">
      <c r="A14076">
        <v>14075</v>
      </c>
    </row>
    <row r="14077" spans="1:1" x14ac:dyDescent="0.25">
      <c r="A14077">
        <v>14076</v>
      </c>
    </row>
    <row r="14078" spans="1:1" x14ac:dyDescent="0.25">
      <c r="A14078">
        <v>14077</v>
      </c>
    </row>
    <row r="14079" spans="1:1" x14ac:dyDescent="0.25">
      <c r="A14079">
        <v>14078</v>
      </c>
    </row>
    <row r="14080" spans="1:1" x14ac:dyDescent="0.25">
      <c r="A14080">
        <v>14079</v>
      </c>
    </row>
    <row r="14081" spans="1:1" x14ac:dyDescent="0.25">
      <c r="A14081">
        <v>14080</v>
      </c>
    </row>
    <row r="14082" spans="1:1" x14ac:dyDescent="0.25">
      <c r="A14082">
        <v>14081</v>
      </c>
    </row>
    <row r="14083" spans="1:1" x14ac:dyDescent="0.25">
      <c r="A14083">
        <v>14082</v>
      </c>
    </row>
    <row r="14084" spans="1:1" x14ac:dyDescent="0.25">
      <c r="A14084">
        <v>14083</v>
      </c>
    </row>
    <row r="14085" spans="1:1" x14ac:dyDescent="0.25">
      <c r="A14085">
        <v>14084</v>
      </c>
    </row>
    <row r="14086" spans="1:1" x14ac:dyDescent="0.25">
      <c r="A14086">
        <v>14085</v>
      </c>
    </row>
    <row r="14087" spans="1:1" x14ac:dyDescent="0.25">
      <c r="A14087">
        <v>14086</v>
      </c>
    </row>
    <row r="14088" spans="1:1" x14ac:dyDescent="0.25">
      <c r="A14088">
        <v>14087</v>
      </c>
    </row>
    <row r="14089" spans="1:1" x14ac:dyDescent="0.25">
      <c r="A14089">
        <v>14088</v>
      </c>
    </row>
    <row r="14090" spans="1:1" x14ac:dyDescent="0.25">
      <c r="A14090">
        <v>14089</v>
      </c>
    </row>
    <row r="14091" spans="1:1" x14ac:dyDescent="0.25">
      <c r="A14091">
        <v>14090</v>
      </c>
    </row>
    <row r="14092" spans="1:1" x14ac:dyDescent="0.25">
      <c r="A14092">
        <v>14091</v>
      </c>
    </row>
    <row r="14093" spans="1:1" x14ac:dyDescent="0.25">
      <c r="A14093">
        <v>14092</v>
      </c>
    </row>
    <row r="14094" spans="1:1" x14ac:dyDescent="0.25">
      <c r="A14094">
        <v>14093</v>
      </c>
    </row>
    <row r="14095" spans="1:1" x14ac:dyDescent="0.25">
      <c r="A14095">
        <v>14094</v>
      </c>
    </row>
    <row r="14096" spans="1:1" x14ac:dyDescent="0.25">
      <c r="A14096">
        <v>14095</v>
      </c>
    </row>
    <row r="14097" spans="1:1" x14ac:dyDescent="0.25">
      <c r="A14097">
        <v>14096</v>
      </c>
    </row>
    <row r="14098" spans="1:1" x14ac:dyDescent="0.25">
      <c r="A14098">
        <v>14097</v>
      </c>
    </row>
    <row r="14099" spans="1:1" x14ac:dyDescent="0.25">
      <c r="A14099">
        <v>14098</v>
      </c>
    </row>
    <row r="14100" spans="1:1" x14ac:dyDescent="0.25">
      <c r="A14100">
        <v>14099</v>
      </c>
    </row>
    <row r="14101" spans="1:1" x14ac:dyDescent="0.25">
      <c r="A14101">
        <v>14100</v>
      </c>
    </row>
    <row r="14102" spans="1:1" x14ac:dyDescent="0.25">
      <c r="A14102">
        <v>14101</v>
      </c>
    </row>
    <row r="14103" spans="1:1" x14ac:dyDescent="0.25">
      <c r="A14103">
        <v>14102</v>
      </c>
    </row>
    <row r="14104" spans="1:1" x14ac:dyDescent="0.25">
      <c r="A14104">
        <v>14103</v>
      </c>
    </row>
    <row r="14105" spans="1:1" x14ac:dyDescent="0.25">
      <c r="A14105">
        <v>14104</v>
      </c>
    </row>
    <row r="14106" spans="1:1" x14ac:dyDescent="0.25">
      <c r="A14106">
        <v>14105</v>
      </c>
    </row>
    <row r="14107" spans="1:1" x14ac:dyDescent="0.25">
      <c r="A14107">
        <v>14106</v>
      </c>
    </row>
    <row r="14108" spans="1:1" x14ac:dyDescent="0.25">
      <c r="A14108">
        <v>14107</v>
      </c>
    </row>
    <row r="14109" spans="1:1" x14ac:dyDescent="0.25">
      <c r="A14109">
        <v>14108</v>
      </c>
    </row>
    <row r="14110" spans="1:1" x14ac:dyDescent="0.25">
      <c r="A14110">
        <v>14109</v>
      </c>
    </row>
    <row r="14111" spans="1:1" x14ac:dyDescent="0.25">
      <c r="A14111">
        <v>14110</v>
      </c>
    </row>
    <row r="14112" spans="1:1" x14ac:dyDescent="0.25">
      <c r="A14112">
        <v>14111</v>
      </c>
    </row>
    <row r="14113" spans="1:1" x14ac:dyDescent="0.25">
      <c r="A14113">
        <v>14112</v>
      </c>
    </row>
    <row r="14114" spans="1:1" x14ac:dyDescent="0.25">
      <c r="A14114">
        <v>14113</v>
      </c>
    </row>
    <row r="14115" spans="1:1" x14ac:dyDescent="0.25">
      <c r="A14115">
        <v>14114</v>
      </c>
    </row>
    <row r="14116" spans="1:1" x14ac:dyDescent="0.25">
      <c r="A14116">
        <v>14115</v>
      </c>
    </row>
    <row r="14117" spans="1:1" x14ac:dyDescent="0.25">
      <c r="A14117">
        <v>14116</v>
      </c>
    </row>
    <row r="14118" spans="1:1" x14ac:dyDescent="0.25">
      <c r="A14118">
        <v>14117</v>
      </c>
    </row>
    <row r="14119" spans="1:1" x14ac:dyDescent="0.25">
      <c r="A14119">
        <v>14118</v>
      </c>
    </row>
    <row r="14120" spans="1:1" x14ac:dyDescent="0.25">
      <c r="A14120">
        <v>14119</v>
      </c>
    </row>
    <row r="14121" spans="1:1" x14ac:dyDescent="0.25">
      <c r="A14121">
        <v>14120</v>
      </c>
    </row>
    <row r="14122" spans="1:1" x14ac:dyDescent="0.25">
      <c r="A14122">
        <v>14121</v>
      </c>
    </row>
    <row r="14123" spans="1:1" x14ac:dyDescent="0.25">
      <c r="A14123">
        <v>14122</v>
      </c>
    </row>
    <row r="14124" spans="1:1" x14ac:dyDescent="0.25">
      <c r="A14124">
        <v>14123</v>
      </c>
    </row>
    <row r="14125" spans="1:1" x14ac:dyDescent="0.25">
      <c r="A14125">
        <v>14124</v>
      </c>
    </row>
    <row r="14126" spans="1:1" x14ac:dyDescent="0.25">
      <c r="A14126">
        <v>14125</v>
      </c>
    </row>
    <row r="14127" spans="1:1" x14ac:dyDescent="0.25">
      <c r="A14127">
        <v>14126</v>
      </c>
    </row>
    <row r="14128" spans="1:1" x14ac:dyDescent="0.25">
      <c r="A14128">
        <v>14127</v>
      </c>
    </row>
    <row r="14129" spans="1:1" x14ac:dyDescent="0.25">
      <c r="A14129">
        <v>14128</v>
      </c>
    </row>
    <row r="14130" spans="1:1" x14ac:dyDescent="0.25">
      <c r="A14130">
        <v>14129</v>
      </c>
    </row>
    <row r="14131" spans="1:1" x14ac:dyDescent="0.25">
      <c r="A14131">
        <v>14130</v>
      </c>
    </row>
    <row r="14132" spans="1:1" x14ac:dyDescent="0.25">
      <c r="A14132">
        <v>14131</v>
      </c>
    </row>
    <row r="14133" spans="1:1" x14ac:dyDescent="0.25">
      <c r="A14133">
        <v>14132</v>
      </c>
    </row>
    <row r="14134" spans="1:1" x14ac:dyDescent="0.25">
      <c r="A14134">
        <v>14133</v>
      </c>
    </row>
    <row r="14135" spans="1:1" x14ac:dyDescent="0.25">
      <c r="A14135">
        <v>14134</v>
      </c>
    </row>
    <row r="14136" spans="1:1" x14ac:dyDescent="0.25">
      <c r="A14136">
        <v>14135</v>
      </c>
    </row>
    <row r="14137" spans="1:1" x14ac:dyDescent="0.25">
      <c r="A14137">
        <v>14136</v>
      </c>
    </row>
    <row r="14138" spans="1:1" x14ac:dyDescent="0.25">
      <c r="A14138">
        <v>14137</v>
      </c>
    </row>
    <row r="14139" spans="1:1" x14ac:dyDescent="0.25">
      <c r="A14139">
        <v>14138</v>
      </c>
    </row>
    <row r="14140" spans="1:1" x14ac:dyDescent="0.25">
      <c r="A14140">
        <v>14139</v>
      </c>
    </row>
    <row r="14141" spans="1:1" x14ac:dyDescent="0.25">
      <c r="A14141">
        <v>14140</v>
      </c>
    </row>
    <row r="14142" spans="1:1" x14ac:dyDescent="0.25">
      <c r="A14142">
        <v>14141</v>
      </c>
    </row>
    <row r="14143" spans="1:1" x14ac:dyDescent="0.25">
      <c r="A14143">
        <v>14142</v>
      </c>
    </row>
    <row r="14144" spans="1:1" x14ac:dyDescent="0.25">
      <c r="A14144">
        <v>14143</v>
      </c>
    </row>
    <row r="14145" spans="1:1" x14ac:dyDescent="0.25">
      <c r="A14145">
        <v>14144</v>
      </c>
    </row>
    <row r="14146" spans="1:1" x14ac:dyDescent="0.25">
      <c r="A14146">
        <v>14145</v>
      </c>
    </row>
    <row r="14147" spans="1:1" x14ac:dyDescent="0.25">
      <c r="A14147">
        <v>14146</v>
      </c>
    </row>
    <row r="14148" spans="1:1" x14ac:dyDescent="0.25">
      <c r="A14148">
        <v>14147</v>
      </c>
    </row>
    <row r="14149" spans="1:1" x14ac:dyDescent="0.25">
      <c r="A14149">
        <v>14148</v>
      </c>
    </row>
    <row r="14150" spans="1:1" x14ac:dyDescent="0.25">
      <c r="A14150">
        <v>14149</v>
      </c>
    </row>
    <row r="14151" spans="1:1" x14ac:dyDescent="0.25">
      <c r="A14151">
        <v>14150</v>
      </c>
    </row>
    <row r="14152" spans="1:1" x14ac:dyDescent="0.25">
      <c r="A14152">
        <v>14151</v>
      </c>
    </row>
    <row r="14153" spans="1:1" x14ac:dyDescent="0.25">
      <c r="A14153">
        <v>14152</v>
      </c>
    </row>
    <row r="14154" spans="1:1" x14ac:dyDescent="0.25">
      <c r="A14154">
        <v>14153</v>
      </c>
    </row>
    <row r="14155" spans="1:1" x14ac:dyDescent="0.25">
      <c r="A14155">
        <v>14154</v>
      </c>
    </row>
    <row r="14156" spans="1:1" x14ac:dyDescent="0.25">
      <c r="A14156">
        <v>14155</v>
      </c>
    </row>
    <row r="14157" spans="1:1" x14ac:dyDescent="0.25">
      <c r="A14157">
        <v>14156</v>
      </c>
    </row>
    <row r="14158" spans="1:1" x14ac:dyDescent="0.25">
      <c r="A14158">
        <v>14157</v>
      </c>
    </row>
    <row r="14159" spans="1:1" x14ac:dyDescent="0.25">
      <c r="A14159">
        <v>14158</v>
      </c>
    </row>
    <row r="14160" spans="1:1" x14ac:dyDescent="0.25">
      <c r="A14160">
        <v>14159</v>
      </c>
    </row>
    <row r="14161" spans="1:1" x14ac:dyDescent="0.25">
      <c r="A14161">
        <v>14160</v>
      </c>
    </row>
    <row r="14162" spans="1:1" x14ac:dyDescent="0.25">
      <c r="A14162">
        <v>14161</v>
      </c>
    </row>
    <row r="14163" spans="1:1" x14ac:dyDescent="0.25">
      <c r="A14163">
        <v>14162</v>
      </c>
    </row>
    <row r="14164" spans="1:1" x14ac:dyDescent="0.25">
      <c r="A14164">
        <v>14163</v>
      </c>
    </row>
    <row r="14165" spans="1:1" x14ac:dyDescent="0.25">
      <c r="A14165">
        <v>14164</v>
      </c>
    </row>
    <row r="14166" spans="1:1" x14ac:dyDescent="0.25">
      <c r="A14166">
        <v>14165</v>
      </c>
    </row>
    <row r="14167" spans="1:1" x14ac:dyDescent="0.25">
      <c r="A14167">
        <v>14166</v>
      </c>
    </row>
    <row r="14168" spans="1:1" x14ac:dyDescent="0.25">
      <c r="A14168">
        <v>14167</v>
      </c>
    </row>
    <row r="14169" spans="1:1" x14ac:dyDescent="0.25">
      <c r="A14169">
        <v>14168</v>
      </c>
    </row>
    <row r="14170" spans="1:1" x14ac:dyDescent="0.25">
      <c r="A14170">
        <v>14169</v>
      </c>
    </row>
    <row r="14171" spans="1:1" x14ac:dyDescent="0.25">
      <c r="A14171">
        <v>14170</v>
      </c>
    </row>
    <row r="14172" spans="1:1" x14ac:dyDescent="0.25">
      <c r="A14172">
        <v>14171</v>
      </c>
    </row>
    <row r="14173" spans="1:1" x14ac:dyDescent="0.25">
      <c r="A14173">
        <v>14172</v>
      </c>
    </row>
    <row r="14174" spans="1:1" x14ac:dyDescent="0.25">
      <c r="A14174">
        <v>14173</v>
      </c>
    </row>
    <row r="14175" spans="1:1" x14ac:dyDescent="0.25">
      <c r="A14175">
        <v>14174</v>
      </c>
    </row>
    <row r="14176" spans="1:1" x14ac:dyDescent="0.25">
      <c r="A14176">
        <v>14175</v>
      </c>
    </row>
    <row r="14177" spans="1:1" x14ac:dyDescent="0.25">
      <c r="A14177">
        <v>14176</v>
      </c>
    </row>
    <row r="14178" spans="1:1" x14ac:dyDescent="0.25">
      <c r="A14178">
        <v>14177</v>
      </c>
    </row>
    <row r="14179" spans="1:1" x14ac:dyDescent="0.25">
      <c r="A14179">
        <v>14178</v>
      </c>
    </row>
    <row r="14180" spans="1:1" x14ac:dyDescent="0.25">
      <c r="A14180">
        <v>14179</v>
      </c>
    </row>
    <row r="14181" spans="1:1" x14ac:dyDescent="0.25">
      <c r="A14181">
        <v>14180</v>
      </c>
    </row>
    <row r="14182" spans="1:1" x14ac:dyDescent="0.25">
      <c r="A14182">
        <v>14181</v>
      </c>
    </row>
    <row r="14183" spans="1:1" x14ac:dyDescent="0.25">
      <c r="A14183">
        <v>14182</v>
      </c>
    </row>
    <row r="14184" spans="1:1" x14ac:dyDescent="0.25">
      <c r="A14184">
        <v>14183</v>
      </c>
    </row>
    <row r="14185" spans="1:1" x14ac:dyDescent="0.25">
      <c r="A14185">
        <v>14184</v>
      </c>
    </row>
    <row r="14186" spans="1:1" x14ac:dyDescent="0.25">
      <c r="A14186">
        <v>14185</v>
      </c>
    </row>
    <row r="14187" spans="1:1" x14ac:dyDescent="0.25">
      <c r="A14187">
        <v>14186</v>
      </c>
    </row>
    <row r="14188" spans="1:1" x14ac:dyDescent="0.25">
      <c r="A14188">
        <v>14187</v>
      </c>
    </row>
    <row r="14189" spans="1:1" x14ac:dyDescent="0.25">
      <c r="A14189">
        <v>14188</v>
      </c>
    </row>
    <row r="14190" spans="1:1" x14ac:dyDescent="0.25">
      <c r="A14190">
        <v>14189</v>
      </c>
    </row>
    <row r="14191" spans="1:1" x14ac:dyDescent="0.25">
      <c r="A14191">
        <v>14190</v>
      </c>
    </row>
    <row r="14192" spans="1:1" x14ac:dyDescent="0.25">
      <c r="A14192">
        <v>14191</v>
      </c>
    </row>
    <row r="14193" spans="1:1" x14ac:dyDescent="0.25">
      <c r="A14193">
        <v>14192</v>
      </c>
    </row>
    <row r="14194" spans="1:1" x14ac:dyDescent="0.25">
      <c r="A14194">
        <v>14193</v>
      </c>
    </row>
    <row r="14195" spans="1:1" x14ac:dyDescent="0.25">
      <c r="A14195">
        <v>14194</v>
      </c>
    </row>
    <row r="14196" spans="1:1" x14ac:dyDescent="0.25">
      <c r="A14196">
        <v>14195</v>
      </c>
    </row>
    <row r="14197" spans="1:1" x14ac:dyDescent="0.25">
      <c r="A14197">
        <v>14196</v>
      </c>
    </row>
    <row r="14198" spans="1:1" x14ac:dyDescent="0.25">
      <c r="A14198">
        <v>14197</v>
      </c>
    </row>
    <row r="14199" spans="1:1" x14ac:dyDescent="0.25">
      <c r="A14199">
        <v>14198</v>
      </c>
    </row>
    <row r="14200" spans="1:1" x14ac:dyDescent="0.25">
      <c r="A14200">
        <v>14199</v>
      </c>
    </row>
    <row r="14201" spans="1:1" x14ac:dyDescent="0.25">
      <c r="A14201">
        <v>14200</v>
      </c>
    </row>
    <row r="14202" spans="1:1" x14ac:dyDescent="0.25">
      <c r="A14202">
        <v>14201</v>
      </c>
    </row>
    <row r="14203" spans="1:1" x14ac:dyDescent="0.25">
      <c r="A14203">
        <v>14202</v>
      </c>
    </row>
    <row r="14204" spans="1:1" x14ac:dyDescent="0.25">
      <c r="A14204">
        <v>14203</v>
      </c>
    </row>
    <row r="14205" spans="1:1" x14ac:dyDescent="0.25">
      <c r="A14205">
        <v>14204</v>
      </c>
    </row>
    <row r="14206" spans="1:1" x14ac:dyDescent="0.25">
      <c r="A14206">
        <v>14205</v>
      </c>
    </row>
    <row r="14207" spans="1:1" x14ac:dyDescent="0.25">
      <c r="A14207">
        <v>14206</v>
      </c>
    </row>
    <row r="14208" spans="1:1" x14ac:dyDescent="0.25">
      <c r="A14208">
        <v>14207</v>
      </c>
    </row>
    <row r="14209" spans="1:1" x14ac:dyDescent="0.25">
      <c r="A14209">
        <v>14208</v>
      </c>
    </row>
    <row r="14210" spans="1:1" x14ac:dyDescent="0.25">
      <c r="A14210">
        <v>14209</v>
      </c>
    </row>
    <row r="14211" spans="1:1" x14ac:dyDescent="0.25">
      <c r="A14211">
        <v>14210</v>
      </c>
    </row>
    <row r="14212" spans="1:1" x14ac:dyDescent="0.25">
      <c r="A14212">
        <v>14211</v>
      </c>
    </row>
    <row r="14213" spans="1:1" x14ac:dyDescent="0.25">
      <c r="A14213">
        <v>14212</v>
      </c>
    </row>
    <row r="14214" spans="1:1" x14ac:dyDescent="0.25">
      <c r="A14214">
        <v>14213</v>
      </c>
    </row>
    <row r="14215" spans="1:1" x14ac:dyDescent="0.25">
      <c r="A14215">
        <v>14214</v>
      </c>
    </row>
    <row r="14216" spans="1:1" x14ac:dyDescent="0.25">
      <c r="A14216">
        <v>14215</v>
      </c>
    </row>
    <row r="14217" spans="1:1" x14ac:dyDescent="0.25">
      <c r="A14217">
        <v>14216</v>
      </c>
    </row>
    <row r="14218" spans="1:1" x14ac:dyDescent="0.25">
      <c r="A14218">
        <v>14217</v>
      </c>
    </row>
    <row r="14219" spans="1:1" x14ac:dyDescent="0.25">
      <c r="A14219">
        <v>14218</v>
      </c>
    </row>
    <row r="14220" spans="1:1" x14ac:dyDescent="0.25">
      <c r="A14220">
        <v>14219</v>
      </c>
    </row>
    <row r="14221" spans="1:1" x14ac:dyDescent="0.25">
      <c r="A14221">
        <v>14220</v>
      </c>
    </row>
    <row r="14222" spans="1:1" x14ac:dyDescent="0.25">
      <c r="A14222">
        <v>14221</v>
      </c>
    </row>
    <row r="14223" spans="1:1" x14ac:dyDescent="0.25">
      <c r="A14223">
        <v>14222</v>
      </c>
    </row>
    <row r="14224" spans="1:1" x14ac:dyDescent="0.25">
      <c r="A14224">
        <v>14223</v>
      </c>
    </row>
    <row r="14225" spans="1:1" x14ac:dyDescent="0.25">
      <c r="A14225">
        <v>14224</v>
      </c>
    </row>
    <row r="14226" spans="1:1" x14ac:dyDescent="0.25">
      <c r="A14226">
        <v>14225</v>
      </c>
    </row>
    <row r="14227" spans="1:1" x14ac:dyDescent="0.25">
      <c r="A14227">
        <v>14226</v>
      </c>
    </row>
    <row r="14228" spans="1:1" x14ac:dyDescent="0.25">
      <c r="A14228">
        <v>14227</v>
      </c>
    </row>
    <row r="14229" spans="1:1" x14ac:dyDescent="0.25">
      <c r="A14229">
        <v>14228</v>
      </c>
    </row>
    <row r="14230" spans="1:1" x14ac:dyDescent="0.25">
      <c r="A14230">
        <v>14229</v>
      </c>
    </row>
    <row r="14231" spans="1:1" x14ac:dyDescent="0.25">
      <c r="A14231">
        <v>14230</v>
      </c>
    </row>
    <row r="14232" spans="1:1" x14ac:dyDescent="0.25">
      <c r="A14232">
        <v>14231</v>
      </c>
    </row>
    <row r="14233" spans="1:1" x14ac:dyDescent="0.25">
      <c r="A14233">
        <v>14232</v>
      </c>
    </row>
    <row r="14234" spans="1:1" x14ac:dyDescent="0.25">
      <c r="A14234">
        <v>14233</v>
      </c>
    </row>
    <row r="14235" spans="1:1" x14ac:dyDescent="0.25">
      <c r="A14235">
        <v>14234</v>
      </c>
    </row>
    <row r="14236" spans="1:1" x14ac:dyDescent="0.25">
      <c r="A14236">
        <v>14235</v>
      </c>
    </row>
    <row r="14237" spans="1:1" x14ac:dyDescent="0.25">
      <c r="A14237">
        <v>14236</v>
      </c>
    </row>
    <row r="14238" spans="1:1" x14ac:dyDescent="0.25">
      <c r="A14238">
        <v>14237</v>
      </c>
    </row>
    <row r="14239" spans="1:1" x14ac:dyDescent="0.25">
      <c r="A14239">
        <v>14238</v>
      </c>
    </row>
    <row r="14240" spans="1:1" x14ac:dyDescent="0.25">
      <c r="A14240">
        <v>14239</v>
      </c>
    </row>
    <row r="14241" spans="1:1" x14ac:dyDescent="0.25">
      <c r="A14241">
        <v>14240</v>
      </c>
    </row>
    <row r="14242" spans="1:1" x14ac:dyDescent="0.25">
      <c r="A14242">
        <v>14241</v>
      </c>
    </row>
    <row r="14243" spans="1:1" x14ac:dyDescent="0.25">
      <c r="A14243">
        <v>14242</v>
      </c>
    </row>
    <row r="14244" spans="1:1" x14ac:dyDescent="0.25">
      <c r="A14244">
        <v>14243</v>
      </c>
    </row>
    <row r="14245" spans="1:1" x14ac:dyDescent="0.25">
      <c r="A14245">
        <v>14244</v>
      </c>
    </row>
    <row r="14246" spans="1:1" x14ac:dyDescent="0.25">
      <c r="A14246">
        <v>14245</v>
      </c>
    </row>
    <row r="14247" spans="1:1" x14ac:dyDescent="0.25">
      <c r="A14247">
        <v>14246</v>
      </c>
    </row>
    <row r="14248" spans="1:1" x14ac:dyDescent="0.25">
      <c r="A14248">
        <v>14247</v>
      </c>
    </row>
    <row r="14249" spans="1:1" x14ac:dyDescent="0.25">
      <c r="A14249">
        <v>14248</v>
      </c>
    </row>
    <row r="14250" spans="1:1" x14ac:dyDescent="0.25">
      <c r="A14250">
        <v>14249</v>
      </c>
    </row>
    <row r="14251" spans="1:1" x14ac:dyDescent="0.25">
      <c r="A14251">
        <v>14250</v>
      </c>
    </row>
    <row r="14252" spans="1:1" x14ac:dyDescent="0.25">
      <c r="A14252">
        <v>14251</v>
      </c>
    </row>
    <row r="14253" spans="1:1" x14ac:dyDescent="0.25">
      <c r="A14253">
        <v>14252</v>
      </c>
    </row>
    <row r="14254" spans="1:1" x14ac:dyDescent="0.25">
      <c r="A14254">
        <v>14253</v>
      </c>
    </row>
    <row r="14255" spans="1:1" x14ac:dyDescent="0.25">
      <c r="A14255">
        <v>14254</v>
      </c>
    </row>
    <row r="14256" spans="1:1" x14ac:dyDescent="0.25">
      <c r="A14256">
        <v>14255</v>
      </c>
    </row>
    <row r="14257" spans="1:1" x14ac:dyDescent="0.25">
      <c r="A14257">
        <v>14256</v>
      </c>
    </row>
    <row r="14258" spans="1:1" x14ac:dyDescent="0.25">
      <c r="A14258">
        <v>14257</v>
      </c>
    </row>
    <row r="14259" spans="1:1" x14ac:dyDescent="0.25">
      <c r="A14259">
        <v>14258</v>
      </c>
    </row>
    <row r="14260" spans="1:1" x14ac:dyDescent="0.25">
      <c r="A14260">
        <v>14259</v>
      </c>
    </row>
    <row r="14261" spans="1:1" x14ac:dyDescent="0.25">
      <c r="A14261">
        <v>14260</v>
      </c>
    </row>
    <row r="14262" spans="1:1" x14ac:dyDescent="0.25">
      <c r="A14262">
        <v>14261</v>
      </c>
    </row>
    <row r="14263" spans="1:1" x14ac:dyDescent="0.25">
      <c r="A14263">
        <v>14262</v>
      </c>
    </row>
    <row r="14264" spans="1:1" x14ac:dyDescent="0.25">
      <c r="A14264">
        <v>14263</v>
      </c>
    </row>
    <row r="14265" spans="1:1" x14ac:dyDescent="0.25">
      <c r="A14265">
        <v>14264</v>
      </c>
    </row>
    <row r="14266" spans="1:1" x14ac:dyDescent="0.25">
      <c r="A14266">
        <v>14265</v>
      </c>
    </row>
    <row r="14267" spans="1:1" x14ac:dyDescent="0.25">
      <c r="A14267">
        <v>14266</v>
      </c>
    </row>
    <row r="14268" spans="1:1" x14ac:dyDescent="0.25">
      <c r="A14268">
        <v>14267</v>
      </c>
    </row>
    <row r="14269" spans="1:1" x14ac:dyDescent="0.25">
      <c r="A14269">
        <v>14268</v>
      </c>
    </row>
    <row r="14270" spans="1:1" x14ac:dyDescent="0.25">
      <c r="A14270">
        <v>14269</v>
      </c>
    </row>
    <row r="14271" spans="1:1" x14ac:dyDescent="0.25">
      <c r="A14271">
        <v>14270</v>
      </c>
    </row>
    <row r="14272" spans="1:1" x14ac:dyDescent="0.25">
      <c r="A14272">
        <v>14271</v>
      </c>
    </row>
    <row r="14273" spans="1:1" x14ac:dyDescent="0.25">
      <c r="A14273">
        <v>14272</v>
      </c>
    </row>
    <row r="14274" spans="1:1" x14ac:dyDescent="0.25">
      <c r="A14274">
        <v>14273</v>
      </c>
    </row>
    <row r="14275" spans="1:1" x14ac:dyDescent="0.25">
      <c r="A14275">
        <v>14274</v>
      </c>
    </row>
    <row r="14276" spans="1:1" x14ac:dyDescent="0.25">
      <c r="A14276">
        <v>14275</v>
      </c>
    </row>
    <row r="14277" spans="1:1" x14ac:dyDescent="0.25">
      <c r="A14277">
        <v>14276</v>
      </c>
    </row>
    <row r="14278" spans="1:1" x14ac:dyDescent="0.25">
      <c r="A14278">
        <v>14277</v>
      </c>
    </row>
    <row r="14279" spans="1:1" x14ac:dyDescent="0.25">
      <c r="A14279">
        <v>14278</v>
      </c>
    </row>
    <row r="14280" spans="1:1" x14ac:dyDescent="0.25">
      <c r="A14280">
        <v>14279</v>
      </c>
    </row>
    <row r="14281" spans="1:1" x14ac:dyDescent="0.25">
      <c r="A14281">
        <v>14280</v>
      </c>
    </row>
    <row r="14282" spans="1:1" x14ac:dyDescent="0.25">
      <c r="A14282">
        <v>14281</v>
      </c>
    </row>
    <row r="14283" spans="1:1" x14ac:dyDescent="0.25">
      <c r="A14283">
        <v>14282</v>
      </c>
    </row>
    <row r="14284" spans="1:1" x14ac:dyDescent="0.25">
      <c r="A14284">
        <v>14283</v>
      </c>
    </row>
    <row r="14285" spans="1:1" x14ac:dyDescent="0.25">
      <c r="A14285">
        <v>14284</v>
      </c>
    </row>
    <row r="14286" spans="1:1" x14ac:dyDescent="0.25">
      <c r="A14286">
        <v>14285</v>
      </c>
    </row>
    <row r="14287" spans="1:1" x14ac:dyDescent="0.25">
      <c r="A14287">
        <v>14286</v>
      </c>
    </row>
    <row r="14288" spans="1:1" x14ac:dyDescent="0.25">
      <c r="A14288">
        <v>14287</v>
      </c>
    </row>
    <row r="14289" spans="1:1" x14ac:dyDescent="0.25">
      <c r="A14289">
        <v>14288</v>
      </c>
    </row>
    <row r="14290" spans="1:1" x14ac:dyDescent="0.25">
      <c r="A14290">
        <v>14289</v>
      </c>
    </row>
    <row r="14291" spans="1:1" x14ac:dyDescent="0.25">
      <c r="A14291">
        <v>14290</v>
      </c>
    </row>
    <row r="14292" spans="1:1" x14ac:dyDescent="0.25">
      <c r="A14292">
        <v>14291</v>
      </c>
    </row>
    <row r="14293" spans="1:1" x14ac:dyDescent="0.25">
      <c r="A14293">
        <v>14292</v>
      </c>
    </row>
    <row r="14294" spans="1:1" x14ac:dyDescent="0.25">
      <c r="A14294">
        <v>14293</v>
      </c>
    </row>
    <row r="14295" spans="1:1" x14ac:dyDescent="0.25">
      <c r="A14295">
        <v>14294</v>
      </c>
    </row>
    <row r="14296" spans="1:1" x14ac:dyDescent="0.25">
      <c r="A14296">
        <v>14295</v>
      </c>
    </row>
    <row r="14297" spans="1:1" x14ac:dyDescent="0.25">
      <c r="A14297">
        <v>14296</v>
      </c>
    </row>
    <row r="14298" spans="1:1" x14ac:dyDescent="0.25">
      <c r="A14298">
        <v>14297</v>
      </c>
    </row>
    <row r="14299" spans="1:1" x14ac:dyDescent="0.25">
      <c r="A14299">
        <v>14298</v>
      </c>
    </row>
    <row r="14300" spans="1:1" x14ac:dyDescent="0.25">
      <c r="A14300">
        <v>14299</v>
      </c>
    </row>
    <row r="14301" spans="1:1" x14ac:dyDescent="0.25">
      <c r="A14301">
        <v>14300</v>
      </c>
    </row>
    <row r="14302" spans="1:1" x14ac:dyDescent="0.25">
      <c r="A14302">
        <v>14301</v>
      </c>
    </row>
    <row r="14303" spans="1:1" x14ac:dyDescent="0.25">
      <c r="A14303">
        <v>14302</v>
      </c>
    </row>
    <row r="14304" spans="1:1" x14ac:dyDescent="0.25">
      <c r="A14304">
        <v>14303</v>
      </c>
    </row>
    <row r="14305" spans="1:1" x14ac:dyDescent="0.25">
      <c r="A14305">
        <v>14304</v>
      </c>
    </row>
    <row r="14306" spans="1:1" x14ac:dyDescent="0.25">
      <c r="A14306">
        <v>14305</v>
      </c>
    </row>
    <row r="14307" spans="1:1" x14ac:dyDescent="0.25">
      <c r="A14307">
        <v>14306</v>
      </c>
    </row>
    <row r="14308" spans="1:1" x14ac:dyDescent="0.25">
      <c r="A14308">
        <v>14307</v>
      </c>
    </row>
    <row r="14309" spans="1:1" x14ac:dyDescent="0.25">
      <c r="A14309">
        <v>14308</v>
      </c>
    </row>
    <row r="14310" spans="1:1" x14ac:dyDescent="0.25">
      <c r="A14310">
        <v>14309</v>
      </c>
    </row>
    <row r="14311" spans="1:1" x14ac:dyDescent="0.25">
      <c r="A14311">
        <v>14310</v>
      </c>
    </row>
    <row r="14312" spans="1:1" x14ac:dyDescent="0.25">
      <c r="A14312">
        <v>14311</v>
      </c>
    </row>
    <row r="14313" spans="1:1" x14ac:dyDescent="0.25">
      <c r="A14313">
        <v>14312</v>
      </c>
    </row>
    <row r="14314" spans="1:1" x14ac:dyDescent="0.25">
      <c r="A14314">
        <v>14313</v>
      </c>
    </row>
    <row r="14315" spans="1:1" x14ac:dyDescent="0.25">
      <c r="A14315">
        <v>14314</v>
      </c>
    </row>
    <row r="14316" spans="1:1" x14ac:dyDescent="0.25">
      <c r="A14316">
        <v>14315</v>
      </c>
    </row>
    <row r="14317" spans="1:1" x14ac:dyDescent="0.25">
      <c r="A14317">
        <v>14316</v>
      </c>
    </row>
    <row r="14318" spans="1:1" x14ac:dyDescent="0.25">
      <c r="A14318">
        <v>14317</v>
      </c>
    </row>
    <row r="14319" spans="1:1" x14ac:dyDescent="0.25">
      <c r="A14319">
        <v>14318</v>
      </c>
    </row>
    <row r="14320" spans="1:1" x14ac:dyDescent="0.25">
      <c r="A14320">
        <v>14319</v>
      </c>
    </row>
    <row r="14321" spans="1:1" x14ac:dyDescent="0.25">
      <c r="A14321">
        <v>14320</v>
      </c>
    </row>
    <row r="14322" spans="1:1" x14ac:dyDescent="0.25">
      <c r="A14322">
        <v>14321</v>
      </c>
    </row>
    <row r="14323" spans="1:1" x14ac:dyDescent="0.25">
      <c r="A14323">
        <v>14322</v>
      </c>
    </row>
    <row r="14324" spans="1:1" x14ac:dyDescent="0.25">
      <c r="A14324">
        <v>14323</v>
      </c>
    </row>
    <row r="14325" spans="1:1" x14ac:dyDescent="0.25">
      <c r="A14325">
        <v>14324</v>
      </c>
    </row>
    <row r="14326" spans="1:1" x14ac:dyDescent="0.25">
      <c r="A14326">
        <v>14325</v>
      </c>
    </row>
    <row r="14327" spans="1:1" x14ac:dyDescent="0.25">
      <c r="A14327">
        <v>14326</v>
      </c>
    </row>
    <row r="14328" spans="1:1" x14ac:dyDescent="0.25">
      <c r="A14328">
        <v>14327</v>
      </c>
    </row>
    <row r="14329" spans="1:1" x14ac:dyDescent="0.25">
      <c r="A14329">
        <v>14328</v>
      </c>
    </row>
    <row r="14330" spans="1:1" x14ac:dyDescent="0.25">
      <c r="A14330">
        <v>14329</v>
      </c>
    </row>
    <row r="14331" spans="1:1" x14ac:dyDescent="0.25">
      <c r="A14331">
        <v>14330</v>
      </c>
    </row>
    <row r="14332" spans="1:1" x14ac:dyDescent="0.25">
      <c r="A14332">
        <v>14331</v>
      </c>
    </row>
    <row r="14333" spans="1:1" x14ac:dyDescent="0.25">
      <c r="A14333">
        <v>14332</v>
      </c>
    </row>
    <row r="14334" spans="1:1" x14ac:dyDescent="0.25">
      <c r="A14334">
        <v>14333</v>
      </c>
    </row>
    <row r="14335" spans="1:1" x14ac:dyDescent="0.25">
      <c r="A14335">
        <v>14334</v>
      </c>
    </row>
    <row r="14336" spans="1:1" x14ac:dyDescent="0.25">
      <c r="A14336">
        <v>14335</v>
      </c>
    </row>
    <row r="14337" spans="1:1" x14ac:dyDescent="0.25">
      <c r="A14337">
        <v>14336</v>
      </c>
    </row>
    <row r="14338" spans="1:1" x14ac:dyDescent="0.25">
      <c r="A14338">
        <v>14337</v>
      </c>
    </row>
    <row r="14339" spans="1:1" x14ac:dyDescent="0.25">
      <c r="A14339">
        <v>14338</v>
      </c>
    </row>
    <row r="14340" spans="1:1" x14ac:dyDescent="0.25">
      <c r="A14340">
        <v>14339</v>
      </c>
    </row>
    <row r="14341" spans="1:1" x14ac:dyDescent="0.25">
      <c r="A14341">
        <v>14340</v>
      </c>
    </row>
    <row r="14342" spans="1:1" x14ac:dyDescent="0.25">
      <c r="A14342">
        <v>14341</v>
      </c>
    </row>
    <row r="14343" spans="1:1" x14ac:dyDescent="0.25">
      <c r="A14343">
        <v>14342</v>
      </c>
    </row>
    <row r="14344" spans="1:1" x14ac:dyDescent="0.25">
      <c r="A14344">
        <v>14343</v>
      </c>
    </row>
    <row r="14345" spans="1:1" x14ac:dyDescent="0.25">
      <c r="A14345">
        <v>14344</v>
      </c>
    </row>
    <row r="14346" spans="1:1" x14ac:dyDescent="0.25">
      <c r="A14346">
        <v>14345</v>
      </c>
    </row>
    <row r="14347" spans="1:1" x14ac:dyDescent="0.25">
      <c r="A14347">
        <v>14346</v>
      </c>
    </row>
    <row r="14348" spans="1:1" x14ac:dyDescent="0.25">
      <c r="A14348">
        <v>14347</v>
      </c>
    </row>
    <row r="14349" spans="1:1" x14ac:dyDescent="0.25">
      <c r="A14349">
        <v>14348</v>
      </c>
    </row>
    <row r="14350" spans="1:1" x14ac:dyDescent="0.25">
      <c r="A14350">
        <v>14349</v>
      </c>
    </row>
    <row r="14351" spans="1:1" x14ac:dyDescent="0.25">
      <c r="A14351">
        <v>14350</v>
      </c>
    </row>
    <row r="14352" spans="1:1" x14ac:dyDescent="0.25">
      <c r="A14352">
        <v>14351</v>
      </c>
    </row>
    <row r="14353" spans="1:1" x14ac:dyDescent="0.25">
      <c r="A14353">
        <v>14352</v>
      </c>
    </row>
    <row r="14354" spans="1:1" x14ac:dyDescent="0.25">
      <c r="A14354">
        <v>14353</v>
      </c>
    </row>
    <row r="14355" spans="1:1" x14ac:dyDescent="0.25">
      <c r="A14355">
        <v>14354</v>
      </c>
    </row>
    <row r="14356" spans="1:1" x14ac:dyDescent="0.25">
      <c r="A14356">
        <v>14355</v>
      </c>
    </row>
    <row r="14357" spans="1:1" x14ac:dyDescent="0.25">
      <c r="A14357">
        <v>14356</v>
      </c>
    </row>
    <row r="14358" spans="1:1" x14ac:dyDescent="0.25">
      <c r="A14358">
        <v>14357</v>
      </c>
    </row>
    <row r="14359" spans="1:1" x14ac:dyDescent="0.25">
      <c r="A14359">
        <v>14358</v>
      </c>
    </row>
    <row r="14360" spans="1:1" x14ac:dyDescent="0.25">
      <c r="A14360">
        <v>14359</v>
      </c>
    </row>
    <row r="14361" spans="1:1" x14ac:dyDescent="0.25">
      <c r="A14361">
        <v>14360</v>
      </c>
    </row>
    <row r="14362" spans="1:1" x14ac:dyDescent="0.25">
      <c r="A14362">
        <v>14361</v>
      </c>
    </row>
    <row r="14363" spans="1:1" x14ac:dyDescent="0.25">
      <c r="A14363">
        <v>14362</v>
      </c>
    </row>
    <row r="14364" spans="1:1" x14ac:dyDescent="0.25">
      <c r="A14364">
        <v>14363</v>
      </c>
    </row>
    <row r="14365" spans="1:1" x14ac:dyDescent="0.25">
      <c r="A14365">
        <v>14364</v>
      </c>
    </row>
    <row r="14366" spans="1:1" x14ac:dyDescent="0.25">
      <c r="A14366">
        <v>14365</v>
      </c>
    </row>
    <row r="14367" spans="1:1" x14ac:dyDescent="0.25">
      <c r="A14367">
        <v>14366</v>
      </c>
    </row>
    <row r="14368" spans="1:1" x14ac:dyDescent="0.25">
      <c r="A14368">
        <v>14367</v>
      </c>
    </row>
    <row r="14369" spans="1:1" x14ac:dyDescent="0.25">
      <c r="A14369">
        <v>14368</v>
      </c>
    </row>
    <row r="14370" spans="1:1" x14ac:dyDescent="0.25">
      <c r="A14370">
        <v>14369</v>
      </c>
    </row>
    <row r="14371" spans="1:1" x14ac:dyDescent="0.25">
      <c r="A14371">
        <v>14370</v>
      </c>
    </row>
    <row r="14372" spans="1:1" x14ac:dyDescent="0.25">
      <c r="A14372">
        <v>14371</v>
      </c>
    </row>
    <row r="14373" spans="1:1" x14ac:dyDescent="0.25">
      <c r="A14373">
        <v>14372</v>
      </c>
    </row>
    <row r="14374" spans="1:1" x14ac:dyDescent="0.25">
      <c r="A14374">
        <v>14373</v>
      </c>
    </row>
    <row r="14375" spans="1:1" x14ac:dyDescent="0.25">
      <c r="A14375">
        <v>14374</v>
      </c>
    </row>
    <row r="14376" spans="1:1" x14ac:dyDescent="0.25">
      <c r="A14376">
        <v>14375</v>
      </c>
    </row>
    <row r="14377" spans="1:1" x14ac:dyDescent="0.25">
      <c r="A14377">
        <v>14376</v>
      </c>
    </row>
    <row r="14378" spans="1:1" x14ac:dyDescent="0.25">
      <c r="A14378">
        <v>14377</v>
      </c>
    </row>
    <row r="14379" spans="1:1" x14ac:dyDescent="0.25">
      <c r="A14379">
        <v>14378</v>
      </c>
    </row>
    <row r="14380" spans="1:1" x14ac:dyDescent="0.25">
      <c r="A14380">
        <v>14379</v>
      </c>
    </row>
    <row r="14381" spans="1:1" x14ac:dyDescent="0.25">
      <c r="A14381">
        <v>14380</v>
      </c>
    </row>
    <row r="14382" spans="1:1" x14ac:dyDescent="0.25">
      <c r="A14382">
        <v>14381</v>
      </c>
    </row>
    <row r="14383" spans="1:1" x14ac:dyDescent="0.25">
      <c r="A14383">
        <v>14382</v>
      </c>
    </row>
    <row r="14384" spans="1:1" x14ac:dyDescent="0.25">
      <c r="A14384">
        <v>14383</v>
      </c>
    </row>
    <row r="14385" spans="1:1" x14ac:dyDescent="0.25">
      <c r="A14385">
        <v>14384</v>
      </c>
    </row>
    <row r="14386" spans="1:1" x14ac:dyDescent="0.25">
      <c r="A14386">
        <v>14385</v>
      </c>
    </row>
    <row r="14387" spans="1:1" x14ac:dyDescent="0.25">
      <c r="A14387">
        <v>14386</v>
      </c>
    </row>
    <row r="14388" spans="1:1" x14ac:dyDescent="0.25">
      <c r="A14388">
        <v>14387</v>
      </c>
    </row>
    <row r="14389" spans="1:1" x14ac:dyDescent="0.25">
      <c r="A14389">
        <v>14388</v>
      </c>
    </row>
    <row r="14390" spans="1:1" x14ac:dyDescent="0.25">
      <c r="A14390">
        <v>14389</v>
      </c>
    </row>
    <row r="14391" spans="1:1" x14ac:dyDescent="0.25">
      <c r="A14391">
        <v>14390</v>
      </c>
    </row>
    <row r="14392" spans="1:1" x14ac:dyDescent="0.25">
      <c r="A14392">
        <v>14391</v>
      </c>
    </row>
    <row r="14393" spans="1:1" x14ac:dyDescent="0.25">
      <c r="A14393">
        <v>14392</v>
      </c>
    </row>
    <row r="14394" spans="1:1" x14ac:dyDescent="0.25">
      <c r="A14394">
        <v>14393</v>
      </c>
    </row>
    <row r="14395" spans="1:1" x14ac:dyDescent="0.25">
      <c r="A14395">
        <v>14394</v>
      </c>
    </row>
    <row r="14396" spans="1:1" x14ac:dyDescent="0.25">
      <c r="A14396">
        <v>14395</v>
      </c>
    </row>
    <row r="14397" spans="1:1" x14ac:dyDescent="0.25">
      <c r="A14397">
        <v>14396</v>
      </c>
    </row>
    <row r="14398" spans="1:1" x14ac:dyDescent="0.25">
      <c r="A14398">
        <v>14397</v>
      </c>
    </row>
    <row r="14399" spans="1:1" x14ac:dyDescent="0.25">
      <c r="A14399">
        <v>14398</v>
      </c>
    </row>
    <row r="14400" spans="1:1" x14ac:dyDescent="0.25">
      <c r="A14400">
        <v>14399</v>
      </c>
    </row>
    <row r="14401" spans="1:1" x14ac:dyDescent="0.25">
      <c r="A14401">
        <v>14400</v>
      </c>
    </row>
    <row r="14402" spans="1:1" x14ac:dyDescent="0.25">
      <c r="A14402">
        <v>14401</v>
      </c>
    </row>
    <row r="14403" spans="1:1" x14ac:dyDescent="0.25">
      <c r="A14403">
        <v>14402</v>
      </c>
    </row>
    <row r="14404" spans="1:1" x14ac:dyDescent="0.25">
      <c r="A14404">
        <v>14403</v>
      </c>
    </row>
    <row r="14405" spans="1:1" x14ac:dyDescent="0.25">
      <c r="A14405">
        <v>14404</v>
      </c>
    </row>
    <row r="14406" spans="1:1" x14ac:dyDescent="0.25">
      <c r="A14406">
        <v>14405</v>
      </c>
    </row>
    <row r="14407" spans="1:1" x14ac:dyDescent="0.25">
      <c r="A14407">
        <v>14406</v>
      </c>
    </row>
    <row r="14408" spans="1:1" x14ac:dyDescent="0.25">
      <c r="A14408">
        <v>14407</v>
      </c>
    </row>
    <row r="14409" spans="1:1" x14ac:dyDescent="0.25">
      <c r="A14409">
        <v>14408</v>
      </c>
    </row>
    <row r="14410" spans="1:1" x14ac:dyDescent="0.25">
      <c r="A14410">
        <v>14409</v>
      </c>
    </row>
    <row r="14411" spans="1:1" x14ac:dyDescent="0.25">
      <c r="A14411">
        <v>14410</v>
      </c>
    </row>
    <row r="14412" spans="1:1" x14ac:dyDescent="0.25">
      <c r="A14412">
        <v>14411</v>
      </c>
    </row>
    <row r="14413" spans="1:1" x14ac:dyDescent="0.25">
      <c r="A14413">
        <v>14412</v>
      </c>
    </row>
    <row r="14414" spans="1:1" x14ac:dyDescent="0.25">
      <c r="A14414">
        <v>14413</v>
      </c>
    </row>
    <row r="14415" spans="1:1" x14ac:dyDescent="0.25">
      <c r="A14415">
        <v>14414</v>
      </c>
    </row>
    <row r="14416" spans="1:1" x14ac:dyDescent="0.25">
      <c r="A14416">
        <v>14415</v>
      </c>
    </row>
    <row r="14417" spans="1:1" x14ac:dyDescent="0.25">
      <c r="A14417">
        <v>14416</v>
      </c>
    </row>
    <row r="14418" spans="1:1" x14ac:dyDescent="0.25">
      <c r="A14418">
        <v>14417</v>
      </c>
    </row>
    <row r="14419" spans="1:1" x14ac:dyDescent="0.25">
      <c r="A14419">
        <v>14418</v>
      </c>
    </row>
    <row r="14420" spans="1:1" x14ac:dyDescent="0.25">
      <c r="A14420">
        <v>14419</v>
      </c>
    </row>
    <row r="14421" spans="1:1" x14ac:dyDescent="0.25">
      <c r="A14421">
        <v>14420</v>
      </c>
    </row>
    <row r="14422" spans="1:1" x14ac:dyDescent="0.25">
      <c r="A14422">
        <v>14421</v>
      </c>
    </row>
    <row r="14423" spans="1:1" x14ac:dyDescent="0.25">
      <c r="A14423">
        <v>14422</v>
      </c>
    </row>
    <row r="14424" spans="1:1" x14ac:dyDescent="0.25">
      <c r="A14424">
        <v>14423</v>
      </c>
    </row>
    <row r="14425" spans="1:1" x14ac:dyDescent="0.25">
      <c r="A14425">
        <v>14424</v>
      </c>
    </row>
    <row r="14426" spans="1:1" x14ac:dyDescent="0.25">
      <c r="A14426">
        <v>14425</v>
      </c>
    </row>
    <row r="14427" spans="1:1" x14ac:dyDescent="0.25">
      <c r="A14427">
        <v>14426</v>
      </c>
    </row>
    <row r="14428" spans="1:1" x14ac:dyDescent="0.25">
      <c r="A14428">
        <v>14427</v>
      </c>
    </row>
    <row r="14429" spans="1:1" x14ac:dyDescent="0.25">
      <c r="A14429">
        <v>14428</v>
      </c>
    </row>
    <row r="14430" spans="1:1" x14ac:dyDescent="0.25">
      <c r="A14430">
        <v>14429</v>
      </c>
    </row>
    <row r="14431" spans="1:1" x14ac:dyDescent="0.25">
      <c r="A14431">
        <v>14430</v>
      </c>
    </row>
    <row r="14432" spans="1:1" x14ac:dyDescent="0.25">
      <c r="A14432">
        <v>14431</v>
      </c>
    </row>
    <row r="14433" spans="1:1" x14ac:dyDescent="0.25">
      <c r="A14433">
        <v>14432</v>
      </c>
    </row>
    <row r="14434" spans="1:1" x14ac:dyDescent="0.25">
      <c r="A14434">
        <v>14433</v>
      </c>
    </row>
    <row r="14435" spans="1:1" x14ac:dyDescent="0.25">
      <c r="A14435">
        <v>14434</v>
      </c>
    </row>
    <row r="14436" spans="1:1" x14ac:dyDescent="0.25">
      <c r="A14436">
        <v>14435</v>
      </c>
    </row>
    <row r="14437" spans="1:1" x14ac:dyDescent="0.25">
      <c r="A14437">
        <v>14436</v>
      </c>
    </row>
    <row r="14438" spans="1:1" x14ac:dyDescent="0.25">
      <c r="A14438">
        <v>14437</v>
      </c>
    </row>
    <row r="14439" spans="1:1" x14ac:dyDescent="0.25">
      <c r="A14439">
        <v>14438</v>
      </c>
    </row>
    <row r="14440" spans="1:1" x14ac:dyDescent="0.25">
      <c r="A14440">
        <v>14439</v>
      </c>
    </row>
    <row r="14441" spans="1:1" x14ac:dyDescent="0.25">
      <c r="A14441">
        <v>14440</v>
      </c>
    </row>
    <row r="14442" spans="1:1" x14ac:dyDescent="0.25">
      <c r="A14442">
        <v>14441</v>
      </c>
    </row>
    <row r="14443" spans="1:1" x14ac:dyDescent="0.25">
      <c r="A14443">
        <v>14442</v>
      </c>
    </row>
    <row r="14444" spans="1:1" x14ac:dyDescent="0.25">
      <c r="A14444">
        <v>14443</v>
      </c>
    </row>
    <row r="14445" spans="1:1" x14ac:dyDescent="0.25">
      <c r="A14445">
        <v>14444</v>
      </c>
    </row>
    <row r="14446" spans="1:1" x14ac:dyDescent="0.25">
      <c r="A14446">
        <v>14445</v>
      </c>
    </row>
    <row r="14447" spans="1:1" x14ac:dyDescent="0.25">
      <c r="A14447">
        <v>14446</v>
      </c>
    </row>
    <row r="14448" spans="1:1" x14ac:dyDescent="0.25">
      <c r="A14448">
        <v>14447</v>
      </c>
    </row>
    <row r="14449" spans="1:1" x14ac:dyDescent="0.25">
      <c r="A14449">
        <v>14448</v>
      </c>
    </row>
    <row r="14450" spans="1:1" x14ac:dyDescent="0.25">
      <c r="A14450">
        <v>14449</v>
      </c>
    </row>
    <row r="14451" spans="1:1" x14ac:dyDescent="0.25">
      <c r="A14451">
        <v>14450</v>
      </c>
    </row>
    <row r="14452" spans="1:1" x14ac:dyDescent="0.25">
      <c r="A14452">
        <v>14451</v>
      </c>
    </row>
    <row r="14453" spans="1:1" x14ac:dyDescent="0.25">
      <c r="A14453">
        <v>14452</v>
      </c>
    </row>
    <row r="14454" spans="1:1" x14ac:dyDescent="0.25">
      <c r="A14454">
        <v>14453</v>
      </c>
    </row>
    <row r="14455" spans="1:1" x14ac:dyDescent="0.25">
      <c r="A14455">
        <v>14454</v>
      </c>
    </row>
    <row r="14456" spans="1:1" x14ac:dyDescent="0.25">
      <c r="A14456">
        <v>14455</v>
      </c>
    </row>
    <row r="14457" spans="1:1" x14ac:dyDescent="0.25">
      <c r="A14457">
        <v>14456</v>
      </c>
    </row>
    <row r="14458" spans="1:1" x14ac:dyDescent="0.25">
      <c r="A14458">
        <v>14457</v>
      </c>
    </row>
    <row r="14459" spans="1:1" x14ac:dyDescent="0.25">
      <c r="A14459">
        <v>14458</v>
      </c>
    </row>
    <row r="14460" spans="1:1" x14ac:dyDescent="0.25">
      <c r="A14460">
        <v>14459</v>
      </c>
    </row>
    <row r="14461" spans="1:1" x14ac:dyDescent="0.25">
      <c r="A14461">
        <v>14460</v>
      </c>
    </row>
    <row r="14462" spans="1:1" x14ac:dyDescent="0.25">
      <c r="A14462">
        <v>14461</v>
      </c>
    </row>
    <row r="14463" spans="1:1" x14ac:dyDescent="0.25">
      <c r="A14463">
        <v>14462</v>
      </c>
    </row>
    <row r="14464" spans="1:1" x14ac:dyDescent="0.25">
      <c r="A14464">
        <v>14463</v>
      </c>
    </row>
    <row r="14465" spans="1:1" x14ac:dyDescent="0.25">
      <c r="A14465">
        <v>14464</v>
      </c>
    </row>
    <row r="14466" spans="1:1" x14ac:dyDescent="0.25">
      <c r="A14466">
        <v>14465</v>
      </c>
    </row>
    <row r="14467" spans="1:1" x14ac:dyDescent="0.25">
      <c r="A14467">
        <v>14466</v>
      </c>
    </row>
    <row r="14468" spans="1:1" x14ac:dyDescent="0.25">
      <c r="A14468">
        <v>14467</v>
      </c>
    </row>
    <row r="14469" spans="1:1" x14ac:dyDescent="0.25">
      <c r="A14469">
        <v>14468</v>
      </c>
    </row>
    <row r="14470" spans="1:1" x14ac:dyDescent="0.25">
      <c r="A14470">
        <v>14469</v>
      </c>
    </row>
    <row r="14471" spans="1:1" x14ac:dyDescent="0.25">
      <c r="A14471">
        <v>14470</v>
      </c>
    </row>
    <row r="14472" spans="1:1" x14ac:dyDescent="0.25">
      <c r="A14472">
        <v>14471</v>
      </c>
    </row>
    <row r="14473" spans="1:1" x14ac:dyDescent="0.25">
      <c r="A14473">
        <v>14472</v>
      </c>
    </row>
    <row r="14474" spans="1:1" x14ac:dyDescent="0.25">
      <c r="A14474">
        <v>14473</v>
      </c>
    </row>
    <row r="14475" spans="1:1" x14ac:dyDescent="0.25">
      <c r="A14475">
        <v>14474</v>
      </c>
    </row>
    <row r="14476" spans="1:1" x14ac:dyDescent="0.25">
      <c r="A14476">
        <v>14475</v>
      </c>
    </row>
    <row r="14477" spans="1:1" x14ac:dyDescent="0.25">
      <c r="A14477">
        <v>14476</v>
      </c>
    </row>
    <row r="14478" spans="1:1" x14ac:dyDescent="0.25">
      <c r="A14478">
        <v>14477</v>
      </c>
    </row>
    <row r="14479" spans="1:1" x14ac:dyDescent="0.25">
      <c r="A14479">
        <v>14478</v>
      </c>
    </row>
    <row r="14480" spans="1:1" x14ac:dyDescent="0.25">
      <c r="A14480">
        <v>14479</v>
      </c>
    </row>
    <row r="14481" spans="1:1" x14ac:dyDescent="0.25">
      <c r="A14481">
        <v>14480</v>
      </c>
    </row>
    <row r="14482" spans="1:1" x14ac:dyDescent="0.25">
      <c r="A14482">
        <v>14481</v>
      </c>
    </row>
    <row r="14483" spans="1:1" x14ac:dyDescent="0.25">
      <c r="A14483">
        <v>14482</v>
      </c>
    </row>
    <row r="14484" spans="1:1" x14ac:dyDescent="0.25">
      <c r="A14484">
        <v>14483</v>
      </c>
    </row>
    <row r="14485" spans="1:1" x14ac:dyDescent="0.25">
      <c r="A14485">
        <v>14484</v>
      </c>
    </row>
    <row r="14486" spans="1:1" x14ac:dyDescent="0.25">
      <c r="A14486">
        <v>14485</v>
      </c>
    </row>
    <row r="14487" spans="1:1" x14ac:dyDescent="0.25">
      <c r="A14487">
        <v>14486</v>
      </c>
    </row>
    <row r="14488" spans="1:1" x14ac:dyDescent="0.25">
      <c r="A14488">
        <v>14487</v>
      </c>
    </row>
    <row r="14489" spans="1:1" x14ac:dyDescent="0.25">
      <c r="A14489">
        <v>14488</v>
      </c>
    </row>
    <row r="14490" spans="1:1" x14ac:dyDescent="0.25">
      <c r="A14490">
        <v>14489</v>
      </c>
    </row>
    <row r="14491" spans="1:1" x14ac:dyDescent="0.25">
      <c r="A14491">
        <v>14490</v>
      </c>
    </row>
    <row r="14492" spans="1:1" x14ac:dyDescent="0.25">
      <c r="A14492">
        <v>14491</v>
      </c>
    </row>
    <row r="14493" spans="1:1" x14ac:dyDescent="0.25">
      <c r="A14493">
        <v>14492</v>
      </c>
    </row>
    <row r="14494" spans="1:1" x14ac:dyDescent="0.25">
      <c r="A14494">
        <v>14493</v>
      </c>
    </row>
    <row r="14495" spans="1:1" x14ac:dyDescent="0.25">
      <c r="A14495">
        <v>14494</v>
      </c>
    </row>
    <row r="14496" spans="1:1" x14ac:dyDescent="0.25">
      <c r="A14496">
        <v>14495</v>
      </c>
    </row>
    <row r="14497" spans="1:1" x14ac:dyDescent="0.25">
      <c r="A14497">
        <v>14496</v>
      </c>
    </row>
    <row r="14498" spans="1:1" x14ac:dyDescent="0.25">
      <c r="A14498">
        <v>14497</v>
      </c>
    </row>
    <row r="14499" spans="1:1" x14ac:dyDescent="0.25">
      <c r="A14499">
        <v>14498</v>
      </c>
    </row>
    <row r="14500" spans="1:1" x14ac:dyDescent="0.25">
      <c r="A14500">
        <v>14499</v>
      </c>
    </row>
    <row r="14501" spans="1:1" x14ac:dyDescent="0.25">
      <c r="A14501">
        <v>14500</v>
      </c>
    </row>
    <row r="14502" spans="1:1" x14ac:dyDescent="0.25">
      <c r="A14502">
        <v>14501</v>
      </c>
    </row>
    <row r="14503" spans="1:1" x14ac:dyDescent="0.25">
      <c r="A14503">
        <v>14502</v>
      </c>
    </row>
    <row r="14504" spans="1:1" x14ac:dyDescent="0.25">
      <c r="A14504">
        <v>14503</v>
      </c>
    </row>
    <row r="14505" spans="1:1" x14ac:dyDescent="0.25">
      <c r="A14505">
        <v>14504</v>
      </c>
    </row>
    <row r="14506" spans="1:1" x14ac:dyDescent="0.25">
      <c r="A14506">
        <v>14505</v>
      </c>
    </row>
    <row r="14507" spans="1:1" x14ac:dyDescent="0.25">
      <c r="A14507">
        <v>14506</v>
      </c>
    </row>
    <row r="14508" spans="1:1" x14ac:dyDescent="0.25">
      <c r="A14508">
        <v>14507</v>
      </c>
    </row>
    <row r="14509" spans="1:1" x14ac:dyDescent="0.25">
      <c r="A14509">
        <v>14508</v>
      </c>
    </row>
    <row r="14510" spans="1:1" x14ac:dyDescent="0.25">
      <c r="A14510">
        <v>14509</v>
      </c>
    </row>
    <row r="14511" spans="1:1" x14ac:dyDescent="0.25">
      <c r="A14511">
        <v>14510</v>
      </c>
    </row>
    <row r="14512" spans="1:1" x14ac:dyDescent="0.25">
      <c r="A14512">
        <v>14511</v>
      </c>
    </row>
    <row r="14513" spans="1:1" x14ac:dyDescent="0.25">
      <c r="A14513">
        <v>14512</v>
      </c>
    </row>
    <row r="14514" spans="1:1" x14ac:dyDescent="0.25">
      <c r="A14514">
        <v>14513</v>
      </c>
    </row>
    <row r="14515" spans="1:1" x14ac:dyDescent="0.25">
      <c r="A14515">
        <v>14514</v>
      </c>
    </row>
    <row r="14516" spans="1:1" x14ac:dyDescent="0.25">
      <c r="A14516">
        <v>14515</v>
      </c>
    </row>
    <row r="14517" spans="1:1" x14ac:dyDescent="0.25">
      <c r="A14517">
        <v>14516</v>
      </c>
    </row>
    <row r="14518" spans="1:1" x14ac:dyDescent="0.25">
      <c r="A14518">
        <v>14517</v>
      </c>
    </row>
    <row r="14519" spans="1:1" x14ac:dyDescent="0.25">
      <c r="A14519">
        <v>14518</v>
      </c>
    </row>
    <row r="14520" spans="1:1" x14ac:dyDescent="0.25">
      <c r="A14520">
        <v>14519</v>
      </c>
    </row>
    <row r="14521" spans="1:1" x14ac:dyDescent="0.25">
      <c r="A14521">
        <v>14520</v>
      </c>
    </row>
    <row r="14522" spans="1:1" x14ac:dyDescent="0.25">
      <c r="A14522">
        <v>14521</v>
      </c>
    </row>
    <row r="14523" spans="1:1" x14ac:dyDescent="0.25">
      <c r="A14523">
        <v>14522</v>
      </c>
    </row>
    <row r="14524" spans="1:1" x14ac:dyDescent="0.25">
      <c r="A14524">
        <v>14523</v>
      </c>
    </row>
    <row r="14525" spans="1:1" x14ac:dyDescent="0.25">
      <c r="A14525">
        <v>14524</v>
      </c>
    </row>
    <row r="14526" spans="1:1" x14ac:dyDescent="0.25">
      <c r="A14526">
        <v>14525</v>
      </c>
    </row>
    <row r="14527" spans="1:1" x14ac:dyDescent="0.25">
      <c r="A14527">
        <v>14526</v>
      </c>
    </row>
    <row r="14528" spans="1:1" x14ac:dyDescent="0.25">
      <c r="A14528">
        <v>14527</v>
      </c>
    </row>
    <row r="14529" spans="1:1" x14ac:dyDescent="0.25">
      <c r="A14529">
        <v>14528</v>
      </c>
    </row>
    <row r="14530" spans="1:1" x14ac:dyDescent="0.25">
      <c r="A14530">
        <v>14529</v>
      </c>
    </row>
    <row r="14531" spans="1:1" x14ac:dyDescent="0.25">
      <c r="A14531">
        <v>14530</v>
      </c>
    </row>
    <row r="14532" spans="1:1" x14ac:dyDescent="0.25">
      <c r="A14532">
        <v>14531</v>
      </c>
    </row>
    <row r="14533" spans="1:1" x14ac:dyDescent="0.25">
      <c r="A14533">
        <v>14532</v>
      </c>
    </row>
    <row r="14534" spans="1:1" x14ac:dyDescent="0.25">
      <c r="A14534">
        <v>14533</v>
      </c>
    </row>
    <row r="14535" spans="1:1" x14ac:dyDescent="0.25">
      <c r="A14535">
        <v>14534</v>
      </c>
    </row>
    <row r="14536" spans="1:1" x14ac:dyDescent="0.25">
      <c r="A14536">
        <v>14535</v>
      </c>
    </row>
    <row r="14537" spans="1:1" x14ac:dyDescent="0.25">
      <c r="A14537">
        <v>14536</v>
      </c>
    </row>
    <row r="14538" spans="1:1" x14ac:dyDescent="0.25">
      <c r="A14538">
        <v>14537</v>
      </c>
    </row>
    <row r="14539" spans="1:1" x14ac:dyDescent="0.25">
      <c r="A14539">
        <v>14538</v>
      </c>
    </row>
    <row r="14540" spans="1:1" x14ac:dyDescent="0.25">
      <c r="A14540">
        <v>14539</v>
      </c>
    </row>
    <row r="14541" spans="1:1" x14ac:dyDescent="0.25">
      <c r="A14541">
        <v>14540</v>
      </c>
    </row>
    <row r="14542" spans="1:1" x14ac:dyDescent="0.25">
      <c r="A14542">
        <v>14541</v>
      </c>
    </row>
    <row r="14543" spans="1:1" x14ac:dyDescent="0.25">
      <c r="A14543">
        <v>14542</v>
      </c>
    </row>
    <row r="14544" spans="1:1" x14ac:dyDescent="0.25">
      <c r="A14544">
        <v>14543</v>
      </c>
    </row>
    <row r="14545" spans="1:1" x14ac:dyDescent="0.25">
      <c r="A14545">
        <v>14544</v>
      </c>
    </row>
    <row r="14546" spans="1:1" x14ac:dyDescent="0.25">
      <c r="A14546">
        <v>14545</v>
      </c>
    </row>
    <row r="14547" spans="1:1" x14ac:dyDescent="0.25">
      <c r="A14547">
        <v>14546</v>
      </c>
    </row>
    <row r="14548" spans="1:1" x14ac:dyDescent="0.25">
      <c r="A14548">
        <v>14547</v>
      </c>
    </row>
    <row r="14549" spans="1:1" x14ac:dyDescent="0.25">
      <c r="A14549">
        <v>14548</v>
      </c>
    </row>
    <row r="14550" spans="1:1" x14ac:dyDescent="0.25">
      <c r="A14550">
        <v>14549</v>
      </c>
    </row>
    <row r="14551" spans="1:1" x14ac:dyDescent="0.25">
      <c r="A14551">
        <v>14550</v>
      </c>
    </row>
    <row r="14552" spans="1:1" x14ac:dyDescent="0.25">
      <c r="A14552">
        <v>14551</v>
      </c>
    </row>
    <row r="14553" spans="1:1" x14ac:dyDescent="0.25">
      <c r="A14553">
        <v>14552</v>
      </c>
    </row>
    <row r="14554" spans="1:1" x14ac:dyDescent="0.25">
      <c r="A14554">
        <v>14553</v>
      </c>
    </row>
    <row r="14555" spans="1:1" x14ac:dyDescent="0.25">
      <c r="A14555">
        <v>14554</v>
      </c>
    </row>
    <row r="14556" spans="1:1" x14ac:dyDescent="0.25">
      <c r="A14556">
        <v>14555</v>
      </c>
    </row>
    <row r="14557" spans="1:1" x14ac:dyDescent="0.25">
      <c r="A14557">
        <v>14556</v>
      </c>
    </row>
    <row r="14558" spans="1:1" x14ac:dyDescent="0.25">
      <c r="A14558">
        <v>14557</v>
      </c>
    </row>
    <row r="14559" spans="1:1" x14ac:dyDescent="0.25">
      <c r="A14559">
        <v>14558</v>
      </c>
    </row>
    <row r="14560" spans="1:1" x14ac:dyDescent="0.25">
      <c r="A14560">
        <v>14559</v>
      </c>
    </row>
    <row r="14561" spans="1:1" x14ac:dyDescent="0.25">
      <c r="A14561">
        <v>14560</v>
      </c>
    </row>
    <row r="14562" spans="1:1" x14ac:dyDescent="0.25">
      <c r="A14562">
        <v>14561</v>
      </c>
    </row>
    <row r="14563" spans="1:1" x14ac:dyDescent="0.25">
      <c r="A14563">
        <v>14562</v>
      </c>
    </row>
    <row r="14564" spans="1:1" x14ac:dyDescent="0.25">
      <c r="A14564">
        <v>14563</v>
      </c>
    </row>
    <row r="14565" spans="1:1" x14ac:dyDescent="0.25">
      <c r="A14565">
        <v>14564</v>
      </c>
    </row>
    <row r="14566" spans="1:1" x14ac:dyDescent="0.25">
      <c r="A14566">
        <v>14565</v>
      </c>
    </row>
    <row r="14567" spans="1:1" x14ac:dyDescent="0.25">
      <c r="A14567">
        <v>14566</v>
      </c>
    </row>
    <row r="14568" spans="1:1" x14ac:dyDescent="0.25">
      <c r="A14568">
        <v>14567</v>
      </c>
    </row>
    <row r="14569" spans="1:1" x14ac:dyDescent="0.25">
      <c r="A14569">
        <v>14568</v>
      </c>
    </row>
    <row r="14570" spans="1:1" x14ac:dyDescent="0.25">
      <c r="A14570">
        <v>14569</v>
      </c>
    </row>
    <row r="14571" spans="1:1" x14ac:dyDescent="0.25">
      <c r="A14571">
        <v>14570</v>
      </c>
    </row>
    <row r="14572" spans="1:1" x14ac:dyDescent="0.25">
      <c r="A14572">
        <v>14571</v>
      </c>
    </row>
    <row r="14573" spans="1:1" x14ac:dyDescent="0.25">
      <c r="A14573">
        <v>14572</v>
      </c>
    </row>
    <row r="14574" spans="1:1" x14ac:dyDescent="0.25">
      <c r="A14574">
        <v>14573</v>
      </c>
    </row>
    <row r="14575" spans="1:1" x14ac:dyDescent="0.25">
      <c r="A14575">
        <v>14574</v>
      </c>
    </row>
    <row r="14576" spans="1:1" x14ac:dyDescent="0.25">
      <c r="A14576">
        <v>14575</v>
      </c>
    </row>
    <row r="14577" spans="1:1" x14ac:dyDescent="0.25">
      <c r="A14577">
        <v>14576</v>
      </c>
    </row>
    <row r="14578" spans="1:1" x14ac:dyDescent="0.25">
      <c r="A14578">
        <v>14577</v>
      </c>
    </row>
    <row r="14579" spans="1:1" x14ac:dyDescent="0.25">
      <c r="A14579">
        <v>14578</v>
      </c>
    </row>
    <row r="14580" spans="1:1" x14ac:dyDescent="0.25">
      <c r="A14580">
        <v>14579</v>
      </c>
    </row>
    <row r="14581" spans="1:1" x14ac:dyDescent="0.25">
      <c r="A14581">
        <v>14580</v>
      </c>
    </row>
    <row r="14582" spans="1:1" x14ac:dyDescent="0.25">
      <c r="A14582">
        <v>14581</v>
      </c>
    </row>
    <row r="14583" spans="1:1" x14ac:dyDescent="0.25">
      <c r="A14583">
        <v>14582</v>
      </c>
    </row>
    <row r="14584" spans="1:1" x14ac:dyDescent="0.25">
      <c r="A14584">
        <v>14583</v>
      </c>
    </row>
    <row r="14585" spans="1:1" x14ac:dyDescent="0.25">
      <c r="A14585">
        <v>14584</v>
      </c>
    </row>
    <row r="14586" spans="1:1" x14ac:dyDescent="0.25">
      <c r="A14586">
        <v>14585</v>
      </c>
    </row>
    <row r="14587" spans="1:1" x14ac:dyDescent="0.25">
      <c r="A14587">
        <v>14586</v>
      </c>
    </row>
    <row r="14588" spans="1:1" x14ac:dyDescent="0.25">
      <c r="A14588">
        <v>14587</v>
      </c>
    </row>
    <row r="14589" spans="1:1" x14ac:dyDescent="0.25">
      <c r="A14589">
        <v>14588</v>
      </c>
    </row>
    <row r="14590" spans="1:1" x14ac:dyDescent="0.25">
      <c r="A14590">
        <v>14589</v>
      </c>
    </row>
    <row r="14591" spans="1:1" x14ac:dyDescent="0.25">
      <c r="A14591">
        <v>14590</v>
      </c>
    </row>
    <row r="14592" spans="1:1" x14ac:dyDescent="0.25">
      <c r="A14592">
        <v>14591</v>
      </c>
    </row>
    <row r="14593" spans="1:1" x14ac:dyDescent="0.25">
      <c r="A14593">
        <v>14592</v>
      </c>
    </row>
    <row r="14594" spans="1:1" x14ac:dyDescent="0.25">
      <c r="A14594">
        <v>14593</v>
      </c>
    </row>
    <row r="14595" spans="1:1" x14ac:dyDescent="0.25">
      <c r="A14595">
        <v>14594</v>
      </c>
    </row>
    <row r="14596" spans="1:1" x14ac:dyDescent="0.25">
      <c r="A14596">
        <v>14595</v>
      </c>
    </row>
    <row r="14597" spans="1:1" x14ac:dyDescent="0.25">
      <c r="A14597">
        <v>14596</v>
      </c>
    </row>
    <row r="14598" spans="1:1" x14ac:dyDescent="0.25">
      <c r="A14598">
        <v>14597</v>
      </c>
    </row>
    <row r="14599" spans="1:1" x14ac:dyDescent="0.25">
      <c r="A14599">
        <v>14598</v>
      </c>
    </row>
    <row r="14600" spans="1:1" x14ac:dyDescent="0.25">
      <c r="A14600">
        <v>14599</v>
      </c>
    </row>
    <row r="14601" spans="1:1" x14ac:dyDescent="0.25">
      <c r="A14601">
        <v>14600</v>
      </c>
    </row>
    <row r="14602" spans="1:1" x14ac:dyDescent="0.25">
      <c r="A14602">
        <v>14601</v>
      </c>
    </row>
    <row r="14603" spans="1:1" x14ac:dyDescent="0.25">
      <c r="A14603">
        <v>14602</v>
      </c>
    </row>
    <row r="14604" spans="1:1" x14ac:dyDescent="0.25">
      <c r="A14604">
        <v>14603</v>
      </c>
    </row>
    <row r="14605" spans="1:1" x14ac:dyDescent="0.25">
      <c r="A14605">
        <v>14604</v>
      </c>
    </row>
    <row r="14606" spans="1:1" x14ac:dyDescent="0.25">
      <c r="A14606">
        <v>14605</v>
      </c>
    </row>
    <row r="14607" spans="1:1" x14ac:dyDescent="0.25">
      <c r="A14607">
        <v>14606</v>
      </c>
    </row>
    <row r="14608" spans="1:1" x14ac:dyDescent="0.25">
      <c r="A14608">
        <v>14607</v>
      </c>
    </row>
    <row r="14609" spans="1:1" x14ac:dyDescent="0.25">
      <c r="A14609">
        <v>14608</v>
      </c>
    </row>
    <row r="14610" spans="1:1" x14ac:dyDescent="0.25">
      <c r="A14610">
        <v>14609</v>
      </c>
    </row>
    <row r="14611" spans="1:1" x14ac:dyDescent="0.25">
      <c r="A14611">
        <v>14610</v>
      </c>
    </row>
    <row r="14612" spans="1:1" x14ac:dyDescent="0.25">
      <c r="A14612">
        <v>14611</v>
      </c>
    </row>
    <row r="14613" spans="1:1" x14ac:dyDescent="0.25">
      <c r="A14613">
        <v>14612</v>
      </c>
    </row>
    <row r="14614" spans="1:1" x14ac:dyDescent="0.25">
      <c r="A14614">
        <v>14613</v>
      </c>
    </row>
    <row r="14615" spans="1:1" x14ac:dyDescent="0.25">
      <c r="A14615">
        <v>14614</v>
      </c>
    </row>
    <row r="14616" spans="1:1" x14ac:dyDescent="0.25">
      <c r="A14616">
        <v>14615</v>
      </c>
    </row>
    <row r="14617" spans="1:1" x14ac:dyDescent="0.25">
      <c r="A14617">
        <v>14616</v>
      </c>
    </row>
    <row r="14618" spans="1:1" x14ac:dyDescent="0.25">
      <c r="A14618">
        <v>14617</v>
      </c>
    </row>
    <row r="14619" spans="1:1" x14ac:dyDescent="0.25">
      <c r="A14619">
        <v>14618</v>
      </c>
    </row>
    <row r="14620" spans="1:1" x14ac:dyDescent="0.25">
      <c r="A14620">
        <v>14619</v>
      </c>
    </row>
    <row r="14621" spans="1:1" x14ac:dyDescent="0.25">
      <c r="A14621">
        <v>14620</v>
      </c>
    </row>
    <row r="14622" spans="1:1" x14ac:dyDescent="0.25">
      <c r="A14622">
        <v>14621</v>
      </c>
    </row>
    <row r="14623" spans="1:1" x14ac:dyDescent="0.25">
      <c r="A14623">
        <v>14622</v>
      </c>
    </row>
    <row r="14624" spans="1:1" x14ac:dyDescent="0.25">
      <c r="A14624">
        <v>14623</v>
      </c>
    </row>
    <row r="14625" spans="1:1" x14ac:dyDescent="0.25">
      <c r="A14625">
        <v>14624</v>
      </c>
    </row>
    <row r="14626" spans="1:1" x14ac:dyDescent="0.25">
      <c r="A14626">
        <v>14625</v>
      </c>
    </row>
    <row r="14627" spans="1:1" x14ac:dyDescent="0.25">
      <c r="A14627">
        <v>14626</v>
      </c>
    </row>
    <row r="14628" spans="1:1" x14ac:dyDescent="0.25">
      <c r="A14628">
        <v>14627</v>
      </c>
    </row>
    <row r="14629" spans="1:1" x14ac:dyDescent="0.25">
      <c r="A14629">
        <v>14628</v>
      </c>
    </row>
    <row r="14630" spans="1:1" x14ac:dyDescent="0.25">
      <c r="A14630">
        <v>14629</v>
      </c>
    </row>
    <row r="14631" spans="1:1" x14ac:dyDescent="0.25">
      <c r="A14631">
        <v>14630</v>
      </c>
    </row>
    <row r="14632" spans="1:1" x14ac:dyDescent="0.25">
      <c r="A14632">
        <v>14631</v>
      </c>
    </row>
    <row r="14633" spans="1:1" x14ac:dyDescent="0.25">
      <c r="A14633">
        <v>14632</v>
      </c>
    </row>
    <row r="14634" spans="1:1" x14ac:dyDescent="0.25">
      <c r="A14634">
        <v>14633</v>
      </c>
    </row>
    <row r="14635" spans="1:1" x14ac:dyDescent="0.25">
      <c r="A14635">
        <v>14634</v>
      </c>
    </row>
    <row r="14636" spans="1:1" x14ac:dyDescent="0.25">
      <c r="A14636">
        <v>14635</v>
      </c>
    </row>
    <row r="14637" spans="1:1" x14ac:dyDescent="0.25">
      <c r="A14637">
        <v>14636</v>
      </c>
    </row>
    <row r="14638" spans="1:1" x14ac:dyDescent="0.25">
      <c r="A14638">
        <v>14637</v>
      </c>
    </row>
    <row r="14639" spans="1:1" x14ac:dyDescent="0.25">
      <c r="A14639">
        <v>14638</v>
      </c>
    </row>
    <row r="14640" spans="1:1" x14ac:dyDescent="0.25">
      <c r="A14640">
        <v>14639</v>
      </c>
    </row>
    <row r="14641" spans="1:1" x14ac:dyDescent="0.25">
      <c r="A14641">
        <v>14640</v>
      </c>
    </row>
    <row r="14642" spans="1:1" x14ac:dyDescent="0.25">
      <c r="A14642">
        <v>14641</v>
      </c>
    </row>
    <row r="14643" spans="1:1" x14ac:dyDescent="0.25">
      <c r="A14643">
        <v>14642</v>
      </c>
    </row>
    <row r="14644" spans="1:1" x14ac:dyDescent="0.25">
      <c r="A14644">
        <v>14643</v>
      </c>
    </row>
    <row r="14645" spans="1:1" x14ac:dyDescent="0.25">
      <c r="A14645">
        <v>14644</v>
      </c>
    </row>
    <row r="14646" spans="1:1" x14ac:dyDescent="0.25">
      <c r="A14646">
        <v>14645</v>
      </c>
    </row>
    <row r="14647" spans="1:1" x14ac:dyDescent="0.25">
      <c r="A14647">
        <v>14646</v>
      </c>
    </row>
    <row r="14648" spans="1:1" x14ac:dyDescent="0.25">
      <c r="A14648">
        <v>14647</v>
      </c>
    </row>
    <row r="14649" spans="1:1" x14ac:dyDescent="0.25">
      <c r="A14649">
        <v>14648</v>
      </c>
    </row>
    <row r="14650" spans="1:1" x14ac:dyDescent="0.25">
      <c r="A14650">
        <v>14649</v>
      </c>
    </row>
    <row r="14651" spans="1:1" x14ac:dyDescent="0.25">
      <c r="A14651">
        <v>14650</v>
      </c>
    </row>
    <row r="14652" spans="1:1" x14ac:dyDescent="0.25">
      <c r="A14652">
        <v>14651</v>
      </c>
    </row>
    <row r="14653" spans="1:1" x14ac:dyDescent="0.25">
      <c r="A14653">
        <v>14652</v>
      </c>
    </row>
    <row r="14654" spans="1:1" x14ac:dyDescent="0.25">
      <c r="A14654">
        <v>14653</v>
      </c>
    </row>
    <row r="14655" spans="1:1" x14ac:dyDescent="0.25">
      <c r="A14655">
        <v>14654</v>
      </c>
    </row>
    <row r="14656" spans="1:1" x14ac:dyDescent="0.25">
      <c r="A14656">
        <v>14655</v>
      </c>
    </row>
    <row r="14657" spans="1:1" x14ac:dyDescent="0.25">
      <c r="A14657">
        <v>14656</v>
      </c>
    </row>
    <row r="14658" spans="1:1" x14ac:dyDescent="0.25">
      <c r="A14658">
        <v>14657</v>
      </c>
    </row>
    <row r="14659" spans="1:1" x14ac:dyDescent="0.25">
      <c r="A14659">
        <v>14658</v>
      </c>
    </row>
    <row r="14660" spans="1:1" x14ac:dyDescent="0.25">
      <c r="A14660">
        <v>14659</v>
      </c>
    </row>
    <row r="14661" spans="1:1" x14ac:dyDescent="0.25">
      <c r="A14661">
        <v>14660</v>
      </c>
    </row>
    <row r="14662" spans="1:1" x14ac:dyDescent="0.25">
      <c r="A14662">
        <v>14661</v>
      </c>
    </row>
    <row r="14663" spans="1:1" x14ac:dyDescent="0.25">
      <c r="A14663">
        <v>14662</v>
      </c>
    </row>
    <row r="14664" spans="1:1" x14ac:dyDescent="0.25">
      <c r="A14664">
        <v>14663</v>
      </c>
    </row>
    <row r="14665" spans="1:1" x14ac:dyDescent="0.25">
      <c r="A14665">
        <v>14664</v>
      </c>
    </row>
    <row r="14666" spans="1:1" x14ac:dyDescent="0.25">
      <c r="A14666">
        <v>14665</v>
      </c>
    </row>
    <row r="14667" spans="1:1" x14ac:dyDescent="0.25">
      <c r="A14667">
        <v>14666</v>
      </c>
    </row>
    <row r="14668" spans="1:1" x14ac:dyDescent="0.25">
      <c r="A14668">
        <v>14667</v>
      </c>
    </row>
    <row r="14669" spans="1:1" x14ac:dyDescent="0.25">
      <c r="A14669">
        <v>14668</v>
      </c>
    </row>
    <row r="14670" spans="1:1" x14ac:dyDescent="0.25">
      <c r="A14670">
        <v>14669</v>
      </c>
    </row>
    <row r="14671" spans="1:1" x14ac:dyDescent="0.25">
      <c r="A14671">
        <v>14670</v>
      </c>
    </row>
    <row r="14672" spans="1:1" x14ac:dyDescent="0.25">
      <c r="A14672">
        <v>14671</v>
      </c>
    </row>
    <row r="14673" spans="1:1" x14ac:dyDescent="0.25">
      <c r="A14673">
        <v>14672</v>
      </c>
    </row>
    <row r="14674" spans="1:1" x14ac:dyDescent="0.25">
      <c r="A14674">
        <v>14673</v>
      </c>
    </row>
    <row r="14675" spans="1:1" x14ac:dyDescent="0.25">
      <c r="A14675">
        <v>14674</v>
      </c>
    </row>
    <row r="14676" spans="1:1" x14ac:dyDescent="0.25">
      <c r="A14676">
        <v>14675</v>
      </c>
    </row>
    <row r="14677" spans="1:1" x14ac:dyDescent="0.25">
      <c r="A14677">
        <v>14676</v>
      </c>
    </row>
    <row r="14678" spans="1:1" x14ac:dyDescent="0.25">
      <c r="A14678">
        <v>14677</v>
      </c>
    </row>
    <row r="14679" spans="1:1" x14ac:dyDescent="0.25">
      <c r="A14679">
        <v>14678</v>
      </c>
    </row>
    <row r="14680" spans="1:1" x14ac:dyDescent="0.25">
      <c r="A14680">
        <v>14679</v>
      </c>
    </row>
    <row r="14681" spans="1:1" x14ac:dyDescent="0.25">
      <c r="A14681">
        <v>14680</v>
      </c>
    </row>
    <row r="14682" spans="1:1" x14ac:dyDescent="0.25">
      <c r="A14682">
        <v>14681</v>
      </c>
    </row>
    <row r="14683" spans="1:1" x14ac:dyDescent="0.25">
      <c r="A14683">
        <v>14682</v>
      </c>
    </row>
    <row r="14684" spans="1:1" x14ac:dyDescent="0.25">
      <c r="A14684">
        <v>14683</v>
      </c>
    </row>
    <row r="14685" spans="1:1" x14ac:dyDescent="0.25">
      <c r="A14685">
        <v>14684</v>
      </c>
    </row>
    <row r="14686" spans="1:1" x14ac:dyDescent="0.25">
      <c r="A14686">
        <v>14685</v>
      </c>
    </row>
    <row r="14687" spans="1:1" x14ac:dyDescent="0.25">
      <c r="A14687">
        <v>14686</v>
      </c>
    </row>
    <row r="14688" spans="1:1" x14ac:dyDescent="0.25">
      <c r="A14688">
        <v>14687</v>
      </c>
    </row>
    <row r="14689" spans="1:1" x14ac:dyDescent="0.25">
      <c r="A14689">
        <v>14688</v>
      </c>
    </row>
    <row r="14690" spans="1:1" x14ac:dyDescent="0.25">
      <c r="A14690">
        <v>14689</v>
      </c>
    </row>
    <row r="14691" spans="1:1" x14ac:dyDescent="0.25">
      <c r="A14691">
        <v>14690</v>
      </c>
    </row>
    <row r="14692" spans="1:1" x14ac:dyDescent="0.25">
      <c r="A14692">
        <v>14691</v>
      </c>
    </row>
    <row r="14693" spans="1:1" x14ac:dyDescent="0.25">
      <c r="A14693">
        <v>14692</v>
      </c>
    </row>
    <row r="14694" spans="1:1" x14ac:dyDescent="0.25">
      <c r="A14694">
        <v>14693</v>
      </c>
    </row>
    <row r="14695" spans="1:1" x14ac:dyDescent="0.25">
      <c r="A14695">
        <v>14694</v>
      </c>
    </row>
    <row r="14696" spans="1:1" x14ac:dyDescent="0.25">
      <c r="A14696">
        <v>14695</v>
      </c>
    </row>
    <row r="14697" spans="1:1" x14ac:dyDescent="0.25">
      <c r="A14697">
        <v>14696</v>
      </c>
    </row>
    <row r="14698" spans="1:1" x14ac:dyDescent="0.25">
      <c r="A14698">
        <v>14697</v>
      </c>
    </row>
    <row r="14699" spans="1:1" x14ac:dyDescent="0.25">
      <c r="A14699">
        <v>14698</v>
      </c>
    </row>
    <row r="14700" spans="1:1" x14ac:dyDescent="0.25">
      <c r="A14700">
        <v>14699</v>
      </c>
    </row>
    <row r="14701" spans="1:1" x14ac:dyDescent="0.25">
      <c r="A14701">
        <v>14700</v>
      </c>
    </row>
    <row r="14702" spans="1:1" x14ac:dyDescent="0.25">
      <c r="A14702">
        <v>14701</v>
      </c>
    </row>
    <row r="14703" spans="1:1" x14ac:dyDescent="0.25">
      <c r="A14703">
        <v>14702</v>
      </c>
    </row>
    <row r="14704" spans="1:1" x14ac:dyDescent="0.25">
      <c r="A14704">
        <v>14703</v>
      </c>
    </row>
    <row r="14705" spans="1:1" x14ac:dyDescent="0.25">
      <c r="A14705">
        <v>14704</v>
      </c>
    </row>
    <row r="14706" spans="1:1" x14ac:dyDescent="0.25">
      <c r="A14706">
        <v>14705</v>
      </c>
    </row>
    <row r="14707" spans="1:1" x14ac:dyDescent="0.25">
      <c r="A14707">
        <v>14706</v>
      </c>
    </row>
    <row r="14708" spans="1:1" x14ac:dyDescent="0.25">
      <c r="A14708">
        <v>14707</v>
      </c>
    </row>
    <row r="14709" spans="1:1" x14ac:dyDescent="0.25">
      <c r="A14709">
        <v>14708</v>
      </c>
    </row>
    <row r="14710" spans="1:1" x14ac:dyDescent="0.25">
      <c r="A14710">
        <v>14709</v>
      </c>
    </row>
    <row r="14711" spans="1:1" x14ac:dyDescent="0.25">
      <c r="A14711">
        <v>14710</v>
      </c>
    </row>
    <row r="14712" spans="1:1" x14ac:dyDescent="0.25">
      <c r="A14712">
        <v>14711</v>
      </c>
    </row>
    <row r="14713" spans="1:1" x14ac:dyDescent="0.25">
      <c r="A14713">
        <v>14712</v>
      </c>
    </row>
    <row r="14714" spans="1:1" x14ac:dyDescent="0.25">
      <c r="A14714">
        <v>14713</v>
      </c>
    </row>
    <row r="14715" spans="1:1" x14ac:dyDescent="0.25">
      <c r="A14715">
        <v>14714</v>
      </c>
    </row>
    <row r="14716" spans="1:1" x14ac:dyDescent="0.25">
      <c r="A14716">
        <v>14715</v>
      </c>
    </row>
    <row r="14717" spans="1:1" x14ac:dyDescent="0.25">
      <c r="A14717">
        <v>14716</v>
      </c>
    </row>
    <row r="14718" spans="1:1" x14ac:dyDescent="0.25">
      <c r="A14718">
        <v>14717</v>
      </c>
    </row>
    <row r="14719" spans="1:1" x14ac:dyDescent="0.25">
      <c r="A14719">
        <v>14718</v>
      </c>
    </row>
    <row r="14720" spans="1:1" x14ac:dyDescent="0.25">
      <c r="A14720">
        <v>14719</v>
      </c>
    </row>
    <row r="14721" spans="1:1" x14ac:dyDescent="0.25">
      <c r="A14721">
        <v>14720</v>
      </c>
    </row>
    <row r="14722" spans="1:1" x14ac:dyDescent="0.25">
      <c r="A14722">
        <v>14721</v>
      </c>
    </row>
    <row r="14723" spans="1:1" x14ac:dyDescent="0.25">
      <c r="A14723">
        <v>14722</v>
      </c>
    </row>
    <row r="14724" spans="1:1" x14ac:dyDescent="0.25">
      <c r="A14724">
        <v>14723</v>
      </c>
    </row>
    <row r="14725" spans="1:1" x14ac:dyDescent="0.25">
      <c r="A14725">
        <v>14724</v>
      </c>
    </row>
    <row r="14726" spans="1:1" x14ac:dyDescent="0.25">
      <c r="A14726">
        <v>14725</v>
      </c>
    </row>
    <row r="14727" spans="1:1" x14ac:dyDescent="0.25">
      <c r="A14727">
        <v>14726</v>
      </c>
    </row>
    <row r="14728" spans="1:1" x14ac:dyDescent="0.25">
      <c r="A14728">
        <v>14727</v>
      </c>
    </row>
    <row r="14729" spans="1:1" x14ac:dyDescent="0.25">
      <c r="A14729">
        <v>14728</v>
      </c>
    </row>
    <row r="14730" spans="1:1" x14ac:dyDescent="0.25">
      <c r="A14730">
        <v>14729</v>
      </c>
    </row>
    <row r="14731" spans="1:1" x14ac:dyDescent="0.25">
      <c r="A14731">
        <v>14730</v>
      </c>
    </row>
    <row r="14732" spans="1:1" x14ac:dyDescent="0.25">
      <c r="A14732">
        <v>14731</v>
      </c>
    </row>
    <row r="14733" spans="1:1" x14ac:dyDescent="0.25">
      <c r="A14733">
        <v>14732</v>
      </c>
    </row>
    <row r="14734" spans="1:1" x14ac:dyDescent="0.25">
      <c r="A14734">
        <v>14733</v>
      </c>
    </row>
    <row r="14735" spans="1:1" x14ac:dyDescent="0.25">
      <c r="A14735">
        <v>14734</v>
      </c>
    </row>
    <row r="14736" spans="1:1" x14ac:dyDescent="0.25">
      <c r="A14736">
        <v>14735</v>
      </c>
    </row>
    <row r="14737" spans="1:1" x14ac:dyDescent="0.25">
      <c r="A14737">
        <v>14736</v>
      </c>
    </row>
    <row r="14738" spans="1:1" x14ac:dyDescent="0.25">
      <c r="A14738">
        <v>14737</v>
      </c>
    </row>
    <row r="14739" spans="1:1" x14ac:dyDescent="0.25">
      <c r="A14739">
        <v>14738</v>
      </c>
    </row>
    <row r="14740" spans="1:1" x14ac:dyDescent="0.25">
      <c r="A14740">
        <v>14739</v>
      </c>
    </row>
    <row r="14741" spans="1:1" x14ac:dyDescent="0.25">
      <c r="A14741">
        <v>14740</v>
      </c>
    </row>
    <row r="14742" spans="1:1" x14ac:dyDescent="0.25">
      <c r="A14742">
        <v>14741</v>
      </c>
    </row>
    <row r="14743" spans="1:1" x14ac:dyDescent="0.25">
      <c r="A14743">
        <v>14742</v>
      </c>
    </row>
    <row r="14744" spans="1:1" x14ac:dyDescent="0.25">
      <c r="A14744">
        <v>14743</v>
      </c>
    </row>
    <row r="14745" spans="1:1" x14ac:dyDescent="0.25">
      <c r="A14745">
        <v>14744</v>
      </c>
    </row>
    <row r="14746" spans="1:1" x14ac:dyDescent="0.25">
      <c r="A14746">
        <v>14745</v>
      </c>
    </row>
    <row r="14747" spans="1:1" x14ac:dyDescent="0.25">
      <c r="A14747">
        <v>14746</v>
      </c>
    </row>
    <row r="14748" spans="1:1" x14ac:dyDescent="0.25">
      <c r="A14748">
        <v>14747</v>
      </c>
    </row>
    <row r="14749" spans="1:1" x14ac:dyDescent="0.25">
      <c r="A14749">
        <v>14748</v>
      </c>
    </row>
    <row r="14750" spans="1:1" x14ac:dyDescent="0.25">
      <c r="A14750">
        <v>14749</v>
      </c>
    </row>
    <row r="14751" spans="1:1" x14ac:dyDescent="0.25">
      <c r="A14751">
        <v>14750</v>
      </c>
    </row>
    <row r="14752" spans="1:1" x14ac:dyDescent="0.25">
      <c r="A14752">
        <v>14751</v>
      </c>
    </row>
    <row r="14753" spans="1:1" x14ac:dyDescent="0.25">
      <c r="A14753">
        <v>14752</v>
      </c>
    </row>
    <row r="14754" spans="1:1" x14ac:dyDescent="0.25">
      <c r="A14754">
        <v>14753</v>
      </c>
    </row>
    <row r="14755" spans="1:1" x14ac:dyDescent="0.25">
      <c r="A14755">
        <v>14754</v>
      </c>
    </row>
    <row r="14756" spans="1:1" x14ac:dyDescent="0.25">
      <c r="A14756">
        <v>14755</v>
      </c>
    </row>
    <row r="14757" spans="1:1" x14ac:dyDescent="0.25">
      <c r="A14757">
        <v>14756</v>
      </c>
    </row>
    <row r="14758" spans="1:1" x14ac:dyDescent="0.25">
      <c r="A14758">
        <v>14757</v>
      </c>
    </row>
    <row r="14759" spans="1:1" x14ac:dyDescent="0.25">
      <c r="A14759">
        <v>14758</v>
      </c>
    </row>
    <row r="14760" spans="1:1" x14ac:dyDescent="0.25">
      <c r="A14760">
        <v>14759</v>
      </c>
    </row>
    <row r="14761" spans="1:1" x14ac:dyDescent="0.25">
      <c r="A14761">
        <v>14760</v>
      </c>
    </row>
    <row r="14762" spans="1:1" x14ac:dyDescent="0.25">
      <c r="A14762">
        <v>14761</v>
      </c>
    </row>
    <row r="14763" spans="1:1" x14ac:dyDescent="0.25">
      <c r="A14763">
        <v>14762</v>
      </c>
    </row>
    <row r="14764" spans="1:1" x14ac:dyDescent="0.25">
      <c r="A14764">
        <v>14763</v>
      </c>
    </row>
    <row r="14765" spans="1:1" x14ac:dyDescent="0.25">
      <c r="A14765">
        <v>14764</v>
      </c>
    </row>
    <row r="14766" spans="1:1" x14ac:dyDescent="0.25">
      <c r="A14766">
        <v>14765</v>
      </c>
    </row>
    <row r="14767" spans="1:1" x14ac:dyDescent="0.25">
      <c r="A14767">
        <v>14766</v>
      </c>
    </row>
    <row r="14768" spans="1:1" x14ac:dyDescent="0.25">
      <c r="A14768">
        <v>14767</v>
      </c>
    </row>
    <row r="14769" spans="1:1" x14ac:dyDescent="0.25">
      <c r="A14769">
        <v>14768</v>
      </c>
    </row>
    <row r="14770" spans="1:1" x14ac:dyDescent="0.25">
      <c r="A14770">
        <v>14769</v>
      </c>
    </row>
    <row r="14771" spans="1:1" x14ac:dyDescent="0.25">
      <c r="A14771">
        <v>14770</v>
      </c>
    </row>
    <row r="14772" spans="1:1" x14ac:dyDescent="0.25">
      <c r="A14772">
        <v>14771</v>
      </c>
    </row>
    <row r="14773" spans="1:1" x14ac:dyDescent="0.25">
      <c r="A14773">
        <v>14772</v>
      </c>
    </row>
    <row r="14774" spans="1:1" x14ac:dyDescent="0.25">
      <c r="A14774">
        <v>14773</v>
      </c>
    </row>
    <row r="14775" spans="1:1" x14ac:dyDescent="0.25">
      <c r="A14775">
        <v>14774</v>
      </c>
    </row>
    <row r="14776" spans="1:1" x14ac:dyDescent="0.25">
      <c r="A14776">
        <v>14775</v>
      </c>
    </row>
    <row r="14777" spans="1:1" x14ac:dyDescent="0.25">
      <c r="A14777">
        <v>14776</v>
      </c>
    </row>
    <row r="14778" spans="1:1" x14ac:dyDescent="0.25">
      <c r="A14778">
        <v>14777</v>
      </c>
    </row>
    <row r="14779" spans="1:1" x14ac:dyDescent="0.25">
      <c r="A14779">
        <v>14778</v>
      </c>
    </row>
    <row r="14780" spans="1:1" x14ac:dyDescent="0.25">
      <c r="A14780">
        <v>14779</v>
      </c>
    </row>
    <row r="14781" spans="1:1" x14ac:dyDescent="0.25">
      <c r="A14781">
        <v>14780</v>
      </c>
    </row>
    <row r="14782" spans="1:1" x14ac:dyDescent="0.25">
      <c r="A14782">
        <v>14781</v>
      </c>
    </row>
    <row r="14783" spans="1:1" x14ac:dyDescent="0.25">
      <c r="A14783">
        <v>14782</v>
      </c>
    </row>
    <row r="14784" spans="1:1" x14ac:dyDescent="0.25">
      <c r="A14784">
        <v>14783</v>
      </c>
    </row>
    <row r="14785" spans="1:1" x14ac:dyDescent="0.25">
      <c r="A14785">
        <v>14784</v>
      </c>
    </row>
    <row r="14786" spans="1:1" x14ac:dyDescent="0.25">
      <c r="A14786">
        <v>14785</v>
      </c>
    </row>
    <row r="14787" spans="1:1" x14ac:dyDescent="0.25">
      <c r="A14787">
        <v>14786</v>
      </c>
    </row>
    <row r="14788" spans="1:1" x14ac:dyDescent="0.25">
      <c r="A14788">
        <v>14787</v>
      </c>
    </row>
    <row r="14789" spans="1:1" x14ac:dyDescent="0.25">
      <c r="A14789">
        <v>14788</v>
      </c>
    </row>
    <row r="14790" spans="1:1" x14ac:dyDescent="0.25">
      <c r="A14790">
        <v>14789</v>
      </c>
    </row>
    <row r="14791" spans="1:1" x14ac:dyDescent="0.25">
      <c r="A14791">
        <v>14790</v>
      </c>
    </row>
    <row r="14792" spans="1:1" x14ac:dyDescent="0.25">
      <c r="A14792">
        <v>14791</v>
      </c>
    </row>
    <row r="14793" spans="1:1" x14ac:dyDescent="0.25">
      <c r="A14793">
        <v>14792</v>
      </c>
    </row>
    <row r="14794" spans="1:1" x14ac:dyDescent="0.25">
      <c r="A14794">
        <v>14793</v>
      </c>
    </row>
    <row r="14795" spans="1:1" x14ac:dyDescent="0.25">
      <c r="A14795">
        <v>14794</v>
      </c>
    </row>
    <row r="14796" spans="1:1" x14ac:dyDescent="0.25">
      <c r="A14796">
        <v>14795</v>
      </c>
    </row>
    <row r="14797" spans="1:1" x14ac:dyDescent="0.25">
      <c r="A14797">
        <v>14796</v>
      </c>
    </row>
    <row r="14798" spans="1:1" x14ac:dyDescent="0.25">
      <c r="A14798">
        <v>14797</v>
      </c>
    </row>
    <row r="14799" spans="1:1" x14ac:dyDescent="0.25">
      <c r="A14799">
        <v>14798</v>
      </c>
    </row>
    <row r="14800" spans="1:1" x14ac:dyDescent="0.25">
      <c r="A14800">
        <v>14799</v>
      </c>
    </row>
    <row r="14801" spans="1:1" x14ac:dyDescent="0.25">
      <c r="A14801">
        <v>14800</v>
      </c>
    </row>
    <row r="14802" spans="1:1" x14ac:dyDescent="0.25">
      <c r="A14802">
        <v>14801</v>
      </c>
    </row>
    <row r="14803" spans="1:1" x14ac:dyDescent="0.25">
      <c r="A14803">
        <v>14802</v>
      </c>
    </row>
    <row r="14804" spans="1:1" x14ac:dyDescent="0.25">
      <c r="A14804">
        <v>14803</v>
      </c>
    </row>
    <row r="14805" spans="1:1" x14ac:dyDescent="0.25">
      <c r="A14805">
        <v>14804</v>
      </c>
    </row>
    <row r="14806" spans="1:1" x14ac:dyDescent="0.25">
      <c r="A14806">
        <v>14805</v>
      </c>
    </row>
    <row r="14807" spans="1:1" x14ac:dyDescent="0.25">
      <c r="A14807">
        <v>14806</v>
      </c>
    </row>
    <row r="14808" spans="1:1" x14ac:dyDescent="0.25">
      <c r="A14808">
        <v>14807</v>
      </c>
    </row>
    <row r="14809" spans="1:1" x14ac:dyDescent="0.25">
      <c r="A14809">
        <v>14808</v>
      </c>
    </row>
    <row r="14810" spans="1:1" x14ac:dyDescent="0.25">
      <c r="A14810">
        <v>14809</v>
      </c>
    </row>
    <row r="14811" spans="1:1" x14ac:dyDescent="0.25">
      <c r="A14811">
        <v>14810</v>
      </c>
    </row>
    <row r="14812" spans="1:1" x14ac:dyDescent="0.25">
      <c r="A14812">
        <v>14811</v>
      </c>
    </row>
    <row r="14813" spans="1:1" x14ac:dyDescent="0.25">
      <c r="A14813">
        <v>14812</v>
      </c>
    </row>
    <row r="14814" spans="1:1" x14ac:dyDescent="0.25">
      <c r="A14814">
        <v>14813</v>
      </c>
    </row>
    <row r="14815" spans="1:1" x14ac:dyDescent="0.25">
      <c r="A14815">
        <v>14814</v>
      </c>
    </row>
    <row r="14816" spans="1:1" x14ac:dyDescent="0.25">
      <c r="A14816">
        <v>14815</v>
      </c>
    </row>
    <row r="14817" spans="1:1" x14ac:dyDescent="0.25">
      <c r="A14817">
        <v>14816</v>
      </c>
    </row>
    <row r="14818" spans="1:1" x14ac:dyDescent="0.25">
      <c r="A14818">
        <v>14817</v>
      </c>
    </row>
    <row r="14819" spans="1:1" x14ac:dyDescent="0.25">
      <c r="A14819">
        <v>14818</v>
      </c>
    </row>
    <row r="14820" spans="1:1" x14ac:dyDescent="0.25">
      <c r="A14820">
        <v>14819</v>
      </c>
    </row>
    <row r="14821" spans="1:1" x14ac:dyDescent="0.25">
      <c r="A14821">
        <v>14820</v>
      </c>
    </row>
    <row r="14822" spans="1:1" x14ac:dyDescent="0.25">
      <c r="A14822">
        <v>14821</v>
      </c>
    </row>
    <row r="14823" spans="1:1" x14ac:dyDescent="0.25">
      <c r="A14823">
        <v>14822</v>
      </c>
    </row>
    <row r="14824" spans="1:1" x14ac:dyDescent="0.25">
      <c r="A14824">
        <v>14823</v>
      </c>
    </row>
    <row r="14825" spans="1:1" x14ac:dyDescent="0.25">
      <c r="A14825">
        <v>14824</v>
      </c>
    </row>
    <row r="14826" spans="1:1" x14ac:dyDescent="0.25">
      <c r="A14826">
        <v>14825</v>
      </c>
    </row>
    <row r="14827" spans="1:1" x14ac:dyDescent="0.25">
      <c r="A14827">
        <v>14826</v>
      </c>
    </row>
    <row r="14828" spans="1:1" x14ac:dyDescent="0.25">
      <c r="A14828">
        <v>14827</v>
      </c>
    </row>
    <row r="14829" spans="1:1" x14ac:dyDescent="0.25">
      <c r="A14829">
        <v>14828</v>
      </c>
    </row>
    <row r="14830" spans="1:1" x14ac:dyDescent="0.25">
      <c r="A14830">
        <v>14829</v>
      </c>
    </row>
    <row r="14831" spans="1:1" x14ac:dyDescent="0.25">
      <c r="A14831">
        <v>14830</v>
      </c>
    </row>
    <row r="14832" spans="1:1" x14ac:dyDescent="0.25">
      <c r="A14832">
        <v>14831</v>
      </c>
    </row>
    <row r="14833" spans="1:1" x14ac:dyDescent="0.25">
      <c r="A14833">
        <v>14832</v>
      </c>
    </row>
    <row r="14834" spans="1:1" x14ac:dyDescent="0.25">
      <c r="A14834">
        <v>14833</v>
      </c>
    </row>
    <row r="14835" spans="1:1" x14ac:dyDescent="0.25">
      <c r="A14835">
        <v>14834</v>
      </c>
    </row>
    <row r="14836" spans="1:1" x14ac:dyDescent="0.25">
      <c r="A14836">
        <v>14835</v>
      </c>
    </row>
    <row r="14837" spans="1:1" x14ac:dyDescent="0.25">
      <c r="A14837">
        <v>14836</v>
      </c>
    </row>
    <row r="14838" spans="1:1" x14ac:dyDescent="0.25">
      <c r="A14838">
        <v>14837</v>
      </c>
    </row>
    <row r="14839" spans="1:1" x14ac:dyDescent="0.25">
      <c r="A14839">
        <v>14838</v>
      </c>
    </row>
    <row r="14840" spans="1:1" x14ac:dyDescent="0.25">
      <c r="A14840">
        <v>14839</v>
      </c>
    </row>
    <row r="14841" spans="1:1" x14ac:dyDescent="0.25">
      <c r="A14841">
        <v>14840</v>
      </c>
    </row>
    <row r="14842" spans="1:1" x14ac:dyDescent="0.25">
      <c r="A14842">
        <v>14841</v>
      </c>
    </row>
    <row r="14843" spans="1:1" x14ac:dyDescent="0.25">
      <c r="A14843">
        <v>14842</v>
      </c>
    </row>
    <row r="14844" spans="1:1" x14ac:dyDescent="0.25">
      <c r="A14844">
        <v>14843</v>
      </c>
    </row>
    <row r="14845" spans="1:1" x14ac:dyDescent="0.25">
      <c r="A14845">
        <v>14844</v>
      </c>
    </row>
    <row r="14846" spans="1:1" x14ac:dyDescent="0.25">
      <c r="A14846">
        <v>14845</v>
      </c>
    </row>
    <row r="14847" spans="1:1" x14ac:dyDescent="0.25">
      <c r="A14847">
        <v>14846</v>
      </c>
    </row>
    <row r="14848" spans="1:1" x14ac:dyDescent="0.25">
      <c r="A14848">
        <v>14847</v>
      </c>
    </row>
    <row r="14849" spans="1:1" x14ac:dyDescent="0.25">
      <c r="A14849">
        <v>14848</v>
      </c>
    </row>
    <row r="14850" spans="1:1" x14ac:dyDescent="0.25">
      <c r="A14850">
        <v>14849</v>
      </c>
    </row>
    <row r="14851" spans="1:1" x14ac:dyDescent="0.25">
      <c r="A14851">
        <v>14850</v>
      </c>
    </row>
    <row r="14852" spans="1:1" x14ac:dyDescent="0.25">
      <c r="A14852">
        <v>14851</v>
      </c>
    </row>
    <row r="14853" spans="1:1" x14ac:dyDescent="0.25">
      <c r="A14853">
        <v>14852</v>
      </c>
    </row>
    <row r="14854" spans="1:1" x14ac:dyDescent="0.25">
      <c r="A14854">
        <v>14853</v>
      </c>
    </row>
    <row r="14855" spans="1:1" x14ac:dyDescent="0.25">
      <c r="A14855">
        <v>14854</v>
      </c>
    </row>
    <row r="14856" spans="1:1" x14ac:dyDescent="0.25">
      <c r="A14856">
        <v>14855</v>
      </c>
    </row>
    <row r="14857" spans="1:1" x14ac:dyDescent="0.25">
      <c r="A14857">
        <v>14856</v>
      </c>
    </row>
    <row r="14858" spans="1:1" x14ac:dyDescent="0.25">
      <c r="A14858">
        <v>14857</v>
      </c>
    </row>
    <row r="14859" spans="1:1" x14ac:dyDescent="0.25">
      <c r="A14859">
        <v>14858</v>
      </c>
    </row>
    <row r="14860" spans="1:1" x14ac:dyDescent="0.25">
      <c r="A14860">
        <v>14859</v>
      </c>
    </row>
    <row r="14861" spans="1:1" x14ac:dyDescent="0.25">
      <c r="A14861">
        <v>14860</v>
      </c>
    </row>
    <row r="14862" spans="1:1" x14ac:dyDescent="0.25">
      <c r="A14862">
        <v>14861</v>
      </c>
    </row>
    <row r="14863" spans="1:1" x14ac:dyDescent="0.25">
      <c r="A14863">
        <v>14862</v>
      </c>
    </row>
    <row r="14864" spans="1:1" x14ac:dyDescent="0.25">
      <c r="A14864">
        <v>14863</v>
      </c>
    </row>
    <row r="14865" spans="1:1" x14ac:dyDescent="0.25">
      <c r="A14865">
        <v>14864</v>
      </c>
    </row>
    <row r="14866" spans="1:1" x14ac:dyDescent="0.25">
      <c r="A14866">
        <v>14865</v>
      </c>
    </row>
    <row r="14867" spans="1:1" x14ac:dyDescent="0.25">
      <c r="A14867">
        <v>14866</v>
      </c>
    </row>
    <row r="14868" spans="1:1" x14ac:dyDescent="0.25">
      <c r="A14868">
        <v>14867</v>
      </c>
    </row>
    <row r="14869" spans="1:1" x14ac:dyDescent="0.25">
      <c r="A14869">
        <v>14868</v>
      </c>
    </row>
    <row r="14870" spans="1:1" x14ac:dyDescent="0.25">
      <c r="A14870">
        <v>14869</v>
      </c>
    </row>
    <row r="14871" spans="1:1" x14ac:dyDescent="0.25">
      <c r="A14871">
        <v>14870</v>
      </c>
    </row>
    <row r="14872" spans="1:1" x14ac:dyDescent="0.25">
      <c r="A14872">
        <v>14871</v>
      </c>
    </row>
    <row r="14873" spans="1:1" x14ac:dyDescent="0.25">
      <c r="A14873">
        <v>14872</v>
      </c>
    </row>
    <row r="14874" spans="1:1" x14ac:dyDescent="0.25">
      <c r="A14874">
        <v>14873</v>
      </c>
    </row>
    <row r="14875" spans="1:1" x14ac:dyDescent="0.25">
      <c r="A14875">
        <v>14874</v>
      </c>
    </row>
    <row r="14876" spans="1:1" x14ac:dyDescent="0.25">
      <c r="A14876">
        <v>14875</v>
      </c>
    </row>
    <row r="14877" spans="1:1" x14ac:dyDescent="0.25">
      <c r="A14877">
        <v>14876</v>
      </c>
    </row>
    <row r="14878" spans="1:1" x14ac:dyDescent="0.25">
      <c r="A14878">
        <v>14877</v>
      </c>
    </row>
    <row r="14879" spans="1:1" x14ac:dyDescent="0.25">
      <c r="A14879">
        <v>14878</v>
      </c>
    </row>
    <row r="14880" spans="1:1" x14ac:dyDescent="0.25">
      <c r="A14880">
        <v>14879</v>
      </c>
    </row>
    <row r="14881" spans="1:1" x14ac:dyDescent="0.25">
      <c r="A14881">
        <v>14880</v>
      </c>
    </row>
    <row r="14882" spans="1:1" x14ac:dyDescent="0.25">
      <c r="A14882">
        <v>14881</v>
      </c>
    </row>
    <row r="14883" spans="1:1" x14ac:dyDescent="0.25">
      <c r="A14883">
        <v>14882</v>
      </c>
    </row>
    <row r="14884" spans="1:1" x14ac:dyDescent="0.25">
      <c r="A14884">
        <v>14883</v>
      </c>
    </row>
    <row r="14885" spans="1:1" x14ac:dyDescent="0.25">
      <c r="A14885">
        <v>14884</v>
      </c>
    </row>
    <row r="14886" spans="1:1" x14ac:dyDescent="0.25">
      <c r="A14886">
        <v>14885</v>
      </c>
    </row>
    <row r="14887" spans="1:1" x14ac:dyDescent="0.25">
      <c r="A14887">
        <v>14886</v>
      </c>
    </row>
    <row r="14888" spans="1:1" x14ac:dyDescent="0.25">
      <c r="A14888">
        <v>14887</v>
      </c>
    </row>
    <row r="14889" spans="1:1" x14ac:dyDescent="0.25">
      <c r="A14889">
        <v>14888</v>
      </c>
    </row>
    <row r="14890" spans="1:1" x14ac:dyDescent="0.25">
      <c r="A14890">
        <v>14889</v>
      </c>
    </row>
    <row r="14891" spans="1:1" x14ac:dyDescent="0.25">
      <c r="A14891">
        <v>14890</v>
      </c>
    </row>
    <row r="14892" spans="1:1" x14ac:dyDescent="0.25">
      <c r="A14892">
        <v>14891</v>
      </c>
    </row>
    <row r="14893" spans="1:1" x14ac:dyDescent="0.25">
      <c r="A14893">
        <v>14892</v>
      </c>
    </row>
    <row r="14894" spans="1:1" x14ac:dyDescent="0.25">
      <c r="A14894">
        <v>14893</v>
      </c>
    </row>
    <row r="14895" spans="1:1" x14ac:dyDescent="0.25">
      <c r="A14895">
        <v>14894</v>
      </c>
    </row>
    <row r="14896" spans="1:1" x14ac:dyDescent="0.25">
      <c r="A14896">
        <v>14895</v>
      </c>
    </row>
    <row r="14897" spans="1:1" x14ac:dyDescent="0.25">
      <c r="A14897">
        <v>14896</v>
      </c>
    </row>
    <row r="14898" spans="1:1" x14ac:dyDescent="0.25">
      <c r="A14898">
        <v>14897</v>
      </c>
    </row>
    <row r="14899" spans="1:1" x14ac:dyDescent="0.25">
      <c r="A14899">
        <v>14898</v>
      </c>
    </row>
    <row r="14900" spans="1:1" x14ac:dyDescent="0.25">
      <c r="A14900">
        <v>14899</v>
      </c>
    </row>
    <row r="14901" spans="1:1" x14ac:dyDescent="0.25">
      <c r="A14901">
        <v>14900</v>
      </c>
    </row>
    <row r="14902" spans="1:1" x14ac:dyDescent="0.25">
      <c r="A14902">
        <v>14901</v>
      </c>
    </row>
    <row r="14903" spans="1:1" x14ac:dyDescent="0.25">
      <c r="A14903">
        <v>14902</v>
      </c>
    </row>
    <row r="14904" spans="1:1" x14ac:dyDescent="0.25">
      <c r="A14904">
        <v>14903</v>
      </c>
    </row>
    <row r="14905" spans="1:1" x14ac:dyDescent="0.25">
      <c r="A14905">
        <v>14904</v>
      </c>
    </row>
    <row r="14906" spans="1:1" x14ac:dyDescent="0.25">
      <c r="A14906">
        <v>14905</v>
      </c>
    </row>
    <row r="14907" spans="1:1" x14ac:dyDescent="0.25">
      <c r="A14907">
        <v>14906</v>
      </c>
    </row>
    <row r="14908" spans="1:1" x14ac:dyDescent="0.25">
      <c r="A14908">
        <v>14907</v>
      </c>
    </row>
    <row r="14909" spans="1:1" x14ac:dyDescent="0.25">
      <c r="A14909">
        <v>14908</v>
      </c>
    </row>
    <row r="14910" spans="1:1" x14ac:dyDescent="0.25">
      <c r="A14910">
        <v>14909</v>
      </c>
    </row>
    <row r="14911" spans="1:1" x14ac:dyDescent="0.25">
      <c r="A14911">
        <v>14910</v>
      </c>
    </row>
    <row r="14912" spans="1:1" x14ac:dyDescent="0.25">
      <c r="A14912">
        <v>14911</v>
      </c>
    </row>
    <row r="14913" spans="1:1" x14ac:dyDescent="0.25">
      <c r="A14913">
        <v>14912</v>
      </c>
    </row>
    <row r="14914" spans="1:1" x14ac:dyDescent="0.25">
      <c r="A14914">
        <v>14913</v>
      </c>
    </row>
    <row r="14915" spans="1:1" x14ac:dyDescent="0.25">
      <c r="A14915">
        <v>14914</v>
      </c>
    </row>
    <row r="14916" spans="1:1" x14ac:dyDescent="0.25">
      <c r="A14916">
        <v>14915</v>
      </c>
    </row>
    <row r="14917" spans="1:1" x14ac:dyDescent="0.25">
      <c r="A14917">
        <v>14916</v>
      </c>
    </row>
    <row r="14918" spans="1:1" x14ac:dyDescent="0.25">
      <c r="A14918">
        <v>14917</v>
      </c>
    </row>
    <row r="14919" spans="1:1" x14ac:dyDescent="0.25">
      <c r="A14919">
        <v>14918</v>
      </c>
    </row>
    <row r="14920" spans="1:1" x14ac:dyDescent="0.25">
      <c r="A14920">
        <v>14919</v>
      </c>
    </row>
    <row r="14921" spans="1:1" x14ac:dyDescent="0.25">
      <c r="A14921">
        <v>14920</v>
      </c>
    </row>
    <row r="14922" spans="1:1" x14ac:dyDescent="0.25">
      <c r="A14922">
        <v>14921</v>
      </c>
    </row>
    <row r="14923" spans="1:1" x14ac:dyDescent="0.25">
      <c r="A14923">
        <v>14922</v>
      </c>
    </row>
    <row r="14924" spans="1:1" x14ac:dyDescent="0.25">
      <c r="A14924">
        <v>14923</v>
      </c>
    </row>
    <row r="14925" spans="1:1" x14ac:dyDescent="0.25">
      <c r="A14925">
        <v>14924</v>
      </c>
    </row>
    <row r="14926" spans="1:1" x14ac:dyDescent="0.25">
      <c r="A14926">
        <v>14925</v>
      </c>
    </row>
    <row r="14927" spans="1:1" x14ac:dyDescent="0.25">
      <c r="A14927">
        <v>14926</v>
      </c>
    </row>
    <row r="14928" spans="1:1" x14ac:dyDescent="0.25">
      <c r="A14928">
        <v>14927</v>
      </c>
    </row>
    <row r="14929" spans="1:1" x14ac:dyDescent="0.25">
      <c r="A14929">
        <v>14928</v>
      </c>
    </row>
    <row r="14930" spans="1:1" x14ac:dyDescent="0.25">
      <c r="A14930">
        <v>14929</v>
      </c>
    </row>
    <row r="14931" spans="1:1" x14ac:dyDescent="0.25">
      <c r="A14931">
        <v>14930</v>
      </c>
    </row>
    <row r="14932" spans="1:1" x14ac:dyDescent="0.25">
      <c r="A14932">
        <v>14931</v>
      </c>
    </row>
    <row r="14933" spans="1:1" x14ac:dyDescent="0.25">
      <c r="A14933">
        <v>14932</v>
      </c>
    </row>
    <row r="14934" spans="1:1" x14ac:dyDescent="0.25">
      <c r="A14934">
        <v>14933</v>
      </c>
    </row>
    <row r="14935" spans="1:1" x14ac:dyDescent="0.25">
      <c r="A14935">
        <v>14934</v>
      </c>
    </row>
    <row r="14936" spans="1:1" x14ac:dyDescent="0.25">
      <c r="A14936">
        <v>14935</v>
      </c>
    </row>
    <row r="14937" spans="1:1" x14ac:dyDescent="0.25">
      <c r="A14937">
        <v>14936</v>
      </c>
    </row>
    <row r="14938" spans="1:1" x14ac:dyDescent="0.25">
      <c r="A14938">
        <v>14937</v>
      </c>
    </row>
    <row r="14939" spans="1:1" x14ac:dyDescent="0.25">
      <c r="A14939">
        <v>14938</v>
      </c>
    </row>
    <row r="14940" spans="1:1" x14ac:dyDescent="0.25">
      <c r="A14940">
        <v>14939</v>
      </c>
    </row>
    <row r="14941" spans="1:1" x14ac:dyDescent="0.25">
      <c r="A14941">
        <v>14940</v>
      </c>
    </row>
    <row r="14942" spans="1:1" x14ac:dyDescent="0.25">
      <c r="A14942">
        <v>14941</v>
      </c>
    </row>
    <row r="14943" spans="1:1" x14ac:dyDescent="0.25">
      <c r="A14943">
        <v>14942</v>
      </c>
    </row>
    <row r="14944" spans="1:1" x14ac:dyDescent="0.25">
      <c r="A14944">
        <v>14943</v>
      </c>
    </row>
    <row r="14945" spans="1:1" x14ac:dyDescent="0.25">
      <c r="A14945">
        <v>14944</v>
      </c>
    </row>
    <row r="14946" spans="1:1" x14ac:dyDescent="0.25">
      <c r="A14946">
        <v>14945</v>
      </c>
    </row>
    <row r="14947" spans="1:1" x14ac:dyDescent="0.25">
      <c r="A14947">
        <v>14946</v>
      </c>
    </row>
    <row r="14948" spans="1:1" x14ac:dyDescent="0.25">
      <c r="A14948">
        <v>14947</v>
      </c>
    </row>
    <row r="14949" spans="1:1" x14ac:dyDescent="0.25">
      <c r="A14949">
        <v>14948</v>
      </c>
    </row>
    <row r="14950" spans="1:1" x14ac:dyDescent="0.25">
      <c r="A14950">
        <v>14949</v>
      </c>
    </row>
    <row r="14951" spans="1:1" x14ac:dyDescent="0.25">
      <c r="A14951">
        <v>14950</v>
      </c>
    </row>
    <row r="14952" spans="1:1" x14ac:dyDescent="0.25">
      <c r="A14952">
        <v>14951</v>
      </c>
    </row>
    <row r="14953" spans="1:1" x14ac:dyDescent="0.25">
      <c r="A14953">
        <v>14952</v>
      </c>
    </row>
    <row r="14954" spans="1:1" x14ac:dyDescent="0.25">
      <c r="A14954">
        <v>14953</v>
      </c>
    </row>
    <row r="14955" spans="1:1" x14ac:dyDescent="0.25">
      <c r="A14955">
        <v>14954</v>
      </c>
    </row>
    <row r="14956" spans="1:1" x14ac:dyDescent="0.25">
      <c r="A14956">
        <v>14955</v>
      </c>
    </row>
    <row r="14957" spans="1:1" x14ac:dyDescent="0.25">
      <c r="A14957">
        <v>14956</v>
      </c>
    </row>
    <row r="14958" spans="1:1" x14ac:dyDescent="0.25">
      <c r="A14958">
        <v>14957</v>
      </c>
    </row>
    <row r="14959" spans="1:1" x14ac:dyDescent="0.25">
      <c r="A14959">
        <v>14958</v>
      </c>
    </row>
    <row r="14960" spans="1:1" x14ac:dyDescent="0.25">
      <c r="A14960">
        <v>14959</v>
      </c>
    </row>
    <row r="14961" spans="1:1" x14ac:dyDescent="0.25">
      <c r="A14961">
        <v>14960</v>
      </c>
    </row>
    <row r="14962" spans="1:1" x14ac:dyDescent="0.25">
      <c r="A14962">
        <v>14961</v>
      </c>
    </row>
    <row r="14963" spans="1:1" x14ac:dyDescent="0.25">
      <c r="A14963">
        <v>14962</v>
      </c>
    </row>
    <row r="14964" spans="1:1" x14ac:dyDescent="0.25">
      <c r="A14964">
        <v>14963</v>
      </c>
    </row>
    <row r="14965" spans="1:1" x14ac:dyDescent="0.25">
      <c r="A14965">
        <v>14964</v>
      </c>
    </row>
    <row r="14966" spans="1:1" x14ac:dyDescent="0.25">
      <c r="A14966">
        <v>14965</v>
      </c>
    </row>
    <row r="14967" spans="1:1" x14ac:dyDescent="0.25">
      <c r="A14967">
        <v>14966</v>
      </c>
    </row>
    <row r="14968" spans="1:1" x14ac:dyDescent="0.25">
      <c r="A14968">
        <v>14967</v>
      </c>
    </row>
    <row r="14969" spans="1:1" x14ac:dyDescent="0.25">
      <c r="A14969">
        <v>14968</v>
      </c>
    </row>
    <row r="14970" spans="1:1" x14ac:dyDescent="0.25">
      <c r="A14970">
        <v>14969</v>
      </c>
    </row>
    <row r="14971" spans="1:1" x14ac:dyDescent="0.25">
      <c r="A14971">
        <v>14970</v>
      </c>
    </row>
    <row r="14972" spans="1:1" x14ac:dyDescent="0.25">
      <c r="A14972">
        <v>14971</v>
      </c>
    </row>
    <row r="14973" spans="1:1" x14ac:dyDescent="0.25">
      <c r="A14973">
        <v>14972</v>
      </c>
    </row>
    <row r="14974" spans="1:1" x14ac:dyDescent="0.25">
      <c r="A14974">
        <v>14973</v>
      </c>
    </row>
    <row r="14975" spans="1:1" x14ac:dyDescent="0.25">
      <c r="A14975">
        <v>14974</v>
      </c>
    </row>
    <row r="14976" spans="1:1" x14ac:dyDescent="0.25">
      <c r="A14976">
        <v>14975</v>
      </c>
    </row>
    <row r="14977" spans="1:1" x14ac:dyDescent="0.25">
      <c r="A14977">
        <v>14976</v>
      </c>
    </row>
    <row r="14978" spans="1:1" x14ac:dyDescent="0.25">
      <c r="A14978">
        <v>14977</v>
      </c>
    </row>
    <row r="14979" spans="1:1" x14ac:dyDescent="0.25">
      <c r="A14979">
        <v>14978</v>
      </c>
    </row>
    <row r="14980" spans="1:1" x14ac:dyDescent="0.25">
      <c r="A14980">
        <v>14979</v>
      </c>
    </row>
    <row r="14981" spans="1:1" x14ac:dyDescent="0.25">
      <c r="A14981">
        <v>14980</v>
      </c>
    </row>
    <row r="14982" spans="1:1" x14ac:dyDescent="0.25">
      <c r="A14982">
        <v>14981</v>
      </c>
    </row>
    <row r="14983" spans="1:1" x14ac:dyDescent="0.25">
      <c r="A14983">
        <v>14982</v>
      </c>
    </row>
    <row r="14984" spans="1:1" x14ac:dyDescent="0.25">
      <c r="A14984">
        <v>14983</v>
      </c>
    </row>
    <row r="14985" spans="1:1" x14ac:dyDescent="0.25">
      <c r="A14985">
        <v>14984</v>
      </c>
    </row>
    <row r="14986" spans="1:1" x14ac:dyDescent="0.25">
      <c r="A14986">
        <v>14985</v>
      </c>
    </row>
    <row r="14987" spans="1:1" x14ac:dyDescent="0.25">
      <c r="A14987">
        <v>14986</v>
      </c>
    </row>
    <row r="14988" spans="1:1" x14ac:dyDescent="0.25">
      <c r="A14988">
        <v>14987</v>
      </c>
    </row>
    <row r="14989" spans="1:1" x14ac:dyDescent="0.25">
      <c r="A14989">
        <v>14988</v>
      </c>
    </row>
    <row r="14990" spans="1:1" x14ac:dyDescent="0.25">
      <c r="A14990">
        <v>14989</v>
      </c>
    </row>
    <row r="14991" spans="1:1" x14ac:dyDescent="0.25">
      <c r="A14991">
        <v>14990</v>
      </c>
    </row>
    <row r="14992" spans="1:1" x14ac:dyDescent="0.25">
      <c r="A14992">
        <v>14991</v>
      </c>
    </row>
    <row r="14993" spans="1:1" x14ac:dyDescent="0.25">
      <c r="A14993">
        <v>14992</v>
      </c>
    </row>
    <row r="14994" spans="1:1" x14ac:dyDescent="0.25">
      <c r="A14994">
        <v>14993</v>
      </c>
    </row>
    <row r="14995" spans="1:1" x14ac:dyDescent="0.25">
      <c r="A14995">
        <v>14994</v>
      </c>
    </row>
    <row r="14996" spans="1:1" x14ac:dyDescent="0.25">
      <c r="A14996">
        <v>14995</v>
      </c>
    </row>
    <row r="14997" spans="1:1" x14ac:dyDescent="0.25">
      <c r="A14997">
        <v>14996</v>
      </c>
    </row>
    <row r="14998" spans="1:1" x14ac:dyDescent="0.25">
      <c r="A14998">
        <v>14997</v>
      </c>
    </row>
    <row r="14999" spans="1:1" x14ac:dyDescent="0.25">
      <c r="A14999">
        <v>14998</v>
      </c>
    </row>
    <row r="15000" spans="1:1" x14ac:dyDescent="0.25">
      <c r="A15000">
        <v>14999</v>
      </c>
    </row>
    <row r="15001" spans="1:1" x14ac:dyDescent="0.25">
      <c r="A15001">
        <v>15000</v>
      </c>
    </row>
    <row r="15002" spans="1:1" x14ac:dyDescent="0.25">
      <c r="A15002">
        <v>15001</v>
      </c>
    </row>
    <row r="15003" spans="1:1" x14ac:dyDescent="0.25">
      <c r="A15003">
        <v>15002</v>
      </c>
    </row>
    <row r="15004" spans="1:1" x14ac:dyDescent="0.25">
      <c r="A15004">
        <v>15003</v>
      </c>
    </row>
    <row r="15005" spans="1:1" x14ac:dyDescent="0.25">
      <c r="A15005">
        <v>15004</v>
      </c>
    </row>
    <row r="15006" spans="1:1" x14ac:dyDescent="0.25">
      <c r="A15006">
        <v>15005</v>
      </c>
    </row>
    <row r="15007" spans="1:1" x14ac:dyDescent="0.25">
      <c r="A15007">
        <v>15006</v>
      </c>
    </row>
    <row r="15008" spans="1:1" x14ac:dyDescent="0.25">
      <c r="A15008">
        <v>15007</v>
      </c>
    </row>
    <row r="15009" spans="1:1" x14ac:dyDescent="0.25">
      <c r="A15009">
        <v>15008</v>
      </c>
    </row>
    <row r="15010" spans="1:1" x14ac:dyDescent="0.25">
      <c r="A15010">
        <v>15009</v>
      </c>
    </row>
    <row r="15011" spans="1:1" x14ac:dyDescent="0.25">
      <c r="A15011">
        <v>15010</v>
      </c>
    </row>
    <row r="15012" spans="1:1" x14ac:dyDescent="0.25">
      <c r="A15012">
        <v>15011</v>
      </c>
    </row>
    <row r="15013" spans="1:1" x14ac:dyDescent="0.25">
      <c r="A15013">
        <v>15012</v>
      </c>
    </row>
    <row r="15014" spans="1:1" x14ac:dyDescent="0.25">
      <c r="A15014">
        <v>15013</v>
      </c>
    </row>
    <row r="15015" spans="1:1" x14ac:dyDescent="0.25">
      <c r="A15015">
        <v>15014</v>
      </c>
    </row>
    <row r="15016" spans="1:1" x14ac:dyDescent="0.25">
      <c r="A15016">
        <v>15015</v>
      </c>
    </row>
    <row r="15017" spans="1:1" x14ac:dyDescent="0.25">
      <c r="A15017">
        <v>15016</v>
      </c>
    </row>
    <row r="15018" spans="1:1" x14ac:dyDescent="0.25">
      <c r="A15018">
        <v>15017</v>
      </c>
    </row>
    <row r="15019" spans="1:1" x14ac:dyDescent="0.25">
      <c r="A15019">
        <v>15018</v>
      </c>
    </row>
    <row r="15020" spans="1:1" x14ac:dyDescent="0.25">
      <c r="A15020">
        <v>15019</v>
      </c>
    </row>
    <row r="15021" spans="1:1" x14ac:dyDescent="0.25">
      <c r="A15021">
        <v>15020</v>
      </c>
    </row>
    <row r="15022" spans="1:1" x14ac:dyDescent="0.25">
      <c r="A15022">
        <v>15021</v>
      </c>
    </row>
    <row r="15023" spans="1:1" x14ac:dyDescent="0.25">
      <c r="A15023">
        <v>15022</v>
      </c>
    </row>
    <row r="15024" spans="1:1" x14ac:dyDescent="0.25">
      <c r="A15024">
        <v>15023</v>
      </c>
    </row>
    <row r="15025" spans="1:1" x14ac:dyDescent="0.25">
      <c r="A15025">
        <v>15024</v>
      </c>
    </row>
    <row r="15026" spans="1:1" x14ac:dyDescent="0.25">
      <c r="A15026">
        <v>15025</v>
      </c>
    </row>
    <row r="15027" spans="1:1" x14ac:dyDescent="0.25">
      <c r="A15027">
        <v>15026</v>
      </c>
    </row>
    <row r="15028" spans="1:1" x14ac:dyDescent="0.25">
      <c r="A15028">
        <v>15027</v>
      </c>
    </row>
    <row r="15029" spans="1:1" x14ac:dyDescent="0.25">
      <c r="A15029">
        <v>15028</v>
      </c>
    </row>
    <row r="15030" spans="1:1" x14ac:dyDescent="0.25">
      <c r="A15030">
        <v>15029</v>
      </c>
    </row>
    <row r="15031" spans="1:1" x14ac:dyDescent="0.25">
      <c r="A15031">
        <v>15030</v>
      </c>
    </row>
    <row r="15032" spans="1:1" x14ac:dyDescent="0.25">
      <c r="A15032">
        <v>15031</v>
      </c>
    </row>
    <row r="15033" spans="1:1" x14ac:dyDescent="0.25">
      <c r="A15033">
        <v>15032</v>
      </c>
    </row>
    <row r="15034" spans="1:1" x14ac:dyDescent="0.25">
      <c r="A15034">
        <v>15033</v>
      </c>
    </row>
    <row r="15035" spans="1:1" x14ac:dyDescent="0.25">
      <c r="A15035">
        <v>15034</v>
      </c>
    </row>
    <row r="15036" spans="1:1" x14ac:dyDescent="0.25">
      <c r="A15036">
        <v>15035</v>
      </c>
    </row>
    <row r="15037" spans="1:1" x14ac:dyDescent="0.25">
      <c r="A15037">
        <v>15036</v>
      </c>
    </row>
    <row r="15038" spans="1:1" x14ac:dyDescent="0.25">
      <c r="A15038">
        <v>15037</v>
      </c>
    </row>
    <row r="15039" spans="1:1" x14ac:dyDescent="0.25">
      <c r="A15039">
        <v>15038</v>
      </c>
    </row>
    <row r="15040" spans="1:1" x14ac:dyDescent="0.25">
      <c r="A15040">
        <v>15039</v>
      </c>
    </row>
    <row r="15041" spans="1:1" x14ac:dyDescent="0.25">
      <c r="A15041">
        <v>15040</v>
      </c>
    </row>
    <row r="15042" spans="1:1" x14ac:dyDescent="0.25">
      <c r="A15042">
        <v>15041</v>
      </c>
    </row>
    <row r="15043" spans="1:1" x14ac:dyDescent="0.25">
      <c r="A15043">
        <v>15042</v>
      </c>
    </row>
    <row r="15044" spans="1:1" x14ac:dyDescent="0.25">
      <c r="A15044">
        <v>15043</v>
      </c>
    </row>
    <row r="15045" spans="1:1" x14ac:dyDescent="0.25">
      <c r="A15045">
        <v>15044</v>
      </c>
    </row>
    <row r="15046" spans="1:1" x14ac:dyDescent="0.25">
      <c r="A15046">
        <v>15045</v>
      </c>
    </row>
    <row r="15047" spans="1:1" x14ac:dyDescent="0.25">
      <c r="A15047">
        <v>15046</v>
      </c>
    </row>
    <row r="15048" spans="1:1" x14ac:dyDescent="0.25">
      <c r="A15048">
        <v>15047</v>
      </c>
    </row>
    <row r="15049" spans="1:1" x14ac:dyDescent="0.25">
      <c r="A15049">
        <v>15048</v>
      </c>
    </row>
    <row r="15050" spans="1:1" x14ac:dyDescent="0.25">
      <c r="A15050">
        <v>15049</v>
      </c>
    </row>
    <row r="15051" spans="1:1" x14ac:dyDescent="0.25">
      <c r="A15051">
        <v>15050</v>
      </c>
    </row>
    <row r="15052" spans="1:1" x14ac:dyDescent="0.25">
      <c r="A15052">
        <v>15051</v>
      </c>
    </row>
    <row r="15053" spans="1:1" x14ac:dyDescent="0.25">
      <c r="A15053">
        <v>15052</v>
      </c>
    </row>
    <row r="15054" spans="1:1" x14ac:dyDescent="0.25">
      <c r="A15054">
        <v>15053</v>
      </c>
    </row>
    <row r="15055" spans="1:1" x14ac:dyDescent="0.25">
      <c r="A15055">
        <v>15054</v>
      </c>
    </row>
    <row r="15056" spans="1:1" x14ac:dyDescent="0.25">
      <c r="A15056">
        <v>15055</v>
      </c>
    </row>
    <row r="15057" spans="1:1" x14ac:dyDescent="0.25">
      <c r="A15057">
        <v>15056</v>
      </c>
    </row>
    <row r="15058" spans="1:1" x14ac:dyDescent="0.25">
      <c r="A15058">
        <v>15057</v>
      </c>
    </row>
    <row r="15059" spans="1:1" x14ac:dyDescent="0.25">
      <c r="A15059">
        <v>15058</v>
      </c>
    </row>
    <row r="15060" spans="1:1" x14ac:dyDescent="0.25">
      <c r="A15060">
        <v>15059</v>
      </c>
    </row>
    <row r="15061" spans="1:1" x14ac:dyDescent="0.25">
      <c r="A15061">
        <v>15060</v>
      </c>
    </row>
    <row r="15062" spans="1:1" x14ac:dyDescent="0.25">
      <c r="A15062">
        <v>15061</v>
      </c>
    </row>
    <row r="15063" spans="1:1" x14ac:dyDescent="0.25">
      <c r="A15063">
        <v>15062</v>
      </c>
    </row>
    <row r="15064" spans="1:1" x14ac:dyDescent="0.25">
      <c r="A15064">
        <v>15063</v>
      </c>
    </row>
    <row r="15065" spans="1:1" x14ac:dyDescent="0.25">
      <c r="A15065">
        <v>15064</v>
      </c>
    </row>
    <row r="15066" spans="1:1" x14ac:dyDescent="0.25">
      <c r="A15066">
        <v>15065</v>
      </c>
    </row>
    <row r="15067" spans="1:1" x14ac:dyDescent="0.25">
      <c r="A15067">
        <v>15066</v>
      </c>
    </row>
    <row r="15068" spans="1:1" x14ac:dyDescent="0.25">
      <c r="A15068">
        <v>15067</v>
      </c>
    </row>
    <row r="15069" spans="1:1" x14ac:dyDescent="0.25">
      <c r="A15069">
        <v>15068</v>
      </c>
    </row>
    <row r="15070" spans="1:1" x14ac:dyDescent="0.25">
      <c r="A15070">
        <v>15069</v>
      </c>
    </row>
    <row r="15071" spans="1:1" x14ac:dyDescent="0.25">
      <c r="A15071">
        <v>15070</v>
      </c>
    </row>
    <row r="15072" spans="1:1" x14ac:dyDescent="0.25">
      <c r="A15072">
        <v>15071</v>
      </c>
    </row>
    <row r="15073" spans="1:1" x14ac:dyDescent="0.25">
      <c r="A15073">
        <v>15072</v>
      </c>
    </row>
    <row r="15074" spans="1:1" x14ac:dyDescent="0.25">
      <c r="A15074">
        <v>15073</v>
      </c>
    </row>
    <row r="15075" spans="1:1" x14ac:dyDescent="0.25">
      <c r="A15075">
        <v>15074</v>
      </c>
    </row>
    <row r="15076" spans="1:1" x14ac:dyDescent="0.25">
      <c r="A15076">
        <v>15075</v>
      </c>
    </row>
    <row r="15077" spans="1:1" x14ac:dyDescent="0.25">
      <c r="A15077">
        <v>15076</v>
      </c>
    </row>
    <row r="15078" spans="1:1" x14ac:dyDescent="0.25">
      <c r="A15078">
        <v>15077</v>
      </c>
    </row>
    <row r="15079" spans="1:1" x14ac:dyDescent="0.25">
      <c r="A15079">
        <v>15078</v>
      </c>
    </row>
    <row r="15080" spans="1:1" x14ac:dyDescent="0.25">
      <c r="A15080">
        <v>15079</v>
      </c>
    </row>
    <row r="15081" spans="1:1" x14ac:dyDescent="0.25">
      <c r="A15081">
        <v>15080</v>
      </c>
    </row>
    <row r="15082" spans="1:1" x14ac:dyDescent="0.25">
      <c r="A15082">
        <v>15081</v>
      </c>
    </row>
    <row r="15083" spans="1:1" x14ac:dyDescent="0.25">
      <c r="A15083">
        <v>15082</v>
      </c>
    </row>
    <row r="15084" spans="1:1" x14ac:dyDescent="0.25">
      <c r="A15084">
        <v>15083</v>
      </c>
    </row>
    <row r="15085" spans="1:1" x14ac:dyDescent="0.25">
      <c r="A15085">
        <v>15084</v>
      </c>
    </row>
    <row r="15086" spans="1:1" x14ac:dyDescent="0.25">
      <c r="A15086">
        <v>15085</v>
      </c>
    </row>
    <row r="15087" spans="1:1" x14ac:dyDescent="0.25">
      <c r="A15087">
        <v>15086</v>
      </c>
    </row>
    <row r="15088" spans="1:1" x14ac:dyDescent="0.25">
      <c r="A15088">
        <v>15087</v>
      </c>
    </row>
    <row r="15089" spans="1:1" x14ac:dyDescent="0.25">
      <c r="A15089">
        <v>15088</v>
      </c>
    </row>
    <row r="15090" spans="1:1" x14ac:dyDescent="0.25">
      <c r="A15090">
        <v>15089</v>
      </c>
    </row>
    <row r="15091" spans="1:1" x14ac:dyDescent="0.25">
      <c r="A15091">
        <v>15090</v>
      </c>
    </row>
    <row r="15092" spans="1:1" x14ac:dyDescent="0.25">
      <c r="A15092">
        <v>15091</v>
      </c>
    </row>
    <row r="15093" spans="1:1" x14ac:dyDescent="0.25">
      <c r="A15093">
        <v>15092</v>
      </c>
    </row>
    <row r="15094" spans="1:1" x14ac:dyDescent="0.25">
      <c r="A15094">
        <v>15093</v>
      </c>
    </row>
    <row r="15095" spans="1:1" x14ac:dyDescent="0.25">
      <c r="A15095">
        <v>15094</v>
      </c>
    </row>
    <row r="15096" spans="1:1" x14ac:dyDescent="0.25">
      <c r="A15096">
        <v>15095</v>
      </c>
    </row>
    <row r="15097" spans="1:1" x14ac:dyDescent="0.25">
      <c r="A15097">
        <v>15096</v>
      </c>
    </row>
    <row r="15098" spans="1:1" x14ac:dyDescent="0.25">
      <c r="A15098">
        <v>15097</v>
      </c>
    </row>
    <row r="15099" spans="1:1" x14ac:dyDescent="0.25">
      <c r="A15099">
        <v>15098</v>
      </c>
    </row>
    <row r="15100" spans="1:1" x14ac:dyDescent="0.25">
      <c r="A15100">
        <v>15099</v>
      </c>
    </row>
    <row r="15101" spans="1:1" x14ac:dyDescent="0.25">
      <c r="A15101">
        <v>15100</v>
      </c>
    </row>
    <row r="15102" spans="1:1" x14ac:dyDescent="0.25">
      <c r="A15102">
        <v>15101</v>
      </c>
    </row>
    <row r="15103" spans="1:1" x14ac:dyDescent="0.25">
      <c r="A15103">
        <v>15102</v>
      </c>
    </row>
    <row r="15104" spans="1:1" x14ac:dyDescent="0.25">
      <c r="A15104">
        <v>15103</v>
      </c>
    </row>
    <row r="15105" spans="1:1" x14ac:dyDescent="0.25">
      <c r="A15105">
        <v>15104</v>
      </c>
    </row>
    <row r="15106" spans="1:1" x14ac:dyDescent="0.25">
      <c r="A15106">
        <v>15105</v>
      </c>
    </row>
    <row r="15107" spans="1:1" x14ac:dyDescent="0.25">
      <c r="A15107">
        <v>15106</v>
      </c>
    </row>
    <row r="15108" spans="1:1" x14ac:dyDescent="0.25">
      <c r="A15108">
        <v>15107</v>
      </c>
    </row>
    <row r="15109" spans="1:1" x14ac:dyDescent="0.25">
      <c r="A15109">
        <v>15108</v>
      </c>
    </row>
    <row r="15110" spans="1:1" x14ac:dyDescent="0.25">
      <c r="A15110">
        <v>15109</v>
      </c>
    </row>
    <row r="15111" spans="1:1" x14ac:dyDescent="0.25">
      <c r="A15111">
        <v>15110</v>
      </c>
    </row>
    <row r="15112" spans="1:1" x14ac:dyDescent="0.25">
      <c r="A15112">
        <v>15111</v>
      </c>
    </row>
    <row r="15113" spans="1:1" x14ac:dyDescent="0.25">
      <c r="A15113">
        <v>15112</v>
      </c>
    </row>
    <row r="15114" spans="1:1" x14ac:dyDescent="0.25">
      <c r="A15114">
        <v>15113</v>
      </c>
    </row>
    <row r="15115" spans="1:1" x14ac:dyDescent="0.25">
      <c r="A15115">
        <v>15114</v>
      </c>
    </row>
    <row r="15116" spans="1:1" x14ac:dyDescent="0.25">
      <c r="A15116">
        <v>15115</v>
      </c>
    </row>
    <row r="15117" spans="1:1" x14ac:dyDescent="0.25">
      <c r="A15117">
        <v>15116</v>
      </c>
    </row>
    <row r="15118" spans="1:1" x14ac:dyDescent="0.25">
      <c r="A15118">
        <v>15117</v>
      </c>
    </row>
    <row r="15119" spans="1:1" x14ac:dyDescent="0.25">
      <c r="A15119">
        <v>15118</v>
      </c>
    </row>
    <row r="15120" spans="1:1" x14ac:dyDescent="0.25">
      <c r="A15120">
        <v>15119</v>
      </c>
    </row>
    <row r="15121" spans="1:1" x14ac:dyDescent="0.25">
      <c r="A15121">
        <v>15120</v>
      </c>
    </row>
    <row r="15122" spans="1:1" x14ac:dyDescent="0.25">
      <c r="A15122">
        <v>15121</v>
      </c>
    </row>
    <row r="15123" spans="1:1" x14ac:dyDescent="0.25">
      <c r="A15123">
        <v>15122</v>
      </c>
    </row>
    <row r="15124" spans="1:1" x14ac:dyDescent="0.25">
      <c r="A15124">
        <v>15123</v>
      </c>
    </row>
    <row r="15125" spans="1:1" x14ac:dyDescent="0.25">
      <c r="A15125">
        <v>15124</v>
      </c>
    </row>
    <row r="15126" spans="1:1" x14ac:dyDescent="0.25">
      <c r="A15126">
        <v>15125</v>
      </c>
    </row>
    <row r="15127" spans="1:1" x14ac:dyDescent="0.25">
      <c r="A15127">
        <v>15126</v>
      </c>
    </row>
    <row r="15128" spans="1:1" x14ac:dyDescent="0.25">
      <c r="A15128">
        <v>15127</v>
      </c>
    </row>
    <row r="15129" spans="1:1" x14ac:dyDescent="0.25">
      <c r="A15129">
        <v>15128</v>
      </c>
    </row>
    <row r="15130" spans="1:1" x14ac:dyDescent="0.25">
      <c r="A15130">
        <v>15129</v>
      </c>
    </row>
    <row r="15131" spans="1:1" x14ac:dyDescent="0.25">
      <c r="A15131">
        <v>15130</v>
      </c>
    </row>
    <row r="15132" spans="1:1" x14ac:dyDescent="0.25">
      <c r="A15132">
        <v>15131</v>
      </c>
    </row>
    <row r="15133" spans="1:1" x14ac:dyDescent="0.25">
      <c r="A15133">
        <v>15132</v>
      </c>
    </row>
    <row r="15134" spans="1:1" x14ac:dyDescent="0.25">
      <c r="A15134">
        <v>15133</v>
      </c>
    </row>
    <row r="15135" spans="1:1" x14ac:dyDescent="0.25">
      <c r="A15135">
        <v>15134</v>
      </c>
    </row>
    <row r="15136" spans="1:1" x14ac:dyDescent="0.25">
      <c r="A15136">
        <v>15135</v>
      </c>
    </row>
    <row r="15137" spans="1:1" x14ac:dyDescent="0.25">
      <c r="A15137">
        <v>15136</v>
      </c>
    </row>
    <row r="15138" spans="1:1" x14ac:dyDescent="0.25">
      <c r="A15138">
        <v>15137</v>
      </c>
    </row>
    <row r="15139" spans="1:1" x14ac:dyDescent="0.25">
      <c r="A15139">
        <v>15138</v>
      </c>
    </row>
    <row r="15140" spans="1:1" x14ac:dyDescent="0.25">
      <c r="A15140">
        <v>15139</v>
      </c>
    </row>
    <row r="15141" spans="1:1" x14ac:dyDescent="0.25">
      <c r="A15141">
        <v>15140</v>
      </c>
    </row>
    <row r="15142" spans="1:1" x14ac:dyDescent="0.25">
      <c r="A15142">
        <v>15141</v>
      </c>
    </row>
    <row r="15143" spans="1:1" x14ac:dyDescent="0.25">
      <c r="A15143">
        <v>15142</v>
      </c>
    </row>
    <row r="15144" spans="1:1" x14ac:dyDescent="0.25">
      <c r="A15144">
        <v>15143</v>
      </c>
    </row>
    <row r="15145" spans="1:1" x14ac:dyDescent="0.25">
      <c r="A15145">
        <v>15144</v>
      </c>
    </row>
    <row r="15146" spans="1:1" x14ac:dyDescent="0.25">
      <c r="A15146">
        <v>15145</v>
      </c>
    </row>
    <row r="15147" spans="1:1" x14ac:dyDescent="0.25">
      <c r="A15147">
        <v>15146</v>
      </c>
    </row>
    <row r="15148" spans="1:1" x14ac:dyDescent="0.25">
      <c r="A15148">
        <v>15147</v>
      </c>
    </row>
    <row r="15149" spans="1:1" x14ac:dyDescent="0.25">
      <c r="A15149">
        <v>15148</v>
      </c>
    </row>
    <row r="15150" spans="1:1" x14ac:dyDescent="0.25">
      <c r="A15150">
        <v>15149</v>
      </c>
    </row>
    <row r="15151" spans="1:1" x14ac:dyDescent="0.25">
      <c r="A15151">
        <v>15150</v>
      </c>
    </row>
    <row r="15152" spans="1:1" x14ac:dyDescent="0.25">
      <c r="A15152">
        <v>15151</v>
      </c>
    </row>
    <row r="15153" spans="1:1" x14ac:dyDescent="0.25">
      <c r="A15153">
        <v>15152</v>
      </c>
    </row>
    <row r="15154" spans="1:1" x14ac:dyDescent="0.25">
      <c r="A15154">
        <v>15153</v>
      </c>
    </row>
    <row r="15155" spans="1:1" x14ac:dyDescent="0.25">
      <c r="A15155">
        <v>15154</v>
      </c>
    </row>
    <row r="15156" spans="1:1" x14ac:dyDescent="0.25">
      <c r="A15156">
        <v>15155</v>
      </c>
    </row>
    <row r="15157" spans="1:1" x14ac:dyDescent="0.25">
      <c r="A15157">
        <v>15156</v>
      </c>
    </row>
    <row r="15158" spans="1:1" x14ac:dyDescent="0.25">
      <c r="A15158">
        <v>15157</v>
      </c>
    </row>
    <row r="15159" spans="1:1" x14ac:dyDescent="0.25">
      <c r="A15159">
        <v>15158</v>
      </c>
    </row>
    <row r="15160" spans="1:1" x14ac:dyDescent="0.25">
      <c r="A15160">
        <v>15159</v>
      </c>
    </row>
    <row r="15161" spans="1:1" x14ac:dyDescent="0.25">
      <c r="A15161">
        <v>15160</v>
      </c>
    </row>
    <row r="15162" spans="1:1" x14ac:dyDescent="0.25">
      <c r="A15162">
        <v>15161</v>
      </c>
    </row>
    <row r="15163" spans="1:1" x14ac:dyDescent="0.25">
      <c r="A15163">
        <v>15162</v>
      </c>
    </row>
    <row r="15164" spans="1:1" x14ac:dyDescent="0.25">
      <c r="A15164">
        <v>15163</v>
      </c>
    </row>
    <row r="15165" spans="1:1" x14ac:dyDescent="0.25">
      <c r="A15165">
        <v>15164</v>
      </c>
    </row>
    <row r="15166" spans="1:1" x14ac:dyDescent="0.25">
      <c r="A15166">
        <v>15165</v>
      </c>
    </row>
    <row r="15167" spans="1:1" x14ac:dyDescent="0.25">
      <c r="A15167">
        <v>15166</v>
      </c>
    </row>
    <row r="15168" spans="1:1" x14ac:dyDescent="0.25">
      <c r="A15168">
        <v>15167</v>
      </c>
    </row>
    <row r="15169" spans="1:1" x14ac:dyDescent="0.25">
      <c r="A15169">
        <v>15168</v>
      </c>
    </row>
    <row r="15170" spans="1:1" x14ac:dyDescent="0.25">
      <c r="A15170">
        <v>15169</v>
      </c>
    </row>
    <row r="15171" spans="1:1" x14ac:dyDescent="0.25">
      <c r="A15171">
        <v>15170</v>
      </c>
    </row>
    <row r="15172" spans="1:1" x14ac:dyDescent="0.25">
      <c r="A15172">
        <v>15171</v>
      </c>
    </row>
    <row r="15173" spans="1:1" x14ac:dyDescent="0.25">
      <c r="A15173">
        <v>15172</v>
      </c>
    </row>
    <row r="15174" spans="1:1" x14ac:dyDescent="0.25">
      <c r="A15174">
        <v>15173</v>
      </c>
    </row>
    <row r="15175" spans="1:1" x14ac:dyDescent="0.25">
      <c r="A15175">
        <v>15174</v>
      </c>
    </row>
    <row r="15176" spans="1:1" x14ac:dyDescent="0.25">
      <c r="A15176">
        <v>15175</v>
      </c>
    </row>
    <row r="15177" spans="1:1" x14ac:dyDescent="0.25">
      <c r="A15177">
        <v>15176</v>
      </c>
    </row>
    <row r="15178" spans="1:1" x14ac:dyDescent="0.25">
      <c r="A15178">
        <v>15177</v>
      </c>
    </row>
    <row r="15179" spans="1:1" x14ac:dyDescent="0.25">
      <c r="A15179">
        <v>15178</v>
      </c>
    </row>
    <row r="15180" spans="1:1" x14ac:dyDescent="0.25">
      <c r="A15180">
        <v>15179</v>
      </c>
    </row>
    <row r="15181" spans="1:1" x14ac:dyDescent="0.25">
      <c r="A15181">
        <v>15180</v>
      </c>
    </row>
    <row r="15182" spans="1:1" x14ac:dyDescent="0.25">
      <c r="A15182">
        <v>15181</v>
      </c>
    </row>
    <row r="15183" spans="1:1" x14ac:dyDescent="0.25">
      <c r="A15183">
        <v>15182</v>
      </c>
    </row>
    <row r="15184" spans="1:1" x14ac:dyDescent="0.25">
      <c r="A15184">
        <v>15183</v>
      </c>
    </row>
    <row r="15185" spans="1:1" x14ac:dyDescent="0.25">
      <c r="A15185">
        <v>15184</v>
      </c>
    </row>
    <row r="15186" spans="1:1" x14ac:dyDescent="0.25">
      <c r="A15186">
        <v>15185</v>
      </c>
    </row>
    <row r="15187" spans="1:1" x14ac:dyDescent="0.25">
      <c r="A15187">
        <v>15186</v>
      </c>
    </row>
    <row r="15188" spans="1:1" x14ac:dyDescent="0.25">
      <c r="A15188">
        <v>15187</v>
      </c>
    </row>
    <row r="15189" spans="1:1" x14ac:dyDescent="0.25">
      <c r="A15189">
        <v>15188</v>
      </c>
    </row>
    <row r="15190" spans="1:1" x14ac:dyDescent="0.25">
      <c r="A15190">
        <v>15189</v>
      </c>
    </row>
    <row r="15191" spans="1:1" x14ac:dyDescent="0.25">
      <c r="A15191">
        <v>15190</v>
      </c>
    </row>
    <row r="15192" spans="1:1" x14ac:dyDescent="0.25">
      <c r="A15192">
        <v>15191</v>
      </c>
    </row>
    <row r="15193" spans="1:1" x14ac:dyDescent="0.25">
      <c r="A15193">
        <v>15192</v>
      </c>
    </row>
    <row r="15194" spans="1:1" x14ac:dyDescent="0.25">
      <c r="A15194">
        <v>15193</v>
      </c>
    </row>
    <row r="15195" spans="1:1" x14ac:dyDescent="0.25">
      <c r="A15195">
        <v>15194</v>
      </c>
    </row>
    <row r="15196" spans="1:1" x14ac:dyDescent="0.25">
      <c r="A15196">
        <v>15195</v>
      </c>
    </row>
    <row r="15197" spans="1:1" x14ac:dyDescent="0.25">
      <c r="A15197">
        <v>15196</v>
      </c>
    </row>
    <row r="15198" spans="1:1" x14ac:dyDescent="0.25">
      <c r="A15198">
        <v>15197</v>
      </c>
    </row>
    <row r="15199" spans="1:1" x14ac:dyDescent="0.25">
      <c r="A15199">
        <v>15198</v>
      </c>
    </row>
    <row r="15200" spans="1:1" x14ac:dyDescent="0.25">
      <c r="A15200">
        <v>15199</v>
      </c>
    </row>
    <row r="15201" spans="1:1" x14ac:dyDescent="0.25">
      <c r="A15201">
        <v>15200</v>
      </c>
    </row>
    <row r="15202" spans="1:1" x14ac:dyDescent="0.25">
      <c r="A15202">
        <v>15201</v>
      </c>
    </row>
    <row r="15203" spans="1:1" x14ac:dyDescent="0.25">
      <c r="A15203">
        <v>15202</v>
      </c>
    </row>
    <row r="15204" spans="1:1" x14ac:dyDescent="0.25">
      <c r="A15204">
        <v>15203</v>
      </c>
    </row>
    <row r="15205" spans="1:1" x14ac:dyDescent="0.25">
      <c r="A15205">
        <v>15204</v>
      </c>
    </row>
    <row r="15206" spans="1:1" x14ac:dyDescent="0.25">
      <c r="A15206">
        <v>15205</v>
      </c>
    </row>
    <row r="15207" spans="1:1" x14ac:dyDescent="0.25">
      <c r="A15207">
        <v>15206</v>
      </c>
    </row>
    <row r="15208" spans="1:1" x14ac:dyDescent="0.25">
      <c r="A15208">
        <v>15207</v>
      </c>
    </row>
    <row r="15209" spans="1:1" x14ac:dyDescent="0.25">
      <c r="A15209">
        <v>15208</v>
      </c>
    </row>
    <row r="15210" spans="1:1" x14ac:dyDescent="0.25">
      <c r="A15210">
        <v>15209</v>
      </c>
    </row>
    <row r="15211" spans="1:1" x14ac:dyDescent="0.25">
      <c r="A15211">
        <v>15210</v>
      </c>
    </row>
    <row r="15212" spans="1:1" x14ac:dyDescent="0.25">
      <c r="A15212">
        <v>15211</v>
      </c>
    </row>
    <row r="15213" spans="1:1" x14ac:dyDescent="0.25">
      <c r="A15213">
        <v>15212</v>
      </c>
    </row>
    <row r="15214" spans="1:1" x14ac:dyDescent="0.25">
      <c r="A15214">
        <v>15213</v>
      </c>
    </row>
    <row r="15215" spans="1:1" x14ac:dyDescent="0.25">
      <c r="A15215">
        <v>15214</v>
      </c>
    </row>
    <row r="15216" spans="1:1" x14ac:dyDescent="0.25">
      <c r="A15216">
        <v>15215</v>
      </c>
    </row>
    <row r="15217" spans="1:1" x14ac:dyDescent="0.25">
      <c r="A15217">
        <v>15216</v>
      </c>
    </row>
    <row r="15218" spans="1:1" x14ac:dyDescent="0.25">
      <c r="A15218">
        <v>15217</v>
      </c>
    </row>
    <row r="15219" spans="1:1" x14ac:dyDescent="0.25">
      <c r="A15219">
        <v>15218</v>
      </c>
    </row>
    <row r="15220" spans="1:1" x14ac:dyDescent="0.25">
      <c r="A15220">
        <v>15219</v>
      </c>
    </row>
    <row r="15221" spans="1:1" x14ac:dyDescent="0.25">
      <c r="A15221">
        <v>15220</v>
      </c>
    </row>
    <row r="15222" spans="1:1" x14ac:dyDescent="0.25">
      <c r="A15222">
        <v>15221</v>
      </c>
    </row>
    <row r="15223" spans="1:1" x14ac:dyDescent="0.25">
      <c r="A15223">
        <v>15222</v>
      </c>
    </row>
    <row r="15224" spans="1:1" x14ac:dyDescent="0.25">
      <c r="A15224">
        <v>15223</v>
      </c>
    </row>
    <row r="15225" spans="1:1" x14ac:dyDescent="0.25">
      <c r="A15225">
        <v>15224</v>
      </c>
    </row>
    <row r="15226" spans="1:1" x14ac:dyDescent="0.25">
      <c r="A15226">
        <v>15225</v>
      </c>
    </row>
    <row r="15227" spans="1:1" x14ac:dyDescent="0.25">
      <c r="A15227">
        <v>15226</v>
      </c>
    </row>
    <row r="15228" spans="1:1" x14ac:dyDescent="0.25">
      <c r="A15228">
        <v>15227</v>
      </c>
    </row>
    <row r="15229" spans="1:1" x14ac:dyDescent="0.25">
      <c r="A15229">
        <v>15228</v>
      </c>
    </row>
    <row r="15230" spans="1:1" x14ac:dyDescent="0.25">
      <c r="A15230">
        <v>15229</v>
      </c>
    </row>
    <row r="15231" spans="1:1" x14ac:dyDescent="0.25">
      <c r="A15231">
        <v>15230</v>
      </c>
    </row>
    <row r="15232" spans="1:1" x14ac:dyDescent="0.25">
      <c r="A15232">
        <v>15231</v>
      </c>
    </row>
    <row r="15233" spans="1:1" x14ac:dyDescent="0.25">
      <c r="A15233">
        <v>15232</v>
      </c>
    </row>
    <row r="15234" spans="1:1" x14ac:dyDescent="0.25">
      <c r="A15234">
        <v>15233</v>
      </c>
    </row>
    <row r="15235" spans="1:1" x14ac:dyDescent="0.25">
      <c r="A15235">
        <v>15234</v>
      </c>
    </row>
    <row r="15236" spans="1:1" x14ac:dyDescent="0.25">
      <c r="A15236">
        <v>15235</v>
      </c>
    </row>
    <row r="15237" spans="1:1" x14ac:dyDescent="0.25">
      <c r="A15237">
        <v>15236</v>
      </c>
    </row>
    <row r="15238" spans="1:1" x14ac:dyDescent="0.25">
      <c r="A15238">
        <v>15237</v>
      </c>
    </row>
    <row r="15239" spans="1:1" x14ac:dyDescent="0.25">
      <c r="A15239">
        <v>15238</v>
      </c>
    </row>
    <row r="15240" spans="1:1" x14ac:dyDescent="0.25">
      <c r="A15240">
        <v>15239</v>
      </c>
    </row>
    <row r="15241" spans="1:1" x14ac:dyDescent="0.25">
      <c r="A15241">
        <v>15240</v>
      </c>
    </row>
    <row r="15242" spans="1:1" x14ac:dyDescent="0.25">
      <c r="A15242">
        <v>15241</v>
      </c>
    </row>
    <row r="15243" spans="1:1" x14ac:dyDescent="0.25">
      <c r="A15243">
        <v>15242</v>
      </c>
    </row>
    <row r="15244" spans="1:1" x14ac:dyDescent="0.25">
      <c r="A15244">
        <v>15243</v>
      </c>
    </row>
    <row r="15245" spans="1:1" x14ac:dyDescent="0.25">
      <c r="A15245">
        <v>15244</v>
      </c>
    </row>
    <row r="15246" spans="1:1" x14ac:dyDescent="0.25">
      <c r="A15246">
        <v>15245</v>
      </c>
    </row>
    <row r="15247" spans="1:1" x14ac:dyDescent="0.25">
      <c r="A15247">
        <v>15246</v>
      </c>
    </row>
    <row r="15248" spans="1:1" x14ac:dyDescent="0.25">
      <c r="A15248">
        <v>15247</v>
      </c>
    </row>
    <row r="15249" spans="1:1" x14ac:dyDescent="0.25">
      <c r="A15249">
        <v>15248</v>
      </c>
    </row>
    <row r="15250" spans="1:1" x14ac:dyDescent="0.25">
      <c r="A15250">
        <v>15249</v>
      </c>
    </row>
    <row r="15251" spans="1:1" x14ac:dyDescent="0.25">
      <c r="A15251">
        <v>15250</v>
      </c>
    </row>
    <row r="15252" spans="1:1" x14ac:dyDescent="0.25">
      <c r="A15252">
        <v>15251</v>
      </c>
    </row>
    <row r="15253" spans="1:1" x14ac:dyDescent="0.25">
      <c r="A15253">
        <v>15252</v>
      </c>
    </row>
    <row r="15254" spans="1:1" x14ac:dyDescent="0.25">
      <c r="A15254">
        <v>15253</v>
      </c>
    </row>
    <row r="15255" spans="1:1" x14ac:dyDescent="0.25">
      <c r="A15255">
        <v>15254</v>
      </c>
    </row>
    <row r="15256" spans="1:1" x14ac:dyDescent="0.25">
      <c r="A15256">
        <v>15255</v>
      </c>
    </row>
    <row r="15257" spans="1:1" x14ac:dyDescent="0.25">
      <c r="A15257">
        <v>15256</v>
      </c>
    </row>
    <row r="15258" spans="1:1" x14ac:dyDescent="0.25">
      <c r="A15258">
        <v>15257</v>
      </c>
    </row>
    <row r="15259" spans="1:1" x14ac:dyDescent="0.25">
      <c r="A15259">
        <v>15258</v>
      </c>
    </row>
    <row r="15260" spans="1:1" x14ac:dyDescent="0.25">
      <c r="A15260">
        <v>15259</v>
      </c>
    </row>
    <row r="15261" spans="1:1" x14ac:dyDescent="0.25">
      <c r="A15261">
        <v>15260</v>
      </c>
    </row>
    <row r="15262" spans="1:1" x14ac:dyDescent="0.25">
      <c r="A15262">
        <v>15261</v>
      </c>
    </row>
    <row r="15263" spans="1:1" x14ac:dyDescent="0.25">
      <c r="A15263">
        <v>15262</v>
      </c>
    </row>
    <row r="15264" spans="1:1" x14ac:dyDescent="0.25">
      <c r="A15264">
        <v>15263</v>
      </c>
    </row>
    <row r="15265" spans="1:1" x14ac:dyDescent="0.25">
      <c r="A15265">
        <v>15264</v>
      </c>
    </row>
    <row r="15266" spans="1:1" x14ac:dyDescent="0.25">
      <c r="A15266">
        <v>15265</v>
      </c>
    </row>
    <row r="15267" spans="1:1" x14ac:dyDescent="0.25">
      <c r="A15267">
        <v>15266</v>
      </c>
    </row>
    <row r="15268" spans="1:1" x14ac:dyDescent="0.25">
      <c r="A15268">
        <v>15267</v>
      </c>
    </row>
    <row r="15269" spans="1:1" x14ac:dyDescent="0.25">
      <c r="A15269">
        <v>15268</v>
      </c>
    </row>
    <row r="15270" spans="1:1" x14ac:dyDescent="0.25">
      <c r="A15270">
        <v>15269</v>
      </c>
    </row>
    <row r="15271" spans="1:1" x14ac:dyDescent="0.25">
      <c r="A15271">
        <v>15270</v>
      </c>
    </row>
    <row r="15272" spans="1:1" x14ac:dyDescent="0.25">
      <c r="A15272">
        <v>15271</v>
      </c>
    </row>
    <row r="15273" spans="1:1" x14ac:dyDescent="0.25">
      <c r="A15273">
        <v>15272</v>
      </c>
    </row>
    <row r="15274" spans="1:1" x14ac:dyDescent="0.25">
      <c r="A15274">
        <v>15273</v>
      </c>
    </row>
    <row r="15275" spans="1:1" x14ac:dyDescent="0.25">
      <c r="A15275">
        <v>15274</v>
      </c>
    </row>
    <row r="15276" spans="1:1" x14ac:dyDescent="0.25">
      <c r="A15276">
        <v>15275</v>
      </c>
    </row>
    <row r="15277" spans="1:1" x14ac:dyDescent="0.25">
      <c r="A15277">
        <v>15276</v>
      </c>
    </row>
    <row r="15278" spans="1:1" x14ac:dyDescent="0.25">
      <c r="A15278">
        <v>15277</v>
      </c>
    </row>
    <row r="15279" spans="1:1" x14ac:dyDescent="0.25">
      <c r="A15279">
        <v>15278</v>
      </c>
    </row>
    <row r="15280" spans="1:1" x14ac:dyDescent="0.25">
      <c r="A15280">
        <v>15279</v>
      </c>
    </row>
    <row r="15281" spans="1:1" x14ac:dyDescent="0.25">
      <c r="A15281">
        <v>15280</v>
      </c>
    </row>
    <row r="15282" spans="1:1" x14ac:dyDescent="0.25">
      <c r="A15282">
        <v>15281</v>
      </c>
    </row>
    <row r="15283" spans="1:1" x14ac:dyDescent="0.25">
      <c r="A15283">
        <v>15282</v>
      </c>
    </row>
    <row r="15284" spans="1:1" x14ac:dyDescent="0.25">
      <c r="A15284">
        <v>15283</v>
      </c>
    </row>
    <row r="15285" spans="1:1" x14ac:dyDescent="0.25">
      <c r="A15285">
        <v>15284</v>
      </c>
    </row>
    <row r="15286" spans="1:1" x14ac:dyDescent="0.25">
      <c r="A15286">
        <v>15285</v>
      </c>
    </row>
    <row r="15287" spans="1:1" x14ac:dyDescent="0.25">
      <c r="A15287">
        <v>15286</v>
      </c>
    </row>
    <row r="15288" spans="1:1" x14ac:dyDescent="0.25">
      <c r="A15288">
        <v>15287</v>
      </c>
    </row>
    <row r="15289" spans="1:1" x14ac:dyDescent="0.25">
      <c r="A15289">
        <v>15288</v>
      </c>
    </row>
    <row r="15290" spans="1:1" x14ac:dyDescent="0.25">
      <c r="A15290">
        <v>15289</v>
      </c>
    </row>
    <row r="15291" spans="1:1" x14ac:dyDescent="0.25">
      <c r="A15291">
        <v>15290</v>
      </c>
    </row>
    <row r="15292" spans="1:1" x14ac:dyDescent="0.25">
      <c r="A15292">
        <v>15291</v>
      </c>
    </row>
    <row r="15293" spans="1:1" x14ac:dyDescent="0.25">
      <c r="A15293">
        <v>15292</v>
      </c>
    </row>
    <row r="15294" spans="1:1" x14ac:dyDescent="0.25">
      <c r="A15294">
        <v>15293</v>
      </c>
    </row>
    <row r="15295" spans="1:1" x14ac:dyDescent="0.25">
      <c r="A15295">
        <v>15294</v>
      </c>
    </row>
    <row r="15296" spans="1:1" x14ac:dyDescent="0.25">
      <c r="A15296">
        <v>15295</v>
      </c>
    </row>
    <row r="15297" spans="1:1" x14ac:dyDescent="0.25">
      <c r="A15297">
        <v>15296</v>
      </c>
    </row>
    <row r="15298" spans="1:1" x14ac:dyDescent="0.25">
      <c r="A15298">
        <v>15297</v>
      </c>
    </row>
    <row r="15299" spans="1:1" x14ac:dyDescent="0.25">
      <c r="A15299">
        <v>15298</v>
      </c>
    </row>
    <row r="15300" spans="1:1" x14ac:dyDescent="0.25">
      <c r="A15300">
        <v>15299</v>
      </c>
    </row>
    <row r="15301" spans="1:1" x14ac:dyDescent="0.25">
      <c r="A15301">
        <v>15300</v>
      </c>
    </row>
    <row r="15302" spans="1:1" x14ac:dyDescent="0.25">
      <c r="A15302">
        <v>15301</v>
      </c>
    </row>
    <row r="15303" spans="1:1" x14ac:dyDescent="0.25">
      <c r="A15303">
        <v>15302</v>
      </c>
    </row>
    <row r="15304" spans="1:1" x14ac:dyDescent="0.25">
      <c r="A15304">
        <v>15303</v>
      </c>
    </row>
    <row r="15305" spans="1:1" x14ac:dyDescent="0.25">
      <c r="A15305">
        <v>15304</v>
      </c>
    </row>
    <row r="15306" spans="1:1" x14ac:dyDescent="0.25">
      <c r="A15306">
        <v>15305</v>
      </c>
    </row>
    <row r="15307" spans="1:1" x14ac:dyDescent="0.25">
      <c r="A15307">
        <v>15306</v>
      </c>
    </row>
    <row r="15308" spans="1:1" x14ac:dyDescent="0.25">
      <c r="A15308">
        <v>15307</v>
      </c>
    </row>
    <row r="15309" spans="1:1" x14ac:dyDescent="0.25">
      <c r="A15309">
        <v>15308</v>
      </c>
    </row>
    <row r="15310" spans="1:1" x14ac:dyDescent="0.25">
      <c r="A15310">
        <v>15309</v>
      </c>
    </row>
    <row r="15311" spans="1:1" x14ac:dyDescent="0.25">
      <c r="A15311">
        <v>15310</v>
      </c>
    </row>
    <row r="15312" spans="1:1" x14ac:dyDescent="0.25">
      <c r="A15312">
        <v>15311</v>
      </c>
    </row>
    <row r="15313" spans="1:1" x14ac:dyDescent="0.25">
      <c r="A15313">
        <v>15312</v>
      </c>
    </row>
    <row r="15314" spans="1:1" x14ac:dyDescent="0.25">
      <c r="A15314">
        <v>15313</v>
      </c>
    </row>
    <row r="15315" spans="1:1" x14ac:dyDescent="0.25">
      <c r="A15315">
        <v>15314</v>
      </c>
    </row>
    <row r="15316" spans="1:1" x14ac:dyDescent="0.25">
      <c r="A15316">
        <v>15315</v>
      </c>
    </row>
    <row r="15317" spans="1:1" x14ac:dyDescent="0.25">
      <c r="A15317">
        <v>15316</v>
      </c>
    </row>
    <row r="15318" spans="1:1" x14ac:dyDescent="0.25">
      <c r="A15318">
        <v>15317</v>
      </c>
    </row>
    <row r="15319" spans="1:1" x14ac:dyDescent="0.25">
      <c r="A15319">
        <v>15318</v>
      </c>
    </row>
    <row r="15320" spans="1:1" x14ac:dyDescent="0.25">
      <c r="A15320">
        <v>15319</v>
      </c>
    </row>
    <row r="15321" spans="1:1" x14ac:dyDescent="0.25">
      <c r="A15321">
        <v>15320</v>
      </c>
    </row>
    <row r="15322" spans="1:1" x14ac:dyDescent="0.25">
      <c r="A15322">
        <v>15321</v>
      </c>
    </row>
    <row r="15323" spans="1:1" x14ac:dyDescent="0.25">
      <c r="A15323">
        <v>15322</v>
      </c>
    </row>
    <row r="15324" spans="1:1" x14ac:dyDescent="0.25">
      <c r="A15324">
        <v>15323</v>
      </c>
    </row>
    <row r="15325" spans="1:1" x14ac:dyDescent="0.25">
      <c r="A15325">
        <v>15324</v>
      </c>
    </row>
    <row r="15326" spans="1:1" x14ac:dyDescent="0.25">
      <c r="A15326">
        <v>15325</v>
      </c>
    </row>
    <row r="15327" spans="1:1" x14ac:dyDescent="0.25">
      <c r="A15327">
        <v>15326</v>
      </c>
    </row>
    <row r="15328" spans="1:1" x14ac:dyDescent="0.25">
      <c r="A15328">
        <v>15327</v>
      </c>
    </row>
    <row r="15329" spans="1:1" x14ac:dyDescent="0.25">
      <c r="A15329">
        <v>15328</v>
      </c>
    </row>
    <row r="15330" spans="1:1" x14ac:dyDescent="0.25">
      <c r="A15330">
        <v>15329</v>
      </c>
    </row>
    <row r="15331" spans="1:1" x14ac:dyDescent="0.25">
      <c r="A15331">
        <v>15330</v>
      </c>
    </row>
    <row r="15332" spans="1:1" x14ac:dyDescent="0.25">
      <c r="A15332">
        <v>15331</v>
      </c>
    </row>
    <row r="15333" spans="1:1" x14ac:dyDescent="0.25">
      <c r="A15333">
        <v>15332</v>
      </c>
    </row>
    <row r="15334" spans="1:1" x14ac:dyDescent="0.25">
      <c r="A15334">
        <v>15333</v>
      </c>
    </row>
    <row r="15335" spans="1:1" x14ac:dyDescent="0.25">
      <c r="A15335">
        <v>15334</v>
      </c>
    </row>
    <row r="15336" spans="1:1" x14ac:dyDescent="0.25">
      <c r="A15336">
        <v>15335</v>
      </c>
    </row>
    <row r="15337" spans="1:1" x14ac:dyDescent="0.25">
      <c r="A15337">
        <v>15336</v>
      </c>
    </row>
    <row r="15338" spans="1:1" x14ac:dyDescent="0.25">
      <c r="A15338">
        <v>15337</v>
      </c>
    </row>
    <row r="15339" spans="1:1" x14ac:dyDescent="0.25">
      <c r="A15339">
        <v>15338</v>
      </c>
    </row>
    <row r="15340" spans="1:1" x14ac:dyDescent="0.25">
      <c r="A15340">
        <v>15339</v>
      </c>
    </row>
    <row r="15341" spans="1:1" x14ac:dyDescent="0.25">
      <c r="A15341">
        <v>15340</v>
      </c>
    </row>
    <row r="15342" spans="1:1" x14ac:dyDescent="0.25">
      <c r="A15342">
        <v>15341</v>
      </c>
    </row>
    <row r="15343" spans="1:1" x14ac:dyDescent="0.25">
      <c r="A15343">
        <v>15342</v>
      </c>
    </row>
    <row r="15344" spans="1:1" x14ac:dyDescent="0.25">
      <c r="A15344">
        <v>15343</v>
      </c>
    </row>
    <row r="15345" spans="1:1" x14ac:dyDescent="0.25">
      <c r="A15345">
        <v>15344</v>
      </c>
    </row>
    <row r="15346" spans="1:1" x14ac:dyDescent="0.25">
      <c r="A15346">
        <v>15345</v>
      </c>
    </row>
    <row r="15347" spans="1:1" x14ac:dyDescent="0.25">
      <c r="A15347">
        <v>15346</v>
      </c>
    </row>
    <row r="15348" spans="1:1" x14ac:dyDescent="0.25">
      <c r="A15348">
        <v>15347</v>
      </c>
    </row>
    <row r="15349" spans="1:1" x14ac:dyDescent="0.25">
      <c r="A15349">
        <v>15348</v>
      </c>
    </row>
    <row r="15350" spans="1:1" x14ac:dyDescent="0.25">
      <c r="A15350">
        <v>15349</v>
      </c>
    </row>
    <row r="15351" spans="1:1" x14ac:dyDescent="0.25">
      <c r="A15351">
        <v>15350</v>
      </c>
    </row>
    <row r="15352" spans="1:1" x14ac:dyDescent="0.25">
      <c r="A15352">
        <v>15351</v>
      </c>
    </row>
    <row r="15353" spans="1:1" x14ac:dyDescent="0.25">
      <c r="A15353">
        <v>15352</v>
      </c>
    </row>
    <row r="15354" spans="1:1" x14ac:dyDescent="0.25">
      <c r="A15354">
        <v>15353</v>
      </c>
    </row>
    <row r="15355" spans="1:1" x14ac:dyDescent="0.25">
      <c r="A15355">
        <v>15354</v>
      </c>
    </row>
    <row r="15356" spans="1:1" x14ac:dyDescent="0.25">
      <c r="A15356">
        <v>15355</v>
      </c>
    </row>
    <row r="15357" spans="1:1" x14ac:dyDescent="0.25">
      <c r="A15357">
        <v>15356</v>
      </c>
    </row>
    <row r="15358" spans="1:1" x14ac:dyDescent="0.25">
      <c r="A15358">
        <v>15357</v>
      </c>
    </row>
    <row r="15359" spans="1:1" x14ac:dyDescent="0.25">
      <c r="A15359">
        <v>15358</v>
      </c>
    </row>
    <row r="15360" spans="1:1" x14ac:dyDescent="0.25">
      <c r="A15360">
        <v>15359</v>
      </c>
    </row>
    <row r="15361" spans="1:1" x14ac:dyDescent="0.25">
      <c r="A15361">
        <v>15360</v>
      </c>
    </row>
    <row r="15362" spans="1:1" x14ac:dyDescent="0.25">
      <c r="A15362">
        <v>15361</v>
      </c>
    </row>
    <row r="15363" spans="1:1" x14ac:dyDescent="0.25">
      <c r="A15363">
        <v>15362</v>
      </c>
    </row>
    <row r="15364" spans="1:1" x14ac:dyDescent="0.25">
      <c r="A15364">
        <v>15363</v>
      </c>
    </row>
    <row r="15365" spans="1:1" x14ac:dyDescent="0.25">
      <c r="A15365">
        <v>15364</v>
      </c>
    </row>
    <row r="15366" spans="1:1" x14ac:dyDescent="0.25">
      <c r="A15366">
        <v>15365</v>
      </c>
    </row>
    <row r="15367" spans="1:1" x14ac:dyDescent="0.25">
      <c r="A15367">
        <v>15366</v>
      </c>
    </row>
    <row r="15368" spans="1:1" x14ac:dyDescent="0.25">
      <c r="A15368">
        <v>15367</v>
      </c>
    </row>
    <row r="15369" spans="1:1" x14ac:dyDescent="0.25">
      <c r="A15369">
        <v>15368</v>
      </c>
    </row>
    <row r="15370" spans="1:1" x14ac:dyDescent="0.25">
      <c r="A15370">
        <v>15369</v>
      </c>
    </row>
    <row r="15371" spans="1:1" x14ac:dyDescent="0.25">
      <c r="A15371">
        <v>15370</v>
      </c>
    </row>
    <row r="15372" spans="1:1" x14ac:dyDescent="0.25">
      <c r="A15372">
        <v>15371</v>
      </c>
    </row>
    <row r="15373" spans="1:1" x14ac:dyDescent="0.25">
      <c r="A15373">
        <v>15372</v>
      </c>
    </row>
    <row r="15374" spans="1:1" x14ac:dyDescent="0.25">
      <c r="A15374">
        <v>15373</v>
      </c>
    </row>
    <row r="15375" spans="1:1" x14ac:dyDescent="0.25">
      <c r="A15375">
        <v>15374</v>
      </c>
    </row>
    <row r="15376" spans="1:1" x14ac:dyDescent="0.25">
      <c r="A15376">
        <v>15375</v>
      </c>
    </row>
    <row r="15377" spans="1:1" x14ac:dyDescent="0.25">
      <c r="A15377">
        <v>15376</v>
      </c>
    </row>
    <row r="15378" spans="1:1" x14ac:dyDescent="0.25">
      <c r="A15378">
        <v>15377</v>
      </c>
    </row>
    <row r="15379" spans="1:1" x14ac:dyDescent="0.25">
      <c r="A15379">
        <v>15378</v>
      </c>
    </row>
    <row r="15380" spans="1:1" x14ac:dyDescent="0.25">
      <c r="A15380">
        <v>15379</v>
      </c>
    </row>
    <row r="15381" spans="1:1" x14ac:dyDescent="0.25">
      <c r="A15381">
        <v>15380</v>
      </c>
    </row>
    <row r="15382" spans="1:1" x14ac:dyDescent="0.25">
      <c r="A15382">
        <v>15381</v>
      </c>
    </row>
    <row r="15383" spans="1:1" x14ac:dyDescent="0.25">
      <c r="A15383">
        <v>15382</v>
      </c>
    </row>
    <row r="15384" spans="1:1" x14ac:dyDescent="0.25">
      <c r="A15384">
        <v>15383</v>
      </c>
    </row>
    <row r="15385" spans="1:1" x14ac:dyDescent="0.25">
      <c r="A15385">
        <v>15384</v>
      </c>
    </row>
    <row r="15386" spans="1:1" x14ac:dyDescent="0.25">
      <c r="A15386">
        <v>15385</v>
      </c>
    </row>
    <row r="15387" spans="1:1" x14ac:dyDescent="0.25">
      <c r="A15387">
        <v>15386</v>
      </c>
    </row>
    <row r="15388" spans="1:1" x14ac:dyDescent="0.25">
      <c r="A15388">
        <v>15387</v>
      </c>
    </row>
    <row r="15389" spans="1:1" x14ac:dyDescent="0.25">
      <c r="A15389">
        <v>15388</v>
      </c>
    </row>
    <row r="15390" spans="1:1" x14ac:dyDescent="0.25">
      <c r="A15390">
        <v>15389</v>
      </c>
    </row>
    <row r="15391" spans="1:1" x14ac:dyDescent="0.25">
      <c r="A15391">
        <v>15390</v>
      </c>
    </row>
    <row r="15392" spans="1:1" x14ac:dyDescent="0.25">
      <c r="A15392">
        <v>15391</v>
      </c>
    </row>
    <row r="15393" spans="1:1" x14ac:dyDescent="0.25">
      <c r="A15393">
        <v>15392</v>
      </c>
    </row>
    <row r="15394" spans="1:1" x14ac:dyDescent="0.25">
      <c r="A15394">
        <v>15393</v>
      </c>
    </row>
    <row r="15395" spans="1:1" x14ac:dyDescent="0.25">
      <c r="A15395">
        <v>15394</v>
      </c>
    </row>
    <row r="15396" spans="1:1" x14ac:dyDescent="0.25">
      <c r="A15396">
        <v>15395</v>
      </c>
    </row>
    <row r="15397" spans="1:1" x14ac:dyDescent="0.25">
      <c r="A15397">
        <v>15396</v>
      </c>
    </row>
    <row r="15398" spans="1:1" x14ac:dyDescent="0.25">
      <c r="A15398">
        <v>15397</v>
      </c>
    </row>
    <row r="15399" spans="1:1" x14ac:dyDescent="0.25">
      <c r="A15399">
        <v>15398</v>
      </c>
    </row>
    <row r="15400" spans="1:1" x14ac:dyDescent="0.25">
      <c r="A15400">
        <v>15399</v>
      </c>
    </row>
    <row r="15401" spans="1:1" x14ac:dyDescent="0.25">
      <c r="A15401">
        <v>15400</v>
      </c>
    </row>
    <row r="15402" spans="1:1" x14ac:dyDescent="0.25">
      <c r="A15402">
        <v>15401</v>
      </c>
    </row>
    <row r="15403" spans="1:1" x14ac:dyDescent="0.25">
      <c r="A15403">
        <v>15402</v>
      </c>
    </row>
    <row r="15404" spans="1:1" x14ac:dyDescent="0.25">
      <c r="A15404">
        <v>15403</v>
      </c>
    </row>
    <row r="15405" spans="1:1" x14ac:dyDescent="0.25">
      <c r="A15405">
        <v>15404</v>
      </c>
    </row>
    <row r="15406" spans="1:1" x14ac:dyDescent="0.25">
      <c r="A15406">
        <v>15405</v>
      </c>
    </row>
    <row r="15407" spans="1:1" x14ac:dyDescent="0.25">
      <c r="A15407">
        <v>15406</v>
      </c>
    </row>
    <row r="15408" spans="1:1" x14ac:dyDescent="0.25">
      <c r="A15408">
        <v>15407</v>
      </c>
    </row>
    <row r="15409" spans="1:1" x14ac:dyDescent="0.25">
      <c r="A15409">
        <v>15408</v>
      </c>
    </row>
    <row r="15410" spans="1:1" x14ac:dyDescent="0.25">
      <c r="A15410">
        <v>15409</v>
      </c>
    </row>
    <row r="15411" spans="1:1" x14ac:dyDescent="0.25">
      <c r="A15411">
        <v>15410</v>
      </c>
    </row>
    <row r="15412" spans="1:1" x14ac:dyDescent="0.25">
      <c r="A15412">
        <v>15411</v>
      </c>
    </row>
    <row r="15413" spans="1:1" x14ac:dyDescent="0.25">
      <c r="A15413">
        <v>15412</v>
      </c>
    </row>
    <row r="15414" spans="1:1" x14ac:dyDescent="0.25">
      <c r="A15414">
        <v>15413</v>
      </c>
    </row>
    <row r="15415" spans="1:1" x14ac:dyDescent="0.25">
      <c r="A15415">
        <v>15414</v>
      </c>
    </row>
    <row r="15416" spans="1:1" x14ac:dyDescent="0.25">
      <c r="A15416">
        <v>15415</v>
      </c>
    </row>
    <row r="15417" spans="1:1" x14ac:dyDescent="0.25">
      <c r="A15417">
        <v>15416</v>
      </c>
    </row>
    <row r="15418" spans="1:1" x14ac:dyDescent="0.25">
      <c r="A15418">
        <v>15417</v>
      </c>
    </row>
    <row r="15419" spans="1:1" x14ac:dyDescent="0.25">
      <c r="A15419">
        <v>15418</v>
      </c>
    </row>
    <row r="15420" spans="1:1" x14ac:dyDescent="0.25">
      <c r="A15420">
        <v>15419</v>
      </c>
    </row>
    <row r="15421" spans="1:1" x14ac:dyDescent="0.25">
      <c r="A15421">
        <v>15420</v>
      </c>
    </row>
    <row r="15422" spans="1:1" x14ac:dyDescent="0.25">
      <c r="A15422">
        <v>15421</v>
      </c>
    </row>
    <row r="15423" spans="1:1" x14ac:dyDescent="0.25">
      <c r="A15423">
        <v>15422</v>
      </c>
    </row>
    <row r="15424" spans="1:1" x14ac:dyDescent="0.25">
      <c r="A15424">
        <v>15423</v>
      </c>
    </row>
    <row r="15425" spans="1:1" x14ac:dyDescent="0.25">
      <c r="A15425">
        <v>15424</v>
      </c>
    </row>
    <row r="15426" spans="1:1" x14ac:dyDescent="0.25">
      <c r="A15426">
        <v>15425</v>
      </c>
    </row>
    <row r="15427" spans="1:1" x14ac:dyDescent="0.25">
      <c r="A15427">
        <v>15426</v>
      </c>
    </row>
    <row r="15428" spans="1:1" x14ac:dyDescent="0.25">
      <c r="A15428">
        <v>15427</v>
      </c>
    </row>
    <row r="15429" spans="1:1" x14ac:dyDescent="0.25">
      <c r="A15429">
        <v>15428</v>
      </c>
    </row>
    <row r="15430" spans="1:1" x14ac:dyDescent="0.25">
      <c r="A15430">
        <v>15429</v>
      </c>
    </row>
    <row r="15431" spans="1:1" x14ac:dyDescent="0.25">
      <c r="A15431">
        <v>15430</v>
      </c>
    </row>
    <row r="15432" spans="1:1" x14ac:dyDescent="0.25">
      <c r="A15432">
        <v>15431</v>
      </c>
    </row>
    <row r="15433" spans="1:1" x14ac:dyDescent="0.25">
      <c r="A15433">
        <v>15432</v>
      </c>
    </row>
    <row r="15434" spans="1:1" x14ac:dyDescent="0.25">
      <c r="A15434">
        <v>15433</v>
      </c>
    </row>
    <row r="15435" spans="1:1" x14ac:dyDescent="0.25">
      <c r="A15435">
        <v>15434</v>
      </c>
    </row>
    <row r="15436" spans="1:1" x14ac:dyDescent="0.25">
      <c r="A15436">
        <v>15435</v>
      </c>
    </row>
    <row r="15437" spans="1:1" x14ac:dyDescent="0.25">
      <c r="A15437">
        <v>15436</v>
      </c>
    </row>
    <row r="15438" spans="1:1" x14ac:dyDescent="0.25">
      <c r="A15438">
        <v>15437</v>
      </c>
    </row>
    <row r="15439" spans="1:1" x14ac:dyDescent="0.25">
      <c r="A15439">
        <v>15438</v>
      </c>
    </row>
    <row r="15440" spans="1:1" x14ac:dyDescent="0.25">
      <c r="A15440">
        <v>15439</v>
      </c>
    </row>
    <row r="15441" spans="1:1" x14ac:dyDescent="0.25">
      <c r="A15441">
        <v>15440</v>
      </c>
    </row>
    <row r="15442" spans="1:1" x14ac:dyDescent="0.25">
      <c r="A15442">
        <v>15441</v>
      </c>
    </row>
    <row r="15443" spans="1:1" x14ac:dyDescent="0.25">
      <c r="A15443">
        <v>15442</v>
      </c>
    </row>
    <row r="15444" spans="1:1" x14ac:dyDescent="0.25">
      <c r="A15444">
        <v>15443</v>
      </c>
    </row>
    <row r="15445" spans="1:1" x14ac:dyDescent="0.25">
      <c r="A15445">
        <v>15444</v>
      </c>
    </row>
    <row r="15446" spans="1:1" x14ac:dyDescent="0.25">
      <c r="A15446">
        <v>15445</v>
      </c>
    </row>
    <row r="15447" spans="1:1" x14ac:dyDescent="0.25">
      <c r="A15447">
        <v>15446</v>
      </c>
    </row>
    <row r="15448" spans="1:1" x14ac:dyDescent="0.25">
      <c r="A15448">
        <v>15447</v>
      </c>
    </row>
    <row r="15449" spans="1:1" x14ac:dyDescent="0.25">
      <c r="A15449">
        <v>15448</v>
      </c>
    </row>
    <row r="15450" spans="1:1" x14ac:dyDescent="0.25">
      <c r="A15450">
        <v>15449</v>
      </c>
    </row>
    <row r="15451" spans="1:1" x14ac:dyDescent="0.25">
      <c r="A15451">
        <v>15450</v>
      </c>
    </row>
    <row r="15452" spans="1:1" x14ac:dyDescent="0.25">
      <c r="A15452">
        <v>15451</v>
      </c>
    </row>
    <row r="15453" spans="1:1" x14ac:dyDescent="0.25">
      <c r="A15453">
        <v>15452</v>
      </c>
    </row>
    <row r="15454" spans="1:1" x14ac:dyDescent="0.25">
      <c r="A15454">
        <v>15453</v>
      </c>
    </row>
    <row r="15455" spans="1:1" x14ac:dyDescent="0.25">
      <c r="A15455">
        <v>15454</v>
      </c>
    </row>
    <row r="15456" spans="1:1" x14ac:dyDescent="0.25">
      <c r="A15456">
        <v>15455</v>
      </c>
    </row>
    <row r="15457" spans="1:1" x14ac:dyDescent="0.25">
      <c r="A15457">
        <v>15456</v>
      </c>
    </row>
    <row r="15458" spans="1:1" x14ac:dyDescent="0.25">
      <c r="A15458">
        <v>15457</v>
      </c>
    </row>
    <row r="15459" spans="1:1" x14ac:dyDescent="0.25">
      <c r="A15459">
        <v>15458</v>
      </c>
    </row>
    <row r="15460" spans="1:1" x14ac:dyDescent="0.25">
      <c r="A15460">
        <v>15459</v>
      </c>
    </row>
    <row r="15461" spans="1:1" x14ac:dyDescent="0.25">
      <c r="A15461">
        <v>15460</v>
      </c>
    </row>
    <row r="15462" spans="1:1" x14ac:dyDescent="0.25">
      <c r="A15462">
        <v>15461</v>
      </c>
    </row>
    <row r="15463" spans="1:1" x14ac:dyDescent="0.25">
      <c r="A15463">
        <v>15462</v>
      </c>
    </row>
    <row r="15464" spans="1:1" x14ac:dyDescent="0.25">
      <c r="A15464">
        <v>15463</v>
      </c>
    </row>
    <row r="15465" spans="1:1" x14ac:dyDescent="0.25">
      <c r="A15465">
        <v>15464</v>
      </c>
    </row>
    <row r="15466" spans="1:1" x14ac:dyDescent="0.25">
      <c r="A15466">
        <v>15465</v>
      </c>
    </row>
    <row r="15467" spans="1:1" x14ac:dyDescent="0.25">
      <c r="A15467">
        <v>15466</v>
      </c>
    </row>
    <row r="15468" spans="1:1" x14ac:dyDescent="0.25">
      <c r="A15468">
        <v>15467</v>
      </c>
    </row>
    <row r="15469" spans="1:1" x14ac:dyDescent="0.25">
      <c r="A15469">
        <v>15468</v>
      </c>
    </row>
    <row r="15470" spans="1:1" x14ac:dyDescent="0.25">
      <c r="A15470">
        <v>15469</v>
      </c>
    </row>
    <row r="15471" spans="1:1" x14ac:dyDescent="0.25">
      <c r="A15471">
        <v>15470</v>
      </c>
    </row>
    <row r="15472" spans="1:1" x14ac:dyDescent="0.25">
      <c r="A15472">
        <v>15471</v>
      </c>
    </row>
    <row r="15473" spans="1:1" x14ac:dyDescent="0.25">
      <c r="A15473">
        <v>15472</v>
      </c>
    </row>
    <row r="15474" spans="1:1" x14ac:dyDescent="0.25">
      <c r="A15474">
        <v>15473</v>
      </c>
    </row>
    <row r="15475" spans="1:1" x14ac:dyDescent="0.25">
      <c r="A15475">
        <v>15474</v>
      </c>
    </row>
    <row r="15476" spans="1:1" x14ac:dyDescent="0.25">
      <c r="A15476">
        <v>15475</v>
      </c>
    </row>
    <row r="15477" spans="1:1" x14ac:dyDescent="0.25">
      <c r="A15477">
        <v>15476</v>
      </c>
    </row>
    <row r="15478" spans="1:1" x14ac:dyDescent="0.25">
      <c r="A15478">
        <v>15477</v>
      </c>
    </row>
    <row r="15479" spans="1:1" x14ac:dyDescent="0.25">
      <c r="A15479">
        <v>15478</v>
      </c>
    </row>
    <row r="15480" spans="1:1" x14ac:dyDescent="0.25">
      <c r="A15480">
        <v>15479</v>
      </c>
    </row>
    <row r="15481" spans="1:1" x14ac:dyDescent="0.25">
      <c r="A15481">
        <v>15480</v>
      </c>
    </row>
    <row r="15482" spans="1:1" x14ac:dyDescent="0.25">
      <c r="A15482">
        <v>15481</v>
      </c>
    </row>
    <row r="15483" spans="1:1" x14ac:dyDescent="0.25">
      <c r="A15483">
        <v>15482</v>
      </c>
    </row>
    <row r="15484" spans="1:1" x14ac:dyDescent="0.25">
      <c r="A15484">
        <v>15483</v>
      </c>
    </row>
    <row r="15485" spans="1:1" x14ac:dyDescent="0.25">
      <c r="A15485">
        <v>15484</v>
      </c>
    </row>
    <row r="15486" spans="1:1" x14ac:dyDescent="0.25">
      <c r="A15486">
        <v>15485</v>
      </c>
    </row>
    <row r="15487" spans="1:1" x14ac:dyDescent="0.25">
      <c r="A15487">
        <v>15486</v>
      </c>
    </row>
    <row r="15488" spans="1:1" x14ac:dyDescent="0.25">
      <c r="A15488">
        <v>15487</v>
      </c>
    </row>
    <row r="15489" spans="1:1" x14ac:dyDescent="0.25">
      <c r="A15489">
        <v>15488</v>
      </c>
    </row>
    <row r="15490" spans="1:1" x14ac:dyDescent="0.25">
      <c r="A15490">
        <v>15489</v>
      </c>
    </row>
    <row r="15491" spans="1:1" x14ac:dyDescent="0.25">
      <c r="A15491">
        <v>15490</v>
      </c>
    </row>
    <row r="15492" spans="1:1" x14ac:dyDescent="0.25">
      <c r="A15492">
        <v>15491</v>
      </c>
    </row>
    <row r="15493" spans="1:1" x14ac:dyDescent="0.25">
      <c r="A15493">
        <v>15492</v>
      </c>
    </row>
    <row r="15494" spans="1:1" x14ac:dyDescent="0.25">
      <c r="A15494">
        <v>15493</v>
      </c>
    </row>
    <row r="15495" spans="1:1" x14ac:dyDescent="0.25">
      <c r="A15495">
        <v>15494</v>
      </c>
    </row>
    <row r="15496" spans="1:1" x14ac:dyDescent="0.25">
      <c r="A15496">
        <v>15495</v>
      </c>
    </row>
    <row r="15497" spans="1:1" x14ac:dyDescent="0.25">
      <c r="A15497">
        <v>15496</v>
      </c>
    </row>
    <row r="15498" spans="1:1" x14ac:dyDescent="0.25">
      <c r="A15498">
        <v>15497</v>
      </c>
    </row>
    <row r="15499" spans="1:1" x14ac:dyDescent="0.25">
      <c r="A15499">
        <v>15498</v>
      </c>
    </row>
    <row r="15500" spans="1:1" x14ac:dyDescent="0.25">
      <c r="A15500">
        <v>15499</v>
      </c>
    </row>
    <row r="15501" spans="1:1" x14ac:dyDescent="0.25">
      <c r="A15501">
        <v>15500</v>
      </c>
    </row>
    <row r="15502" spans="1:1" x14ac:dyDescent="0.25">
      <c r="A15502">
        <v>15501</v>
      </c>
    </row>
    <row r="15503" spans="1:1" x14ac:dyDescent="0.25">
      <c r="A15503">
        <v>15502</v>
      </c>
    </row>
    <row r="15504" spans="1:1" x14ac:dyDescent="0.25">
      <c r="A15504">
        <v>15503</v>
      </c>
    </row>
    <row r="15505" spans="1:1" x14ac:dyDescent="0.25">
      <c r="A15505">
        <v>15504</v>
      </c>
    </row>
    <row r="15506" spans="1:1" x14ac:dyDescent="0.25">
      <c r="A15506">
        <v>15505</v>
      </c>
    </row>
    <row r="15507" spans="1:1" x14ac:dyDescent="0.25">
      <c r="A15507">
        <v>15506</v>
      </c>
    </row>
    <row r="15508" spans="1:1" x14ac:dyDescent="0.25">
      <c r="A15508">
        <v>15507</v>
      </c>
    </row>
    <row r="15509" spans="1:1" x14ac:dyDescent="0.25">
      <c r="A15509">
        <v>15508</v>
      </c>
    </row>
    <row r="15510" spans="1:1" x14ac:dyDescent="0.25">
      <c r="A15510">
        <v>15509</v>
      </c>
    </row>
    <row r="15511" spans="1:1" x14ac:dyDescent="0.25">
      <c r="A15511">
        <v>15510</v>
      </c>
    </row>
    <row r="15512" spans="1:1" x14ac:dyDescent="0.25">
      <c r="A15512">
        <v>15511</v>
      </c>
    </row>
    <row r="15513" spans="1:1" x14ac:dyDescent="0.25">
      <c r="A15513">
        <v>15512</v>
      </c>
    </row>
    <row r="15514" spans="1:1" x14ac:dyDescent="0.25">
      <c r="A15514">
        <v>15513</v>
      </c>
    </row>
    <row r="15515" spans="1:1" x14ac:dyDescent="0.25">
      <c r="A15515">
        <v>15514</v>
      </c>
    </row>
    <row r="15516" spans="1:1" x14ac:dyDescent="0.25">
      <c r="A15516">
        <v>15515</v>
      </c>
    </row>
    <row r="15517" spans="1:1" x14ac:dyDescent="0.25">
      <c r="A15517">
        <v>15516</v>
      </c>
    </row>
    <row r="15518" spans="1:1" x14ac:dyDescent="0.25">
      <c r="A15518">
        <v>15517</v>
      </c>
    </row>
    <row r="15519" spans="1:1" x14ac:dyDescent="0.25">
      <c r="A15519">
        <v>15518</v>
      </c>
    </row>
    <row r="15520" spans="1:1" x14ac:dyDescent="0.25">
      <c r="A15520">
        <v>15519</v>
      </c>
    </row>
    <row r="15521" spans="1:1" x14ac:dyDescent="0.25">
      <c r="A15521">
        <v>15520</v>
      </c>
    </row>
    <row r="15522" spans="1:1" x14ac:dyDescent="0.25">
      <c r="A15522">
        <v>15521</v>
      </c>
    </row>
    <row r="15523" spans="1:1" x14ac:dyDescent="0.25">
      <c r="A15523">
        <v>15522</v>
      </c>
    </row>
    <row r="15524" spans="1:1" x14ac:dyDescent="0.25">
      <c r="A15524">
        <v>15523</v>
      </c>
    </row>
    <row r="15525" spans="1:1" x14ac:dyDescent="0.25">
      <c r="A15525">
        <v>15524</v>
      </c>
    </row>
    <row r="15526" spans="1:1" x14ac:dyDescent="0.25">
      <c r="A15526">
        <v>15525</v>
      </c>
    </row>
    <row r="15527" spans="1:1" x14ac:dyDescent="0.25">
      <c r="A15527">
        <v>15526</v>
      </c>
    </row>
    <row r="15528" spans="1:1" x14ac:dyDescent="0.25">
      <c r="A15528">
        <v>15527</v>
      </c>
    </row>
    <row r="15529" spans="1:1" x14ac:dyDescent="0.25">
      <c r="A15529">
        <v>15528</v>
      </c>
    </row>
    <row r="15530" spans="1:1" x14ac:dyDescent="0.25">
      <c r="A15530">
        <v>15529</v>
      </c>
    </row>
    <row r="15531" spans="1:1" x14ac:dyDescent="0.25">
      <c r="A15531">
        <v>15530</v>
      </c>
    </row>
    <row r="15532" spans="1:1" x14ac:dyDescent="0.25">
      <c r="A15532">
        <v>15531</v>
      </c>
    </row>
    <row r="15533" spans="1:1" x14ac:dyDescent="0.25">
      <c r="A15533">
        <v>15532</v>
      </c>
    </row>
    <row r="15534" spans="1:1" x14ac:dyDescent="0.25">
      <c r="A15534">
        <v>15533</v>
      </c>
    </row>
    <row r="15535" spans="1:1" x14ac:dyDescent="0.25">
      <c r="A15535">
        <v>15534</v>
      </c>
    </row>
    <row r="15536" spans="1:1" x14ac:dyDescent="0.25">
      <c r="A15536">
        <v>15535</v>
      </c>
    </row>
    <row r="15537" spans="1:1" x14ac:dyDescent="0.25">
      <c r="A15537">
        <v>15536</v>
      </c>
    </row>
    <row r="15538" spans="1:1" x14ac:dyDescent="0.25">
      <c r="A15538">
        <v>15537</v>
      </c>
    </row>
    <row r="15539" spans="1:1" x14ac:dyDescent="0.25">
      <c r="A15539">
        <v>15538</v>
      </c>
    </row>
    <row r="15540" spans="1:1" x14ac:dyDescent="0.25">
      <c r="A15540">
        <v>15539</v>
      </c>
    </row>
    <row r="15541" spans="1:1" x14ac:dyDescent="0.25">
      <c r="A15541">
        <v>15540</v>
      </c>
    </row>
    <row r="15542" spans="1:1" x14ac:dyDescent="0.25">
      <c r="A15542">
        <v>15541</v>
      </c>
    </row>
    <row r="15543" spans="1:1" x14ac:dyDescent="0.25">
      <c r="A15543">
        <v>15542</v>
      </c>
    </row>
    <row r="15544" spans="1:1" x14ac:dyDescent="0.25">
      <c r="A15544">
        <v>15543</v>
      </c>
    </row>
    <row r="15545" spans="1:1" x14ac:dyDescent="0.25">
      <c r="A15545">
        <v>15544</v>
      </c>
    </row>
    <row r="15546" spans="1:1" x14ac:dyDescent="0.25">
      <c r="A15546">
        <v>15545</v>
      </c>
    </row>
    <row r="15547" spans="1:1" x14ac:dyDescent="0.25">
      <c r="A15547">
        <v>15546</v>
      </c>
    </row>
    <row r="15548" spans="1:1" x14ac:dyDescent="0.25">
      <c r="A15548">
        <v>15547</v>
      </c>
    </row>
    <row r="15549" spans="1:1" x14ac:dyDescent="0.25">
      <c r="A15549">
        <v>15548</v>
      </c>
    </row>
    <row r="15550" spans="1:1" x14ac:dyDescent="0.25">
      <c r="A15550">
        <v>15549</v>
      </c>
    </row>
    <row r="15551" spans="1:1" x14ac:dyDescent="0.25">
      <c r="A15551">
        <v>15550</v>
      </c>
    </row>
    <row r="15552" spans="1:1" x14ac:dyDescent="0.25">
      <c r="A15552">
        <v>15551</v>
      </c>
    </row>
    <row r="15553" spans="1:1" x14ac:dyDescent="0.25">
      <c r="A15553">
        <v>15552</v>
      </c>
    </row>
    <row r="15554" spans="1:1" x14ac:dyDescent="0.25">
      <c r="A15554">
        <v>15553</v>
      </c>
    </row>
    <row r="15555" spans="1:1" x14ac:dyDescent="0.25">
      <c r="A15555">
        <v>15554</v>
      </c>
    </row>
    <row r="15556" spans="1:1" x14ac:dyDescent="0.25">
      <c r="A15556">
        <v>15555</v>
      </c>
    </row>
    <row r="15557" spans="1:1" x14ac:dyDescent="0.25">
      <c r="A15557">
        <v>15556</v>
      </c>
    </row>
    <row r="15558" spans="1:1" x14ac:dyDescent="0.25">
      <c r="A15558">
        <v>15557</v>
      </c>
    </row>
    <row r="15559" spans="1:1" x14ac:dyDescent="0.25">
      <c r="A15559">
        <v>15558</v>
      </c>
    </row>
    <row r="15560" spans="1:1" x14ac:dyDescent="0.25">
      <c r="A15560">
        <v>15559</v>
      </c>
    </row>
    <row r="15561" spans="1:1" x14ac:dyDescent="0.25">
      <c r="A15561">
        <v>15560</v>
      </c>
    </row>
    <row r="15562" spans="1:1" x14ac:dyDescent="0.25">
      <c r="A15562">
        <v>15561</v>
      </c>
    </row>
    <row r="15563" spans="1:1" x14ac:dyDescent="0.25">
      <c r="A15563">
        <v>15562</v>
      </c>
    </row>
    <row r="15564" spans="1:1" x14ac:dyDescent="0.25">
      <c r="A15564">
        <v>15563</v>
      </c>
    </row>
    <row r="15565" spans="1:1" x14ac:dyDescent="0.25">
      <c r="A15565">
        <v>15564</v>
      </c>
    </row>
    <row r="15566" spans="1:1" x14ac:dyDescent="0.25">
      <c r="A15566">
        <v>15565</v>
      </c>
    </row>
    <row r="15567" spans="1:1" x14ac:dyDescent="0.25">
      <c r="A15567">
        <v>15566</v>
      </c>
    </row>
    <row r="15568" spans="1:1" x14ac:dyDescent="0.25">
      <c r="A15568">
        <v>15567</v>
      </c>
    </row>
    <row r="15569" spans="1:1" x14ac:dyDescent="0.25">
      <c r="A15569">
        <v>15568</v>
      </c>
    </row>
    <row r="15570" spans="1:1" x14ac:dyDescent="0.25">
      <c r="A15570">
        <v>15569</v>
      </c>
    </row>
    <row r="15571" spans="1:1" x14ac:dyDescent="0.25">
      <c r="A15571">
        <v>15570</v>
      </c>
    </row>
    <row r="15572" spans="1:1" x14ac:dyDescent="0.25">
      <c r="A15572">
        <v>15571</v>
      </c>
    </row>
    <row r="15573" spans="1:1" x14ac:dyDescent="0.25">
      <c r="A15573">
        <v>15572</v>
      </c>
    </row>
    <row r="15574" spans="1:1" x14ac:dyDescent="0.25">
      <c r="A15574">
        <v>15573</v>
      </c>
    </row>
    <row r="15575" spans="1:1" x14ac:dyDescent="0.25">
      <c r="A15575">
        <v>15574</v>
      </c>
    </row>
    <row r="15576" spans="1:1" x14ac:dyDescent="0.25">
      <c r="A15576">
        <v>15575</v>
      </c>
    </row>
    <row r="15577" spans="1:1" x14ac:dyDescent="0.25">
      <c r="A15577">
        <v>15576</v>
      </c>
    </row>
    <row r="15578" spans="1:1" x14ac:dyDescent="0.25">
      <c r="A15578">
        <v>15577</v>
      </c>
    </row>
    <row r="15579" spans="1:1" x14ac:dyDescent="0.25">
      <c r="A15579">
        <v>15578</v>
      </c>
    </row>
    <row r="15580" spans="1:1" x14ac:dyDescent="0.25">
      <c r="A15580">
        <v>15579</v>
      </c>
    </row>
    <row r="15581" spans="1:1" x14ac:dyDescent="0.25">
      <c r="A15581">
        <v>15580</v>
      </c>
    </row>
    <row r="15582" spans="1:1" x14ac:dyDescent="0.25">
      <c r="A15582">
        <v>15581</v>
      </c>
    </row>
    <row r="15583" spans="1:1" x14ac:dyDescent="0.25">
      <c r="A15583">
        <v>15582</v>
      </c>
    </row>
    <row r="15584" spans="1:1" x14ac:dyDescent="0.25">
      <c r="A15584">
        <v>15583</v>
      </c>
    </row>
    <row r="15585" spans="1:1" x14ac:dyDescent="0.25">
      <c r="A15585">
        <v>15584</v>
      </c>
    </row>
    <row r="15586" spans="1:1" x14ac:dyDescent="0.25">
      <c r="A15586">
        <v>15585</v>
      </c>
    </row>
    <row r="15587" spans="1:1" x14ac:dyDescent="0.25">
      <c r="A15587">
        <v>15586</v>
      </c>
    </row>
    <row r="15588" spans="1:1" x14ac:dyDescent="0.25">
      <c r="A15588">
        <v>15587</v>
      </c>
    </row>
    <row r="15589" spans="1:1" x14ac:dyDescent="0.25">
      <c r="A15589">
        <v>15588</v>
      </c>
    </row>
    <row r="15590" spans="1:1" x14ac:dyDescent="0.25">
      <c r="A15590">
        <v>15589</v>
      </c>
    </row>
    <row r="15591" spans="1:1" x14ac:dyDescent="0.25">
      <c r="A15591">
        <v>15590</v>
      </c>
    </row>
    <row r="15592" spans="1:1" x14ac:dyDescent="0.25">
      <c r="A15592">
        <v>15591</v>
      </c>
    </row>
    <row r="15593" spans="1:1" x14ac:dyDescent="0.25">
      <c r="A15593">
        <v>15592</v>
      </c>
    </row>
    <row r="15594" spans="1:1" x14ac:dyDescent="0.25">
      <c r="A15594">
        <v>15593</v>
      </c>
    </row>
    <row r="15595" spans="1:1" x14ac:dyDescent="0.25">
      <c r="A15595">
        <v>15594</v>
      </c>
    </row>
    <row r="15596" spans="1:1" x14ac:dyDescent="0.25">
      <c r="A15596">
        <v>15595</v>
      </c>
    </row>
    <row r="15597" spans="1:1" x14ac:dyDescent="0.25">
      <c r="A15597">
        <v>15596</v>
      </c>
    </row>
    <row r="15598" spans="1:1" x14ac:dyDescent="0.25">
      <c r="A15598">
        <v>15597</v>
      </c>
    </row>
    <row r="15599" spans="1:1" x14ac:dyDescent="0.25">
      <c r="A15599">
        <v>15598</v>
      </c>
    </row>
    <row r="15600" spans="1:1" x14ac:dyDescent="0.25">
      <c r="A15600">
        <v>15599</v>
      </c>
    </row>
    <row r="15601" spans="1:1" x14ac:dyDescent="0.25">
      <c r="A15601">
        <v>15600</v>
      </c>
    </row>
    <row r="15602" spans="1:1" x14ac:dyDescent="0.25">
      <c r="A15602">
        <v>15601</v>
      </c>
    </row>
    <row r="15603" spans="1:1" x14ac:dyDescent="0.25">
      <c r="A15603">
        <v>15602</v>
      </c>
    </row>
    <row r="15604" spans="1:1" x14ac:dyDescent="0.25">
      <c r="A15604">
        <v>15603</v>
      </c>
    </row>
    <row r="15605" spans="1:1" x14ac:dyDescent="0.25">
      <c r="A15605">
        <v>15604</v>
      </c>
    </row>
    <row r="15606" spans="1:1" x14ac:dyDescent="0.25">
      <c r="A15606">
        <v>15605</v>
      </c>
    </row>
    <row r="15607" spans="1:1" x14ac:dyDescent="0.25">
      <c r="A15607">
        <v>15606</v>
      </c>
    </row>
    <row r="15608" spans="1:1" x14ac:dyDescent="0.25">
      <c r="A15608">
        <v>15607</v>
      </c>
    </row>
    <row r="15609" spans="1:1" x14ac:dyDescent="0.25">
      <c r="A15609">
        <v>15608</v>
      </c>
    </row>
    <row r="15610" spans="1:1" x14ac:dyDescent="0.25">
      <c r="A15610">
        <v>15609</v>
      </c>
    </row>
    <row r="15611" spans="1:1" x14ac:dyDescent="0.25">
      <c r="A15611">
        <v>15610</v>
      </c>
    </row>
    <row r="15612" spans="1:1" x14ac:dyDescent="0.25">
      <c r="A15612">
        <v>15611</v>
      </c>
    </row>
    <row r="15613" spans="1:1" x14ac:dyDescent="0.25">
      <c r="A15613">
        <v>15612</v>
      </c>
    </row>
    <row r="15614" spans="1:1" x14ac:dyDescent="0.25">
      <c r="A15614">
        <v>15613</v>
      </c>
    </row>
    <row r="15615" spans="1:1" x14ac:dyDescent="0.25">
      <c r="A15615">
        <v>15614</v>
      </c>
    </row>
    <row r="15616" spans="1:1" x14ac:dyDescent="0.25">
      <c r="A15616">
        <v>15615</v>
      </c>
    </row>
    <row r="15617" spans="1:1" x14ac:dyDescent="0.25">
      <c r="A15617">
        <v>15616</v>
      </c>
    </row>
    <row r="15618" spans="1:1" x14ac:dyDescent="0.25">
      <c r="A15618">
        <v>15617</v>
      </c>
    </row>
    <row r="15619" spans="1:1" x14ac:dyDescent="0.25">
      <c r="A15619">
        <v>15618</v>
      </c>
    </row>
    <row r="15620" spans="1:1" x14ac:dyDescent="0.25">
      <c r="A15620">
        <v>15619</v>
      </c>
    </row>
    <row r="15621" spans="1:1" x14ac:dyDescent="0.25">
      <c r="A15621">
        <v>15620</v>
      </c>
    </row>
    <row r="15622" spans="1:1" x14ac:dyDescent="0.25">
      <c r="A15622">
        <v>15621</v>
      </c>
    </row>
    <row r="15623" spans="1:1" x14ac:dyDescent="0.25">
      <c r="A15623">
        <v>15622</v>
      </c>
    </row>
    <row r="15624" spans="1:1" x14ac:dyDescent="0.25">
      <c r="A15624">
        <v>15623</v>
      </c>
    </row>
    <row r="15625" spans="1:1" x14ac:dyDescent="0.25">
      <c r="A15625">
        <v>15624</v>
      </c>
    </row>
    <row r="15626" spans="1:1" x14ac:dyDescent="0.25">
      <c r="A15626">
        <v>15625</v>
      </c>
    </row>
    <row r="15627" spans="1:1" x14ac:dyDescent="0.25">
      <c r="A15627">
        <v>15626</v>
      </c>
    </row>
    <row r="15628" spans="1:1" x14ac:dyDescent="0.25">
      <c r="A15628">
        <v>15627</v>
      </c>
    </row>
    <row r="15629" spans="1:1" x14ac:dyDescent="0.25">
      <c r="A15629">
        <v>15628</v>
      </c>
    </row>
    <row r="15630" spans="1:1" x14ac:dyDescent="0.25">
      <c r="A15630">
        <v>15629</v>
      </c>
    </row>
    <row r="15631" spans="1:1" x14ac:dyDescent="0.25">
      <c r="A15631">
        <v>15630</v>
      </c>
    </row>
    <row r="15632" spans="1:1" x14ac:dyDescent="0.25">
      <c r="A15632">
        <v>15631</v>
      </c>
    </row>
    <row r="15633" spans="1:1" x14ac:dyDescent="0.25">
      <c r="A15633">
        <v>15632</v>
      </c>
    </row>
    <row r="15634" spans="1:1" x14ac:dyDescent="0.25">
      <c r="A15634">
        <v>15633</v>
      </c>
    </row>
    <row r="15635" spans="1:1" x14ac:dyDescent="0.25">
      <c r="A15635">
        <v>15634</v>
      </c>
    </row>
    <row r="15636" spans="1:1" x14ac:dyDescent="0.25">
      <c r="A15636">
        <v>15635</v>
      </c>
    </row>
    <row r="15637" spans="1:1" x14ac:dyDescent="0.25">
      <c r="A15637">
        <v>15636</v>
      </c>
    </row>
    <row r="15638" spans="1:1" x14ac:dyDescent="0.25">
      <c r="A15638">
        <v>15637</v>
      </c>
    </row>
    <row r="15639" spans="1:1" x14ac:dyDescent="0.25">
      <c r="A15639">
        <v>15638</v>
      </c>
    </row>
    <row r="15640" spans="1:1" x14ac:dyDescent="0.25">
      <c r="A15640">
        <v>15639</v>
      </c>
    </row>
    <row r="15641" spans="1:1" x14ac:dyDescent="0.25">
      <c r="A15641">
        <v>15640</v>
      </c>
    </row>
    <row r="15642" spans="1:1" x14ac:dyDescent="0.25">
      <c r="A15642">
        <v>15641</v>
      </c>
    </row>
    <row r="15643" spans="1:1" x14ac:dyDescent="0.25">
      <c r="A15643">
        <v>15642</v>
      </c>
    </row>
    <row r="15644" spans="1:1" x14ac:dyDescent="0.25">
      <c r="A15644">
        <v>15643</v>
      </c>
    </row>
    <row r="15645" spans="1:1" x14ac:dyDescent="0.25">
      <c r="A15645">
        <v>15644</v>
      </c>
    </row>
    <row r="15646" spans="1:1" x14ac:dyDescent="0.25">
      <c r="A15646">
        <v>15645</v>
      </c>
    </row>
    <row r="15647" spans="1:1" x14ac:dyDescent="0.25">
      <c r="A15647">
        <v>15646</v>
      </c>
    </row>
    <row r="15648" spans="1:1" x14ac:dyDescent="0.25">
      <c r="A15648">
        <v>15647</v>
      </c>
    </row>
    <row r="15649" spans="1:1" x14ac:dyDescent="0.25">
      <c r="A15649">
        <v>15648</v>
      </c>
    </row>
    <row r="15650" spans="1:1" x14ac:dyDescent="0.25">
      <c r="A15650">
        <v>15649</v>
      </c>
    </row>
    <row r="15651" spans="1:1" x14ac:dyDescent="0.25">
      <c r="A15651">
        <v>15650</v>
      </c>
    </row>
    <row r="15652" spans="1:1" x14ac:dyDescent="0.25">
      <c r="A15652">
        <v>15651</v>
      </c>
    </row>
    <row r="15653" spans="1:1" x14ac:dyDescent="0.25">
      <c r="A15653">
        <v>15652</v>
      </c>
    </row>
    <row r="15654" spans="1:1" x14ac:dyDescent="0.25">
      <c r="A15654">
        <v>15653</v>
      </c>
    </row>
    <row r="15655" spans="1:1" x14ac:dyDescent="0.25">
      <c r="A15655">
        <v>15654</v>
      </c>
    </row>
    <row r="15656" spans="1:1" x14ac:dyDescent="0.25">
      <c r="A15656">
        <v>15655</v>
      </c>
    </row>
    <row r="15657" spans="1:1" x14ac:dyDescent="0.25">
      <c r="A15657">
        <v>15656</v>
      </c>
    </row>
    <row r="15658" spans="1:1" x14ac:dyDescent="0.25">
      <c r="A15658">
        <v>15657</v>
      </c>
    </row>
    <row r="15659" spans="1:1" x14ac:dyDescent="0.25">
      <c r="A15659">
        <v>15658</v>
      </c>
    </row>
    <row r="15660" spans="1:1" x14ac:dyDescent="0.25">
      <c r="A15660">
        <v>15659</v>
      </c>
    </row>
    <row r="15661" spans="1:1" x14ac:dyDescent="0.25">
      <c r="A15661">
        <v>15660</v>
      </c>
    </row>
    <row r="15662" spans="1:1" x14ac:dyDescent="0.25">
      <c r="A15662">
        <v>15661</v>
      </c>
    </row>
    <row r="15663" spans="1:1" x14ac:dyDescent="0.25">
      <c r="A15663">
        <v>15662</v>
      </c>
    </row>
    <row r="15664" spans="1:1" x14ac:dyDescent="0.25">
      <c r="A15664">
        <v>15663</v>
      </c>
    </row>
    <row r="15665" spans="1:1" x14ac:dyDescent="0.25">
      <c r="A15665">
        <v>15664</v>
      </c>
    </row>
    <row r="15666" spans="1:1" x14ac:dyDescent="0.25">
      <c r="A15666">
        <v>15665</v>
      </c>
    </row>
    <row r="15667" spans="1:1" x14ac:dyDescent="0.25">
      <c r="A15667">
        <v>15666</v>
      </c>
    </row>
    <row r="15668" spans="1:1" x14ac:dyDescent="0.25">
      <c r="A15668">
        <v>15667</v>
      </c>
    </row>
    <row r="15669" spans="1:1" x14ac:dyDescent="0.25">
      <c r="A15669">
        <v>15668</v>
      </c>
    </row>
    <row r="15670" spans="1:1" x14ac:dyDescent="0.25">
      <c r="A15670">
        <v>15669</v>
      </c>
    </row>
    <row r="15671" spans="1:1" x14ac:dyDescent="0.25">
      <c r="A15671">
        <v>15670</v>
      </c>
    </row>
    <row r="15672" spans="1:1" x14ac:dyDescent="0.25">
      <c r="A15672">
        <v>15671</v>
      </c>
    </row>
    <row r="15673" spans="1:1" x14ac:dyDescent="0.25">
      <c r="A15673">
        <v>15672</v>
      </c>
    </row>
    <row r="15674" spans="1:1" x14ac:dyDescent="0.25">
      <c r="A15674">
        <v>15673</v>
      </c>
    </row>
    <row r="15675" spans="1:1" x14ac:dyDescent="0.25">
      <c r="A15675">
        <v>15674</v>
      </c>
    </row>
    <row r="15676" spans="1:1" x14ac:dyDescent="0.25">
      <c r="A15676">
        <v>15675</v>
      </c>
    </row>
    <row r="15677" spans="1:1" x14ac:dyDescent="0.25">
      <c r="A15677">
        <v>15676</v>
      </c>
    </row>
    <row r="15678" spans="1:1" x14ac:dyDescent="0.25">
      <c r="A15678">
        <v>15677</v>
      </c>
    </row>
    <row r="15679" spans="1:1" x14ac:dyDescent="0.25">
      <c r="A15679">
        <v>15678</v>
      </c>
    </row>
    <row r="15680" spans="1:1" x14ac:dyDescent="0.25">
      <c r="A15680">
        <v>15679</v>
      </c>
    </row>
    <row r="15681" spans="1:1" x14ac:dyDescent="0.25">
      <c r="A15681">
        <v>15680</v>
      </c>
    </row>
    <row r="15682" spans="1:1" x14ac:dyDescent="0.25">
      <c r="A15682">
        <v>15681</v>
      </c>
    </row>
    <row r="15683" spans="1:1" x14ac:dyDescent="0.25">
      <c r="A15683">
        <v>15682</v>
      </c>
    </row>
    <row r="15684" spans="1:1" x14ac:dyDescent="0.25">
      <c r="A15684">
        <v>15683</v>
      </c>
    </row>
    <row r="15685" spans="1:1" x14ac:dyDescent="0.25">
      <c r="A15685">
        <v>15684</v>
      </c>
    </row>
    <row r="15686" spans="1:1" x14ac:dyDescent="0.25">
      <c r="A15686">
        <v>15685</v>
      </c>
    </row>
    <row r="15687" spans="1:1" x14ac:dyDescent="0.25">
      <c r="A15687">
        <v>15686</v>
      </c>
    </row>
    <row r="15688" spans="1:1" x14ac:dyDescent="0.25">
      <c r="A15688">
        <v>15687</v>
      </c>
    </row>
    <row r="15689" spans="1:1" x14ac:dyDescent="0.25">
      <c r="A15689">
        <v>15688</v>
      </c>
    </row>
    <row r="15690" spans="1:1" x14ac:dyDescent="0.25">
      <c r="A15690">
        <v>15689</v>
      </c>
    </row>
    <row r="15691" spans="1:1" x14ac:dyDescent="0.25">
      <c r="A15691">
        <v>15690</v>
      </c>
    </row>
    <row r="15692" spans="1:1" x14ac:dyDescent="0.25">
      <c r="A15692">
        <v>15691</v>
      </c>
    </row>
    <row r="15693" spans="1:1" x14ac:dyDescent="0.25">
      <c r="A15693">
        <v>15692</v>
      </c>
    </row>
    <row r="15694" spans="1:1" x14ac:dyDescent="0.25">
      <c r="A15694">
        <v>15693</v>
      </c>
    </row>
    <row r="15695" spans="1:1" x14ac:dyDescent="0.25">
      <c r="A15695">
        <v>15694</v>
      </c>
    </row>
    <row r="15696" spans="1:1" x14ac:dyDescent="0.25">
      <c r="A15696">
        <v>15695</v>
      </c>
    </row>
    <row r="15697" spans="1:1" x14ac:dyDescent="0.25">
      <c r="A15697">
        <v>15696</v>
      </c>
    </row>
    <row r="15698" spans="1:1" x14ac:dyDescent="0.25">
      <c r="A15698">
        <v>15697</v>
      </c>
    </row>
    <row r="15699" spans="1:1" x14ac:dyDescent="0.25">
      <c r="A15699">
        <v>15698</v>
      </c>
    </row>
    <row r="15700" spans="1:1" x14ac:dyDescent="0.25">
      <c r="A15700">
        <v>15699</v>
      </c>
    </row>
    <row r="15701" spans="1:1" x14ac:dyDescent="0.25">
      <c r="A15701">
        <v>15700</v>
      </c>
    </row>
    <row r="15702" spans="1:1" x14ac:dyDescent="0.25">
      <c r="A15702">
        <v>15701</v>
      </c>
    </row>
    <row r="15703" spans="1:1" x14ac:dyDescent="0.25">
      <c r="A15703">
        <v>15702</v>
      </c>
    </row>
    <row r="15704" spans="1:1" x14ac:dyDescent="0.25">
      <c r="A15704">
        <v>15703</v>
      </c>
    </row>
    <row r="15705" spans="1:1" x14ac:dyDescent="0.25">
      <c r="A15705">
        <v>15704</v>
      </c>
    </row>
    <row r="15706" spans="1:1" x14ac:dyDescent="0.25">
      <c r="A15706">
        <v>15705</v>
      </c>
    </row>
    <row r="15707" spans="1:1" x14ac:dyDescent="0.25">
      <c r="A15707">
        <v>15706</v>
      </c>
    </row>
    <row r="15708" spans="1:1" x14ac:dyDescent="0.25">
      <c r="A15708">
        <v>15707</v>
      </c>
    </row>
    <row r="15709" spans="1:1" x14ac:dyDescent="0.25">
      <c r="A15709">
        <v>15708</v>
      </c>
    </row>
    <row r="15710" spans="1:1" x14ac:dyDescent="0.25">
      <c r="A15710">
        <v>15709</v>
      </c>
    </row>
    <row r="15711" spans="1:1" x14ac:dyDescent="0.25">
      <c r="A15711">
        <v>15710</v>
      </c>
    </row>
    <row r="15712" spans="1:1" x14ac:dyDescent="0.25">
      <c r="A15712">
        <v>15711</v>
      </c>
    </row>
    <row r="15713" spans="1:1" x14ac:dyDescent="0.25">
      <c r="A15713">
        <v>15712</v>
      </c>
    </row>
    <row r="15714" spans="1:1" x14ac:dyDescent="0.25">
      <c r="A15714">
        <v>15713</v>
      </c>
    </row>
    <row r="15715" spans="1:1" x14ac:dyDescent="0.25">
      <c r="A15715">
        <v>15714</v>
      </c>
    </row>
    <row r="15716" spans="1:1" x14ac:dyDescent="0.25">
      <c r="A15716">
        <v>15715</v>
      </c>
    </row>
    <row r="15717" spans="1:1" x14ac:dyDescent="0.25">
      <c r="A15717">
        <v>15716</v>
      </c>
    </row>
    <row r="15718" spans="1:1" x14ac:dyDescent="0.25">
      <c r="A15718">
        <v>15717</v>
      </c>
    </row>
    <row r="15719" spans="1:1" x14ac:dyDescent="0.25">
      <c r="A15719">
        <v>15718</v>
      </c>
    </row>
    <row r="15720" spans="1:1" x14ac:dyDescent="0.25">
      <c r="A15720">
        <v>15719</v>
      </c>
    </row>
    <row r="15721" spans="1:1" x14ac:dyDescent="0.25">
      <c r="A15721">
        <v>15720</v>
      </c>
    </row>
    <row r="15722" spans="1:1" x14ac:dyDescent="0.25">
      <c r="A15722">
        <v>15721</v>
      </c>
    </row>
    <row r="15723" spans="1:1" x14ac:dyDescent="0.25">
      <c r="A15723">
        <v>15722</v>
      </c>
    </row>
    <row r="15724" spans="1:1" x14ac:dyDescent="0.25">
      <c r="A15724">
        <v>15723</v>
      </c>
    </row>
    <row r="15725" spans="1:1" x14ac:dyDescent="0.25">
      <c r="A15725">
        <v>15724</v>
      </c>
    </row>
    <row r="15726" spans="1:1" x14ac:dyDescent="0.25">
      <c r="A15726">
        <v>15725</v>
      </c>
    </row>
    <row r="15727" spans="1:1" x14ac:dyDescent="0.25">
      <c r="A15727">
        <v>15726</v>
      </c>
    </row>
    <row r="15728" spans="1:1" x14ac:dyDescent="0.25">
      <c r="A15728">
        <v>15727</v>
      </c>
    </row>
    <row r="15729" spans="1:1" x14ac:dyDescent="0.25">
      <c r="A15729">
        <v>15728</v>
      </c>
    </row>
    <row r="15730" spans="1:1" x14ac:dyDescent="0.25">
      <c r="A15730">
        <v>15729</v>
      </c>
    </row>
    <row r="15731" spans="1:1" x14ac:dyDescent="0.25">
      <c r="A15731">
        <v>15730</v>
      </c>
    </row>
    <row r="15732" spans="1:1" x14ac:dyDescent="0.25">
      <c r="A15732">
        <v>15731</v>
      </c>
    </row>
    <row r="15733" spans="1:1" x14ac:dyDescent="0.25">
      <c r="A15733">
        <v>15732</v>
      </c>
    </row>
    <row r="15734" spans="1:1" x14ac:dyDescent="0.25">
      <c r="A15734">
        <v>15733</v>
      </c>
    </row>
    <row r="15735" spans="1:1" x14ac:dyDescent="0.25">
      <c r="A15735">
        <v>15734</v>
      </c>
    </row>
    <row r="15736" spans="1:1" x14ac:dyDescent="0.25">
      <c r="A15736">
        <v>15735</v>
      </c>
    </row>
    <row r="15737" spans="1:1" x14ac:dyDescent="0.25">
      <c r="A15737">
        <v>15736</v>
      </c>
    </row>
    <row r="15738" spans="1:1" x14ac:dyDescent="0.25">
      <c r="A15738">
        <v>15737</v>
      </c>
    </row>
    <row r="15739" spans="1:1" x14ac:dyDescent="0.25">
      <c r="A15739">
        <v>15738</v>
      </c>
    </row>
    <row r="15740" spans="1:1" x14ac:dyDescent="0.25">
      <c r="A15740">
        <v>15739</v>
      </c>
    </row>
    <row r="15741" spans="1:1" x14ac:dyDescent="0.25">
      <c r="A15741">
        <v>15740</v>
      </c>
    </row>
    <row r="15742" spans="1:1" x14ac:dyDescent="0.25">
      <c r="A15742">
        <v>15741</v>
      </c>
    </row>
    <row r="15743" spans="1:1" x14ac:dyDescent="0.25">
      <c r="A15743">
        <v>15742</v>
      </c>
    </row>
    <row r="15744" spans="1:1" x14ac:dyDescent="0.25">
      <c r="A15744">
        <v>15743</v>
      </c>
    </row>
    <row r="15745" spans="1:1" x14ac:dyDescent="0.25">
      <c r="A15745">
        <v>15744</v>
      </c>
    </row>
    <row r="15746" spans="1:1" x14ac:dyDescent="0.25">
      <c r="A15746">
        <v>15745</v>
      </c>
    </row>
    <row r="15747" spans="1:1" x14ac:dyDescent="0.25">
      <c r="A15747">
        <v>15746</v>
      </c>
    </row>
    <row r="15748" spans="1:1" x14ac:dyDescent="0.25">
      <c r="A15748">
        <v>15747</v>
      </c>
    </row>
    <row r="15749" spans="1:1" x14ac:dyDescent="0.25">
      <c r="A15749">
        <v>15748</v>
      </c>
    </row>
    <row r="15750" spans="1:1" x14ac:dyDescent="0.25">
      <c r="A15750">
        <v>15749</v>
      </c>
    </row>
    <row r="15751" spans="1:1" x14ac:dyDescent="0.25">
      <c r="A15751">
        <v>15750</v>
      </c>
    </row>
    <row r="15752" spans="1:1" x14ac:dyDescent="0.25">
      <c r="A15752">
        <v>15751</v>
      </c>
    </row>
    <row r="15753" spans="1:1" x14ac:dyDescent="0.25">
      <c r="A15753">
        <v>15752</v>
      </c>
    </row>
    <row r="15754" spans="1:1" x14ac:dyDescent="0.25">
      <c r="A15754">
        <v>15753</v>
      </c>
    </row>
    <row r="15755" spans="1:1" x14ac:dyDescent="0.25">
      <c r="A15755">
        <v>15754</v>
      </c>
    </row>
    <row r="15756" spans="1:1" x14ac:dyDescent="0.25">
      <c r="A15756">
        <v>15755</v>
      </c>
    </row>
    <row r="15757" spans="1:1" x14ac:dyDescent="0.25">
      <c r="A15757">
        <v>15756</v>
      </c>
    </row>
    <row r="15758" spans="1:1" x14ac:dyDescent="0.25">
      <c r="A15758">
        <v>15757</v>
      </c>
    </row>
    <row r="15759" spans="1:1" x14ac:dyDescent="0.25">
      <c r="A15759">
        <v>15758</v>
      </c>
    </row>
    <row r="15760" spans="1:1" x14ac:dyDescent="0.25">
      <c r="A15760">
        <v>15759</v>
      </c>
    </row>
    <row r="15761" spans="1:1" x14ac:dyDescent="0.25">
      <c r="A15761">
        <v>15760</v>
      </c>
    </row>
    <row r="15762" spans="1:1" x14ac:dyDescent="0.25">
      <c r="A15762">
        <v>15761</v>
      </c>
    </row>
    <row r="15763" spans="1:1" x14ac:dyDescent="0.25">
      <c r="A15763">
        <v>15762</v>
      </c>
    </row>
    <row r="15764" spans="1:1" x14ac:dyDescent="0.25">
      <c r="A15764">
        <v>15763</v>
      </c>
    </row>
    <row r="15765" spans="1:1" x14ac:dyDescent="0.25">
      <c r="A15765">
        <v>15764</v>
      </c>
    </row>
    <row r="15766" spans="1:1" x14ac:dyDescent="0.25">
      <c r="A15766">
        <v>15765</v>
      </c>
    </row>
    <row r="15767" spans="1:1" x14ac:dyDescent="0.25">
      <c r="A15767">
        <v>15766</v>
      </c>
    </row>
    <row r="15768" spans="1:1" x14ac:dyDescent="0.25">
      <c r="A15768">
        <v>15767</v>
      </c>
    </row>
    <row r="15769" spans="1:1" x14ac:dyDescent="0.25">
      <c r="A15769">
        <v>15768</v>
      </c>
    </row>
    <row r="15770" spans="1:1" x14ac:dyDescent="0.25">
      <c r="A15770">
        <v>15769</v>
      </c>
    </row>
    <row r="15771" spans="1:1" x14ac:dyDescent="0.25">
      <c r="A15771">
        <v>15770</v>
      </c>
    </row>
    <row r="15772" spans="1:1" x14ac:dyDescent="0.25">
      <c r="A15772">
        <v>15771</v>
      </c>
    </row>
    <row r="15773" spans="1:1" x14ac:dyDescent="0.25">
      <c r="A15773">
        <v>15772</v>
      </c>
    </row>
    <row r="15774" spans="1:1" x14ac:dyDescent="0.25">
      <c r="A15774">
        <v>15773</v>
      </c>
    </row>
    <row r="15775" spans="1:1" x14ac:dyDescent="0.25">
      <c r="A15775">
        <v>15774</v>
      </c>
    </row>
    <row r="15776" spans="1:1" x14ac:dyDescent="0.25">
      <c r="A15776">
        <v>15775</v>
      </c>
    </row>
    <row r="15777" spans="1:1" x14ac:dyDescent="0.25">
      <c r="A15777">
        <v>15776</v>
      </c>
    </row>
    <row r="15778" spans="1:1" x14ac:dyDescent="0.25">
      <c r="A15778">
        <v>15777</v>
      </c>
    </row>
    <row r="15779" spans="1:1" x14ac:dyDescent="0.25">
      <c r="A15779">
        <v>15778</v>
      </c>
    </row>
    <row r="15780" spans="1:1" x14ac:dyDescent="0.25">
      <c r="A15780">
        <v>15779</v>
      </c>
    </row>
    <row r="15781" spans="1:1" x14ac:dyDescent="0.25">
      <c r="A15781">
        <v>15780</v>
      </c>
    </row>
    <row r="15782" spans="1:1" x14ac:dyDescent="0.25">
      <c r="A15782">
        <v>15781</v>
      </c>
    </row>
    <row r="15783" spans="1:1" x14ac:dyDescent="0.25">
      <c r="A15783">
        <v>15782</v>
      </c>
    </row>
    <row r="15784" spans="1:1" x14ac:dyDescent="0.25">
      <c r="A15784">
        <v>15783</v>
      </c>
    </row>
    <row r="15785" spans="1:1" x14ac:dyDescent="0.25">
      <c r="A15785">
        <v>15784</v>
      </c>
    </row>
    <row r="15786" spans="1:1" x14ac:dyDescent="0.25">
      <c r="A15786">
        <v>15785</v>
      </c>
    </row>
    <row r="15787" spans="1:1" x14ac:dyDescent="0.25">
      <c r="A15787">
        <v>15786</v>
      </c>
    </row>
    <row r="15788" spans="1:1" x14ac:dyDescent="0.25">
      <c r="A15788">
        <v>15787</v>
      </c>
    </row>
    <row r="15789" spans="1:1" x14ac:dyDescent="0.25">
      <c r="A15789">
        <v>15788</v>
      </c>
    </row>
    <row r="15790" spans="1:1" x14ac:dyDescent="0.25">
      <c r="A15790">
        <v>15789</v>
      </c>
    </row>
    <row r="15791" spans="1:1" x14ac:dyDescent="0.25">
      <c r="A15791">
        <v>15790</v>
      </c>
    </row>
    <row r="15792" spans="1:1" x14ac:dyDescent="0.25">
      <c r="A15792">
        <v>15791</v>
      </c>
    </row>
    <row r="15793" spans="1:1" x14ac:dyDescent="0.25">
      <c r="A15793">
        <v>15792</v>
      </c>
    </row>
    <row r="15794" spans="1:1" x14ac:dyDescent="0.25">
      <c r="A15794">
        <v>15793</v>
      </c>
    </row>
    <row r="15795" spans="1:1" x14ac:dyDescent="0.25">
      <c r="A15795">
        <v>15794</v>
      </c>
    </row>
    <row r="15796" spans="1:1" x14ac:dyDescent="0.25">
      <c r="A15796">
        <v>15795</v>
      </c>
    </row>
    <row r="15797" spans="1:1" x14ac:dyDescent="0.25">
      <c r="A15797">
        <v>15796</v>
      </c>
    </row>
    <row r="15798" spans="1:1" x14ac:dyDescent="0.25">
      <c r="A15798">
        <v>15797</v>
      </c>
    </row>
    <row r="15799" spans="1:1" x14ac:dyDescent="0.25">
      <c r="A15799">
        <v>15798</v>
      </c>
    </row>
    <row r="15800" spans="1:1" x14ac:dyDescent="0.25">
      <c r="A15800">
        <v>15799</v>
      </c>
    </row>
    <row r="15801" spans="1:1" x14ac:dyDescent="0.25">
      <c r="A15801">
        <v>15800</v>
      </c>
    </row>
    <row r="15802" spans="1:1" x14ac:dyDescent="0.25">
      <c r="A15802">
        <v>15801</v>
      </c>
    </row>
    <row r="15803" spans="1:1" x14ac:dyDescent="0.25">
      <c r="A15803">
        <v>15802</v>
      </c>
    </row>
    <row r="15804" spans="1:1" x14ac:dyDescent="0.25">
      <c r="A15804">
        <v>15803</v>
      </c>
    </row>
    <row r="15805" spans="1:1" x14ac:dyDescent="0.25">
      <c r="A15805">
        <v>15804</v>
      </c>
    </row>
    <row r="15806" spans="1:1" x14ac:dyDescent="0.25">
      <c r="A15806">
        <v>15805</v>
      </c>
    </row>
    <row r="15807" spans="1:1" x14ac:dyDescent="0.25">
      <c r="A15807">
        <v>15806</v>
      </c>
    </row>
    <row r="15808" spans="1:1" x14ac:dyDescent="0.25">
      <c r="A15808">
        <v>15807</v>
      </c>
    </row>
    <row r="15809" spans="1:1" x14ac:dyDescent="0.25">
      <c r="A15809">
        <v>15808</v>
      </c>
    </row>
    <row r="15810" spans="1:1" x14ac:dyDescent="0.25">
      <c r="A15810">
        <v>15809</v>
      </c>
    </row>
    <row r="15811" spans="1:1" x14ac:dyDescent="0.25">
      <c r="A15811">
        <v>15810</v>
      </c>
    </row>
    <row r="15812" spans="1:1" x14ac:dyDescent="0.25">
      <c r="A15812">
        <v>15811</v>
      </c>
    </row>
    <row r="15813" spans="1:1" x14ac:dyDescent="0.25">
      <c r="A15813">
        <v>15812</v>
      </c>
    </row>
    <row r="15814" spans="1:1" x14ac:dyDescent="0.25">
      <c r="A15814">
        <v>15813</v>
      </c>
    </row>
    <row r="15815" spans="1:1" x14ac:dyDescent="0.25">
      <c r="A15815">
        <v>15814</v>
      </c>
    </row>
    <row r="15816" spans="1:1" x14ac:dyDescent="0.25">
      <c r="A15816">
        <v>15815</v>
      </c>
    </row>
    <row r="15817" spans="1:1" x14ac:dyDescent="0.25">
      <c r="A15817">
        <v>15816</v>
      </c>
    </row>
    <row r="15818" spans="1:1" x14ac:dyDescent="0.25">
      <c r="A15818">
        <v>15817</v>
      </c>
    </row>
    <row r="15819" spans="1:1" x14ac:dyDescent="0.25">
      <c r="A15819">
        <v>15818</v>
      </c>
    </row>
    <row r="15820" spans="1:1" x14ac:dyDescent="0.25">
      <c r="A15820">
        <v>15819</v>
      </c>
    </row>
    <row r="15821" spans="1:1" x14ac:dyDescent="0.25">
      <c r="A15821">
        <v>15820</v>
      </c>
    </row>
    <row r="15822" spans="1:1" x14ac:dyDescent="0.25">
      <c r="A15822">
        <v>15821</v>
      </c>
    </row>
    <row r="15823" spans="1:1" x14ac:dyDescent="0.25">
      <c r="A15823">
        <v>15822</v>
      </c>
    </row>
    <row r="15824" spans="1:1" x14ac:dyDescent="0.25">
      <c r="A15824">
        <v>15823</v>
      </c>
    </row>
    <row r="15825" spans="1:1" x14ac:dyDescent="0.25">
      <c r="A15825">
        <v>15824</v>
      </c>
    </row>
    <row r="15826" spans="1:1" x14ac:dyDescent="0.25">
      <c r="A15826">
        <v>15825</v>
      </c>
    </row>
    <row r="15827" spans="1:1" x14ac:dyDescent="0.25">
      <c r="A15827">
        <v>15826</v>
      </c>
    </row>
    <row r="15828" spans="1:1" x14ac:dyDescent="0.25">
      <c r="A15828">
        <v>15827</v>
      </c>
    </row>
    <row r="15829" spans="1:1" x14ac:dyDescent="0.25">
      <c r="A15829">
        <v>15828</v>
      </c>
    </row>
    <row r="15830" spans="1:1" x14ac:dyDescent="0.25">
      <c r="A15830">
        <v>15829</v>
      </c>
    </row>
    <row r="15831" spans="1:1" x14ac:dyDescent="0.25">
      <c r="A15831">
        <v>15830</v>
      </c>
    </row>
    <row r="15832" spans="1:1" x14ac:dyDescent="0.25">
      <c r="A15832">
        <v>15831</v>
      </c>
    </row>
    <row r="15833" spans="1:1" x14ac:dyDescent="0.25">
      <c r="A15833">
        <v>15832</v>
      </c>
    </row>
    <row r="15834" spans="1:1" x14ac:dyDescent="0.25">
      <c r="A15834">
        <v>15833</v>
      </c>
    </row>
    <row r="15835" spans="1:1" x14ac:dyDescent="0.25">
      <c r="A15835">
        <v>15834</v>
      </c>
    </row>
    <row r="15836" spans="1:1" x14ac:dyDescent="0.25">
      <c r="A15836">
        <v>15835</v>
      </c>
    </row>
    <row r="15837" spans="1:1" x14ac:dyDescent="0.25">
      <c r="A15837">
        <v>15836</v>
      </c>
    </row>
    <row r="15838" spans="1:1" x14ac:dyDescent="0.25">
      <c r="A15838">
        <v>15837</v>
      </c>
    </row>
    <row r="15839" spans="1:1" x14ac:dyDescent="0.25">
      <c r="A15839">
        <v>15838</v>
      </c>
    </row>
    <row r="15840" spans="1:1" x14ac:dyDescent="0.25">
      <c r="A15840">
        <v>15839</v>
      </c>
    </row>
    <row r="15841" spans="1:1" x14ac:dyDescent="0.25">
      <c r="A15841">
        <v>15840</v>
      </c>
    </row>
    <row r="15842" spans="1:1" x14ac:dyDescent="0.25">
      <c r="A15842">
        <v>15841</v>
      </c>
    </row>
    <row r="15843" spans="1:1" x14ac:dyDescent="0.25">
      <c r="A15843">
        <v>15842</v>
      </c>
    </row>
    <row r="15844" spans="1:1" x14ac:dyDescent="0.25">
      <c r="A15844">
        <v>15843</v>
      </c>
    </row>
    <row r="15845" spans="1:1" x14ac:dyDescent="0.25">
      <c r="A15845">
        <v>15844</v>
      </c>
    </row>
    <row r="15846" spans="1:1" x14ac:dyDescent="0.25">
      <c r="A15846">
        <v>15845</v>
      </c>
    </row>
    <row r="15847" spans="1:1" x14ac:dyDescent="0.25">
      <c r="A15847">
        <v>15846</v>
      </c>
    </row>
    <row r="15848" spans="1:1" x14ac:dyDescent="0.25">
      <c r="A15848">
        <v>15847</v>
      </c>
    </row>
    <row r="15849" spans="1:1" x14ac:dyDescent="0.25">
      <c r="A15849">
        <v>15848</v>
      </c>
    </row>
    <row r="15850" spans="1:1" x14ac:dyDescent="0.25">
      <c r="A15850">
        <v>15849</v>
      </c>
    </row>
    <row r="15851" spans="1:1" x14ac:dyDescent="0.25">
      <c r="A15851">
        <v>15850</v>
      </c>
    </row>
    <row r="15852" spans="1:1" x14ac:dyDescent="0.25">
      <c r="A15852">
        <v>15851</v>
      </c>
    </row>
    <row r="15853" spans="1:1" x14ac:dyDescent="0.25">
      <c r="A15853">
        <v>15852</v>
      </c>
    </row>
    <row r="15854" spans="1:1" x14ac:dyDescent="0.25">
      <c r="A15854">
        <v>15853</v>
      </c>
    </row>
    <row r="15855" spans="1:1" x14ac:dyDescent="0.25">
      <c r="A15855">
        <v>15854</v>
      </c>
    </row>
    <row r="15856" spans="1:1" x14ac:dyDescent="0.25">
      <c r="A15856">
        <v>15855</v>
      </c>
    </row>
    <row r="15857" spans="1:1" x14ac:dyDescent="0.25">
      <c r="A15857">
        <v>15856</v>
      </c>
    </row>
    <row r="15858" spans="1:1" x14ac:dyDescent="0.25">
      <c r="A15858">
        <v>15857</v>
      </c>
    </row>
    <row r="15859" spans="1:1" x14ac:dyDescent="0.25">
      <c r="A15859">
        <v>15858</v>
      </c>
    </row>
    <row r="15860" spans="1:1" x14ac:dyDescent="0.25">
      <c r="A15860">
        <v>15859</v>
      </c>
    </row>
    <row r="15861" spans="1:1" x14ac:dyDescent="0.25">
      <c r="A15861">
        <v>15860</v>
      </c>
    </row>
    <row r="15862" spans="1:1" x14ac:dyDescent="0.25">
      <c r="A15862">
        <v>15861</v>
      </c>
    </row>
    <row r="15863" spans="1:1" x14ac:dyDescent="0.25">
      <c r="A15863">
        <v>15862</v>
      </c>
    </row>
    <row r="15864" spans="1:1" x14ac:dyDescent="0.25">
      <c r="A15864">
        <v>15863</v>
      </c>
    </row>
    <row r="15865" spans="1:1" x14ac:dyDescent="0.25">
      <c r="A15865">
        <v>15864</v>
      </c>
    </row>
    <row r="15866" spans="1:1" x14ac:dyDescent="0.25">
      <c r="A15866">
        <v>15865</v>
      </c>
    </row>
    <row r="15867" spans="1:1" x14ac:dyDescent="0.25">
      <c r="A15867">
        <v>15866</v>
      </c>
    </row>
    <row r="15868" spans="1:1" x14ac:dyDescent="0.25">
      <c r="A15868">
        <v>15867</v>
      </c>
    </row>
    <row r="15869" spans="1:1" x14ac:dyDescent="0.25">
      <c r="A15869">
        <v>15868</v>
      </c>
    </row>
    <row r="15870" spans="1:1" x14ac:dyDescent="0.25">
      <c r="A15870">
        <v>15869</v>
      </c>
    </row>
    <row r="15871" spans="1:1" x14ac:dyDescent="0.25">
      <c r="A15871">
        <v>15870</v>
      </c>
    </row>
    <row r="15872" spans="1:1" x14ac:dyDescent="0.25">
      <c r="A15872">
        <v>15871</v>
      </c>
    </row>
    <row r="15873" spans="1:1" x14ac:dyDescent="0.25">
      <c r="A15873">
        <v>15872</v>
      </c>
    </row>
    <row r="15874" spans="1:1" x14ac:dyDescent="0.25">
      <c r="A15874">
        <v>15873</v>
      </c>
    </row>
    <row r="15875" spans="1:1" x14ac:dyDescent="0.25">
      <c r="A15875">
        <v>15874</v>
      </c>
    </row>
    <row r="15876" spans="1:1" x14ac:dyDescent="0.25">
      <c r="A15876">
        <v>15875</v>
      </c>
    </row>
    <row r="15877" spans="1:1" x14ac:dyDescent="0.25">
      <c r="A15877">
        <v>15876</v>
      </c>
    </row>
    <row r="15878" spans="1:1" x14ac:dyDescent="0.25">
      <c r="A15878">
        <v>15877</v>
      </c>
    </row>
    <row r="15879" spans="1:1" x14ac:dyDescent="0.25">
      <c r="A15879">
        <v>15878</v>
      </c>
    </row>
    <row r="15880" spans="1:1" x14ac:dyDescent="0.25">
      <c r="A15880">
        <v>15879</v>
      </c>
    </row>
    <row r="15881" spans="1:1" x14ac:dyDescent="0.25">
      <c r="A15881">
        <v>15880</v>
      </c>
    </row>
    <row r="15882" spans="1:1" x14ac:dyDescent="0.25">
      <c r="A15882">
        <v>15881</v>
      </c>
    </row>
    <row r="15883" spans="1:1" x14ac:dyDescent="0.25">
      <c r="A15883">
        <v>15882</v>
      </c>
    </row>
    <row r="15884" spans="1:1" x14ac:dyDescent="0.25">
      <c r="A15884">
        <v>15883</v>
      </c>
    </row>
    <row r="15885" spans="1:1" x14ac:dyDescent="0.25">
      <c r="A15885">
        <v>15884</v>
      </c>
    </row>
    <row r="15886" spans="1:1" x14ac:dyDescent="0.25">
      <c r="A15886">
        <v>15885</v>
      </c>
    </row>
    <row r="15887" spans="1:1" x14ac:dyDescent="0.25">
      <c r="A15887">
        <v>15886</v>
      </c>
    </row>
    <row r="15888" spans="1:1" x14ac:dyDescent="0.25">
      <c r="A15888">
        <v>15887</v>
      </c>
    </row>
    <row r="15889" spans="1:1" x14ac:dyDescent="0.25">
      <c r="A15889">
        <v>15888</v>
      </c>
    </row>
    <row r="15890" spans="1:1" x14ac:dyDescent="0.25">
      <c r="A15890">
        <v>15889</v>
      </c>
    </row>
    <row r="15891" spans="1:1" x14ac:dyDescent="0.25">
      <c r="A15891">
        <v>15890</v>
      </c>
    </row>
    <row r="15892" spans="1:1" x14ac:dyDescent="0.25">
      <c r="A15892">
        <v>15891</v>
      </c>
    </row>
    <row r="15893" spans="1:1" x14ac:dyDescent="0.25">
      <c r="A15893">
        <v>15892</v>
      </c>
    </row>
    <row r="15894" spans="1:1" x14ac:dyDescent="0.25">
      <c r="A15894">
        <v>15893</v>
      </c>
    </row>
    <row r="15895" spans="1:1" x14ac:dyDescent="0.25">
      <c r="A15895">
        <v>15894</v>
      </c>
    </row>
    <row r="15896" spans="1:1" x14ac:dyDescent="0.25">
      <c r="A15896">
        <v>15895</v>
      </c>
    </row>
    <row r="15897" spans="1:1" x14ac:dyDescent="0.25">
      <c r="A15897">
        <v>15896</v>
      </c>
    </row>
    <row r="15898" spans="1:1" x14ac:dyDescent="0.25">
      <c r="A15898">
        <v>15897</v>
      </c>
    </row>
    <row r="15899" spans="1:1" x14ac:dyDescent="0.25">
      <c r="A15899">
        <v>15898</v>
      </c>
    </row>
    <row r="15900" spans="1:1" x14ac:dyDescent="0.25">
      <c r="A15900">
        <v>15899</v>
      </c>
    </row>
    <row r="15901" spans="1:1" x14ac:dyDescent="0.25">
      <c r="A15901">
        <v>15900</v>
      </c>
    </row>
    <row r="15902" spans="1:1" x14ac:dyDescent="0.25">
      <c r="A15902">
        <v>15901</v>
      </c>
    </row>
    <row r="15903" spans="1:1" x14ac:dyDescent="0.25">
      <c r="A15903">
        <v>15902</v>
      </c>
    </row>
    <row r="15904" spans="1:1" x14ac:dyDescent="0.25">
      <c r="A15904">
        <v>15903</v>
      </c>
    </row>
    <row r="15905" spans="1:1" x14ac:dyDescent="0.25">
      <c r="A15905">
        <v>15904</v>
      </c>
    </row>
    <row r="15906" spans="1:1" x14ac:dyDescent="0.25">
      <c r="A15906">
        <v>15905</v>
      </c>
    </row>
    <row r="15907" spans="1:1" x14ac:dyDescent="0.25">
      <c r="A15907">
        <v>15906</v>
      </c>
    </row>
    <row r="15908" spans="1:1" x14ac:dyDescent="0.25">
      <c r="A15908">
        <v>15907</v>
      </c>
    </row>
    <row r="15909" spans="1:1" x14ac:dyDescent="0.25">
      <c r="A15909">
        <v>15908</v>
      </c>
    </row>
    <row r="15910" spans="1:1" x14ac:dyDescent="0.25">
      <c r="A15910">
        <v>15909</v>
      </c>
    </row>
    <row r="15911" spans="1:1" x14ac:dyDescent="0.25">
      <c r="A15911">
        <v>15910</v>
      </c>
    </row>
    <row r="15912" spans="1:1" x14ac:dyDescent="0.25">
      <c r="A15912">
        <v>15911</v>
      </c>
    </row>
    <row r="15913" spans="1:1" x14ac:dyDescent="0.25">
      <c r="A15913">
        <v>15912</v>
      </c>
    </row>
    <row r="15914" spans="1:1" x14ac:dyDescent="0.25">
      <c r="A15914">
        <v>15913</v>
      </c>
    </row>
    <row r="15915" spans="1:1" x14ac:dyDescent="0.25">
      <c r="A15915">
        <v>15914</v>
      </c>
    </row>
    <row r="15916" spans="1:1" x14ac:dyDescent="0.25">
      <c r="A15916">
        <v>15915</v>
      </c>
    </row>
    <row r="15917" spans="1:1" x14ac:dyDescent="0.25">
      <c r="A15917">
        <v>15916</v>
      </c>
    </row>
    <row r="15918" spans="1:1" x14ac:dyDescent="0.25">
      <c r="A15918">
        <v>15917</v>
      </c>
    </row>
    <row r="15919" spans="1:1" x14ac:dyDescent="0.25">
      <c r="A15919">
        <v>15918</v>
      </c>
    </row>
    <row r="15920" spans="1:1" x14ac:dyDescent="0.25">
      <c r="A15920">
        <v>15919</v>
      </c>
    </row>
    <row r="15921" spans="1:1" x14ac:dyDescent="0.25">
      <c r="A15921">
        <v>15920</v>
      </c>
    </row>
    <row r="15922" spans="1:1" x14ac:dyDescent="0.25">
      <c r="A15922">
        <v>15921</v>
      </c>
    </row>
    <row r="15923" spans="1:1" x14ac:dyDescent="0.25">
      <c r="A15923">
        <v>15922</v>
      </c>
    </row>
    <row r="15924" spans="1:1" x14ac:dyDescent="0.25">
      <c r="A15924">
        <v>15923</v>
      </c>
    </row>
    <row r="15925" spans="1:1" x14ac:dyDescent="0.25">
      <c r="A15925">
        <v>15924</v>
      </c>
    </row>
    <row r="15926" spans="1:1" x14ac:dyDescent="0.25">
      <c r="A15926">
        <v>15925</v>
      </c>
    </row>
    <row r="15927" spans="1:1" x14ac:dyDescent="0.25">
      <c r="A15927">
        <v>15926</v>
      </c>
    </row>
    <row r="15928" spans="1:1" x14ac:dyDescent="0.25">
      <c r="A15928">
        <v>15927</v>
      </c>
    </row>
    <row r="15929" spans="1:1" x14ac:dyDescent="0.25">
      <c r="A15929">
        <v>15928</v>
      </c>
    </row>
    <row r="15930" spans="1:1" x14ac:dyDescent="0.25">
      <c r="A15930">
        <v>15929</v>
      </c>
    </row>
    <row r="15931" spans="1:1" x14ac:dyDescent="0.25">
      <c r="A15931">
        <v>15930</v>
      </c>
    </row>
    <row r="15932" spans="1:1" x14ac:dyDescent="0.25">
      <c r="A15932">
        <v>15931</v>
      </c>
    </row>
    <row r="15933" spans="1:1" x14ac:dyDescent="0.25">
      <c r="A15933">
        <v>15932</v>
      </c>
    </row>
    <row r="15934" spans="1:1" x14ac:dyDescent="0.25">
      <c r="A15934">
        <v>15933</v>
      </c>
    </row>
    <row r="15935" spans="1:1" x14ac:dyDescent="0.25">
      <c r="A15935">
        <v>15934</v>
      </c>
    </row>
    <row r="15936" spans="1:1" x14ac:dyDescent="0.25">
      <c r="A15936">
        <v>15935</v>
      </c>
    </row>
    <row r="15937" spans="1:1" x14ac:dyDescent="0.25">
      <c r="A15937">
        <v>15936</v>
      </c>
    </row>
    <row r="15938" spans="1:1" x14ac:dyDescent="0.25">
      <c r="A15938">
        <v>15937</v>
      </c>
    </row>
    <row r="15939" spans="1:1" x14ac:dyDescent="0.25">
      <c r="A15939">
        <v>15938</v>
      </c>
    </row>
    <row r="15940" spans="1:1" x14ac:dyDescent="0.25">
      <c r="A15940">
        <v>15939</v>
      </c>
    </row>
    <row r="15941" spans="1:1" x14ac:dyDescent="0.25">
      <c r="A15941">
        <v>15940</v>
      </c>
    </row>
    <row r="15942" spans="1:1" x14ac:dyDescent="0.25">
      <c r="A15942">
        <v>15941</v>
      </c>
    </row>
    <row r="15943" spans="1:1" x14ac:dyDescent="0.25">
      <c r="A15943">
        <v>15942</v>
      </c>
    </row>
    <row r="15944" spans="1:1" x14ac:dyDescent="0.25">
      <c r="A15944">
        <v>15943</v>
      </c>
    </row>
    <row r="15945" spans="1:1" x14ac:dyDescent="0.25">
      <c r="A15945">
        <v>15944</v>
      </c>
    </row>
    <row r="15946" spans="1:1" x14ac:dyDescent="0.25">
      <c r="A15946">
        <v>15945</v>
      </c>
    </row>
    <row r="15947" spans="1:1" x14ac:dyDescent="0.25">
      <c r="A15947">
        <v>15946</v>
      </c>
    </row>
    <row r="15948" spans="1:1" x14ac:dyDescent="0.25">
      <c r="A15948">
        <v>15947</v>
      </c>
    </row>
    <row r="15949" spans="1:1" x14ac:dyDescent="0.25">
      <c r="A15949">
        <v>15948</v>
      </c>
    </row>
    <row r="15950" spans="1:1" x14ac:dyDescent="0.25">
      <c r="A15950">
        <v>15949</v>
      </c>
    </row>
    <row r="15951" spans="1:1" x14ac:dyDescent="0.25">
      <c r="A15951">
        <v>15950</v>
      </c>
    </row>
    <row r="15952" spans="1:1" x14ac:dyDescent="0.25">
      <c r="A15952">
        <v>15951</v>
      </c>
    </row>
    <row r="15953" spans="1:1" x14ac:dyDescent="0.25">
      <c r="A15953">
        <v>15952</v>
      </c>
    </row>
    <row r="15954" spans="1:1" x14ac:dyDescent="0.25">
      <c r="A15954">
        <v>15953</v>
      </c>
    </row>
    <row r="15955" spans="1:1" x14ac:dyDescent="0.25">
      <c r="A15955">
        <v>15954</v>
      </c>
    </row>
    <row r="15956" spans="1:1" x14ac:dyDescent="0.25">
      <c r="A15956">
        <v>15955</v>
      </c>
    </row>
    <row r="15957" spans="1:1" x14ac:dyDescent="0.25">
      <c r="A15957">
        <v>15956</v>
      </c>
    </row>
    <row r="15958" spans="1:1" x14ac:dyDescent="0.25">
      <c r="A15958">
        <v>15957</v>
      </c>
    </row>
    <row r="15959" spans="1:1" x14ac:dyDescent="0.25">
      <c r="A15959">
        <v>15958</v>
      </c>
    </row>
    <row r="15960" spans="1:1" x14ac:dyDescent="0.25">
      <c r="A15960">
        <v>15959</v>
      </c>
    </row>
    <row r="15961" spans="1:1" x14ac:dyDescent="0.25">
      <c r="A15961">
        <v>15960</v>
      </c>
    </row>
    <row r="15962" spans="1:1" x14ac:dyDescent="0.25">
      <c r="A15962">
        <v>15961</v>
      </c>
    </row>
    <row r="15963" spans="1:1" x14ac:dyDescent="0.25">
      <c r="A15963">
        <v>15962</v>
      </c>
    </row>
    <row r="15964" spans="1:1" x14ac:dyDescent="0.25">
      <c r="A15964">
        <v>15963</v>
      </c>
    </row>
    <row r="15965" spans="1:1" x14ac:dyDescent="0.25">
      <c r="A15965">
        <v>15964</v>
      </c>
    </row>
    <row r="15966" spans="1:1" x14ac:dyDescent="0.25">
      <c r="A15966">
        <v>15965</v>
      </c>
    </row>
    <row r="15967" spans="1:1" x14ac:dyDescent="0.25">
      <c r="A15967">
        <v>15966</v>
      </c>
    </row>
    <row r="15968" spans="1:1" x14ac:dyDescent="0.25">
      <c r="A15968">
        <v>15967</v>
      </c>
    </row>
    <row r="15969" spans="1:1" x14ac:dyDescent="0.25">
      <c r="A15969">
        <v>15968</v>
      </c>
    </row>
    <row r="15970" spans="1:1" x14ac:dyDescent="0.25">
      <c r="A15970">
        <v>15969</v>
      </c>
    </row>
    <row r="15971" spans="1:1" x14ac:dyDescent="0.25">
      <c r="A15971">
        <v>15970</v>
      </c>
    </row>
    <row r="15972" spans="1:1" x14ac:dyDescent="0.25">
      <c r="A15972">
        <v>15971</v>
      </c>
    </row>
    <row r="15973" spans="1:1" x14ac:dyDescent="0.25">
      <c r="A15973">
        <v>15972</v>
      </c>
    </row>
    <row r="15974" spans="1:1" x14ac:dyDescent="0.25">
      <c r="A15974">
        <v>15973</v>
      </c>
    </row>
    <row r="15975" spans="1:1" x14ac:dyDescent="0.25">
      <c r="A15975">
        <v>15974</v>
      </c>
    </row>
    <row r="15976" spans="1:1" x14ac:dyDescent="0.25">
      <c r="A15976">
        <v>15975</v>
      </c>
    </row>
    <row r="15977" spans="1:1" x14ac:dyDescent="0.25">
      <c r="A15977">
        <v>15976</v>
      </c>
    </row>
    <row r="15978" spans="1:1" x14ac:dyDescent="0.25">
      <c r="A15978">
        <v>15977</v>
      </c>
    </row>
    <row r="15979" spans="1:1" x14ac:dyDescent="0.25">
      <c r="A15979">
        <v>15978</v>
      </c>
    </row>
    <row r="15980" spans="1:1" x14ac:dyDescent="0.25">
      <c r="A15980">
        <v>15979</v>
      </c>
    </row>
    <row r="15981" spans="1:1" x14ac:dyDescent="0.25">
      <c r="A15981">
        <v>15980</v>
      </c>
    </row>
    <row r="15982" spans="1:1" x14ac:dyDescent="0.25">
      <c r="A15982">
        <v>15981</v>
      </c>
    </row>
    <row r="15983" spans="1:1" x14ac:dyDescent="0.25">
      <c r="A15983">
        <v>15982</v>
      </c>
    </row>
    <row r="15984" spans="1:1" x14ac:dyDescent="0.25">
      <c r="A15984">
        <v>15983</v>
      </c>
    </row>
    <row r="15985" spans="1:1" x14ac:dyDescent="0.25">
      <c r="A15985">
        <v>15984</v>
      </c>
    </row>
    <row r="15986" spans="1:1" x14ac:dyDescent="0.25">
      <c r="A15986">
        <v>15985</v>
      </c>
    </row>
    <row r="15987" spans="1:1" x14ac:dyDescent="0.25">
      <c r="A15987">
        <v>15986</v>
      </c>
    </row>
    <row r="15988" spans="1:1" x14ac:dyDescent="0.25">
      <c r="A15988">
        <v>15987</v>
      </c>
    </row>
    <row r="15989" spans="1:1" x14ac:dyDescent="0.25">
      <c r="A15989">
        <v>15988</v>
      </c>
    </row>
    <row r="15990" spans="1:1" x14ac:dyDescent="0.25">
      <c r="A15990">
        <v>15989</v>
      </c>
    </row>
    <row r="15991" spans="1:1" x14ac:dyDescent="0.25">
      <c r="A15991">
        <v>15990</v>
      </c>
    </row>
    <row r="15992" spans="1:1" x14ac:dyDescent="0.25">
      <c r="A15992">
        <v>15991</v>
      </c>
    </row>
    <row r="15993" spans="1:1" x14ac:dyDescent="0.25">
      <c r="A15993">
        <v>15992</v>
      </c>
    </row>
    <row r="15994" spans="1:1" x14ac:dyDescent="0.25">
      <c r="A15994">
        <v>15993</v>
      </c>
    </row>
    <row r="15995" spans="1:1" x14ac:dyDescent="0.25">
      <c r="A15995">
        <v>15994</v>
      </c>
    </row>
    <row r="15996" spans="1:1" x14ac:dyDescent="0.25">
      <c r="A15996">
        <v>15995</v>
      </c>
    </row>
    <row r="15997" spans="1:1" x14ac:dyDescent="0.25">
      <c r="A15997">
        <v>15996</v>
      </c>
    </row>
    <row r="15998" spans="1:1" x14ac:dyDescent="0.25">
      <c r="A15998">
        <v>15997</v>
      </c>
    </row>
    <row r="15999" spans="1:1" x14ac:dyDescent="0.25">
      <c r="A15999">
        <v>15998</v>
      </c>
    </row>
    <row r="16000" spans="1:1" x14ac:dyDescent="0.25">
      <c r="A16000">
        <v>15999</v>
      </c>
    </row>
    <row r="16001" spans="1:1" x14ac:dyDescent="0.25">
      <c r="A16001">
        <v>16000</v>
      </c>
    </row>
    <row r="16002" spans="1:1" x14ac:dyDescent="0.25">
      <c r="A16002">
        <v>16001</v>
      </c>
    </row>
    <row r="16003" spans="1:1" x14ac:dyDescent="0.25">
      <c r="A16003">
        <v>16002</v>
      </c>
    </row>
    <row r="16004" spans="1:1" x14ac:dyDescent="0.25">
      <c r="A16004">
        <v>16003</v>
      </c>
    </row>
    <row r="16005" spans="1:1" x14ac:dyDescent="0.25">
      <c r="A16005">
        <v>16004</v>
      </c>
    </row>
    <row r="16006" spans="1:1" x14ac:dyDescent="0.25">
      <c r="A16006">
        <v>16005</v>
      </c>
    </row>
    <row r="16007" spans="1:1" x14ac:dyDescent="0.25">
      <c r="A16007">
        <v>16006</v>
      </c>
    </row>
    <row r="16008" spans="1:1" x14ac:dyDescent="0.25">
      <c r="A16008">
        <v>16007</v>
      </c>
    </row>
    <row r="16009" spans="1:1" x14ac:dyDescent="0.25">
      <c r="A16009">
        <v>16008</v>
      </c>
    </row>
    <row r="16010" spans="1:1" x14ac:dyDescent="0.25">
      <c r="A16010">
        <v>16009</v>
      </c>
    </row>
    <row r="16011" spans="1:1" x14ac:dyDescent="0.25">
      <c r="A16011">
        <v>16010</v>
      </c>
    </row>
    <row r="16012" spans="1:1" x14ac:dyDescent="0.25">
      <c r="A16012">
        <v>16011</v>
      </c>
    </row>
    <row r="16013" spans="1:1" x14ac:dyDescent="0.25">
      <c r="A16013">
        <v>16012</v>
      </c>
    </row>
    <row r="16014" spans="1:1" x14ac:dyDescent="0.25">
      <c r="A16014">
        <v>16013</v>
      </c>
    </row>
    <row r="16015" spans="1:1" x14ac:dyDescent="0.25">
      <c r="A16015">
        <v>16014</v>
      </c>
    </row>
    <row r="16016" spans="1:1" x14ac:dyDescent="0.25">
      <c r="A16016">
        <v>16015</v>
      </c>
    </row>
    <row r="16017" spans="1:1" x14ac:dyDescent="0.25">
      <c r="A16017">
        <v>16016</v>
      </c>
    </row>
    <row r="16018" spans="1:1" x14ac:dyDescent="0.25">
      <c r="A16018">
        <v>16017</v>
      </c>
    </row>
    <row r="16019" spans="1:1" x14ac:dyDescent="0.25">
      <c r="A16019">
        <v>16018</v>
      </c>
    </row>
    <row r="16020" spans="1:1" x14ac:dyDescent="0.25">
      <c r="A16020">
        <v>16019</v>
      </c>
    </row>
    <row r="16021" spans="1:1" x14ac:dyDescent="0.25">
      <c r="A16021">
        <v>16020</v>
      </c>
    </row>
    <row r="16022" spans="1:1" x14ac:dyDescent="0.25">
      <c r="A16022">
        <v>16021</v>
      </c>
    </row>
    <row r="16023" spans="1:1" x14ac:dyDescent="0.25">
      <c r="A16023">
        <v>16022</v>
      </c>
    </row>
    <row r="16024" spans="1:1" x14ac:dyDescent="0.25">
      <c r="A16024">
        <v>16023</v>
      </c>
    </row>
    <row r="16025" spans="1:1" x14ac:dyDescent="0.25">
      <c r="A16025">
        <v>16024</v>
      </c>
    </row>
    <row r="16026" spans="1:1" x14ac:dyDescent="0.25">
      <c r="A16026">
        <v>16025</v>
      </c>
    </row>
    <row r="16027" spans="1:1" x14ac:dyDescent="0.25">
      <c r="A16027">
        <v>16026</v>
      </c>
    </row>
    <row r="16028" spans="1:1" x14ac:dyDescent="0.25">
      <c r="A16028">
        <v>16027</v>
      </c>
    </row>
    <row r="16029" spans="1:1" x14ac:dyDescent="0.25">
      <c r="A16029">
        <v>16028</v>
      </c>
    </row>
    <row r="16030" spans="1:1" x14ac:dyDescent="0.25">
      <c r="A16030">
        <v>16029</v>
      </c>
    </row>
    <row r="16031" spans="1:1" x14ac:dyDescent="0.25">
      <c r="A16031">
        <v>16030</v>
      </c>
    </row>
    <row r="16032" spans="1:1" x14ac:dyDescent="0.25">
      <c r="A16032">
        <v>16031</v>
      </c>
    </row>
    <row r="16033" spans="1:1" x14ac:dyDescent="0.25">
      <c r="A16033">
        <v>16032</v>
      </c>
    </row>
    <row r="16034" spans="1:1" x14ac:dyDescent="0.25">
      <c r="A16034">
        <v>16033</v>
      </c>
    </row>
    <row r="16035" spans="1:1" x14ac:dyDescent="0.25">
      <c r="A16035">
        <v>16034</v>
      </c>
    </row>
    <row r="16036" spans="1:1" x14ac:dyDescent="0.25">
      <c r="A16036">
        <v>16035</v>
      </c>
    </row>
    <row r="16037" spans="1:1" x14ac:dyDescent="0.25">
      <c r="A16037">
        <v>16036</v>
      </c>
    </row>
    <row r="16038" spans="1:1" x14ac:dyDescent="0.25">
      <c r="A16038">
        <v>16037</v>
      </c>
    </row>
    <row r="16039" spans="1:1" x14ac:dyDescent="0.25">
      <c r="A16039">
        <v>16038</v>
      </c>
    </row>
    <row r="16040" spans="1:1" x14ac:dyDescent="0.25">
      <c r="A16040">
        <v>16039</v>
      </c>
    </row>
    <row r="16041" spans="1:1" x14ac:dyDescent="0.25">
      <c r="A16041">
        <v>16040</v>
      </c>
    </row>
    <row r="16042" spans="1:1" x14ac:dyDescent="0.25">
      <c r="A16042">
        <v>16041</v>
      </c>
    </row>
    <row r="16043" spans="1:1" x14ac:dyDescent="0.25">
      <c r="A16043">
        <v>16042</v>
      </c>
    </row>
    <row r="16044" spans="1:1" x14ac:dyDescent="0.25">
      <c r="A16044">
        <v>16043</v>
      </c>
    </row>
    <row r="16045" spans="1:1" x14ac:dyDescent="0.25">
      <c r="A16045">
        <v>16044</v>
      </c>
    </row>
    <row r="16046" spans="1:1" x14ac:dyDescent="0.25">
      <c r="A16046">
        <v>16045</v>
      </c>
    </row>
    <row r="16047" spans="1:1" x14ac:dyDescent="0.25">
      <c r="A16047">
        <v>16046</v>
      </c>
    </row>
    <row r="16048" spans="1:1" x14ac:dyDescent="0.25">
      <c r="A16048">
        <v>16047</v>
      </c>
    </row>
    <row r="16049" spans="1:1" x14ac:dyDescent="0.25">
      <c r="A16049">
        <v>16048</v>
      </c>
    </row>
    <row r="16050" spans="1:1" x14ac:dyDescent="0.25">
      <c r="A16050">
        <v>16049</v>
      </c>
    </row>
    <row r="16051" spans="1:1" x14ac:dyDescent="0.25">
      <c r="A16051">
        <v>16050</v>
      </c>
    </row>
    <row r="16052" spans="1:1" x14ac:dyDescent="0.25">
      <c r="A16052">
        <v>16051</v>
      </c>
    </row>
    <row r="16053" spans="1:1" x14ac:dyDescent="0.25">
      <c r="A16053">
        <v>16052</v>
      </c>
    </row>
    <row r="16054" spans="1:1" x14ac:dyDescent="0.25">
      <c r="A16054">
        <v>16053</v>
      </c>
    </row>
    <row r="16055" spans="1:1" x14ac:dyDescent="0.25">
      <c r="A16055">
        <v>16054</v>
      </c>
    </row>
    <row r="16056" spans="1:1" x14ac:dyDescent="0.25">
      <c r="A16056">
        <v>16055</v>
      </c>
    </row>
    <row r="16057" spans="1:1" x14ac:dyDescent="0.25">
      <c r="A16057">
        <v>16056</v>
      </c>
    </row>
    <row r="16058" spans="1:1" x14ac:dyDescent="0.25">
      <c r="A16058">
        <v>16057</v>
      </c>
    </row>
    <row r="16059" spans="1:1" x14ac:dyDescent="0.25">
      <c r="A16059">
        <v>16058</v>
      </c>
    </row>
    <row r="16060" spans="1:1" x14ac:dyDescent="0.25">
      <c r="A16060">
        <v>16059</v>
      </c>
    </row>
    <row r="16061" spans="1:1" x14ac:dyDescent="0.25">
      <c r="A16061">
        <v>16060</v>
      </c>
    </row>
    <row r="16062" spans="1:1" x14ac:dyDescent="0.25">
      <c r="A16062">
        <v>16061</v>
      </c>
    </row>
    <row r="16063" spans="1:1" x14ac:dyDescent="0.25">
      <c r="A16063">
        <v>16062</v>
      </c>
    </row>
    <row r="16064" spans="1:1" x14ac:dyDescent="0.25">
      <c r="A16064">
        <v>16063</v>
      </c>
    </row>
    <row r="16065" spans="1:1" x14ac:dyDescent="0.25">
      <c r="A16065">
        <v>16064</v>
      </c>
    </row>
    <row r="16066" spans="1:1" x14ac:dyDescent="0.25">
      <c r="A16066">
        <v>16065</v>
      </c>
    </row>
    <row r="16067" spans="1:1" x14ac:dyDescent="0.25">
      <c r="A16067">
        <v>16066</v>
      </c>
    </row>
    <row r="16068" spans="1:1" x14ac:dyDescent="0.25">
      <c r="A16068">
        <v>16067</v>
      </c>
    </row>
    <row r="16069" spans="1:1" x14ac:dyDescent="0.25">
      <c r="A16069">
        <v>16068</v>
      </c>
    </row>
    <row r="16070" spans="1:1" x14ac:dyDescent="0.25">
      <c r="A16070">
        <v>16069</v>
      </c>
    </row>
    <row r="16071" spans="1:1" x14ac:dyDescent="0.25">
      <c r="A16071">
        <v>16070</v>
      </c>
    </row>
    <row r="16072" spans="1:1" x14ac:dyDescent="0.25">
      <c r="A16072">
        <v>16071</v>
      </c>
    </row>
    <row r="16073" spans="1:1" x14ac:dyDescent="0.25">
      <c r="A16073">
        <v>16072</v>
      </c>
    </row>
    <row r="16074" spans="1:1" x14ac:dyDescent="0.25">
      <c r="A16074">
        <v>16073</v>
      </c>
    </row>
    <row r="16075" spans="1:1" x14ac:dyDescent="0.25">
      <c r="A16075">
        <v>16074</v>
      </c>
    </row>
    <row r="16076" spans="1:1" x14ac:dyDescent="0.25">
      <c r="A16076">
        <v>16075</v>
      </c>
    </row>
    <row r="16077" spans="1:1" x14ac:dyDescent="0.25">
      <c r="A16077">
        <v>16076</v>
      </c>
    </row>
    <row r="16078" spans="1:1" x14ac:dyDescent="0.25">
      <c r="A16078">
        <v>16077</v>
      </c>
    </row>
    <row r="16079" spans="1:1" x14ac:dyDescent="0.25">
      <c r="A16079">
        <v>16078</v>
      </c>
    </row>
    <row r="16080" spans="1:1" x14ac:dyDescent="0.25">
      <c r="A16080">
        <v>16079</v>
      </c>
    </row>
    <row r="16081" spans="1:1" x14ac:dyDescent="0.25">
      <c r="A16081">
        <v>16080</v>
      </c>
    </row>
    <row r="16082" spans="1:1" x14ac:dyDescent="0.25">
      <c r="A16082">
        <v>16081</v>
      </c>
    </row>
    <row r="16083" spans="1:1" x14ac:dyDescent="0.25">
      <c r="A16083">
        <v>16082</v>
      </c>
    </row>
    <row r="16084" spans="1:1" x14ac:dyDescent="0.25">
      <c r="A16084">
        <v>16083</v>
      </c>
    </row>
    <row r="16085" spans="1:1" x14ac:dyDescent="0.25">
      <c r="A16085">
        <v>16084</v>
      </c>
    </row>
    <row r="16086" spans="1:1" x14ac:dyDescent="0.25">
      <c r="A16086">
        <v>16085</v>
      </c>
    </row>
    <row r="16087" spans="1:1" x14ac:dyDescent="0.25">
      <c r="A16087">
        <v>16086</v>
      </c>
    </row>
    <row r="16088" spans="1:1" x14ac:dyDescent="0.25">
      <c r="A16088">
        <v>16087</v>
      </c>
    </row>
    <row r="16089" spans="1:1" x14ac:dyDescent="0.25">
      <c r="A16089">
        <v>16088</v>
      </c>
    </row>
    <row r="16090" spans="1:1" x14ac:dyDescent="0.25">
      <c r="A16090">
        <v>16089</v>
      </c>
    </row>
    <row r="16091" spans="1:1" x14ac:dyDescent="0.25">
      <c r="A16091">
        <v>16090</v>
      </c>
    </row>
    <row r="16092" spans="1:1" x14ac:dyDescent="0.25">
      <c r="A16092">
        <v>16091</v>
      </c>
    </row>
    <row r="16093" spans="1:1" x14ac:dyDescent="0.25">
      <c r="A16093">
        <v>16092</v>
      </c>
    </row>
    <row r="16094" spans="1:1" x14ac:dyDescent="0.25">
      <c r="A16094">
        <v>16093</v>
      </c>
    </row>
    <row r="16095" spans="1:1" x14ac:dyDescent="0.25">
      <c r="A16095">
        <v>16094</v>
      </c>
    </row>
    <row r="16096" spans="1:1" x14ac:dyDescent="0.25">
      <c r="A16096">
        <v>16095</v>
      </c>
    </row>
    <row r="16097" spans="1:1" x14ac:dyDescent="0.25">
      <c r="A16097">
        <v>16096</v>
      </c>
    </row>
    <row r="16098" spans="1:1" x14ac:dyDescent="0.25">
      <c r="A16098">
        <v>16097</v>
      </c>
    </row>
    <row r="16099" spans="1:1" x14ac:dyDescent="0.25">
      <c r="A16099">
        <v>16098</v>
      </c>
    </row>
    <row r="16100" spans="1:1" x14ac:dyDescent="0.25">
      <c r="A16100">
        <v>16099</v>
      </c>
    </row>
    <row r="16101" spans="1:1" x14ac:dyDescent="0.25">
      <c r="A16101">
        <v>16100</v>
      </c>
    </row>
    <row r="16102" spans="1:1" x14ac:dyDescent="0.25">
      <c r="A16102">
        <v>16101</v>
      </c>
    </row>
    <row r="16103" spans="1:1" x14ac:dyDescent="0.25">
      <c r="A16103">
        <v>16102</v>
      </c>
    </row>
    <row r="16104" spans="1:1" x14ac:dyDescent="0.25">
      <c r="A16104">
        <v>16103</v>
      </c>
    </row>
    <row r="16105" spans="1:1" x14ac:dyDescent="0.25">
      <c r="A16105">
        <v>16104</v>
      </c>
    </row>
    <row r="16106" spans="1:1" x14ac:dyDescent="0.25">
      <c r="A16106">
        <v>16105</v>
      </c>
    </row>
    <row r="16107" spans="1:1" x14ac:dyDescent="0.25">
      <c r="A16107">
        <v>16106</v>
      </c>
    </row>
    <row r="16108" spans="1:1" x14ac:dyDescent="0.25">
      <c r="A16108">
        <v>16107</v>
      </c>
    </row>
    <row r="16109" spans="1:1" x14ac:dyDescent="0.25">
      <c r="A16109">
        <v>16108</v>
      </c>
    </row>
    <row r="16110" spans="1:1" x14ac:dyDescent="0.25">
      <c r="A16110">
        <v>16109</v>
      </c>
    </row>
    <row r="16111" spans="1:1" x14ac:dyDescent="0.25">
      <c r="A16111">
        <v>16110</v>
      </c>
    </row>
    <row r="16112" spans="1:1" x14ac:dyDescent="0.25">
      <c r="A16112">
        <v>16111</v>
      </c>
    </row>
    <row r="16113" spans="1:1" x14ac:dyDescent="0.25">
      <c r="A16113">
        <v>16112</v>
      </c>
    </row>
    <row r="16114" spans="1:1" x14ac:dyDescent="0.25">
      <c r="A16114">
        <v>16113</v>
      </c>
    </row>
    <row r="16115" spans="1:1" x14ac:dyDescent="0.25">
      <c r="A16115">
        <v>16114</v>
      </c>
    </row>
    <row r="16116" spans="1:1" x14ac:dyDescent="0.25">
      <c r="A16116">
        <v>16115</v>
      </c>
    </row>
    <row r="16117" spans="1:1" x14ac:dyDescent="0.25">
      <c r="A16117">
        <v>16116</v>
      </c>
    </row>
    <row r="16118" spans="1:1" x14ac:dyDescent="0.25">
      <c r="A16118">
        <v>16117</v>
      </c>
    </row>
    <row r="16119" spans="1:1" x14ac:dyDescent="0.25">
      <c r="A16119">
        <v>16118</v>
      </c>
    </row>
    <row r="16120" spans="1:1" x14ac:dyDescent="0.25">
      <c r="A16120">
        <v>16119</v>
      </c>
    </row>
    <row r="16121" spans="1:1" x14ac:dyDescent="0.25">
      <c r="A16121">
        <v>16120</v>
      </c>
    </row>
    <row r="16122" spans="1:1" x14ac:dyDescent="0.25">
      <c r="A16122">
        <v>16121</v>
      </c>
    </row>
    <row r="16123" spans="1:1" x14ac:dyDescent="0.25">
      <c r="A16123">
        <v>16122</v>
      </c>
    </row>
    <row r="16124" spans="1:1" x14ac:dyDescent="0.25">
      <c r="A16124">
        <v>16123</v>
      </c>
    </row>
    <row r="16125" spans="1:1" x14ac:dyDescent="0.25">
      <c r="A16125">
        <v>16124</v>
      </c>
    </row>
    <row r="16126" spans="1:1" x14ac:dyDescent="0.25">
      <c r="A16126">
        <v>16125</v>
      </c>
    </row>
    <row r="16127" spans="1:1" x14ac:dyDescent="0.25">
      <c r="A16127">
        <v>16126</v>
      </c>
    </row>
    <row r="16128" spans="1:1" x14ac:dyDescent="0.25">
      <c r="A16128">
        <v>16127</v>
      </c>
    </row>
    <row r="16129" spans="1:1" x14ac:dyDescent="0.25">
      <c r="A16129">
        <v>16128</v>
      </c>
    </row>
    <row r="16130" spans="1:1" x14ac:dyDescent="0.25">
      <c r="A16130">
        <v>16129</v>
      </c>
    </row>
    <row r="16131" spans="1:1" x14ac:dyDescent="0.25">
      <c r="A16131">
        <v>16130</v>
      </c>
    </row>
    <row r="16132" spans="1:1" x14ac:dyDescent="0.25">
      <c r="A16132">
        <v>16131</v>
      </c>
    </row>
    <row r="16133" spans="1:1" x14ac:dyDescent="0.25">
      <c r="A16133">
        <v>16132</v>
      </c>
    </row>
    <row r="16134" spans="1:1" x14ac:dyDescent="0.25">
      <c r="A16134">
        <v>16133</v>
      </c>
    </row>
    <row r="16135" spans="1:1" x14ac:dyDescent="0.25">
      <c r="A16135">
        <v>16134</v>
      </c>
    </row>
    <row r="16136" spans="1:1" x14ac:dyDescent="0.25">
      <c r="A16136">
        <v>16135</v>
      </c>
    </row>
    <row r="16137" spans="1:1" x14ac:dyDescent="0.25">
      <c r="A16137">
        <v>16136</v>
      </c>
    </row>
    <row r="16138" spans="1:1" x14ac:dyDescent="0.25">
      <c r="A16138">
        <v>16137</v>
      </c>
    </row>
    <row r="16139" spans="1:1" x14ac:dyDescent="0.25">
      <c r="A16139">
        <v>16138</v>
      </c>
    </row>
    <row r="16140" spans="1:1" x14ac:dyDescent="0.25">
      <c r="A16140">
        <v>16139</v>
      </c>
    </row>
    <row r="16141" spans="1:1" x14ac:dyDescent="0.25">
      <c r="A16141">
        <v>16140</v>
      </c>
    </row>
    <row r="16142" spans="1:1" x14ac:dyDescent="0.25">
      <c r="A16142">
        <v>16141</v>
      </c>
    </row>
    <row r="16143" spans="1:1" x14ac:dyDescent="0.25">
      <c r="A16143">
        <v>16142</v>
      </c>
    </row>
    <row r="16144" spans="1:1" x14ac:dyDescent="0.25">
      <c r="A16144">
        <v>16143</v>
      </c>
    </row>
    <row r="16145" spans="1:1" x14ac:dyDescent="0.25">
      <c r="A16145">
        <v>16144</v>
      </c>
    </row>
    <row r="16146" spans="1:1" x14ac:dyDescent="0.25">
      <c r="A16146">
        <v>16145</v>
      </c>
    </row>
    <row r="16147" spans="1:1" x14ac:dyDescent="0.25">
      <c r="A16147">
        <v>16146</v>
      </c>
    </row>
    <row r="16148" spans="1:1" x14ac:dyDescent="0.25">
      <c r="A16148">
        <v>16147</v>
      </c>
    </row>
    <row r="16149" spans="1:1" x14ac:dyDescent="0.25">
      <c r="A16149">
        <v>16148</v>
      </c>
    </row>
    <row r="16150" spans="1:1" x14ac:dyDescent="0.25">
      <c r="A16150">
        <v>16149</v>
      </c>
    </row>
    <row r="16151" spans="1:1" x14ac:dyDescent="0.25">
      <c r="A16151">
        <v>16150</v>
      </c>
    </row>
    <row r="16152" spans="1:1" x14ac:dyDescent="0.25">
      <c r="A16152">
        <v>16151</v>
      </c>
    </row>
    <row r="16153" spans="1:1" x14ac:dyDescent="0.25">
      <c r="A16153">
        <v>16152</v>
      </c>
    </row>
    <row r="16154" spans="1:1" x14ac:dyDescent="0.25">
      <c r="A16154">
        <v>16153</v>
      </c>
    </row>
    <row r="16155" spans="1:1" x14ac:dyDescent="0.25">
      <c r="A16155">
        <v>16154</v>
      </c>
    </row>
    <row r="16156" spans="1:1" x14ac:dyDescent="0.25">
      <c r="A16156">
        <v>16155</v>
      </c>
    </row>
    <row r="16157" spans="1:1" x14ac:dyDescent="0.25">
      <c r="A16157">
        <v>16156</v>
      </c>
    </row>
    <row r="16158" spans="1:1" x14ac:dyDescent="0.25">
      <c r="A16158">
        <v>16157</v>
      </c>
    </row>
    <row r="16159" spans="1:1" x14ac:dyDescent="0.25">
      <c r="A16159">
        <v>16158</v>
      </c>
    </row>
    <row r="16160" spans="1:1" x14ac:dyDescent="0.25">
      <c r="A16160">
        <v>16159</v>
      </c>
    </row>
    <row r="16161" spans="1:1" x14ac:dyDescent="0.25">
      <c r="A16161">
        <v>16160</v>
      </c>
    </row>
    <row r="16162" spans="1:1" x14ac:dyDescent="0.25">
      <c r="A16162">
        <v>16161</v>
      </c>
    </row>
    <row r="16163" spans="1:1" x14ac:dyDescent="0.25">
      <c r="A16163">
        <v>16162</v>
      </c>
    </row>
    <row r="16164" spans="1:1" x14ac:dyDescent="0.25">
      <c r="A16164">
        <v>16163</v>
      </c>
    </row>
    <row r="16165" spans="1:1" x14ac:dyDescent="0.25">
      <c r="A16165">
        <v>16164</v>
      </c>
    </row>
    <row r="16166" spans="1:1" x14ac:dyDescent="0.25">
      <c r="A16166">
        <v>16165</v>
      </c>
    </row>
    <row r="16167" spans="1:1" x14ac:dyDescent="0.25">
      <c r="A16167">
        <v>16166</v>
      </c>
    </row>
    <row r="16168" spans="1:1" x14ac:dyDescent="0.25">
      <c r="A16168">
        <v>16167</v>
      </c>
    </row>
    <row r="16169" spans="1:1" x14ac:dyDescent="0.25">
      <c r="A16169">
        <v>16168</v>
      </c>
    </row>
    <row r="16170" spans="1:1" x14ac:dyDescent="0.25">
      <c r="A16170">
        <v>16169</v>
      </c>
    </row>
    <row r="16171" spans="1:1" x14ac:dyDescent="0.25">
      <c r="A16171">
        <v>16170</v>
      </c>
    </row>
    <row r="16172" spans="1:1" x14ac:dyDescent="0.25">
      <c r="A16172">
        <v>16171</v>
      </c>
    </row>
    <row r="16173" spans="1:1" x14ac:dyDescent="0.25">
      <c r="A16173">
        <v>16172</v>
      </c>
    </row>
    <row r="16174" spans="1:1" x14ac:dyDescent="0.25">
      <c r="A16174">
        <v>16173</v>
      </c>
    </row>
    <row r="16175" spans="1:1" x14ac:dyDescent="0.25">
      <c r="A16175">
        <v>16174</v>
      </c>
    </row>
    <row r="16176" spans="1:1" x14ac:dyDescent="0.25">
      <c r="A16176">
        <v>16175</v>
      </c>
    </row>
    <row r="16177" spans="1:1" x14ac:dyDescent="0.25">
      <c r="A16177">
        <v>16176</v>
      </c>
    </row>
    <row r="16178" spans="1:1" x14ac:dyDescent="0.25">
      <c r="A16178">
        <v>16177</v>
      </c>
    </row>
    <row r="16179" spans="1:1" x14ac:dyDescent="0.25">
      <c r="A16179">
        <v>16178</v>
      </c>
    </row>
    <row r="16180" spans="1:1" x14ac:dyDescent="0.25">
      <c r="A16180">
        <v>16179</v>
      </c>
    </row>
    <row r="16181" spans="1:1" x14ac:dyDescent="0.25">
      <c r="A16181">
        <v>16180</v>
      </c>
    </row>
    <row r="16182" spans="1:1" x14ac:dyDescent="0.25">
      <c r="A16182">
        <v>16181</v>
      </c>
    </row>
    <row r="16183" spans="1:1" x14ac:dyDescent="0.25">
      <c r="A16183">
        <v>16182</v>
      </c>
    </row>
    <row r="16184" spans="1:1" x14ac:dyDescent="0.25">
      <c r="A16184">
        <v>16183</v>
      </c>
    </row>
    <row r="16185" spans="1:1" x14ac:dyDescent="0.25">
      <c r="A16185">
        <v>16184</v>
      </c>
    </row>
    <row r="16186" spans="1:1" x14ac:dyDescent="0.25">
      <c r="A16186">
        <v>16185</v>
      </c>
    </row>
    <row r="16187" spans="1:1" x14ac:dyDescent="0.25">
      <c r="A16187">
        <v>16186</v>
      </c>
    </row>
    <row r="16188" spans="1:1" x14ac:dyDescent="0.25">
      <c r="A16188">
        <v>16187</v>
      </c>
    </row>
    <row r="16189" spans="1:1" x14ac:dyDescent="0.25">
      <c r="A16189">
        <v>16188</v>
      </c>
    </row>
    <row r="16190" spans="1:1" x14ac:dyDescent="0.25">
      <c r="A16190">
        <v>16189</v>
      </c>
    </row>
    <row r="16191" spans="1:1" x14ac:dyDescent="0.25">
      <c r="A16191">
        <v>16190</v>
      </c>
    </row>
    <row r="16192" spans="1:1" x14ac:dyDescent="0.25">
      <c r="A16192">
        <v>16191</v>
      </c>
    </row>
    <row r="16193" spans="1:1" x14ac:dyDescent="0.25">
      <c r="A16193">
        <v>16192</v>
      </c>
    </row>
    <row r="16194" spans="1:1" x14ac:dyDescent="0.25">
      <c r="A16194">
        <v>16193</v>
      </c>
    </row>
    <row r="16195" spans="1:1" x14ac:dyDescent="0.25">
      <c r="A16195">
        <v>16194</v>
      </c>
    </row>
    <row r="16196" spans="1:1" x14ac:dyDescent="0.25">
      <c r="A16196">
        <v>16195</v>
      </c>
    </row>
    <row r="16197" spans="1:1" x14ac:dyDescent="0.25">
      <c r="A16197">
        <v>16196</v>
      </c>
    </row>
    <row r="16198" spans="1:1" x14ac:dyDescent="0.25">
      <c r="A16198">
        <v>16197</v>
      </c>
    </row>
    <row r="16199" spans="1:1" x14ac:dyDescent="0.25">
      <c r="A16199">
        <v>16198</v>
      </c>
    </row>
    <row r="16200" spans="1:1" x14ac:dyDescent="0.25">
      <c r="A16200">
        <v>16199</v>
      </c>
    </row>
    <row r="16201" spans="1:1" x14ac:dyDescent="0.25">
      <c r="A16201">
        <v>16200</v>
      </c>
    </row>
    <row r="16202" spans="1:1" x14ac:dyDescent="0.25">
      <c r="A16202">
        <v>16201</v>
      </c>
    </row>
    <row r="16203" spans="1:1" x14ac:dyDescent="0.25">
      <c r="A16203">
        <v>16202</v>
      </c>
    </row>
    <row r="16204" spans="1:1" x14ac:dyDescent="0.25">
      <c r="A16204">
        <v>16203</v>
      </c>
    </row>
    <row r="16205" spans="1:1" x14ac:dyDescent="0.25">
      <c r="A16205">
        <v>16204</v>
      </c>
    </row>
    <row r="16206" spans="1:1" x14ac:dyDescent="0.25">
      <c r="A16206">
        <v>16205</v>
      </c>
    </row>
    <row r="16207" spans="1:1" x14ac:dyDescent="0.25">
      <c r="A16207">
        <v>16206</v>
      </c>
    </row>
    <row r="16208" spans="1:1" x14ac:dyDescent="0.25">
      <c r="A16208">
        <v>16207</v>
      </c>
    </row>
    <row r="16209" spans="1:1" x14ac:dyDescent="0.25">
      <c r="A16209">
        <v>16208</v>
      </c>
    </row>
    <row r="16210" spans="1:1" x14ac:dyDescent="0.25">
      <c r="A16210">
        <v>16209</v>
      </c>
    </row>
    <row r="16211" spans="1:1" x14ac:dyDescent="0.25">
      <c r="A16211">
        <v>16210</v>
      </c>
    </row>
    <row r="16212" spans="1:1" x14ac:dyDescent="0.25">
      <c r="A16212">
        <v>16211</v>
      </c>
    </row>
    <row r="16213" spans="1:1" x14ac:dyDescent="0.25">
      <c r="A16213">
        <v>16212</v>
      </c>
    </row>
    <row r="16214" spans="1:1" x14ac:dyDescent="0.25">
      <c r="A16214">
        <v>16213</v>
      </c>
    </row>
    <row r="16215" spans="1:1" x14ac:dyDescent="0.25">
      <c r="A16215">
        <v>16214</v>
      </c>
    </row>
    <row r="16216" spans="1:1" x14ac:dyDescent="0.25">
      <c r="A16216">
        <v>16215</v>
      </c>
    </row>
    <row r="16217" spans="1:1" x14ac:dyDescent="0.25">
      <c r="A16217">
        <v>16216</v>
      </c>
    </row>
    <row r="16218" spans="1:1" x14ac:dyDescent="0.25">
      <c r="A16218">
        <v>16217</v>
      </c>
    </row>
    <row r="16219" spans="1:1" x14ac:dyDescent="0.25">
      <c r="A16219">
        <v>16218</v>
      </c>
    </row>
    <row r="16220" spans="1:1" x14ac:dyDescent="0.25">
      <c r="A16220">
        <v>16219</v>
      </c>
    </row>
    <row r="16221" spans="1:1" x14ac:dyDescent="0.25">
      <c r="A16221">
        <v>16220</v>
      </c>
    </row>
    <row r="16222" spans="1:1" x14ac:dyDescent="0.25">
      <c r="A16222">
        <v>16221</v>
      </c>
    </row>
    <row r="16223" spans="1:1" x14ac:dyDescent="0.25">
      <c r="A16223">
        <v>16222</v>
      </c>
    </row>
    <row r="16224" spans="1:1" x14ac:dyDescent="0.25">
      <c r="A16224">
        <v>16223</v>
      </c>
    </row>
    <row r="16225" spans="1:1" x14ac:dyDescent="0.25">
      <c r="A16225">
        <v>16224</v>
      </c>
    </row>
    <row r="16226" spans="1:1" x14ac:dyDescent="0.25">
      <c r="A16226">
        <v>16225</v>
      </c>
    </row>
    <row r="16227" spans="1:1" x14ac:dyDescent="0.25">
      <c r="A16227">
        <v>16226</v>
      </c>
    </row>
    <row r="16228" spans="1:1" x14ac:dyDescent="0.25">
      <c r="A16228">
        <v>16227</v>
      </c>
    </row>
    <row r="16229" spans="1:1" x14ac:dyDescent="0.25">
      <c r="A16229">
        <v>16228</v>
      </c>
    </row>
    <row r="16230" spans="1:1" x14ac:dyDescent="0.25">
      <c r="A16230">
        <v>16229</v>
      </c>
    </row>
    <row r="16231" spans="1:1" x14ac:dyDescent="0.25">
      <c r="A16231">
        <v>16230</v>
      </c>
    </row>
    <row r="16232" spans="1:1" x14ac:dyDescent="0.25">
      <c r="A16232">
        <v>16231</v>
      </c>
    </row>
    <row r="16233" spans="1:1" x14ac:dyDescent="0.25">
      <c r="A16233">
        <v>16232</v>
      </c>
    </row>
    <row r="16234" spans="1:1" x14ac:dyDescent="0.25">
      <c r="A16234">
        <v>16233</v>
      </c>
    </row>
    <row r="16235" spans="1:1" x14ac:dyDescent="0.25">
      <c r="A16235">
        <v>16234</v>
      </c>
    </row>
    <row r="16236" spans="1:1" x14ac:dyDescent="0.25">
      <c r="A16236">
        <v>16235</v>
      </c>
    </row>
    <row r="16237" spans="1:1" x14ac:dyDescent="0.25">
      <c r="A16237">
        <v>16236</v>
      </c>
    </row>
    <row r="16238" spans="1:1" x14ac:dyDescent="0.25">
      <c r="A16238">
        <v>16237</v>
      </c>
    </row>
    <row r="16239" spans="1:1" x14ac:dyDescent="0.25">
      <c r="A16239">
        <v>16238</v>
      </c>
    </row>
    <row r="16240" spans="1:1" x14ac:dyDescent="0.25">
      <c r="A16240">
        <v>16239</v>
      </c>
    </row>
    <row r="16241" spans="1:1" x14ac:dyDescent="0.25">
      <c r="A16241">
        <v>16240</v>
      </c>
    </row>
    <row r="16242" spans="1:1" x14ac:dyDescent="0.25">
      <c r="A16242">
        <v>16241</v>
      </c>
    </row>
    <row r="16243" spans="1:1" x14ac:dyDescent="0.25">
      <c r="A16243">
        <v>16242</v>
      </c>
    </row>
    <row r="16244" spans="1:1" x14ac:dyDescent="0.25">
      <c r="A16244">
        <v>16243</v>
      </c>
    </row>
    <row r="16245" spans="1:1" x14ac:dyDescent="0.25">
      <c r="A16245">
        <v>16244</v>
      </c>
    </row>
    <row r="16246" spans="1:1" x14ac:dyDescent="0.25">
      <c r="A16246">
        <v>16245</v>
      </c>
    </row>
    <row r="16247" spans="1:1" x14ac:dyDescent="0.25">
      <c r="A16247">
        <v>16246</v>
      </c>
    </row>
    <row r="16248" spans="1:1" x14ac:dyDescent="0.25">
      <c r="A16248">
        <v>16247</v>
      </c>
    </row>
    <row r="16249" spans="1:1" x14ac:dyDescent="0.25">
      <c r="A16249">
        <v>16248</v>
      </c>
    </row>
    <row r="16250" spans="1:1" x14ac:dyDescent="0.25">
      <c r="A16250">
        <v>16249</v>
      </c>
    </row>
    <row r="16251" spans="1:1" x14ac:dyDescent="0.25">
      <c r="A16251">
        <v>16250</v>
      </c>
    </row>
    <row r="16252" spans="1:1" x14ac:dyDescent="0.25">
      <c r="A16252">
        <v>16251</v>
      </c>
    </row>
    <row r="16253" spans="1:1" x14ac:dyDescent="0.25">
      <c r="A16253">
        <v>16252</v>
      </c>
    </row>
    <row r="16254" spans="1:1" x14ac:dyDescent="0.25">
      <c r="A16254">
        <v>16253</v>
      </c>
    </row>
    <row r="16255" spans="1:1" x14ac:dyDescent="0.25">
      <c r="A16255">
        <v>16254</v>
      </c>
    </row>
    <row r="16256" spans="1:1" x14ac:dyDescent="0.25">
      <c r="A16256">
        <v>16255</v>
      </c>
    </row>
    <row r="16257" spans="1:1" x14ac:dyDescent="0.25">
      <c r="A16257">
        <v>16256</v>
      </c>
    </row>
    <row r="16258" spans="1:1" x14ac:dyDescent="0.25">
      <c r="A16258">
        <v>16257</v>
      </c>
    </row>
    <row r="16259" spans="1:1" x14ac:dyDescent="0.25">
      <c r="A16259">
        <v>16258</v>
      </c>
    </row>
    <row r="16260" spans="1:1" x14ac:dyDescent="0.25">
      <c r="A16260">
        <v>16259</v>
      </c>
    </row>
    <row r="16261" spans="1:1" x14ac:dyDescent="0.25">
      <c r="A16261">
        <v>16260</v>
      </c>
    </row>
    <row r="16262" spans="1:1" x14ac:dyDescent="0.25">
      <c r="A16262">
        <v>16261</v>
      </c>
    </row>
    <row r="16263" spans="1:1" x14ac:dyDescent="0.25">
      <c r="A16263">
        <v>16262</v>
      </c>
    </row>
    <row r="16264" spans="1:1" x14ac:dyDescent="0.25">
      <c r="A16264">
        <v>16263</v>
      </c>
    </row>
    <row r="16265" spans="1:1" x14ac:dyDescent="0.25">
      <c r="A16265">
        <v>16264</v>
      </c>
    </row>
    <row r="16266" spans="1:1" x14ac:dyDescent="0.25">
      <c r="A16266">
        <v>16265</v>
      </c>
    </row>
    <row r="16267" spans="1:1" x14ac:dyDescent="0.25">
      <c r="A16267">
        <v>16266</v>
      </c>
    </row>
    <row r="16268" spans="1:1" x14ac:dyDescent="0.25">
      <c r="A16268">
        <v>16267</v>
      </c>
    </row>
    <row r="16269" spans="1:1" x14ac:dyDescent="0.25">
      <c r="A16269">
        <v>16268</v>
      </c>
    </row>
    <row r="16270" spans="1:1" x14ac:dyDescent="0.25">
      <c r="A16270">
        <v>16269</v>
      </c>
    </row>
    <row r="16271" spans="1:1" x14ac:dyDescent="0.25">
      <c r="A16271">
        <v>16270</v>
      </c>
    </row>
    <row r="16272" spans="1:1" x14ac:dyDescent="0.25">
      <c r="A16272">
        <v>16271</v>
      </c>
    </row>
    <row r="16273" spans="1:1" x14ac:dyDescent="0.25">
      <c r="A16273">
        <v>16272</v>
      </c>
    </row>
    <row r="16274" spans="1:1" x14ac:dyDescent="0.25">
      <c r="A16274">
        <v>16273</v>
      </c>
    </row>
    <row r="16275" spans="1:1" x14ac:dyDescent="0.25">
      <c r="A16275">
        <v>16274</v>
      </c>
    </row>
    <row r="16276" spans="1:1" x14ac:dyDescent="0.25">
      <c r="A16276">
        <v>16275</v>
      </c>
    </row>
    <row r="16277" spans="1:1" x14ac:dyDescent="0.25">
      <c r="A16277">
        <v>16276</v>
      </c>
    </row>
    <row r="16278" spans="1:1" x14ac:dyDescent="0.25">
      <c r="A16278">
        <v>16277</v>
      </c>
    </row>
    <row r="16279" spans="1:1" x14ac:dyDescent="0.25">
      <c r="A16279">
        <v>16278</v>
      </c>
    </row>
    <row r="16280" spans="1:1" x14ac:dyDescent="0.25">
      <c r="A16280">
        <v>16279</v>
      </c>
    </row>
    <row r="16281" spans="1:1" x14ac:dyDescent="0.25">
      <c r="A16281">
        <v>16280</v>
      </c>
    </row>
    <row r="16282" spans="1:1" x14ac:dyDescent="0.25">
      <c r="A16282">
        <v>16281</v>
      </c>
    </row>
    <row r="16283" spans="1:1" x14ac:dyDescent="0.25">
      <c r="A16283">
        <v>16282</v>
      </c>
    </row>
    <row r="16284" spans="1:1" x14ac:dyDescent="0.25">
      <c r="A16284">
        <v>16283</v>
      </c>
    </row>
    <row r="16285" spans="1:1" x14ac:dyDescent="0.25">
      <c r="A16285">
        <v>16284</v>
      </c>
    </row>
    <row r="16286" spans="1:1" x14ac:dyDescent="0.25">
      <c r="A16286">
        <v>16285</v>
      </c>
    </row>
    <row r="16287" spans="1:1" x14ac:dyDescent="0.25">
      <c r="A16287">
        <v>16286</v>
      </c>
    </row>
    <row r="16288" spans="1:1" x14ac:dyDescent="0.25">
      <c r="A16288">
        <v>16287</v>
      </c>
    </row>
    <row r="16289" spans="1:1" x14ac:dyDescent="0.25">
      <c r="A16289">
        <v>16288</v>
      </c>
    </row>
    <row r="16290" spans="1:1" x14ac:dyDescent="0.25">
      <c r="A16290">
        <v>16289</v>
      </c>
    </row>
    <row r="16291" spans="1:1" x14ac:dyDescent="0.25">
      <c r="A16291">
        <v>16290</v>
      </c>
    </row>
    <row r="16292" spans="1:1" x14ac:dyDescent="0.25">
      <c r="A16292">
        <v>16291</v>
      </c>
    </row>
    <row r="16293" spans="1:1" x14ac:dyDescent="0.25">
      <c r="A16293">
        <v>16292</v>
      </c>
    </row>
    <row r="16294" spans="1:1" x14ac:dyDescent="0.25">
      <c r="A16294">
        <v>16293</v>
      </c>
    </row>
    <row r="16295" spans="1:1" x14ac:dyDescent="0.25">
      <c r="A16295">
        <v>16294</v>
      </c>
    </row>
    <row r="16296" spans="1:1" x14ac:dyDescent="0.25">
      <c r="A16296">
        <v>16295</v>
      </c>
    </row>
    <row r="16297" spans="1:1" x14ac:dyDescent="0.25">
      <c r="A16297">
        <v>16296</v>
      </c>
    </row>
    <row r="16298" spans="1:1" x14ac:dyDescent="0.25">
      <c r="A16298">
        <v>16297</v>
      </c>
    </row>
    <row r="16299" spans="1:1" x14ac:dyDescent="0.25">
      <c r="A16299">
        <v>16298</v>
      </c>
    </row>
    <row r="16300" spans="1:1" x14ac:dyDescent="0.25">
      <c r="A16300">
        <v>16299</v>
      </c>
    </row>
    <row r="16301" spans="1:1" x14ac:dyDescent="0.25">
      <c r="A16301">
        <v>16300</v>
      </c>
    </row>
    <row r="16302" spans="1:1" x14ac:dyDescent="0.25">
      <c r="A16302">
        <v>16301</v>
      </c>
    </row>
    <row r="16303" spans="1:1" x14ac:dyDescent="0.25">
      <c r="A16303">
        <v>16302</v>
      </c>
    </row>
    <row r="16304" spans="1:1" x14ac:dyDescent="0.25">
      <c r="A16304">
        <v>16303</v>
      </c>
    </row>
    <row r="16305" spans="1:1" x14ac:dyDescent="0.25">
      <c r="A16305">
        <v>16304</v>
      </c>
    </row>
    <row r="16306" spans="1:1" x14ac:dyDescent="0.25">
      <c r="A16306">
        <v>16305</v>
      </c>
    </row>
    <row r="16307" spans="1:1" x14ac:dyDescent="0.25">
      <c r="A16307">
        <v>16306</v>
      </c>
    </row>
    <row r="16308" spans="1:1" x14ac:dyDescent="0.25">
      <c r="A16308">
        <v>16307</v>
      </c>
    </row>
    <row r="16309" spans="1:1" x14ac:dyDescent="0.25">
      <c r="A16309">
        <v>16308</v>
      </c>
    </row>
    <row r="16310" spans="1:1" x14ac:dyDescent="0.25">
      <c r="A16310">
        <v>16309</v>
      </c>
    </row>
    <row r="16311" spans="1:1" x14ac:dyDescent="0.25">
      <c r="A16311">
        <v>16310</v>
      </c>
    </row>
    <row r="16312" spans="1:1" x14ac:dyDescent="0.25">
      <c r="A16312">
        <v>16311</v>
      </c>
    </row>
    <row r="16313" spans="1:1" x14ac:dyDescent="0.25">
      <c r="A16313">
        <v>16312</v>
      </c>
    </row>
    <row r="16314" spans="1:1" x14ac:dyDescent="0.25">
      <c r="A16314">
        <v>16313</v>
      </c>
    </row>
    <row r="16315" spans="1:1" x14ac:dyDescent="0.25">
      <c r="A16315">
        <v>16314</v>
      </c>
    </row>
    <row r="16316" spans="1:1" x14ac:dyDescent="0.25">
      <c r="A16316">
        <v>16315</v>
      </c>
    </row>
    <row r="16317" spans="1:1" x14ac:dyDescent="0.25">
      <c r="A16317">
        <v>16316</v>
      </c>
    </row>
    <row r="16318" spans="1:1" x14ac:dyDescent="0.25">
      <c r="A16318">
        <v>16317</v>
      </c>
    </row>
    <row r="16319" spans="1:1" x14ac:dyDescent="0.25">
      <c r="A16319">
        <v>16318</v>
      </c>
    </row>
    <row r="16320" spans="1:1" x14ac:dyDescent="0.25">
      <c r="A16320">
        <v>16319</v>
      </c>
    </row>
    <row r="16321" spans="1:1" x14ac:dyDescent="0.25">
      <c r="A16321">
        <v>16320</v>
      </c>
    </row>
    <row r="16322" spans="1:1" x14ac:dyDescent="0.25">
      <c r="A16322">
        <v>16321</v>
      </c>
    </row>
    <row r="16323" spans="1:1" x14ac:dyDescent="0.25">
      <c r="A16323">
        <v>16322</v>
      </c>
    </row>
    <row r="16324" spans="1:1" x14ac:dyDescent="0.25">
      <c r="A16324">
        <v>16323</v>
      </c>
    </row>
    <row r="16325" spans="1:1" x14ac:dyDescent="0.25">
      <c r="A16325">
        <v>16324</v>
      </c>
    </row>
    <row r="16326" spans="1:1" x14ac:dyDescent="0.25">
      <c r="A16326">
        <v>16325</v>
      </c>
    </row>
    <row r="16327" spans="1:1" x14ac:dyDescent="0.25">
      <c r="A16327">
        <v>16326</v>
      </c>
    </row>
    <row r="16328" spans="1:1" x14ac:dyDescent="0.25">
      <c r="A16328">
        <v>16327</v>
      </c>
    </row>
    <row r="16329" spans="1:1" x14ac:dyDescent="0.25">
      <c r="A16329">
        <v>16328</v>
      </c>
    </row>
    <row r="16330" spans="1:1" x14ac:dyDescent="0.25">
      <c r="A16330">
        <v>16329</v>
      </c>
    </row>
    <row r="16331" spans="1:1" x14ac:dyDescent="0.25">
      <c r="A16331">
        <v>16330</v>
      </c>
    </row>
    <row r="16332" spans="1:1" x14ac:dyDescent="0.25">
      <c r="A16332">
        <v>16331</v>
      </c>
    </row>
    <row r="16333" spans="1:1" x14ac:dyDescent="0.25">
      <c r="A16333">
        <v>16332</v>
      </c>
    </row>
    <row r="16334" spans="1:1" x14ac:dyDescent="0.25">
      <c r="A16334">
        <v>16333</v>
      </c>
    </row>
    <row r="16335" spans="1:1" x14ac:dyDescent="0.25">
      <c r="A16335">
        <v>16334</v>
      </c>
    </row>
    <row r="16336" spans="1:1" x14ac:dyDescent="0.25">
      <c r="A16336">
        <v>16335</v>
      </c>
    </row>
    <row r="16337" spans="1:1" x14ac:dyDescent="0.25">
      <c r="A16337">
        <v>16336</v>
      </c>
    </row>
    <row r="16338" spans="1:1" x14ac:dyDescent="0.25">
      <c r="A16338">
        <v>16337</v>
      </c>
    </row>
    <row r="16339" spans="1:1" x14ac:dyDescent="0.25">
      <c r="A16339">
        <v>16338</v>
      </c>
    </row>
    <row r="16340" spans="1:1" x14ac:dyDescent="0.25">
      <c r="A16340">
        <v>16339</v>
      </c>
    </row>
    <row r="16341" spans="1:1" x14ac:dyDescent="0.25">
      <c r="A16341">
        <v>16340</v>
      </c>
    </row>
    <row r="16342" spans="1:1" x14ac:dyDescent="0.25">
      <c r="A16342">
        <v>16341</v>
      </c>
    </row>
    <row r="16343" spans="1:1" x14ac:dyDescent="0.25">
      <c r="A16343">
        <v>16342</v>
      </c>
    </row>
    <row r="16344" spans="1:1" x14ac:dyDescent="0.25">
      <c r="A16344">
        <v>16343</v>
      </c>
    </row>
    <row r="16345" spans="1:1" x14ac:dyDescent="0.25">
      <c r="A16345">
        <v>16344</v>
      </c>
    </row>
    <row r="16346" spans="1:1" x14ac:dyDescent="0.25">
      <c r="A16346">
        <v>16345</v>
      </c>
    </row>
    <row r="16347" spans="1:1" x14ac:dyDescent="0.25">
      <c r="A16347">
        <v>16346</v>
      </c>
    </row>
    <row r="16348" spans="1:1" x14ac:dyDescent="0.25">
      <c r="A16348">
        <v>16347</v>
      </c>
    </row>
    <row r="16349" spans="1:1" x14ac:dyDescent="0.25">
      <c r="A16349">
        <v>16348</v>
      </c>
    </row>
    <row r="16350" spans="1:1" x14ac:dyDescent="0.25">
      <c r="A16350">
        <v>16349</v>
      </c>
    </row>
    <row r="16351" spans="1:1" x14ac:dyDescent="0.25">
      <c r="A16351">
        <v>16350</v>
      </c>
    </row>
    <row r="16352" spans="1:1" x14ac:dyDescent="0.25">
      <c r="A16352">
        <v>16351</v>
      </c>
    </row>
    <row r="16353" spans="1:1" x14ac:dyDescent="0.25">
      <c r="A16353">
        <v>16352</v>
      </c>
    </row>
    <row r="16354" spans="1:1" x14ac:dyDescent="0.25">
      <c r="A16354">
        <v>16353</v>
      </c>
    </row>
    <row r="16355" spans="1:1" x14ac:dyDescent="0.25">
      <c r="A16355">
        <v>16354</v>
      </c>
    </row>
    <row r="16356" spans="1:1" x14ac:dyDescent="0.25">
      <c r="A16356">
        <v>16355</v>
      </c>
    </row>
    <row r="16357" spans="1:1" x14ac:dyDescent="0.25">
      <c r="A16357">
        <v>16356</v>
      </c>
    </row>
    <row r="16358" spans="1:1" x14ac:dyDescent="0.25">
      <c r="A16358">
        <v>16357</v>
      </c>
    </row>
    <row r="16359" spans="1:1" x14ac:dyDescent="0.25">
      <c r="A16359">
        <v>16358</v>
      </c>
    </row>
    <row r="16360" spans="1:1" x14ac:dyDescent="0.25">
      <c r="A16360">
        <v>16359</v>
      </c>
    </row>
    <row r="16361" spans="1:1" x14ac:dyDescent="0.25">
      <c r="A16361">
        <v>16360</v>
      </c>
    </row>
    <row r="16362" spans="1:1" x14ac:dyDescent="0.25">
      <c r="A16362">
        <v>16361</v>
      </c>
    </row>
    <row r="16363" spans="1:1" x14ac:dyDescent="0.25">
      <c r="A16363">
        <v>16362</v>
      </c>
    </row>
    <row r="16364" spans="1:1" x14ac:dyDescent="0.25">
      <c r="A16364">
        <v>16363</v>
      </c>
    </row>
    <row r="16365" spans="1:1" x14ac:dyDescent="0.25">
      <c r="A16365">
        <v>16364</v>
      </c>
    </row>
    <row r="16366" spans="1:1" x14ac:dyDescent="0.25">
      <c r="A16366">
        <v>16365</v>
      </c>
    </row>
    <row r="16367" spans="1:1" x14ac:dyDescent="0.25">
      <c r="A16367">
        <v>16366</v>
      </c>
    </row>
    <row r="16368" spans="1:1" x14ac:dyDescent="0.25">
      <c r="A16368">
        <v>16367</v>
      </c>
    </row>
    <row r="16369" spans="1:1" x14ac:dyDescent="0.25">
      <c r="A16369">
        <v>16368</v>
      </c>
    </row>
    <row r="16370" spans="1:1" x14ac:dyDescent="0.25">
      <c r="A16370">
        <v>16369</v>
      </c>
    </row>
    <row r="16371" spans="1:1" x14ac:dyDescent="0.25">
      <c r="A16371">
        <v>16370</v>
      </c>
    </row>
    <row r="16372" spans="1:1" x14ac:dyDescent="0.25">
      <c r="A16372">
        <v>16371</v>
      </c>
    </row>
    <row r="16373" spans="1:1" x14ac:dyDescent="0.25">
      <c r="A16373">
        <v>16372</v>
      </c>
    </row>
    <row r="16374" spans="1:1" x14ac:dyDescent="0.25">
      <c r="A16374">
        <v>16373</v>
      </c>
    </row>
    <row r="16375" spans="1:1" x14ac:dyDescent="0.25">
      <c r="A16375">
        <v>16374</v>
      </c>
    </row>
    <row r="16376" spans="1:1" x14ac:dyDescent="0.25">
      <c r="A16376">
        <v>16375</v>
      </c>
    </row>
    <row r="16377" spans="1:1" x14ac:dyDescent="0.25">
      <c r="A16377">
        <v>16376</v>
      </c>
    </row>
    <row r="16378" spans="1:1" x14ac:dyDescent="0.25">
      <c r="A16378">
        <v>16377</v>
      </c>
    </row>
    <row r="16379" spans="1:1" x14ac:dyDescent="0.25">
      <c r="A16379">
        <v>16378</v>
      </c>
    </row>
    <row r="16380" spans="1:1" x14ac:dyDescent="0.25">
      <c r="A16380">
        <v>16379</v>
      </c>
    </row>
    <row r="16381" spans="1:1" x14ac:dyDescent="0.25">
      <c r="A16381">
        <v>16380</v>
      </c>
    </row>
    <row r="16382" spans="1:1" x14ac:dyDescent="0.25">
      <c r="A16382">
        <v>16381</v>
      </c>
    </row>
    <row r="16383" spans="1:1" x14ac:dyDescent="0.25">
      <c r="A16383">
        <v>16382</v>
      </c>
    </row>
    <row r="16384" spans="1:1" x14ac:dyDescent="0.25">
      <c r="A16384">
        <v>16383</v>
      </c>
    </row>
    <row r="16385" spans="1:1" x14ac:dyDescent="0.25">
      <c r="A16385">
        <v>16384</v>
      </c>
    </row>
    <row r="16386" spans="1:1" x14ac:dyDescent="0.25">
      <c r="A16386">
        <v>16385</v>
      </c>
    </row>
    <row r="16387" spans="1:1" x14ac:dyDescent="0.25">
      <c r="A16387">
        <v>16386</v>
      </c>
    </row>
    <row r="16388" spans="1:1" x14ac:dyDescent="0.25">
      <c r="A16388">
        <v>16387</v>
      </c>
    </row>
    <row r="16389" spans="1:1" x14ac:dyDescent="0.25">
      <c r="A16389">
        <v>16388</v>
      </c>
    </row>
    <row r="16390" spans="1:1" x14ac:dyDescent="0.25">
      <c r="A16390">
        <v>16389</v>
      </c>
    </row>
    <row r="16391" spans="1:1" x14ac:dyDescent="0.25">
      <c r="A16391">
        <v>16390</v>
      </c>
    </row>
    <row r="16392" spans="1:1" x14ac:dyDescent="0.25">
      <c r="A16392">
        <v>16391</v>
      </c>
    </row>
    <row r="16393" spans="1:1" x14ac:dyDescent="0.25">
      <c r="A16393">
        <v>16392</v>
      </c>
    </row>
    <row r="16394" spans="1:1" x14ac:dyDescent="0.25">
      <c r="A16394">
        <v>16393</v>
      </c>
    </row>
    <row r="16395" spans="1:1" x14ac:dyDescent="0.25">
      <c r="A16395">
        <v>16394</v>
      </c>
    </row>
    <row r="16396" spans="1:1" x14ac:dyDescent="0.25">
      <c r="A16396">
        <v>16395</v>
      </c>
    </row>
    <row r="16397" spans="1:1" x14ac:dyDescent="0.25">
      <c r="A16397">
        <v>16396</v>
      </c>
    </row>
    <row r="16398" spans="1:1" x14ac:dyDescent="0.25">
      <c r="A16398">
        <v>16397</v>
      </c>
    </row>
    <row r="16399" spans="1:1" x14ac:dyDescent="0.25">
      <c r="A16399">
        <v>16398</v>
      </c>
    </row>
    <row r="16400" spans="1:1" x14ac:dyDescent="0.25">
      <c r="A16400">
        <v>16399</v>
      </c>
    </row>
    <row r="16401" spans="1:1" x14ac:dyDescent="0.25">
      <c r="A16401">
        <v>16400</v>
      </c>
    </row>
    <row r="16402" spans="1:1" x14ac:dyDescent="0.25">
      <c r="A16402">
        <v>16401</v>
      </c>
    </row>
    <row r="16403" spans="1:1" x14ac:dyDescent="0.25">
      <c r="A16403">
        <v>16402</v>
      </c>
    </row>
    <row r="16404" spans="1:1" x14ac:dyDescent="0.25">
      <c r="A16404">
        <v>16403</v>
      </c>
    </row>
    <row r="16405" spans="1:1" x14ac:dyDescent="0.25">
      <c r="A16405">
        <v>16404</v>
      </c>
    </row>
    <row r="16406" spans="1:1" x14ac:dyDescent="0.25">
      <c r="A16406">
        <v>16405</v>
      </c>
    </row>
    <row r="16407" spans="1:1" x14ac:dyDescent="0.25">
      <c r="A16407">
        <v>16406</v>
      </c>
    </row>
    <row r="16408" spans="1:1" x14ac:dyDescent="0.25">
      <c r="A16408">
        <v>16407</v>
      </c>
    </row>
    <row r="16409" spans="1:1" x14ac:dyDescent="0.25">
      <c r="A16409">
        <v>16408</v>
      </c>
    </row>
    <row r="16410" spans="1:1" x14ac:dyDescent="0.25">
      <c r="A16410">
        <v>16409</v>
      </c>
    </row>
    <row r="16411" spans="1:1" x14ac:dyDescent="0.25">
      <c r="A16411">
        <v>16410</v>
      </c>
    </row>
    <row r="16412" spans="1:1" x14ac:dyDescent="0.25">
      <c r="A16412">
        <v>16411</v>
      </c>
    </row>
    <row r="16413" spans="1:1" x14ac:dyDescent="0.25">
      <c r="A16413">
        <v>16412</v>
      </c>
    </row>
    <row r="16414" spans="1:1" x14ac:dyDescent="0.25">
      <c r="A16414">
        <v>16413</v>
      </c>
    </row>
    <row r="16415" spans="1:1" x14ac:dyDescent="0.25">
      <c r="A16415">
        <v>16414</v>
      </c>
    </row>
    <row r="16416" spans="1:1" x14ac:dyDescent="0.25">
      <c r="A16416">
        <v>16415</v>
      </c>
    </row>
    <row r="16417" spans="1:1" x14ac:dyDescent="0.25">
      <c r="A16417">
        <v>16416</v>
      </c>
    </row>
    <row r="16418" spans="1:1" x14ac:dyDescent="0.25">
      <c r="A16418">
        <v>16417</v>
      </c>
    </row>
    <row r="16419" spans="1:1" x14ac:dyDescent="0.25">
      <c r="A16419">
        <v>16418</v>
      </c>
    </row>
    <row r="16420" spans="1:1" x14ac:dyDescent="0.25">
      <c r="A16420">
        <v>16419</v>
      </c>
    </row>
    <row r="16421" spans="1:1" x14ac:dyDescent="0.25">
      <c r="A16421">
        <v>16420</v>
      </c>
    </row>
    <row r="16422" spans="1:1" x14ac:dyDescent="0.25">
      <c r="A16422">
        <v>16421</v>
      </c>
    </row>
    <row r="16423" spans="1:1" x14ac:dyDescent="0.25">
      <c r="A16423">
        <v>16422</v>
      </c>
    </row>
    <row r="16424" spans="1:1" x14ac:dyDescent="0.25">
      <c r="A16424">
        <v>16423</v>
      </c>
    </row>
    <row r="16425" spans="1:1" x14ac:dyDescent="0.25">
      <c r="A16425">
        <v>16424</v>
      </c>
    </row>
    <row r="16426" spans="1:1" x14ac:dyDescent="0.25">
      <c r="A16426">
        <v>16425</v>
      </c>
    </row>
    <row r="16427" spans="1:1" x14ac:dyDescent="0.25">
      <c r="A16427">
        <v>16426</v>
      </c>
    </row>
    <row r="16428" spans="1:1" x14ac:dyDescent="0.25">
      <c r="A16428">
        <v>16427</v>
      </c>
    </row>
    <row r="16429" spans="1:1" x14ac:dyDescent="0.25">
      <c r="A16429">
        <v>16428</v>
      </c>
    </row>
    <row r="16430" spans="1:1" x14ac:dyDescent="0.25">
      <c r="A16430">
        <v>16429</v>
      </c>
    </row>
    <row r="16431" spans="1:1" x14ac:dyDescent="0.25">
      <c r="A16431">
        <v>16430</v>
      </c>
    </row>
    <row r="16432" spans="1:1" x14ac:dyDescent="0.25">
      <c r="A16432">
        <v>16431</v>
      </c>
    </row>
    <row r="16433" spans="1:1" x14ac:dyDescent="0.25">
      <c r="A16433">
        <v>16432</v>
      </c>
    </row>
    <row r="16434" spans="1:1" x14ac:dyDescent="0.25">
      <c r="A16434">
        <v>16433</v>
      </c>
    </row>
    <row r="16435" spans="1:1" x14ac:dyDescent="0.25">
      <c r="A16435">
        <v>16434</v>
      </c>
    </row>
    <row r="16436" spans="1:1" x14ac:dyDescent="0.25">
      <c r="A16436">
        <v>16435</v>
      </c>
    </row>
    <row r="16437" spans="1:1" x14ac:dyDescent="0.25">
      <c r="A16437">
        <v>16436</v>
      </c>
    </row>
    <row r="16438" spans="1:1" x14ac:dyDescent="0.25">
      <c r="A16438">
        <v>16437</v>
      </c>
    </row>
    <row r="16439" spans="1:1" x14ac:dyDescent="0.25">
      <c r="A16439">
        <v>16438</v>
      </c>
    </row>
    <row r="16440" spans="1:1" x14ac:dyDescent="0.25">
      <c r="A16440">
        <v>16439</v>
      </c>
    </row>
    <row r="16441" spans="1:1" x14ac:dyDescent="0.25">
      <c r="A16441">
        <v>16440</v>
      </c>
    </row>
    <row r="16442" spans="1:1" x14ac:dyDescent="0.25">
      <c r="A16442">
        <v>16441</v>
      </c>
    </row>
    <row r="16443" spans="1:1" x14ac:dyDescent="0.25">
      <c r="A16443">
        <v>16442</v>
      </c>
    </row>
    <row r="16444" spans="1:1" x14ac:dyDescent="0.25">
      <c r="A16444">
        <v>16443</v>
      </c>
    </row>
    <row r="16445" spans="1:1" x14ac:dyDescent="0.25">
      <c r="A16445">
        <v>16444</v>
      </c>
    </row>
    <row r="16446" spans="1:1" x14ac:dyDescent="0.25">
      <c r="A16446">
        <v>16445</v>
      </c>
    </row>
    <row r="16447" spans="1:1" x14ac:dyDescent="0.25">
      <c r="A16447">
        <v>16446</v>
      </c>
    </row>
    <row r="16448" spans="1:1" x14ac:dyDescent="0.25">
      <c r="A16448">
        <v>16447</v>
      </c>
    </row>
    <row r="16449" spans="1:1" x14ac:dyDescent="0.25">
      <c r="A16449">
        <v>16448</v>
      </c>
    </row>
    <row r="16450" spans="1:1" x14ac:dyDescent="0.25">
      <c r="A16450">
        <v>16449</v>
      </c>
    </row>
    <row r="16451" spans="1:1" x14ac:dyDescent="0.25">
      <c r="A16451">
        <v>16450</v>
      </c>
    </row>
    <row r="16452" spans="1:1" x14ac:dyDescent="0.25">
      <c r="A16452">
        <v>16451</v>
      </c>
    </row>
    <row r="16453" spans="1:1" x14ac:dyDescent="0.25">
      <c r="A16453">
        <v>16452</v>
      </c>
    </row>
    <row r="16454" spans="1:1" x14ac:dyDescent="0.25">
      <c r="A16454">
        <v>16453</v>
      </c>
    </row>
    <row r="16455" spans="1:1" x14ac:dyDescent="0.25">
      <c r="A16455">
        <v>16454</v>
      </c>
    </row>
    <row r="16456" spans="1:1" x14ac:dyDescent="0.25">
      <c r="A16456">
        <v>16455</v>
      </c>
    </row>
    <row r="16457" spans="1:1" x14ac:dyDescent="0.25">
      <c r="A16457">
        <v>16456</v>
      </c>
    </row>
    <row r="16458" spans="1:1" x14ac:dyDescent="0.25">
      <c r="A16458">
        <v>16457</v>
      </c>
    </row>
    <row r="16459" spans="1:1" x14ac:dyDescent="0.25">
      <c r="A16459">
        <v>16458</v>
      </c>
    </row>
    <row r="16460" spans="1:1" x14ac:dyDescent="0.25">
      <c r="A16460">
        <v>16459</v>
      </c>
    </row>
    <row r="16461" spans="1:1" x14ac:dyDescent="0.25">
      <c r="A16461">
        <v>16460</v>
      </c>
    </row>
    <row r="16462" spans="1:1" x14ac:dyDescent="0.25">
      <c r="A16462">
        <v>16461</v>
      </c>
    </row>
    <row r="16463" spans="1:1" x14ac:dyDescent="0.25">
      <c r="A16463">
        <v>16462</v>
      </c>
    </row>
    <row r="16464" spans="1:1" x14ac:dyDescent="0.25">
      <c r="A16464">
        <v>16463</v>
      </c>
    </row>
    <row r="16465" spans="1:1" x14ac:dyDescent="0.25">
      <c r="A16465">
        <v>16464</v>
      </c>
    </row>
    <row r="16466" spans="1:1" x14ac:dyDescent="0.25">
      <c r="A16466">
        <v>16465</v>
      </c>
    </row>
    <row r="16467" spans="1:1" x14ac:dyDescent="0.25">
      <c r="A16467">
        <v>16466</v>
      </c>
    </row>
    <row r="16468" spans="1:1" x14ac:dyDescent="0.25">
      <c r="A16468">
        <v>16467</v>
      </c>
    </row>
    <row r="16469" spans="1:1" x14ac:dyDescent="0.25">
      <c r="A16469">
        <v>16468</v>
      </c>
    </row>
    <row r="16470" spans="1:1" x14ac:dyDescent="0.25">
      <c r="A16470">
        <v>16469</v>
      </c>
    </row>
    <row r="16471" spans="1:1" x14ac:dyDescent="0.25">
      <c r="A16471">
        <v>16470</v>
      </c>
    </row>
    <row r="16472" spans="1:1" x14ac:dyDescent="0.25">
      <c r="A16472">
        <v>16471</v>
      </c>
    </row>
    <row r="16473" spans="1:1" x14ac:dyDescent="0.25">
      <c r="A16473">
        <v>16472</v>
      </c>
    </row>
    <row r="16474" spans="1:1" x14ac:dyDescent="0.25">
      <c r="A16474">
        <v>16473</v>
      </c>
    </row>
    <row r="16475" spans="1:1" x14ac:dyDescent="0.25">
      <c r="A16475">
        <v>16474</v>
      </c>
    </row>
    <row r="16476" spans="1:1" x14ac:dyDescent="0.25">
      <c r="A16476">
        <v>16475</v>
      </c>
    </row>
    <row r="16477" spans="1:1" x14ac:dyDescent="0.25">
      <c r="A16477">
        <v>16476</v>
      </c>
    </row>
    <row r="16478" spans="1:1" x14ac:dyDescent="0.25">
      <c r="A16478">
        <v>16477</v>
      </c>
    </row>
    <row r="16479" spans="1:1" x14ac:dyDescent="0.25">
      <c r="A16479">
        <v>16478</v>
      </c>
    </row>
    <row r="16480" spans="1:1" x14ac:dyDescent="0.25">
      <c r="A16480">
        <v>16479</v>
      </c>
    </row>
    <row r="16481" spans="1:1" x14ac:dyDescent="0.25">
      <c r="A16481">
        <v>16480</v>
      </c>
    </row>
    <row r="16482" spans="1:1" x14ac:dyDescent="0.25">
      <c r="A16482">
        <v>16481</v>
      </c>
    </row>
    <row r="16483" spans="1:1" x14ac:dyDescent="0.25">
      <c r="A16483">
        <v>16482</v>
      </c>
    </row>
    <row r="16484" spans="1:1" x14ac:dyDescent="0.25">
      <c r="A16484">
        <v>16483</v>
      </c>
    </row>
    <row r="16485" spans="1:1" x14ac:dyDescent="0.25">
      <c r="A16485">
        <v>16484</v>
      </c>
    </row>
    <row r="16486" spans="1:1" x14ac:dyDescent="0.25">
      <c r="A16486">
        <v>16485</v>
      </c>
    </row>
    <row r="16487" spans="1:1" x14ac:dyDescent="0.25">
      <c r="A16487">
        <v>16486</v>
      </c>
    </row>
    <row r="16488" spans="1:1" x14ac:dyDescent="0.25">
      <c r="A16488">
        <v>16487</v>
      </c>
    </row>
    <row r="16489" spans="1:1" x14ac:dyDescent="0.25">
      <c r="A16489">
        <v>16488</v>
      </c>
    </row>
    <row r="16490" spans="1:1" x14ac:dyDescent="0.25">
      <c r="A16490">
        <v>16489</v>
      </c>
    </row>
    <row r="16491" spans="1:1" x14ac:dyDescent="0.25">
      <c r="A16491">
        <v>16490</v>
      </c>
    </row>
    <row r="16492" spans="1:1" x14ac:dyDescent="0.25">
      <c r="A16492">
        <v>16491</v>
      </c>
    </row>
    <row r="16493" spans="1:1" x14ac:dyDescent="0.25">
      <c r="A16493">
        <v>16492</v>
      </c>
    </row>
    <row r="16494" spans="1:1" x14ac:dyDescent="0.25">
      <c r="A16494">
        <v>16493</v>
      </c>
    </row>
    <row r="16495" spans="1:1" x14ac:dyDescent="0.25">
      <c r="A16495">
        <v>16494</v>
      </c>
    </row>
    <row r="16496" spans="1:1" x14ac:dyDescent="0.25">
      <c r="A16496">
        <v>16495</v>
      </c>
    </row>
    <row r="16497" spans="1:1" x14ac:dyDescent="0.25">
      <c r="A16497">
        <v>16496</v>
      </c>
    </row>
    <row r="16498" spans="1:1" x14ac:dyDescent="0.25">
      <c r="A16498">
        <v>16497</v>
      </c>
    </row>
    <row r="16499" spans="1:1" x14ac:dyDescent="0.25">
      <c r="A16499">
        <v>16498</v>
      </c>
    </row>
    <row r="16500" spans="1:1" x14ac:dyDescent="0.25">
      <c r="A16500">
        <v>16499</v>
      </c>
    </row>
    <row r="16501" spans="1:1" x14ac:dyDescent="0.25">
      <c r="A16501">
        <v>16500</v>
      </c>
    </row>
    <row r="16502" spans="1:1" x14ac:dyDescent="0.25">
      <c r="A16502">
        <v>16501</v>
      </c>
    </row>
    <row r="16503" spans="1:1" x14ac:dyDescent="0.25">
      <c r="A16503">
        <v>16502</v>
      </c>
    </row>
    <row r="16504" spans="1:1" x14ac:dyDescent="0.25">
      <c r="A16504">
        <v>16503</v>
      </c>
    </row>
    <row r="16505" spans="1:1" x14ac:dyDescent="0.25">
      <c r="A16505">
        <v>16504</v>
      </c>
    </row>
    <row r="16506" spans="1:1" x14ac:dyDescent="0.25">
      <c r="A16506">
        <v>16505</v>
      </c>
    </row>
    <row r="16507" spans="1:1" x14ac:dyDescent="0.25">
      <c r="A16507">
        <v>16506</v>
      </c>
    </row>
    <row r="16508" spans="1:1" x14ac:dyDescent="0.25">
      <c r="A16508">
        <v>16507</v>
      </c>
    </row>
    <row r="16509" spans="1:1" x14ac:dyDescent="0.25">
      <c r="A16509">
        <v>16508</v>
      </c>
    </row>
    <row r="16510" spans="1:1" x14ac:dyDescent="0.25">
      <c r="A16510">
        <v>16509</v>
      </c>
    </row>
    <row r="16511" spans="1:1" x14ac:dyDescent="0.25">
      <c r="A16511">
        <v>16510</v>
      </c>
    </row>
    <row r="16512" spans="1:1" x14ac:dyDescent="0.25">
      <c r="A16512">
        <v>16511</v>
      </c>
    </row>
    <row r="16513" spans="1:1" x14ac:dyDescent="0.25">
      <c r="A16513">
        <v>16512</v>
      </c>
    </row>
    <row r="16514" spans="1:1" x14ac:dyDescent="0.25">
      <c r="A16514">
        <v>16513</v>
      </c>
    </row>
    <row r="16515" spans="1:1" x14ac:dyDescent="0.25">
      <c r="A16515">
        <v>16514</v>
      </c>
    </row>
    <row r="16516" spans="1:1" x14ac:dyDescent="0.25">
      <c r="A16516">
        <v>16515</v>
      </c>
    </row>
    <row r="16517" spans="1:1" x14ac:dyDescent="0.25">
      <c r="A16517">
        <v>16516</v>
      </c>
    </row>
    <row r="16518" spans="1:1" x14ac:dyDescent="0.25">
      <c r="A16518">
        <v>16517</v>
      </c>
    </row>
    <row r="16519" spans="1:1" x14ac:dyDescent="0.25">
      <c r="A16519">
        <v>16518</v>
      </c>
    </row>
    <row r="16520" spans="1:1" x14ac:dyDescent="0.25">
      <c r="A16520">
        <v>16519</v>
      </c>
    </row>
    <row r="16521" spans="1:1" x14ac:dyDescent="0.25">
      <c r="A16521">
        <v>16520</v>
      </c>
    </row>
    <row r="16522" spans="1:1" x14ac:dyDescent="0.25">
      <c r="A16522">
        <v>16521</v>
      </c>
    </row>
    <row r="16523" spans="1:1" x14ac:dyDescent="0.25">
      <c r="A16523">
        <v>16522</v>
      </c>
    </row>
    <row r="16524" spans="1:1" x14ac:dyDescent="0.25">
      <c r="A16524">
        <v>16523</v>
      </c>
    </row>
    <row r="16525" spans="1:1" x14ac:dyDescent="0.25">
      <c r="A16525">
        <v>16524</v>
      </c>
    </row>
    <row r="16526" spans="1:1" x14ac:dyDescent="0.25">
      <c r="A16526">
        <v>16525</v>
      </c>
    </row>
    <row r="16527" spans="1:1" x14ac:dyDescent="0.25">
      <c r="A16527">
        <v>16526</v>
      </c>
    </row>
    <row r="16528" spans="1:1" x14ac:dyDescent="0.25">
      <c r="A16528">
        <v>16527</v>
      </c>
    </row>
    <row r="16529" spans="1:1" x14ac:dyDescent="0.25">
      <c r="A16529">
        <v>16528</v>
      </c>
    </row>
    <row r="16530" spans="1:1" x14ac:dyDescent="0.25">
      <c r="A16530">
        <v>16529</v>
      </c>
    </row>
    <row r="16531" spans="1:1" x14ac:dyDescent="0.25">
      <c r="A16531">
        <v>16530</v>
      </c>
    </row>
    <row r="16532" spans="1:1" x14ac:dyDescent="0.25">
      <c r="A16532">
        <v>16531</v>
      </c>
    </row>
    <row r="16533" spans="1:1" x14ac:dyDescent="0.25">
      <c r="A16533">
        <v>16532</v>
      </c>
    </row>
    <row r="16534" spans="1:1" x14ac:dyDescent="0.25">
      <c r="A16534">
        <v>16533</v>
      </c>
    </row>
    <row r="16535" spans="1:1" x14ac:dyDescent="0.25">
      <c r="A16535">
        <v>16534</v>
      </c>
    </row>
    <row r="16536" spans="1:1" x14ac:dyDescent="0.25">
      <c r="A16536">
        <v>16535</v>
      </c>
    </row>
    <row r="16537" spans="1:1" x14ac:dyDescent="0.25">
      <c r="A16537">
        <v>16536</v>
      </c>
    </row>
    <row r="16538" spans="1:1" x14ac:dyDescent="0.25">
      <c r="A16538">
        <v>16537</v>
      </c>
    </row>
    <row r="16539" spans="1:1" x14ac:dyDescent="0.25">
      <c r="A16539">
        <v>16538</v>
      </c>
    </row>
    <row r="16540" spans="1:1" x14ac:dyDescent="0.25">
      <c r="A16540">
        <v>16539</v>
      </c>
    </row>
    <row r="16541" spans="1:1" x14ac:dyDescent="0.25">
      <c r="A16541">
        <v>16540</v>
      </c>
    </row>
    <row r="16542" spans="1:1" x14ac:dyDescent="0.25">
      <c r="A16542">
        <v>16541</v>
      </c>
    </row>
    <row r="16543" spans="1:1" x14ac:dyDescent="0.25">
      <c r="A16543">
        <v>16542</v>
      </c>
    </row>
    <row r="16544" spans="1:1" x14ac:dyDescent="0.25">
      <c r="A16544">
        <v>16543</v>
      </c>
    </row>
    <row r="16545" spans="1:1" x14ac:dyDescent="0.25">
      <c r="A16545">
        <v>16544</v>
      </c>
    </row>
    <row r="16546" spans="1:1" x14ac:dyDescent="0.25">
      <c r="A16546">
        <v>16545</v>
      </c>
    </row>
    <row r="16547" spans="1:1" x14ac:dyDescent="0.25">
      <c r="A16547">
        <v>16546</v>
      </c>
    </row>
    <row r="16548" spans="1:1" x14ac:dyDescent="0.25">
      <c r="A16548">
        <v>16547</v>
      </c>
    </row>
    <row r="16549" spans="1:1" x14ac:dyDescent="0.25">
      <c r="A16549">
        <v>16548</v>
      </c>
    </row>
    <row r="16550" spans="1:1" x14ac:dyDescent="0.25">
      <c r="A16550">
        <v>16549</v>
      </c>
    </row>
    <row r="16551" spans="1:1" x14ac:dyDescent="0.25">
      <c r="A16551">
        <v>16550</v>
      </c>
    </row>
    <row r="16552" spans="1:1" x14ac:dyDescent="0.25">
      <c r="A16552">
        <v>16551</v>
      </c>
    </row>
    <row r="16553" spans="1:1" x14ac:dyDescent="0.25">
      <c r="A16553">
        <v>16552</v>
      </c>
    </row>
    <row r="16554" spans="1:1" x14ac:dyDescent="0.25">
      <c r="A16554">
        <v>16553</v>
      </c>
    </row>
    <row r="16555" spans="1:1" x14ac:dyDescent="0.25">
      <c r="A16555">
        <v>16554</v>
      </c>
    </row>
    <row r="16556" spans="1:1" x14ac:dyDescent="0.25">
      <c r="A16556">
        <v>16555</v>
      </c>
    </row>
    <row r="16557" spans="1:1" x14ac:dyDescent="0.25">
      <c r="A16557">
        <v>16556</v>
      </c>
    </row>
    <row r="16558" spans="1:1" x14ac:dyDescent="0.25">
      <c r="A16558">
        <v>16557</v>
      </c>
    </row>
    <row r="16559" spans="1:1" x14ac:dyDescent="0.25">
      <c r="A16559">
        <v>16558</v>
      </c>
    </row>
    <row r="16560" spans="1:1" x14ac:dyDescent="0.25">
      <c r="A16560">
        <v>16559</v>
      </c>
    </row>
    <row r="16561" spans="1:1" x14ac:dyDescent="0.25">
      <c r="A16561">
        <v>16560</v>
      </c>
    </row>
    <row r="16562" spans="1:1" x14ac:dyDescent="0.25">
      <c r="A16562">
        <v>16561</v>
      </c>
    </row>
    <row r="16563" spans="1:1" x14ac:dyDescent="0.25">
      <c r="A16563">
        <v>16562</v>
      </c>
    </row>
    <row r="16564" spans="1:1" x14ac:dyDescent="0.25">
      <c r="A16564">
        <v>16563</v>
      </c>
    </row>
    <row r="16565" spans="1:1" x14ac:dyDescent="0.25">
      <c r="A16565">
        <v>16564</v>
      </c>
    </row>
    <row r="16566" spans="1:1" x14ac:dyDescent="0.25">
      <c r="A16566">
        <v>16565</v>
      </c>
    </row>
    <row r="16567" spans="1:1" x14ac:dyDescent="0.25">
      <c r="A16567">
        <v>16566</v>
      </c>
    </row>
    <row r="16568" spans="1:1" x14ac:dyDescent="0.25">
      <c r="A16568">
        <v>16567</v>
      </c>
    </row>
    <row r="16569" spans="1:1" x14ac:dyDescent="0.25">
      <c r="A16569">
        <v>16568</v>
      </c>
    </row>
    <row r="16570" spans="1:1" x14ac:dyDescent="0.25">
      <c r="A16570">
        <v>16569</v>
      </c>
    </row>
    <row r="16571" spans="1:1" x14ac:dyDescent="0.25">
      <c r="A16571">
        <v>16570</v>
      </c>
    </row>
    <row r="16572" spans="1:1" x14ac:dyDescent="0.25">
      <c r="A16572">
        <v>16571</v>
      </c>
    </row>
    <row r="16573" spans="1:1" x14ac:dyDescent="0.25">
      <c r="A16573">
        <v>16572</v>
      </c>
    </row>
    <row r="16574" spans="1:1" x14ac:dyDescent="0.25">
      <c r="A16574">
        <v>16573</v>
      </c>
    </row>
    <row r="16575" spans="1:1" x14ac:dyDescent="0.25">
      <c r="A16575">
        <v>16574</v>
      </c>
    </row>
    <row r="16576" spans="1:1" x14ac:dyDescent="0.25">
      <c r="A16576">
        <v>16575</v>
      </c>
    </row>
    <row r="16577" spans="1:1" x14ac:dyDescent="0.25">
      <c r="A16577">
        <v>16576</v>
      </c>
    </row>
    <row r="16578" spans="1:1" x14ac:dyDescent="0.25">
      <c r="A16578">
        <v>16577</v>
      </c>
    </row>
    <row r="16579" spans="1:1" x14ac:dyDescent="0.25">
      <c r="A16579">
        <v>16578</v>
      </c>
    </row>
    <row r="16580" spans="1:1" x14ac:dyDescent="0.25">
      <c r="A16580">
        <v>16579</v>
      </c>
    </row>
    <row r="16581" spans="1:1" x14ac:dyDescent="0.25">
      <c r="A16581">
        <v>16580</v>
      </c>
    </row>
    <row r="16582" spans="1:1" x14ac:dyDescent="0.25">
      <c r="A16582">
        <v>16581</v>
      </c>
    </row>
    <row r="16583" spans="1:1" x14ac:dyDescent="0.25">
      <c r="A16583">
        <v>16582</v>
      </c>
    </row>
    <row r="16584" spans="1:1" x14ac:dyDescent="0.25">
      <c r="A16584">
        <v>16583</v>
      </c>
    </row>
    <row r="16585" spans="1:1" x14ac:dyDescent="0.25">
      <c r="A16585">
        <v>16584</v>
      </c>
    </row>
    <row r="16586" spans="1:1" x14ac:dyDescent="0.25">
      <c r="A16586">
        <v>16585</v>
      </c>
    </row>
    <row r="16587" spans="1:1" x14ac:dyDescent="0.25">
      <c r="A16587">
        <v>16586</v>
      </c>
    </row>
    <row r="16588" spans="1:1" x14ac:dyDescent="0.25">
      <c r="A16588">
        <v>16587</v>
      </c>
    </row>
    <row r="16589" spans="1:1" x14ac:dyDescent="0.25">
      <c r="A16589">
        <v>16588</v>
      </c>
    </row>
    <row r="16590" spans="1:1" x14ac:dyDescent="0.25">
      <c r="A16590">
        <v>16589</v>
      </c>
    </row>
    <row r="16591" spans="1:1" x14ac:dyDescent="0.25">
      <c r="A16591">
        <v>16590</v>
      </c>
    </row>
    <row r="16592" spans="1:1" x14ac:dyDescent="0.25">
      <c r="A16592">
        <v>16591</v>
      </c>
    </row>
    <row r="16593" spans="1:1" x14ac:dyDescent="0.25">
      <c r="A16593">
        <v>16592</v>
      </c>
    </row>
    <row r="16594" spans="1:1" x14ac:dyDescent="0.25">
      <c r="A16594">
        <v>16593</v>
      </c>
    </row>
    <row r="16595" spans="1:1" x14ac:dyDescent="0.25">
      <c r="A16595">
        <v>16594</v>
      </c>
    </row>
    <row r="16596" spans="1:1" x14ac:dyDescent="0.25">
      <c r="A16596">
        <v>16595</v>
      </c>
    </row>
    <row r="16597" spans="1:1" x14ac:dyDescent="0.25">
      <c r="A16597">
        <v>16596</v>
      </c>
    </row>
    <row r="16598" spans="1:1" x14ac:dyDescent="0.25">
      <c r="A16598">
        <v>16597</v>
      </c>
    </row>
    <row r="16599" spans="1:1" x14ac:dyDescent="0.25">
      <c r="A16599">
        <v>16598</v>
      </c>
    </row>
    <row r="16600" spans="1:1" x14ac:dyDescent="0.25">
      <c r="A16600">
        <v>16599</v>
      </c>
    </row>
    <row r="16601" spans="1:1" x14ac:dyDescent="0.25">
      <c r="A16601">
        <v>16600</v>
      </c>
    </row>
    <row r="16602" spans="1:1" x14ac:dyDescent="0.25">
      <c r="A16602">
        <v>16601</v>
      </c>
    </row>
    <row r="16603" spans="1:1" x14ac:dyDescent="0.25">
      <c r="A16603">
        <v>16602</v>
      </c>
    </row>
    <row r="16604" spans="1:1" x14ac:dyDescent="0.25">
      <c r="A16604">
        <v>16603</v>
      </c>
    </row>
    <row r="16605" spans="1:1" x14ac:dyDescent="0.25">
      <c r="A16605">
        <v>16604</v>
      </c>
    </row>
    <row r="16606" spans="1:1" x14ac:dyDescent="0.25">
      <c r="A16606">
        <v>16605</v>
      </c>
    </row>
    <row r="16607" spans="1:1" x14ac:dyDescent="0.25">
      <c r="A16607">
        <v>16606</v>
      </c>
    </row>
    <row r="16608" spans="1:1" x14ac:dyDescent="0.25">
      <c r="A16608">
        <v>16607</v>
      </c>
    </row>
    <row r="16609" spans="1:1" x14ac:dyDescent="0.25">
      <c r="A16609">
        <v>16608</v>
      </c>
    </row>
    <row r="16610" spans="1:1" x14ac:dyDescent="0.25">
      <c r="A16610">
        <v>16609</v>
      </c>
    </row>
    <row r="16611" spans="1:1" x14ac:dyDescent="0.25">
      <c r="A16611">
        <v>16610</v>
      </c>
    </row>
    <row r="16612" spans="1:1" x14ac:dyDescent="0.25">
      <c r="A16612">
        <v>16611</v>
      </c>
    </row>
    <row r="16613" spans="1:1" x14ac:dyDescent="0.25">
      <c r="A16613">
        <v>16612</v>
      </c>
    </row>
    <row r="16614" spans="1:1" x14ac:dyDescent="0.25">
      <c r="A16614">
        <v>16613</v>
      </c>
    </row>
    <row r="16615" spans="1:1" x14ac:dyDescent="0.25">
      <c r="A16615">
        <v>16614</v>
      </c>
    </row>
    <row r="16616" spans="1:1" x14ac:dyDescent="0.25">
      <c r="A16616">
        <v>16615</v>
      </c>
    </row>
    <row r="16617" spans="1:1" x14ac:dyDescent="0.25">
      <c r="A16617">
        <v>16616</v>
      </c>
    </row>
    <row r="16618" spans="1:1" x14ac:dyDescent="0.25">
      <c r="A16618">
        <v>16617</v>
      </c>
    </row>
    <row r="16619" spans="1:1" x14ac:dyDescent="0.25">
      <c r="A16619">
        <v>16618</v>
      </c>
    </row>
    <row r="16620" spans="1:1" x14ac:dyDescent="0.25">
      <c r="A16620">
        <v>16619</v>
      </c>
    </row>
    <row r="16621" spans="1:1" x14ac:dyDescent="0.25">
      <c r="A16621">
        <v>16620</v>
      </c>
    </row>
    <row r="16622" spans="1:1" x14ac:dyDescent="0.25">
      <c r="A16622">
        <v>16621</v>
      </c>
    </row>
    <row r="16623" spans="1:1" x14ac:dyDescent="0.25">
      <c r="A16623">
        <v>16622</v>
      </c>
    </row>
    <row r="16624" spans="1:1" x14ac:dyDescent="0.25">
      <c r="A16624">
        <v>16623</v>
      </c>
    </row>
    <row r="16625" spans="1:1" x14ac:dyDescent="0.25">
      <c r="A16625">
        <v>16624</v>
      </c>
    </row>
    <row r="16626" spans="1:1" x14ac:dyDescent="0.25">
      <c r="A16626">
        <v>16625</v>
      </c>
    </row>
    <row r="16627" spans="1:1" x14ac:dyDescent="0.25">
      <c r="A16627">
        <v>16626</v>
      </c>
    </row>
    <row r="16628" spans="1:1" x14ac:dyDescent="0.25">
      <c r="A16628">
        <v>16627</v>
      </c>
    </row>
    <row r="16629" spans="1:1" x14ac:dyDescent="0.25">
      <c r="A16629">
        <v>16628</v>
      </c>
    </row>
    <row r="16630" spans="1:1" x14ac:dyDescent="0.25">
      <c r="A16630">
        <v>16629</v>
      </c>
    </row>
    <row r="16631" spans="1:1" x14ac:dyDescent="0.25">
      <c r="A16631">
        <v>16630</v>
      </c>
    </row>
    <row r="16632" spans="1:1" x14ac:dyDescent="0.25">
      <c r="A16632">
        <v>16631</v>
      </c>
    </row>
    <row r="16633" spans="1:1" x14ac:dyDescent="0.25">
      <c r="A16633">
        <v>16632</v>
      </c>
    </row>
    <row r="16634" spans="1:1" x14ac:dyDescent="0.25">
      <c r="A16634">
        <v>16633</v>
      </c>
    </row>
    <row r="16635" spans="1:1" x14ac:dyDescent="0.25">
      <c r="A16635">
        <v>16634</v>
      </c>
    </row>
    <row r="16636" spans="1:1" x14ac:dyDescent="0.25">
      <c r="A16636">
        <v>16635</v>
      </c>
    </row>
    <row r="16637" spans="1:1" x14ac:dyDescent="0.25">
      <c r="A16637">
        <v>16636</v>
      </c>
    </row>
    <row r="16638" spans="1:1" x14ac:dyDescent="0.25">
      <c r="A16638">
        <v>16637</v>
      </c>
    </row>
    <row r="16639" spans="1:1" x14ac:dyDescent="0.25">
      <c r="A16639">
        <v>16638</v>
      </c>
    </row>
    <row r="16640" spans="1:1" x14ac:dyDescent="0.25">
      <c r="A16640">
        <v>16639</v>
      </c>
    </row>
    <row r="16641" spans="1:1" x14ac:dyDescent="0.25">
      <c r="A16641">
        <v>16640</v>
      </c>
    </row>
    <row r="16642" spans="1:1" x14ac:dyDescent="0.25">
      <c r="A16642">
        <v>16641</v>
      </c>
    </row>
    <row r="16643" spans="1:1" x14ac:dyDescent="0.25">
      <c r="A16643">
        <v>16642</v>
      </c>
    </row>
    <row r="16644" spans="1:1" x14ac:dyDescent="0.25">
      <c r="A16644">
        <v>16643</v>
      </c>
    </row>
    <row r="16645" spans="1:1" x14ac:dyDescent="0.25">
      <c r="A16645">
        <v>16644</v>
      </c>
    </row>
    <row r="16646" spans="1:1" x14ac:dyDescent="0.25">
      <c r="A16646">
        <v>16645</v>
      </c>
    </row>
    <row r="16647" spans="1:1" x14ac:dyDescent="0.25">
      <c r="A16647">
        <v>16646</v>
      </c>
    </row>
    <row r="16648" spans="1:1" x14ac:dyDescent="0.25">
      <c r="A16648">
        <v>16647</v>
      </c>
    </row>
    <row r="16649" spans="1:1" x14ac:dyDescent="0.25">
      <c r="A16649">
        <v>16648</v>
      </c>
    </row>
    <row r="16650" spans="1:1" x14ac:dyDescent="0.25">
      <c r="A16650">
        <v>16649</v>
      </c>
    </row>
    <row r="16651" spans="1:1" x14ac:dyDescent="0.25">
      <c r="A16651">
        <v>16650</v>
      </c>
    </row>
    <row r="16652" spans="1:1" x14ac:dyDescent="0.25">
      <c r="A16652">
        <v>16651</v>
      </c>
    </row>
    <row r="16653" spans="1:1" x14ac:dyDescent="0.25">
      <c r="A16653">
        <v>16652</v>
      </c>
    </row>
    <row r="16654" spans="1:1" x14ac:dyDescent="0.25">
      <c r="A16654">
        <v>16653</v>
      </c>
    </row>
    <row r="16655" spans="1:1" x14ac:dyDescent="0.25">
      <c r="A16655">
        <v>16654</v>
      </c>
    </row>
    <row r="16656" spans="1:1" x14ac:dyDescent="0.25">
      <c r="A16656">
        <v>16655</v>
      </c>
    </row>
    <row r="16657" spans="1:1" x14ac:dyDescent="0.25">
      <c r="A16657">
        <v>16656</v>
      </c>
    </row>
    <row r="16658" spans="1:1" x14ac:dyDescent="0.25">
      <c r="A16658">
        <v>16657</v>
      </c>
    </row>
    <row r="16659" spans="1:1" x14ac:dyDescent="0.25">
      <c r="A16659">
        <v>16658</v>
      </c>
    </row>
    <row r="16660" spans="1:1" x14ac:dyDescent="0.25">
      <c r="A16660">
        <v>16659</v>
      </c>
    </row>
    <row r="16661" spans="1:1" x14ac:dyDescent="0.25">
      <c r="A16661">
        <v>16660</v>
      </c>
    </row>
    <row r="16662" spans="1:1" x14ac:dyDescent="0.25">
      <c r="A16662">
        <v>16661</v>
      </c>
    </row>
    <row r="16663" spans="1:1" x14ac:dyDescent="0.25">
      <c r="A16663">
        <v>16662</v>
      </c>
    </row>
    <row r="16664" spans="1:1" x14ac:dyDescent="0.25">
      <c r="A16664">
        <v>16663</v>
      </c>
    </row>
    <row r="16665" spans="1:1" x14ac:dyDescent="0.25">
      <c r="A16665">
        <v>16664</v>
      </c>
    </row>
    <row r="16666" spans="1:1" x14ac:dyDescent="0.25">
      <c r="A16666">
        <v>16665</v>
      </c>
    </row>
    <row r="16667" spans="1:1" x14ac:dyDescent="0.25">
      <c r="A16667">
        <v>16666</v>
      </c>
    </row>
    <row r="16668" spans="1:1" x14ac:dyDescent="0.25">
      <c r="A16668">
        <v>16667</v>
      </c>
    </row>
    <row r="16669" spans="1:1" x14ac:dyDescent="0.25">
      <c r="A16669">
        <v>16668</v>
      </c>
    </row>
    <row r="16670" spans="1:1" x14ac:dyDescent="0.25">
      <c r="A16670">
        <v>16669</v>
      </c>
    </row>
    <row r="16671" spans="1:1" x14ac:dyDescent="0.25">
      <c r="A16671">
        <v>16670</v>
      </c>
    </row>
    <row r="16672" spans="1:1" x14ac:dyDescent="0.25">
      <c r="A16672">
        <v>16671</v>
      </c>
    </row>
    <row r="16673" spans="1:1" x14ac:dyDescent="0.25">
      <c r="A16673">
        <v>16672</v>
      </c>
    </row>
    <row r="16674" spans="1:1" x14ac:dyDescent="0.25">
      <c r="A16674">
        <v>16673</v>
      </c>
    </row>
    <row r="16675" spans="1:1" x14ac:dyDescent="0.25">
      <c r="A16675">
        <v>16674</v>
      </c>
    </row>
    <row r="16676" spans="1:1" x14ac:dyDescent="0.25">
      <c r="A16676">
        <v>16675</v>
      </c>
    </row>
    <row r="16677" spans="1:1" x14ac:dyDescent="0.25">
      <c r="A16677">
        <v>16676</v>
      </c>
    </row>
    <row r="16678" spans="1:1" x14ac:dyDescent="0.25">
      <c r="A16678">
        <v>16677</v>
      </c>
    </row>
    <row r="16679" spans="1:1" x14ac:dyDescent="0.25">
      <c r="A16679">
        <v>16678</v>
      </c>
    </row>
    <row r="16680" spans="1:1" x14ac:dyDescent="0.25">
      <c r="A16680">
        <v>16679</v>
      </c>
    </row>
    <row r="16681" spans="1:1" x14ac:dyDescent="0.25">
      <c r="A16681">
        <v>16680</v>
      </c>
    </row>
    <row r="16682" spans="1:1" x14ac:dyDescent="0.25">
      <c r="A16682">
        <v>16681</v>
      </c>
    </row>
    <row r="16683" spans="1:1" x14ac:dyDescent="0.25">
      <c r="A16683">
        <v>16682</v>
      </c>
    </row>
    <row r="16684" spans="1:1" x14ac:dyDescent="0.25">
      <c r="A16684">
        <v>16683</v>
      </c>
    </row>
    <row r="16685" spans="1:1" x14ac:dyDescent="0.25">
      <c r="A16685">
        <v>16684</v>
      </c>
    </row>
    <row r="16686" spans="1:1" x14ac:dyDescent="0.25">
      <c r="A16686">
        <v>16685</v>
      </c>
    </row>
    <row r="16687" spans="1:1" x14ac:dyDescent="0.25">
      <c r="A16687">
        <v>16686</v>
      </c>
    </row>
    <row r="16688" spans="1:1" x14ac:dyDescent="0.25">
      <c r="A16688">
        <v>16687</v>
      </c>
    </row>
    <row r="16689" spans="1:1" x14ac:dyDescent="0.25">
      <c r="A16689">
        <v>16688</v>
      </c>
    </row>
    <row r="16690" spans="1:1" x14ac:dyDescent="0.25">
      <c r="A16690">
        <v>16689</v>
      </c>
    </row>
    <row r="16691" spans="1:1" x14ac:dyDescent="0.25">
      <c r="A16691">
        <v>16690</v>
      </c>
    </row>
    <row r="16692" spans="1:1" x14ac:dyDescent="0.25">
      <c r="A16692">
        <v>16691</v>
      </c>
    </row>
    <row r="16693" spans="1:1" x14ac:dyDescent="0.25">
      <c r="A16693">
        <v>16692</v>
      </c>
    </row>
    <row r="16694" spans="1:1" x14ac:dyDescent="0.25">
      <c r="A16694">
        <v>16693</v>
      </c>
    </row>
    <row r="16695" spans="1:1" x14ac:dyDescent="0.25">
      <c r="A16695">
        <v>16694</v>
      </c>
    </row>
    <row r="16696" spans="1:1" x14ac:dyDescent="0.25">
      <c r="A16696">
        <v>16695</v>
      </c>
    </row>
    <row r="16697" spans="1:1" x14ac:dyDescent="0.25">
      <c r="A16697">
        <v>16696</v>
      </c>
    </row>
    <row r="16698" spans="1:1" x14ac:dyDescent="0.25">
      <c r="A16698">
        <v>16697</v>
      </c>
    </row>
    <row r="16699" spans="1:1" x14ac:dyDescent="0.25">
      <c r="A16699">
        <v>16698</v>
      </c>
    </row>
    <row r="16700" spans="1:1" x14ac:dyDescent="0.25">
      <c r="A16700">
        <v>16699</v>
      </c>
    </row>
    <row r="16701" spans="1:1" x14ac:dyDescent="0.25">
      <c r="A16701">
        <v>16700</v>
      </c>
    </row>
    <row r="16702" spans="1:1" x14ac:dyDescent="0.25">
      <c r="A16702">
        <v>16701</v>
      </c>
    </row>
    <row r="16703" spans="1:1" x14ac:dyDescent="0.25">
      <c r="A16703">
        <v>16702</v>
      </c>
    </row>
    <row r="16704" spans="1:1" x14ac:dyDescent="0.25">
      <c r="A16704">
        <v>16703</v>
      </c>
    </row>
    <row r="16705" spans="1:1" x14ac:dyDescent="0.25">
      <c r="A16705">
        <v>16704</v>
      </c>
    </row>
    <row r="16706" spans="1:1" x14ac:dyDescent="0.25">
      <c r="A16706">
        <v>16705</v>
      </c>
    </row>
    <row r="16707" spans="1:1" x14ac:dyDescent="0.25">
      <c r="A16707">
        <v>16706</v>
      </c>
    </row>
    <row r="16708" spans="1:1" x14ac:dyDescent="0.25">
      <c r="A16708">
        <v>16707</v>
      </c>
    </row>
    <row r="16709" spans="1:1" x14ac:dyDescent="0.25">
      <c r="A16709">
        <v>16708</v>
      </c>
    </row>
    <row r="16710" spans="1:1" x14ac:dyDescent="0.25">
      <c r="A16710">
        <v>16709</v>
      </c>
    </row>
    <row r="16711" spans="1:1" x14ac:dyDescent="0.25">
      <c r="A16711">
        <v>16710</v>
      </c>
    </row>
    <row r="16712" spans="1:1" x14ac:dyDescent="0.25">
      <c r="A16712">
        <v>16711</v>
      </c>
    </row>
    <row r="16713" spans="1:1" x14ac:dyDescent="0.25">
      <c r="A16713">
        <v>16712</v>
      </c>
    </row>
    <row r="16714" spans="1:1" x14ac:dyDescent="0.25">
      <c r="A16714">
        <v>16713</v>
      </c>
    </row>
    <row r="16715" spans="1:1" x14ac:dyDescent="0.25">
      <c r="A16715">
        <v>16714</v>
      </c>
    </row>
    <row r="16716" spans="1:1" x14ac:dyDescent="0.25">
      <c r="A16716">
        <v>16715</v>
      </c>
    </row>
    <row r="16717" spans="1:1" x14ac:dyDescent="0.25">
      <c r="A16717">
        <v>16716</v>
      </c>
    </row>
    <row r="16718" spans="1:1" x14ac:dyDescent="0.25">
      <c r="A16718">
        <v>16717</v>
      </c>
    </row>
    <row r="16719" spans="1:1" x14ac:dyDescent="0.25">
      <c r="A16719">
        <v>16718</v>
      </c>
    </row>
    <row r="16720" spans="1:1" x14ac:dyDescent="0.25">
      <c r="A16720">
        <v>16719</v>
      </c>
    </row>
    <row r="16721" spans="1:1" x14ac:dyDescent="0.25">
      <c r="A16721">
        <v>16720</v>
      </c>
    </row>
    <row r="16722" spans="1:1" x14ac:dyDescent="0.25">
      <c r="A16722">
        <v>16721</v>
      </c>
    </row>
    <row r="16723" spans="1:1" x14ac:dyDescent="0.25">
      <c r="A16723">
        <v>16722</v>
      </c>
    </row>
    <row r="16724" spans="1:1" x14ac:dyDescent="0.25">
      <c r="A16724">
        <v>16723</v>
      </c>
    </row>
    <row r="16725" spans="1:1" x14ac:dyDescent="0.25">
      <c r="A16725">
        <v>16724</v>
      </c>
    </row>
    <row r="16726" spans="1:1" x14ac:dyDescent="0.25">
      <c r="A16726">
        <v>16725</v>
      </c>
    </row>
    <row r="16727" spans="1:1" x14ac:dyDescent="0.25">
      <c r="A16727">
        <v>16726</v>
      </c>
    </row>
    <row r="16728" spans="1:1" x14ac:dyDescent="0.25">
      <c r="A16728">
        <v>16727</v>
      </c>
    </row>
    <row r="16729" spans="1:1" x14ac:dyDescent="0.25">
      <c r="A16729">
        <v>16728</v>
      </c>
    </row>
    <row r="16730" spans="1:1" x14ac:dyDescent="0.25">
      <c r="A16730">
        <v>16729</v>
      </c>
    </row>
    <row r="16731" spans="1:1" x14ac:dyDescent="0.25">
      <c r="A16731">
        <v>16730</v>
      </c>
    </row>
    <row r="16732" spans="1:1" x14ac:dyDescent="0.25">
      <c r="A16732">
        <v>16731</v>
      </c>
    </row>
    <row r="16733" spans="1:1" x14ac:dyDescent="0.25">
      <c r="A16733">
        <v>16732</v>
      </c>
    </row>
    <row r="16734" spans="1:1" x14ac:dyDescent="0.25">
      <c r="A16734">
        <v>16733</v>
      </c>
    </row>
    <row r="16735" spans="1:1" x14ac:dyDescent="0.25">
      <c r="A16735">
        <v>16734</v>
      </c>
    </row>
    <row r="16736" spans="1:1" x14ac:dyDescent="0.25">
      <c r="A16736">
        <v>16735</v>
      </c>
    </row>
    <row r="16737" spans="1:1" x14ac:dyDescent="0.25">
      <c r="A16737">
        <v>16736</v>
      </c>
    </row>
    <row r="16738" spans="1:1" x14ac:dyDescent="0.25">
      <c r="A16738">
        <v>16737</v>
      </c>
    </row>
    <row r="16739" spans="1:1" x14ac:dyDescent="0.25">
      <c r="A16739">
        <v>16738</v>
      </c>
    </row>
    <row r="16740" spans="1:1" x14ac:dyDescent="0.25">
      <c r="A16740">
        <v>16739</v>
      </c>
    </row>
    <row r="16741" spans="1:1" x14ac:dyDescent="0.25">
      <c r="A16741">
        <v>16740</v>
      </c>
    </row>
    <row r="16742" spans="1:1" x14ac:dyDescent="0.25">
      <c r="A16742">
        <v>16741</v>
      </c>
    </row>
    <row r="16743" spans="1:1" x14ac:dyDescent="0.25">
      <c r="A16743">
        <v>16742</v>
      </c>
    </row>
    <row r="16744" spans="1:1" x14ac:dyDescent="0.25">
      <c r="A16744">
        <v>16743</v>
      </c>
    </row>
    <row r="16745" spans="1:1" x14ac:dyDescent="0.25">
      <c r="A16745">
        <v>16744</v>
      </c>
    </row>
    <row r="16746" spans="1:1" x14ac:dyDescent="0.25">
      <c r="A16746">
        <v>16745</v>
      </c>
    </row>
    <row r="16747" spans="1:1" x14ac:dyDescent="0.25">
      <c r="A16747">
        <v>16746</v>
      </c>
    </row>
    <row r="16748" spans="1:1" x14ac:dyDescent="0.25">
      <c r="A16748">
        <v>16747</v>
      </c>
    </row>
    <row r="16749" spans="1:1" x14ac:dyDescent="0.25">
      <c r="A16749">
        <v>16748</v>
      </c>
    </row>
    <row r="16750" spans="1:1" x14ac:dyDescent="0.25">
      <c r="A16750">
        <v>16749</v>
      </c>
    </row>
    <row r="16751" spans="1:1" x14ac:dyDescent="0.25">
      <c r="A16751">
        <v>16750</v>
      </c>
    </row>
    <row r="16752" spans="1:1" x14ac:dyDescent="0.25">
      <c r="A16752">
        <v>16751</v>
      </c>
    </row>
    <row r="16753" spans="1:1" x14ac:dyDescent="0.25">
      <c r="A16753">
        <v>16752</v>
      </c>
    </row>
    <row r="16754" spans="1:1" x14ac:dyDescent="0.25">
      <c r="A16754">
        <v>16753</v>
      </c>
    </row>
    <row r="16755" spans="1:1" x14ac:dyDescent="0.25">
      <c r="A16755">
        <v>16754</v>
      </c>
    </row>
    <row r="16756" spans="1:1" x14ac:dyDescent="0.25">
      <c r="A16756">
        <v>16755</v>
      </c>
    </row>
    <row r="16757" spans="1:1" x14ac:dyDescent="0.25">
      <c r="A16757">
        <v>16756</v>
      </c>
    </row>
    <row r="16758" spans="1:1" x14ac:dyDescent="0.25">
      <c r="A16758">
        <v>16757</v>
      </c>
    </row>
    <row r="16759" spans="1:1" x14ac:dyDescent="0.25">
      <c r="A16759">
        <v>16758</v>
      </c>
    </row>
    <row r="16760" spans="1:1" x14ac:dyDescent="0.25">
      <c r="A16760">
        <v>16759</v>
      </c>
    </row>
    <row r="16761" spans="1:1" x14ac:dyDescent="0.25">
      <c r="A16761">
        <v>16760</v>
      </c>
    </row>
    <row r="16762" spans="1:1" x14ac:dyDescent="0.25">
      <c r="A16762">
        <v>16761</v>
      </c>
    </row>
    <row r="16763" spans="1:1" x14ac:dyDescent="0.25">
      <c r="A16763">
        <v>16762</v>
      </c>
    </row>
    <row r="16764" spans="1:1" x14ac:dyDescent="0.25">
      <c r="A16764">
        <v>16763</v>
      </c>
    </row>
    <row r="16765" spans="1:1" x14ac:dyDescent="0.25">
      <c r="A16765">
        <v>16764</v>
      </c>
    </row>
    <row r="16766" spans="1:1" x14ac:dyDescent="0.25">
      <c r="A16766">
        <v>16765</v>
      </c>
    </row>
    <row r="16767" spans="1:1" x14ac:dyDescent="0.25">
      <c r="A16767">
        <v>16766</v>
      </c>
    </row>
    <row r="16768" spans="1:1" x14ac:dyDescent="0.25">
      <c r="A16768">
        <v>16767</v>
      </c>
    </row>
    <row r="16769" spans="1:1" x14ac:dyDescent="0.25">
      <c r="A16769">
        <v>16768</v>
      </c>
    </row>
    <row r="16770" spans="1:1" x14ac:dyDescent="0.25">
      <c r="A16770">
        <v>16769</v>
      </c>
    </row>
    <row r="16771" spans="1:1" x14ac:dyDescent="0.25">
      <c r="A16771">
        <v>16770</v>
      </c>
    </row>
    <row r="16772" spans="1:1" x14ac:dyDescent="0.25">
      <c r="A16772">
        <v>16771</v>
      </c>
    </row>
    <row r="16773" spans="1:1" x14ac:dyDescent="0.25">
      <c r="A16773">
        <v>16772</v>
      </c>
    </row>
    <row r="16774" spans="1:1" x14ac:dyDescent="0.25">
      <c r="A16774">
        <v>16773</v>
      </c>
    </row>
    <row r="16775" spans="1:1" x14ac:dyDescent="0.25">
      <c r="A16775">
        <v>16774</v>
      </c>
    </row>
    <row r="16776" spans="1:1" x14ac:dyDescent="0.25">
      <c r="A16776">
        <v>16775</v>
      </c>
    </row>
    <row r="16777" spans="1:1" x14ac:dyDescent="0.25">
      <c r="A16777">
        <v>16776</v>
      </c>
    </row>
    <row r="16778" spans="1:1" x14ac:dyDescent="0.25">
      <c r="A16778">
        <v>16777</v>
      </c>
    </row>
    <row r="16779" spans="1:1" x14ac:dyDescent="0.25">
      <c r="A16779">
        <v>16778</v>
      </c>
    </row>
    <row r="16780" spans="1:1" x14ac:dyDescent="0.25">
      <c r="A16780">
        <v>16779</v>
      </c>
    </row>
    <row r="16781" spans="1:1" x14ac:dyDescent="0.25">
      <c r="A16781">
        <v>16780</v>
      </c>
    </row>
    <row r="16782" spans="1:1" x14ac:dyDescent="0.25">
      <c r="A16782">
        <v>16781</v>
      </c>
    </row>
    <row r="16783" spans="1:1" x14ac:dyDescent="0.25">
      <c r="A16783">
        <v>16782</v>
      </c>
    </row>
    <row r="16784" spans="1:1" x14ac:dyDescent="0.25">
      <c r="A16784">
        <v>16783</v>
      </c>
    </row>
    <row r="16785" spans="1:1" x14ac:dyDescent="0.25">
      <c r="A16785">
        <v>16784</v>
      </c>
    </row>
    <row r="16786" spans="1:1" x14ac:dyDescent="0.25">
      <c r="A16786">
        <v>16785</v>
      </c>
    </row>
    <row r="16787" spans="1:1" x14ac:dyDescent="0.25">
      <c r="A16787">
        <v>16786</v>
      </c>
    </row>
    <row r="16788" spans="1:1" x14ac:dyDescent="0.25">
      <c r="A16788">
        <v>16787</v>
      </c>
    </row>
    <row r="16789" spans="1:1" x14ac:dyDescent="0.25">
      <c r="A16789">
        <v>16788</v>
      </c>
    </row>
    <row r="16790" spans="1:1" x14ac:dyDescent="0.25">
      <c r="A16790">
        <v>16789</v>
      </c>
    </row>
    <row r="16791" spans="1:1" x14ac:dyDescent="0.25">
      <c r="A16791">
        <v>16790</v>
      </c>
    </row>
    <row r="16792" spans="1:1" x14ac:dyDescent="0.25">
      <c r="A16792">
        <v>16791</v>
      </c>
    </row>
    <row r="16793" spans="1:1" x14ac:dyDescent="0.25">
      <c r="A16793">
        <v>16792</v>
      </c>
    </row>
    <row r="16794" spans="1:1" x14ac:dyDescent="0.25">
      <c r="A16794">
        <v>16793</v>
      </c>
    </row>
    <row r="16795" spans="1:1" x14ac:dyDescent="0.25">
      <c r="A16795">
        <v>16794</v>
      </c>
    </row>
    <row r="16796" spans="1:1" x14ac:dyDescent="0.25">
      <c r="A16796">
        <v>16795</v>
      </c>
    </row>
    <row r="16797" spans="1:1" x14ac:dyDescent="0.25">
      <c r="A16797">
        <v>16796</v>
      </c>
    </row>
    <row r="16798" spans="1:1" x14ac:dyDescent="0.25">
      <c r="A16798">
        <v>16797</v>
      </c>
    </row>
    <row r="16799" spans="1:1" x14ac:dyDescent="0.25">
      <c r="A16799">
        <v>16798</v>
      </c>
    </row>
    <row r="16800" spans="1:1" x14ac:dyDescent="0.25">
      <c r="A16800">
        <v>16799</v>
      </c>
    </row>
    <row r="16801" spans="1:1" x14ac:dyDescent="0.25">
      <c r="A16801">
        <v>16800</v>
      </c>
    </row>
    <row r="16802" spans="1:1" x14ac:dyDescent="0.25">
      <c r="A16802">
        <v>16801</v>
      </c>
    </row>
    <row r="16803" spans="1:1" x14ac:dyDescent="0.25">
      <c r="A16803">
        <v>16802</v>
      </c>
    </row>
    <row r="16804" spans="1:1" x14ac:dyDescent="0.25">
      <c r="A16804">
        <v>16803</v>
      </c>
    </row>
    <row r="16805" spans="1:1" x14ac:dyDescent="0.25">
      <c r="A16805">
        <v>16804</v>
      </c>
    </row>
    <row r="16806" spans="1:1" x14ac:dyDescent="0.25">
      <c r="A16806">
        <v>16805</v>
      </c>
    </row>
    <row r="16807" spans="1:1" x14ac:dyDescent="0.25">
      <c r="A16807">
        <v>16806</v>
      </c>
    </row>
    <row r="16808" spans="1:1" x14ac:dyDescent="0.25">
      <c r="A16808">
        <v>16807</v>
      </c>
    </row>
    <row r="16809" spans="1:1" x14ac:dyDescent="0.25">
      <c r="A16809">
        <v>16808</v>
      </c>
    </row>
    <row r="16810" spans="1:1" x14ac:dyDescent="0.25">
      <c r="A16810">
        <v>16809</v>
      </c>
    </row>
    <row r="16811" spans="1:1" x14ac:dyDescent="0.25">
      <c r="A16811">
        <v>16810</v>
      </c>
    </row>
    <row r="16812" spans="1:1" x14ac:dyDescent="0.25">
      <c r="A16812">
        <v>16811</v>
      </c>
    </row>
    <row r="16813" spans="1:1" x14ac:dyDescent="0.25">
      <c r="A16813">
        <v>16812</v>
      </c>
    </row>
    <row r="16814" spans="1:1" x14ac:dyDescent="0.25">
      <c r="A16814">
        <v>16813</v>
      </c>
    </row>
    <row r="16815" spans="1:1" x14ac:dyDescent="0.25">
      <c r="A16815">
        <v>16814</v>
      </c>
    </row>
    <row r="16816" spans="1:1" x14ac:dyDescent="0.25">
      <c r="A16816">
        <v>16815</v>
      </c>
    </row>
    <row r="16817" spans="1:1" x14ac:dyDescent="0.25">
      <c r="A16817">
        <v>16816</v>
      </c>
    </row>
    <row r="16818" spans="1:1" x14ac:dyDescent="0.25">
      <c r="A16818">
        <v>16817</v>
      </c>
    </row>
    <row r="16819" spans="1:1" x14ac:dyDescent="0.25">
      <c r="A16819">
        <v>16818</v>
      </c>
    </row>
    <row r="16820" spans="1:1" x14ac:dyDescent="0.25">
      <c r="A16820">
        <v>16819</v>
      </c>
    </row>
    <row r="16821" spans="1:1" x14ac:dyDescent="0.25">
      <c r="A16821">
        <v>16820</v>
      </c>
    </row>
    <row r="16822" spans="1:1" x14ac:dyDescent="0.25">
      <c r="A16822">
        <v>16821</v>
      </c>
    </row>
    <row r="16823" spans="1:1" x14ac:dyDescent="0.25">
      <c r="A16823">
        <v>16822</v>
      </c>
    </row>
    <row r="16824" spans="1:1" x14ac:dyDescent="0.25">
      <c r="A16824">
        <v>16823</v>
      </c>
    </row>
    <row r="16825" spans="1:1" x14ac:dyDescent="0.25">
      <c r="A16825">
        <v>16824</v>
      </c>
    </row>
    <row r="16826" spans="1:1" x14ac:dyDescent="0.25">
      <c r="A16826">
        <v>16825</v>
      </c>
    </row>
    <row r="16827" spans="1:1" x14ac:dyDescent="0.25">
      <c r="A16827">
        <v>16826</v>
      </c>
    </row>
    <row r="16828" spans="1:1" x14ac:dyDescent="0.25">
      <c r="A16828">
        <v>16827</v>
      </c>
    </row>
    <row r="16829" spans="1:1" x14ac:dyDescent="0.25">
      <c r="A16829">
        <v>16828</v>
      </c>
    </row>
    <row r="16830" spans="1:1" x14ac:dyDescent="0.25">
      <c r="A16830">
        <v>16829</v>
      </c>
    </row>
    <row r="16831" spans="1:1" x14ac:dyDescent="0.25">
      <c r="A16831">
        <v>16830</v>
      </c>
    </row>
    <row r="16832" spans="1:1" x14ac:dyDescent="0.25">
      <c r="A16832">
        <v>16831</v>
      </c>
    </row>
    <row r="16833" spans="1:1" x14ac:dyDescent="0.25">
      <c r="A16833">
        <v>16832</v>
      </c>
    </row>
    <row r="16834" spans="1:1" x14ac:dyDescent="0.25">
      <c r="A16834">
        <v>16833</v>
      </c>
    </row>
    <row r="16835" spans="1:1" x14ac:dyDescent="0.25">
      <c r="A16835">
        <v>16834</v>
      </c>
    </row>
    <row r="16836" spans="1:1" x14ac:dyDescent="0.25">
      <c r="A16836">
        <v>16835</v>
      </c>
    </row>
    <row r="16837" spans="1:1" x14ac:dyDescent="0.25">
      <c r="A16837">
        <v>16836</v>
      </c>
    </row>
    <row r="16838" spans="1:1" x14ac:dyDescent="0.25">
      <c r="A16838">
        <v>16837</v>
      </c>
    </row>
    <row r="16839" spans="1:1" x14ac:dyDescent="0.25">
      <c r="A16839">
        <v>16838</v>
      </c>
    </row>
    <row r="16840" spans="1:1" x14ac:dyDescent="0.25">
      <c r="A16840">
        <v>16839</v>
      </c>
    </row>
    <row r="16841" spans="1:1" x14ac:dyDescent="0.25">
      <c r="A16841">
        <v>16840</v>
      </c>
    </row>
    <row r="16842" spans="1:1" x14ac:dyDescent="0.25">
      <c r="A16842">
        <v>16841</v>
      </c>
    </row>
    <row r="16843" spans="1:1" x14ac:dyDescent="0.25">
      <c r="A16843">
        <v>16842</v>
      </c>
    </row>
    <row r="16844" spans="1:1" x14ac:dyDescent="0.25">
      <c r="A16844">
        <v>16843</v>
      </c>
    </row>
    <row r="16845" spans="1:1" x14ac:dyDescent="0.25">
      <c r="A16845">
        <v>16844</v>
      </c>
    </row>
    <row r="16846" spans="1:1" x14ac:dyDescent="0.25">
      <c r="A16846">
        <v>16845</v>
      </c>
    </row>
    <row r="16847" spans="1:1" x14ac:dyDescent="0.25">
      <c r="A16847">
        <v>16846</v>
      </c>
    </row>
    <row r="16848" spans="1:1" x14ac:dyDescent="0.25">
      <c r="A16848">
        <v>16847</v>
      </c>
    </row>
    <row r="16849" spans="1:1" x14ac:dyDescent="0.25">
      <c r="A16849">
        <v>16848</v>
      </c>
    </row>
    <row r="16850" spans="1:1" x14ac:dyDescent="0.25">
      <c r="A16850">
        <v>16849</v>
      </c>
    </row>
    <row r="16851" spans="1:1" x14ac:dyDescent="0.25">
      <c r="A16851">
        <v>16850</v>
      </c>
    </row>
    <row r="16852" spans="1:1" x14ac:dyDescent="0.25">
      <c r="A16852">
        <v>16851</v>
      </c>
    </row>
    <row r="16853" spans="1:1" x14ac:dyDescent="0.25">
      <c r="A16853">
        <v>16852</v>
      </c>
    </row>
    <row r="16854" spans="1:1" x14ac:dyDescent="0.25">
      <c r="A16854">
        <v>16853</v>
      </c>
    </row>
    <row r="16855" spans="1:1" x14ac:dyDescent="0.25">
      <c r="A16855">
        <v>16854</v>
      </c>
    </row>
    <row r="16856" spans="1:1" x14ac:dyDescent="0.25">
      <c r="A16856">
        <v>16855</v>
      </c>
    </row>
    <row r="16857" spans="1:1" x14ac:dyDescent="0.25">
      <c r="A16857">
        <v>16856</v>
      </c>
    </row>
    <row r="16858" spans="1:1" x14ac:dyDescent="0.25">
      <c r="A16858">
        <v>16857</v>
      </c>
    </row>
    <row r="16859" spans="1:1" x14ac:dyDescent="0.25">
      <c r="A16859">
        <v>16858</v>
      </c>
    </row>
    <row r="16860" spans="1:1" x14ac:dyDescent="0.25">
      <c r="A16860">
        <v>16859</v>
      </c>
    </row>
    <row r="16861" spans="1:1" x14ac:dyDescent="0.25">
      <c r="A16861">
        <v>16860</v>
      </c>
    </row>
    <row r="16862" spans="1:1" x14ac:dyDescent="0.25">
      <c r="A16862">
        <v>16861</v>
      </c>
    </row>
    <row r="16863" spans="1:1" x14ac:dyDescent="0.25">
      <c r="A16863">
        <v>16862</v>
      </c>
    </row>
    <row r="16864" spans="1:1" x14ac:dyDescent="0.25">
      <c r="A16864">
        <v>16863</v>
      </c>
    </row>
    <row r="16865" spans="1:1" x14ac:dyDescent="0.25">
      <c r="A16865">
        <v>16864</v>
      </c>
    </row>
    <row r="16866" spans="1:1" x14ac:dyDescent="0.25">
      <c r="A16866">
        <v>16865</v>
      </c>
    </row>
    <row r="16867" spans="1:1" x14ac:dyDescent="0.25">
      <c r="A16867">
        <v>16866</v>
      </c>
    </row>
    <row r="16868" spans="1:1" x14ac:dyDescent="0.25">
      <c r="A16868">
        <v>16867</v>
      </c>
    </row>
    <row r="16869" spans="1:1" x14ac:dyDescent="0.25">
      <c r="A16869">
        <v>16868</v>
      </c>
    </row>
    <row r="16870" spans="1:1" x14ac:dyDescent="0.25">
      <c r="A16870">
        <v>16869</v>
      </c>
    </row>
    <row r="16871" spans="1:1" x14ac:dyDescent="0.25">
      <c r="A16871">
        <v>16870</v>
      </c>
    </row>
    <row r="16872" spans="1:1" x14ac:dyDescent="0.25">
      <c r="A16872">
        <v>16871</v>
      </c>
    </row>
    <row r="16873" spans="1:1" x14ac:dyDescent="0.25">
      <c r="A16873">
        <v>16872</v>
      </c>
    </row>
    <row r="16874" spans="1:1" x14ac:dyDescent="0.25">
      <c r="A16874">
        <v>16873</v>
      </c>
    </row>
    <row r="16875" spans="1:1" x14ac:dyDescent="0.25">
      <c r="A16875">
        <v>16874</v>
      </c>
    </row>
    <row r="16876" spans="1:1" x14ac:dyDescent="0.25">
      <c r="A16876">
        <v>16875</v>
      </c>
    </row>
    <row r="16877" spans="1:1" x14ac:dyDescent="0.25">
      <c r="A16877">
        <v>16876</v>
      </c>
    </row>
    <row r="16878" spans="1:1" x14ac:dyDescent="0.25">
      <c r="A16878">
        <v>16877</v>
      </c>
    </row>
    <row r="16879" spans="1:1" x14ac:dyDescent="0.25">
      <c r="A16879">
        <v>16878</v>
      </c>
    </row>
    <row r="16880" spans="1:1" x14ac:dyDescent="0.25">
      <c r="A16880">
        <v>16879</v>
      </c>
    </row>
    <row r="16881" spans="1:1" x14ac:dyDescent="0.25">
      <c r="A16881">
        <v>16880</v>
      </c>
    </row>
    <row r="16882" spans="1:1" x14ac:dyDescent="0.25">
      <c r="A16882">
        <v>16881</v>
      </c>
    </row>
    <row r="16883" spans="1:1" x14ac:dyDescent="0.25">
      <c r="A16883">
        <v>16882</v>
      </c>
    </row>
    <row r="16884" spans="1:1" x14ac:dyDescent="0.25">
      <c r="A16884">
        <v>16883</v>
      </c>
    </row>
    <row r="16885" spans="1:1" x14ac:dyDescent="0.25">
      <c r="A16885">
        <v>16884</v>
      </c>
    </row>
    <row r="16886" spans="1:1" x14ac:dyDescent="0.25">
      <c r="A16886">
        <v>16885</v>
      </c>
    </row>
    <row r="16887" spans="1:1" x14ac:dyDescent="0.25">
      <c r="A16887">
        <v>16886</v>
      </c>
    </row>
    <row r="16888" spans="1:1" x14ac:dyDescent="0.25">
      <c r="A16888">
        <v>16887</v>
      </c>
    </row>
    <row r="16889" spans="1:1" x14ac:dyDescent="0.25">
      <c r="A16889">
        <v>16888</v>
      </c>
    </row>
    <row r="16890" spans="1:1" x14ac:dyDescent="0.25">
      <c r="A16890">
        <v>16889</v>
      </c>
    </row>
    <row r="16891" spans="1:1" x14ac:dyDescent="0.25">
      <c r="A16891">
        <v>16890</v>
      </c>
    </row>
    <row r="16892" spans="1:1" x14ac:dyDescent="0.25">
      <c r="A16892">
        <v>16891</v>
      </c>
    </row>
    <row r="16893" spans="1:1" x14ac:dyDescent="0.25">
      <c r="A16893">
        <v>16892</v>
      </c>
    </row>
    <row r="16894" spans="1:1" x14ac:dyDescent="0.25">
      <c r="A16894">
        <v>16893</v>
      </c>
    </row>
    <row r="16895" spans="1:1" x14ac:dyDescent="0.25">
      <c r="A16895">
        <v>16894</v>
      </c>
    </row>
    <row r="16896" spans="1:1" x14ac:dyDescent="0.25">
      <c r="A16896">
        <v>16895</v>
      </c>
    </row>
    <row r="16897" spans="1:1" x14ac:dyDescent="0.25">
      <c r="A16897">
        <v>16896</v>
      </c>
    </row>
    <row r="16898" spans="1:1" x14ac:dyDescent="0.25">
      <c r="A16898">
        <v>16897</v>
      </c>
    </row>
    <row r="16899" spans="1:1" x14ac:dyDescent="0.25">
      <c r="A16899">
        <v>16898</v>
      </c>
    </row>
    <row r="16900" spans="1:1" x14ac:dyDescent="0.25">
      <c r="A16900">
        <v>16899</v>
      </c>
    </row>
    <row r="16901" spans="1:1" x14ac:dyDescent="0.25">
      <c r="A16901">
        <v>16900</v>
      </c>
    </row>
    <row r="16902" spans="1:1" x14ac:dyDescent="0.25">
      <c r="A16902">
        <v>16901</v>
      </c>
    </row>
    <row r="16903" spans="1:1" x14ac:dyDescent="0.25">
      <c r="A16903">
        <v>16902</v>
      </c>
    </row>
    <row r="16904" spans="1:1" x14ac:dyDescent="0.25">
      <c r="A16904">
        <v>16903</v>
      </c>
    </row>
    <row r="16905" spans="1:1" x14ac:dyDescent="0.25">
      <c r="A16905">
        <v>16904</v>
      </c>
    </row>
    <row r="16906" spans="1:1" x14ac:dyDescent="0.25">
      <c r="A16906">
        <v>16905</v>
      </c>
    </row>
    <row r="16907" spans="1:1" x14ac:dyDescent="0.25">
      <c r="A16907">
        <v>16906</v>
      </c>
    </row>
    <row r="16908" spans="1:1" x14ac:dyDescent="0.25">
      <c r="A16908">
        <v>16907</v>
      </c>
    </row>
    <row r="16909" spans="1:1" x14ac:dyDescent="0.25">
      <c r="A16909">
        <v>16908</v>
      </c>
    </row>
    <row r="16910" spans="1:1" x14ac:dyDescent="0.25">
      <c r="A16910">
        <v>16909</v>
      </c>
    </row>
    <row r="16911" spans="1:1" x14ac:dyDescent="0.25">
      <c r="A16911">
        <v>16910</v>
      </c>
    </row>
    <row r="16912" spans="1:1" x14ac:dyDescent="0.25">
      <c r="A16912">
        <v>16911</v>
      </c>
    </row>
    <row r="16913" spans="1:1" x14ac:dyDescent="0.25">
      <c r="A16913">
        <v>16912</v>
      </c>
    </row>
    <row r="16914" spans="1:1" x14ac:dyDescent="0.25">
      <c r="A16914">
        <v>16913</v>
      </c>
    </row>
    <row r="16915" spans="1:1" x14ac:dyDescent="0.25">
      <c r="A16915">
        <v>16914</v>
      </c>
    </row>
    <row r="16916" spans="1:1" x14ac:dyDescent="0.25">
      <c r="A16916">
        <v>16915</v>
      </c>
    </row>
    <row r="16917" spans="1:1" x14ac:dyDescent="0.25">
      <c r="A16917">
        <v>16916</v>
      </c>
    </row>
    <row r="16918" spans="1:1" x14ac:dyDescent="0.25">
      <c r="A16918">
        <v>16917</v>
      </c>
    </row>
    <row r="16919" spans="1:1" x14ac:dyDescent="0.25">
      <c r="A16919">
        <v>16918</v>
      </c>
    </row>
    <row r="16920" spans="1:1" x14ac:dyDescent="0.25">
      <c r="A16920">
        <v>16919</v>
      </c>
    </row>
    <row r="16921" spans="1:1" x14ac:dyDescent="0.25">
      <c r="A16921">
        <v>16920</v>
      </c>
    </row>
    <row r="16922" spans="1:1" x14ac:dyDescent="0.25">
      <c r="A16922">
        <v>16921</v>
      </c>
    </row>
    <row r="16923" spans="1:1" x14ac:dyDescent="0.25">
      <c r="A16923">
        <v>16922</v>
      </c>
    </row>
    <row r="16924" spans="1:1" x14ac:dyDescent="0.25">
      <c r="A16924">
        <v>16923</v>
      </c>
    </row>
    <row r="16925" spans="1:1" x14ac:dyDescent="0.25">
      <c r="A16925">
        <v>16924</v>
      </c>
    </row>
    <row r="16926" spans="1:1" x14ac:dyDescent="0.25">
      <c r="A16926">
        <v>16925</v>
      </c>
    </row>
    <row r="16927" spans="1:1" x14ac:dyDescent="0.25">
      <c r="A16927">
        <v>16926</v>
      </c>
    </row>
    <row r="16928" spans="1:1" x14ac:dyDescent="0.25">
      <c r="A16928">
        <v>16927</v>
      </c>
    </row>
    <row r="16929" spans="1:1" x14ac:dyDescent="0.25">
      <c r="A16929">
        <v>16928</v>
      </c>
    </row>
    <row r="16930" spans="1:1" x14ac:dyDescent="0.25">
      <c r="A16930">
        <v>16929</v>
      </c>
    </row>
    <row r="16931" spans="1:1" x14ac:dyDescent="0.25">
      <c r="A16931">
        <v>16930</v>
      </c>
    </row>
    <row r="16932" spans="1:1" x14ac:dyDescent="0.25">
      <c r="A16932">
        <v>16931</v>
      </c>
    </row>
    <row r="16933" spans="1:1" x14ac:dyDescent="0.25">
      <c r="A16933">
        <v>16932</v>
      </c>
    </row>
    <row r="16934" spans="1:1" x14ac:dyDescent="0.25">
      <c r="A16934">
        <v>16933</v>
      </c>
    </row>
    <row r="16935" spans="1:1" x14ac:dyDescent="0.25">
      <c r="A16935">
        <v>16934</v>
      </c>
    </row>
    <row r="16936" spans="1:1" x14ac:dyDescent="0.25">
      <c r="A16936">
        <v>16935</v>
      </c>
    </row>
    <row r="16937" spans="1:1" x14ac:dyDescent="0.25">
      <c r="A16937">
        <v>16936</v>
      </c>
    </row>
    <row r="16938" spans="1:1" x14ac:dyDescent="0.25">
      <c r="A16938">
        <v>16937</v>
      </c>
    </row>
    <row r="16939" spans="1:1" x14ac:dyDescent="0.25">
      <c r="A16939">
        <v>16938</v>
      </c>
    </row>
    <row r="16940" spans="1:1" x14ac:dyDescent="0.25">
      <c r="A16940">
        <v>16939</v>
      </c>
    </row>
    <row r="16941" spans="1:1" x14ac:dyDescent="0.25">
      <c r="A16941">
        <v>16940</v>
      </c>
    </row>
    <row r="16942" spans="1:1" x14ac:dyDescent="0.25">
      <c r="A16942">
        <v>16941</v>
      </c>
    </row>
    <row r="16943" spans="1:1" x14ac:dyDescent="0.25">
      <c r="A16943">
        <v>16942</v>
      </c>
    </row>
    <row r="16944" spans="1:1" x14ac:dyDescent="0.25">
      <c r="A16944">
        <v>16943</v>
      </c>
    </row>
    <row r="16945" spans="1:1" x14ac:dyDescent="0.25">
      <c r="A16945">
        <v>16944</v>
      </c>
    </row>
    <row r="16946" spans="1:1" x14ac:dyDescent="0.25">
      <c r="A16946">
        <v>16945</v>
      </c>
    </row>
    <row r="16947" spans="1:1" x14ac:dyDescent="0.25">
      <c r="A16947">
        <v>16946</v>
      </c>
    </row>
    <row r="16948" spans="1:1" x14ac:dyDescent="0.25">
      <c r="A16948">
        <v>16947</v>
      </c>
    </row>
    <row r="16949" spans="1:1" x14ac:dyDescent="0.25">
      <c r="A16949">
        <v>16948</v>
      </c>
    </row>
    <row r="16950" spans="1:1" x14ac:dyDescent="0.25">
      <c r="A16950">
        <v>16949</v>
      </c>
    </row>
    <row r="16951" spans="1:1" x14ac:dyDescent="0.25">
      <c r="A16951">
        <v>16950</v>
      </c>
    </row>
    <row r="16952" spans="1:1" x14ac:dyDescent="0.25">
      <c r="A16952">
        <v>16951</v>
      </c>
    </row>
    <row r="16953" spans="1:1" x14ac:dyDescent="0.25">
      <c r="A16953">
        <v>16952</v>
      </c>
    </row>
    <row r="16954" spans="1:1" x14ac:dyDescent="0.25">
      <c r="A16954">
        <v>16953</v>
      </c>
    </row>
    <row r="16955" spans="1:1" x14ac:dyDescent="0.25">
      <c r="A16955">
        <v>16954</v>
      </c>
    </row>
    <row r="16956" spans="1:1" x14ac:dyDescent="0.25">
      <c r="A16956">
        <v>16955</v>
      </c>
    </row>
    <row r="16957" spans="1:1" x14ac:dyDescent="0.25">
      <c r="A16957">
        <v>16956</v>
      </c>
    </row>
    <row r="16958" spans="1:1" x14ac:dyDescent="0.25">
      <c r="A16958">
        <v>16957</v>
      </c>
    </row>
    <row r="16959" spans="1:1" x14ac:dyDescent="0.25">
      <c r="A16959">
        <v>16958</v>
      </c>
    </row>
    <row r="16960" spans="1:1" x14ac:dyDescent="0.25">
      <c r="A16960">
        <v>16959</v>
      </c>
    </row>
    <row r="16961" spans="1:1" x14ac:dyDescent="0.25">
      <c r="A16961">
        <v>16960</v>
      </c>
    </row>
    <row r="16962" spans="1:1" x14ac:dyDescent="0.25">
      <c r="A16962">
        <v>16961</v>
      </c>
    </row>
    <row r="16963" spans="1:1" x14ac:dyDescent="0.25">
      <c r="A16963">
        <v>16962</v>
      </c>
    </row>
    <row r="16964" spans="1:1" x14ac:dyDescent="0.25">
      <c r="A16964">
        <v>16963</v>
      </c>
    </row>
    <row r="16965" spans="1:1" x14ac:dyDescent="0.25">
      <c r="A16965">
        <v>16964</v>
      </c>
    </row>
    <row r="16966" spans="1:1" x14ac:dyDescent="0.25">
      <c r="A16966">
        <v>16965</v>
      </c>
    </row>
    <row r="16967" spans="1:1" x14ac:dyDescent="0.25">
      <c r="A16967">
        <v>16966</v>
      </c>
    </row>
    <row r="16968" spans="1:1" x14ac:dyDescent="0.25">
      <c r="A16968">
        <v>16967</v>
      </c>
    </row>
    <row r="16969" spans="1:1" x14ac:dyDescent="0.25">
      <c r="A16969">
        <v>16968</v>
      </c>
    </row>
    <row r="16970" spans="1:1" x14ac:dyDescent="0.25">
      <c r="A16970">
        <v>16969</v>
      </c>
    </row>
    <row r="16971" spans="1:1" x14ac:dyDescent="0.25">
      <c r="A16971">
        <v>16970</v>
      </c>
    </row>
    <row r="16972" spans="1:1" x14ac:dyDescent="0.25">
      <c r="A16972">
        <v>16971</v>
      </c>
    </row>
    <row r="16973" spans="1:1" x14ac:dyDescent="0.25">
      <c r="A16973">
        <v>16972</v>
      </c>
    </row>
    <row r="16974" spans="1:1" x14ac:dyDescent="0.25">
      <c r="A16974">
        <v>16973</v>
      </c>
    </row>
    <row r="16975" spans="1:1" x14ac:dyDescent="0.25">
      <c r="A16975">
        <v>16974</v>
      </c>
    </row>
    <row r="16976" spans="1:1" x14ac:dyDescent="0.25">
      <c r="A16976">
        <v>16975</v>
      </c>
    </row>
    <row r="16977" spans="1:1" x14ac:dyDescent="0.25">
      <c r="A16977">
        <v>16976</v>
      </c>
    </row>
    <row r="16978" spans="1:1" x14ac:dyDescent="0.25">
      <c r="A16978">
        <v>16977</v>
      </c>
    </row>
    <row r="16979" spans="1:1" x14ac:dyDescent="0.25">
      <c r="A16979">
        <v>16978</v>
      </c>
    </row>
    <row r="16980" spans="1:1" x14ac:dyDescent="0.25">
      <c r="A16980">
        <v>16979</v>
      </c>
    </row>
    <row r="16981" spans="1:1" x14ac:dyDescent="0.25">
      <c r="A16981">
        <v>16980</v>
      </c>
    </row>
    <row r="16982" spans="1:1" x14ac:dyDescent="0.25">
      <c r="A16982">
        <v>16981</v>
      </c>
    </row>
    <row r="16983" spans="1:1" x14ac:dyDescent="0.25">
      <c r="A16983">
        <v>16982</v>
      </c>
    </row>
    <row r="16984" spans="1:1" x14ac:dyDescent="0.25">
      <c r="A16984">
        <v>16983</v>
      </c>
    </row>
    <row r="16985" spans="1:1" x14ac:dyDescent="0.25">
      <c r="A16985">
        <v>16984</v>
      </c>
    </row>
    <row r="16986" spans="1:1" x14ac:dyDescent="0.25">
      <c r="A16986">
        <v>16985</v>
      </c>
    </row>
    <row r="16987" spans="1:1" x14ac:dyDescent="0.25">
      <c r="A16987">
        <v>16986</v>
      </c>
    </row>
    <row r="16988" spans="1:1" x14ac:dyDescent="0.25">
      <c r="A16988">
        <v>16987</v>
      </c>
    </row>
    <row r="16989" spans="1:1" x14ac:dyDescent="0.25">
      <c r="A16989">
        <v>16988</v>
      </c>
    </row>
    <row r="16990" spans="1:1" x14ac:dyDescent="0.25">
      <c r="A16990">
        <v>16989</v>
      </c>
    </row>
    <row r="16991" spans="1:1" x14ac:dyDescent="0.25">
      <c r="A16991">
        <v>16990</v>
      </c>
    </row>
    <row r="16992" spans="1:1" x14ac:dyDescent="0.25">
      <c r="A16992">
        <v>16991</v>
      </c>
    </row>
    <row r="16993" spans="1:1" x14ac:dyDescent="0.25">
      <c r="A16993">
        <v>16992</v>
      </c>
    </row>
    <row r="16994" spans="1:1" x14ac:dyDescent="0.25">
      <c r="A16994">
        <v>16993</v>
      </c>
    </row>
    <row r="16995" spans="1:1" x14ac:dyDescent="0.25">
      <c r="A16995">
        <v>16994</v>
      </c>
    </row>
    <row r="16996" spans="1:1" x14ac:dyDescent="0.25">
      <c r="A16996">
        <v>16995</v>
      </c>
    </row>
    <row r="16997" spans="1:1" x14ac:dyDescent="0.25">
      <c r="A16997">
        <v>16996</v>
      </c>
    </row>
    <row r="16998" spans="1:1" x14ac:dyDescent="0.25">
      <c r="A16998">
        <v>16997</v>
      </c>
    </row>
    <row r="16999" spans="1:1" x14ac:dyDescent="0.25">
      <c r="A16999">
        <v>16998</v>
      </c>
    </row>
    <row r="17000" spans="1:1" x14ac:dyDescent="0.25">
      <c r="A17000">
        <v>16999</v>
      </c>
    </row>
    <row r="17001" spans="1:1" x14ac:dyDescent="0.25">
      <c r="A17001">
        <v>17000</v>
      </c>
    </row>
    <row r="17002" spans="1:1" x14ac:dyDescent="0.25">
      <c r="A17002">
        <v>17001</v>
      </c>
    </row>
    <row r="17003" spans="1:1" x14ac:dyDescent="0.25">
      <c r="A17003">
        <v>17002</v>
      </c>
    </row>
    <row r="17004" spans="1:1" x14ac:dyDescent="0.25">
      <c r="A17004">
        <v>17003</v>
      </c>
    </row>
    <row r="17005" spans="1:1" x14ac:dyDescent="0.25">
      <c r="A17005">
        <v>17004</v>
      </c>
    </row>
    <row r="17006" spans="1:1" x14ac:dyDescent="0.25">
      <c r="A17006">
        <v>17005</v>
      </c>
    </row>
    <row r="17007" spans="1:1" x14ac:dyDescent="0.25">
      <c r="A17007">
        <v>17006</v>
      </c>
    </row>
    <row r="17008" spans="1:1" x14ac:dyDescent="0.25">
      <c r="A17008">
        <v>17007</v>
      </c>
    </row>
    <row r="17009" spans="1:1" x14ac:dyDescent="0.25">
      <c r="A17009">
        <v>17008</v>
      </c>
    </row>
    <row r="17010" spans="1:1" x14ac:dyDescent="0.25">
      <c r="A17010">
        <v>17009</v>
      </c>
    </row>
    <row r="17011" spans="1:1" x14ac:dyDescent="0.25">
      <c r="A17011">
        <v>17010</v>
      </c>
    </row>
    <row r="17012" spans="1:1" x14ac:dyDescent="0.25">
      <c r="A17012">
        <v>17011</v>
      </c>
    </row>
    <row r="17013" spans="1:1" x14ac:dyDescent="0.25">
      <c r="A17013">
        <v>17012</v>
      </c>
    </row>
    <row r="17014" spans="1:1" x14ac:dyDescent="0.25">
      <c r="A17014">
        <v>17013</v>
      </c>
    </row>
    <row r="17015" spans="1:1" x14ac:dyDescent="0.25">
      <c r="A17015">
        <v>17014</v>
      </c>
    </row>
    <row r="17016" spans="1:1" x14ac:dyDescent="0.25">
      <c r="A17016">
        <v>17015</v>
      </c>
    </row>
    <row r="17017" spans="1:1" x14ac:dyDescent="0.25">
      <c r="A17017">
        <v>17016</v>
      </c>
    </row>
    <row r="17018" spans="1:1" x14ac:dyDescent="0.25">
      <c r="A17018">
        <v>17017</v>
      </c>
    </row>
    <row r="17019" spans="1:1" x14ac:dyDescent="0.25">
      <c r="A17019">
        <v>17018</v>
      </c>
    </row>
    <row r="17020" spans="1:1" x14ac:dyDescent="0.25">
      <c r="A17020">
        <v>17019</v>
      </c>
    </row>
    <row r="17021" spans="1:1" x14ac:dyDescent="0.25">
      <c r="A17021">
        <v>17020</v>
      </c>
    </row>
    <row r="17022" spans="1:1" x14ac:dyDescent="0.25">
      <c r="A17022">
        <v>17021</v>
      </c>
    </row>
    <row r="17023" spans="1:1" x14ac:dyDescent="0.25">
      <c r="A17023">
        <v>17022</v>
      </c>
    </row>
    <row r="17024" spans="1:1" x14ac:dyDescent="0.25">
      <c r="A17024">
        <v>17023</v>
      </c>
    </row>
    <row r="17025" spans="1:1" x14ac:dyDescent="0.25">
      <c r="A17025">
        <v>17024</v>
      </c>
    </row>
    <row r="17026" spans="1:1" x14ac:dyDescent="0.25">
      <c r="A17026">
        <v>17025</v>
      </c>
    </row>
    <row r="17027" spans="1:1" x14ac:dyDescent="0.25">
      <c r="A17027">
        <v>17026</v>
      </c>
    </row>
    <row r="17028" spans="1:1" x14ac:dyDescent="0.25">
      <c r="A17028">
        <v>17027</v>
      </c>
    </row>
    <row r="17029" spans="1:1" x14ac:dyDescent="0.25">
      <c r="A17029">
        <v>17028</v>
      </c>
    </row>
    <row r="17030" spans="1:1" x14ac:dyDescent="0.25">
      <c r="A17030">
        <v>17029</v>
      </c>
    </row>
    <row r="17031" spans="1:1" x14ac:dyDescent="0.25">
      <c r="A17031">
        <v>17030</v>
      </c>
    </row>
    <row r="17032" spans="1:1" x14ac:dyDescent="0.25">
      <c r="A17032">
        <v>17031</v>
      </c>
    </row>
    <row r="17033" spans="1:1" x14ac:dyDescent="0.25">
      <c r="A17033">
        <v>17032</v>
      </c>
    </row>
    <row r="17034" spans="1:1" x14ac:dyDescent="0.25">
      <c r="A17034">
        <v>17033</v>
      </c>
    </row>
    <row r="17035" spans="1:1" x14ac:dyDescent="0.25">
      <c r="A17035">
        <v>17034</v>
      </c>
    </row>
    <row r="17036" spans="1:1" x14ac:dyDescent="0.25">
      <c r="A17036">
        <v>17035</v>
      </c>
    </row>
    <row r="17037" spans="1:1" x14ac:dyDescent="0.25">
      <c r="A17037">
        <v>17036</v>
      </c>
    </row>
    <row r="17038" spans="1:1" x14ac:dyDescent="0.25">
      <c r="A17038">
        <v>17037</v>
      </c>
    </row>
    <row r="17039" spans="1:1" x14ac:dyDescent="0.25">
      <c r="A17039">
        <v>17038</v>
      </c>
    </row>
    <row r="17040" spans="1:1" x14ac:dyDescent="0.25">
      <c r="A17040">
        <v>17039</v>
      </c>
    </row>
    <row r="17041" spans="1:1" x14ac:dyDescent="0.25">
      <c r="A17041">
        <v>17040</v>
      </c>
    </row>
    <row r="17042" spans="1:1" x14ac:dyDescent="0.25">
      <c r="A17042">
        <v>17041</v>
      </c>
    </row>
    <row r="17043" spans="1:1" x14ac:dyDescent="0.25">
      <c r="A17043">
        <v>17042</v>
      </c>
    </row>
    <row r="17044" spans="1:1" x14ac:dyDescent="0.25">
      <c r="A17044">
        <v>17043</v>
      </c>
    </row>
    <row r="17045" spans="1:1" x14ac:dyDescent="0.25">
      <c r="A17045">
        <v>17044</v>
      </c>
    </row>
    <row r="17046" spans="1:1" x14ac:dyDescent="0.25">
      <c r="A17046">
        <v>17045</v>
      </c>
    </row>
    <row r="17047" spans="1:1" x14ac:dyDescent="0.25">
      <c r="A17047">
        <v>17046</v>
      </c>
    </row>
    <row r="17048" spans="1:1" x14ac:dyDescent="0.25">
      <c r="A17048">
        <v>17047</v>
      </c>
    </row>
    <row r="17049" spans="1:1" x14ac:dyDescent="0.25">
      <c r="A17049">
        <v>17048</v>
      </c>
    </row>
    <row r="17050" spans="1:1" x14ac:dyDescent="0.25">
      <c r="A17050">
        <v>17049</v>
      </c>
    </row>
    <row r="17051" spans="1:1" x14ac:dyDescent="0.25">
      <c r="A17051">
        <v>17050</v>
      </c>
    </row>
    <row r="17052" spans="1:1" x14ac:dyDescent="0.25">
      <c r="A17052">
        <v>17051</v>
      </c>
    </row>
    <row r="17053" spans="1:1" x14ac:dyDescent="0.25">
      <c r="A17053">
        <v>17052</v>
      </c>
    </row>
    <row r="17054" spans="1:1" x14ac:dyDescent="0.25">
      <c r="A17054">
        <v>17053</v>
      </c>
    </row>
    <row r="17055" spans="1:1" x14ac:dyDescent="0.25">
      <c r="A17055">
        <v>17054</v>
      </c>
    </row>
    <row r="17056" spans="1:1" x14ac:dyDescent="0.25">
      <c r="A17056">
        <v>17055</v>
      </c>
    </row>
    <row r="17057" spans="1:1" x14ac:dyDescent="0.25">
      <c r="A17057">
        <v>17056</v>
      </c>
    </row>
    <row r="17058" spans="1:1" x14ac:dyDescent="0.25">
      <c r="A17058">
        <v>17057</v>
      </c>
    </row>
    <row r="17059" spans="1:1" x14ac:dyDescent="0.25">
      <c r="A17059">
        <v>17058</v>
      </c>
    </row>
    <row r="17060" spans="1:1" x14ac:dyDescent="0.25">
      <c r="A17060">
        <v>17059</v>
      </c>
    </row>
    <row r="17061" spans="1:1" x14ac:dyDescent="0.25">
      <c r="A17061">
        <v>17060</v>
      </c>
    </row>
    <row r="17062" spans="1:1" x14ac:dyDescent="0.25">
      <c r="A17062">
        <v>17061</v>
      </c>
    </row>
    <row r="17063" spans="1:1" x14ac:dyDescent="0.25">
      <c r="A17063">
        <v>17062</v>
      </c>
    </row>
    <row r="17064" spans="1:1" x14ac:dyDescent="0.25">
      <c r="A17064">
        <v>17063</v>
      </c>
    </row>
    <row r="17065" spans="1:1" x14ac:dyDescent="0.25">
      <c r="A17065">
        <v>17064</v>
      </c>
    </row>
    <row r="17066" spans="1:1" x14ac:dyDescent="0.25">
      <c r="A17066">
        <v>17065</v>
      </c>
    </row>
    <row r="17067" spans="1:1" x14ac:dyDescent="0.25">
      <c r="A17067">
        <v>17066</v>
      </c>
    </row>
    <row r="17068" spans="1:1" x14ac:dyDescent="0.25">
      <c r="A17068">
        <v>17067</v>
      </c>
    </row>
    <row r="17069" spans="1:1" x14ac:dyDescent="0.25">
      <c r="A17069">
        <v>17068</v>
      </c>
    </row>
    <row r="17070" spans="1:1" x14ac:dyDescent="0.25">
      <c r="A17070">
        <v>17069</v>
      </c>
    </row>
    <row r="17071" spans="1:1" x14ac:dyDescent="0.25">
      <c r="A17071">
        <v>17070</v>
      </c>
    </row>
    <row r="17072" spans="1:1" x14ac:dyDescent="0.25">
      <c r="A17072">
        <v>17071</v>
      </c>
    </row>
    <row r="17073" spans="1:1" x14ac:dyDescent="0.25">
      <c r="A17073">
        <v>17072</v>
      </c>
    </row>
    <row r="17074" spans="1:1" x14ac:dyDescent="0.25">
      <c r="A17074">
        <v>17073</v>
      </c>
    </row>
    <row r="17075" spans="1:1" x14ac:dyDescent="0.25">
      <c r="A17075">
        <v>17074</v>
      </c>
    </row>
    <row r="17076" spans="1:1" x14ac:dyDescent="0.25">
      <c r="A17076">
        <v>17075</v>
      </c>
    </row>
    <row r="17077" spans="1:1" x14ac:dyDescent="0.25">
      <c r="A17077">
        <v>17076</v>
      </c>
    </row>
    <row r="17078" spans="1:1" x14ac:dyDescent="0.25">
      <c r="A17078">
        <v>17077</v>
      </c>
    </row>
    <row r="17079" spans="1:1" x14ac:dyDescent="0.25">
      <c r="A17079">
        <v>17078</v>
      </c>
    </row>
    <row r="17080" spans="1:1" x14ac:dyDescent="0.25">
      <c r="A17080">
        <v>17079</v>
      </c>
    </row>
    <row r="17081" spans="1:1" x14ac:dyDescent="0.25">
      <c r="A17081">
        <v>17080</v>
      </c>
    </row>
    <row r="17082" spans="1:1" x14ac:dyDescent="0.25">
      <c r="A17082">
        <v>17081</v>
      </c>
    </row>
    <row r="17083" spans="1:1" x14ac:dyDescent="0.25">
      <c r="A17083">
        <v>17082</v>
      </c>
    </row>
    <row r="17084" spans="1:1" x14ac:dyDescent="0.25">
      <c r="A17084">
        <v>17083</v>
      </c>
    </row>
    <row r="17085" spans="1:1" x14ac:dyDescent="0.25">
      <c r="A17085">
        <v>17084</v>
      </c>
    </row>
    <row r="17086" spans="1:1" x14ac:dyDescent="0.25">
      <c r="A17086">
        <v>17085</v>
      </c>
    </row>
    <row r="17087" spans="1:1" x14ac:dyDescent="0.25">
      <c r="A17087">
        <v>17086</v>
      </c>
    </row>
    <row r="17088" spans="1:1" x14ac:dyDescent="0.25">
      <c r="A17088">
        <v>17087</v>
      </c>
    </row>
    <row r="17089" spans="1:1" x14ac:dyDescent="0.25">
      <c r="A17089">
        <v>17088</v>
      </c>
    </row>
    <row r="17090" spans="1:1" x14ac:dyDescent="0.25">
      <c r="A17090">
        <v>17089</v>
      </c>
    </row>
    <row r="17091" spans="1:1" x14ac:dyDescent="0.25">
      <c r="A17091">
        <v>17090</v>
      </c>
    </row>
    <row r="17092" spans="1:1" x14ac:dyDescent="0.25">
      <c r="A17092">
        <v>17091</v>
      </c>
    </row>
    <row r="17093" spans="1:1" x14ac:dyDescent="0.25">
      <c r="A17093">
        <v>17092</v>
      </c>
    </row>
    <row r="17094" spans="1:1" x14ac:dyDescent="0.25">
      <c r="A17094">
        <v>17093</v>
      </c>
    </row>
    <row r="17095" spans="1:1" x14ac:dyDescent="0.25">
      <c r="A17095">
        <v>17094</v>
      </c>
    </row>
    <row r="17096" spans="1:1" x14ac:dyDescent="0.25">
      <c r="A17096">
        <v>17095</v>
      </c>
    </row>
    <row r="17097" spans="1:1" x14ac:dyDescent="0.25">
      <c r="A17097">
        <v>17096</v>
      </c>
    </row>
    <row r="17098" spans="1:1" x14ac:dyDescent="0.25">
      <c r="A17098">
        <v>17097</v>
      </c>
    </row>
    <row r="17099" spans="1:1" x14ac:dyDescent="0.25">
      <c r="A17099">
        <v>17098</v>
      </c>
    </row>
    <row r="17100" spans="1:1" x14ac:dyDescent="0.25">
      <c r="A17100">
        <v>17099</v>
      </c>
    </row>
    <row r="17101" spans="1:1" x14ac:dyDescent="0.25">
      <c r="A17101">
        <v>17100</v>
      </c>
    </row>
    <row r="17102" spans="1:1" x14ac:dyDescent="0.25">
      <c r="A17102">
        <v>17101</v>
      </c>
    </row>
    <row r="17103" spans="1:1" x14ac:dyDescent="0.25">
      <c r="A17103">
        <v>17102</v>
      </c>
    </row>
    <row r="17104" spans="1:1" x14ac:dyDescent="0.25">
      <c r="A17104">
        <v>17103</v>
      </c>
    </row>
    <row r="17105" spans="1:1" x14ac:dyDescent="0.25">
      <c r="A17105">
        <v>17104</v>
      </c>
    </row>
    <row r="17106" spans="1:1" x14ac:dyDescent="0.25">
      <c r="A17106">
        <v>17105</v>
      </c>
    </row>
    <row r="17107" spans="1:1" x14ac:dyDescent="0.25">
      <c r="A17107">
        <v>17106</v>
      </c>
    </row>
    <row r="17108" spans="1:1" x14ac:dyDescent="0.25">
      <c r="A17108">
        <v>17107</v>
      </c>
    </row>
    <row r="17109" spans="1:1" x14ac:dyDescent="0.25">
      <c r="A17109">
        <v>17108</v>
      </c>
    </row>
    <row r="17110" spans="1:1" x14ac:dyDescent="0.25">
      <c r="A17110">
        <v>17109</v>
      </c>
    </row>
    <row r="17111" spans="1:1" x14ac:dyDescent="0.25">
      <c r="A17111">
        <v>17110</v>
      </c>
    </row>
    <row r="17112" spans="1:1" x14ac:dyDescent="0.25">
      <c r="A17112">
        <v>17111</v>
      </c>
    </row>
    <row r="17113" spans="1:1" x14ac:dyDescent="0.25">
      <c r="A17113">
        <v>17112</v>
      </c>
    </row>
    <row r="17114" spans="1:1" x14ac:dyDescent="0.25">
      <c r="A17114">
        <v>17113</v>
      </c>
    </row>
    <row r="17115" spans="1:1" x14ac:dyDescent="0.25">
      <c r="A17115">
        <v>17114</v>
      </c>
    </row>
    <row r="17116" spans="1:1" x14ac:dyDescent="0.25">
      <c r="A17116">
        <v>17115</v>
      </c>
    </row>
    <row r="17117" spans="1:1" x14ac:dyDescent="0.25">
      <c r="A17117">
        <v>17116</v>
      </c>
    </row>
    <row r="17118" spans="1:1" x14ac:dyDescent="0.25">
      <c r="A17118">
        <v>17117</v>
      </c>
    </row>
    <row r="17119" spans="1:1" x14ac:dyDescent="0.25">
      <c r="A17119">
        <v>17118</v>
      </c>
    </row>
    <row r="17120" spans="1:1" x14ac:dyDescent="0.25">
      <c r="A17120">
        <v>17119</v>
      </c>
    </row>
    <row r="17121" spans="1:1" x14ac:dyDescent="0.25">
      <c r="A17121">
        <v>17120</v>
      </c>
    </row>
    <row r="17122" spans="1:1" x14ac:dyDescent="0.25">
      <c r="A17122">
        <v>17121</v>
      </c>
    </row>
    <row r="17123" spans="1:1" x14ac:dyDescent="0.25">
      <c r="A17123">
        <v>17122</v>
      </c>
    </row>
    <row r="17124" spans="1:1" x14ac:dyDescent="0.25">
      <c r="A17124">
        <v>17123</v>
      </c>
    </row>
    <row r="17125" spans="1:1" x14ac:dyDescent="0.25">
      <c r="A17125">
        <v>17124</v>
      </c>
    </row>
    <row r="17126" spans="1:1" x14ac:dyDescent="0.25">
      <c r="A17126">
        <v>17125</v>
      </c>
    </row>
    <row r="17127" spans="1:1" x14ac:dyDescent="0.25">
      <c r="A17127">
        <v>17126</v>
      </c>
    </row>
    <row r="17128" spans="1:1" x14ac:dyDescent="0.25">
      <c r="A17128">
        <v>17127</v>
      </c>
    </row>
    <row r="17129" spans="1:1" x14ac:dyDescent="0.25">
      <c r="A17129">
        <v>17128</v>
      </c>
    </row>
    <row r="17130" spans="1:1" x14ac:dyDescent="0.25">
      <c r="A17130">
        <v>17129</v>
      </c>
    </row>
    <row r="17131" spans="1:1" x14ac:dyDescent="0.25">
      <c r="A17131">
        <v>17130</v>
      </c>
    </row>
    <row r="17132" spans="1:1" x14ac:dyDescent="0.25">
      <c r="A17132">
        <v>17131</v>
      </c>
    </row>
    <row r="17133" spans="1:1" x14ac:dyDescent="0.25">
      <c r="A17133">
        <v>17132</v>
      </c>
    </row>
    <row r="17134" spans="1:1" x14ac:dyDescent="0.25">
      <c r="A17134">
        <v>17133</v>
      </c>
    </row>
    <row r="17135" spans="1:1" x14ac:dyDescent="0.25">
      <c r="A17135">
        <v>17134</v>
      </c>
    </row>
    <row r="17136" spans="1:1" x14ac:dyDescent="0.25">
      <c r="A17136">
        <v>17135</v>
      </c>
    </row>
    <row r="17137" spans="1:1" x14ac:dyDescent="0.25">
      <c r="A17137">
        <v>17136</v>
      </c>
    </row>
    <row r="17138" spans="1:1" x14ac:dyDescent="0.25">
      <c r="A17138">
        <v>17137</v>
      </c>
    </row>
    <row r="17139" spans="1:1" x14ac:dyDescent="0.25">
      <c r="A17139">
        <v>17138</v>
      </c>
    </row>
    <row r="17140" spans="1:1" x14ac:dyDescent="0.25">
      <c r="A17140">
        <v>17139</v>
      </c>
    </row>
    <row r="17141" spans="1:1" x14ac:dyDescent="0.25">
      <c r="A17141">
        <v>17140</v>
      </c>
    </row>
    <row r="17142" spans="1:1" x14ac:dyDescent="0.25">
      <c r="A17142">
        <v>17141</v>
      </c>
    </row>
    <row r="17143" spans="1:1" x14ac:dyDescent="0.25">
      <c r="A17143">
        <v>17142</v>
      </c>
    </row>
    <row r="17144" spans="1:1" x14ac:dyDescent="0.25">
      <c r="A17144">
        <v>17143</v>
      </c>
    </row>
    <row r="17145" spans="1:1" x14ac:dyDescent="0.25">
      <c r="A17145">
        <v>17144</v>
      </c>
    </row>
    <row r="17146" spans="1:1" x14ac:dyDescent="0.25">
      <c r="A17146">
        <v>17145</v>
      </c>
    </row>
    <row r="17147" spans="1:1" x14ac:dyDescent="0.25">
      <c r="A17147">
        <v>17146</v>
      </c>
    </row>
    <row r="17148" spans="1:1" x14ac:dyDescent="0.25">
      <c r="A17148">
        <v>17147</v>
      </c>
    </row>
    <row r="17149" spans="1:1" x14ac:dyDescent="0.25">
      <c r="A17149">
        <v>17148</v>
      </c>
    </row>
    <row r="17150" spans="1:1" x14ac:dyDescent="0.25">
      <c r="A17150">
        <v>17149</v>
      </c>
    </row>
    <row r="17151" spans="1:1" x14ac:dyDescent="0.25">
      <c r="A17151">
        <v>17150</v>
      </c>
    </row>
    <row r="17152" spans="1:1" x14ac:dyDescent="0.25">
      <c r="A17152">
        <v>17151</v>
      </c>
    </row>
    <row r="17153" spans="1:1" x14ac:dyDescent="0.25">
      <c r="A17153">
        <v>17152</v>
      </c>
    </row>
    <row r="17154" spans="1:1" x14ac:dyDescent="0.25">
      <c r="A17154">
        <v>17153</v>
      </c>
    </row>
    <row r="17155" spans="1:1" x14ac:dyDescent="0.25">
      <c r="A17155">
        <v>17154</v>
      </c>
    </row>
    <row r="17156" spans="1:1" x14ac:dyDescent="0.25">
      <c r="A17156">
        <v>17155</v>
      </c>
    </row>
    <row r="17157" spans="1:1" x14ac:dyDescent="0.25">
      <c r="A17157">
        <v>17156</v>
      </c>
    </row>
    <row r="17158" spans="1:1" x14ac:dyDescent="0.25">
      <c r="A17158">
        <v>17157</v>
      </c>
    </row>
    <row r="17159" spans="1:1" x14ac:dyDescent="0.25">
      <c r="A17159">
        <v>17158</v>
      </c>
    </row>
    <row r="17160" spans="1:1" x14ac:dyDescent="0.25">
      <c r="A17160">
        <v>17159</v>
      </c>
    </row>
    <row r="17161" spans="1:1" x14ac:dyDescent="0.25">
      <c r="A17161">
        <v>17160</v>
      </c>
    </row>
    <row r="17162" spans="1:1" x14ac:dyDescent="0.25">
      <c r="A17162">
        <v>17161</v>
      </c>
    </row>
    <row r="17163" spans="1:1" x14ac:dyDescent="0.25">
      <c r="A17163">
        <v>17162</v>
      </c>
    </row>
    <row r="17164" spans="1:1" x14ac:dyDescent="0.25">
      <c r="A17164">
        <v>17163</v>
      </c>
    </row>
    <row r="17165" spans="1:1" x14ac:dyDescent="0.25">
      <c r="A17165">
        <v>17164</v>
      </c>
    </row>
    <row r="17166" spans="1:1" x14ac:dyDescent="0.25">
      <c r="A17166">
        <v>17165</v>
      </c>
    </row>
    <row r="17167" spans="1:1" x14ac:dyDescent="0.25">
      <c r="A17167">
        <v>17166</v>
      </c>
    </row>
    <row r="17168" spans="1:1" x14ac:dyDescent="0.25">
      <c r="A17168">
        <v>17167</v>
      </c>
    </row>
    <row r="17169" spans="1:1" x14ac:dyDescent="0.25">
      <c r="A17169">
        <v>17168</v>
      </c>
    </row>
    <row r="17170" spans="1:1" x14ac:dyDescent="0.25">
      <c r="A17170">
        <v>17169</v>
      </c>
    </row>
    <row r="17171" spans="1:1" x14ac:dyDescent="0.25">
      <c r="A17171">
        <v>17170</v>
      </c>
    </row>
    <row r="17172" spans="1:1" x14ac:dyDescent="0.25">
      <c r="A17172">
        <v>17171</v>
      </c>
    </row>
    <row r="17173" spans="1:1" x14ac:dyDescent="0.25">
      <c r="A17173">
        <v>17172</v>
      </c>
    </row>
    <row r="17174" spans="1:1" x14ac:dyDescent="0.25">
      <c r="A17174">
        <v>17173</v>
      </c>
    </row>
    <row r="17175" spans="1:1" x14ac:dyDescent="0.25">
      <c r="A17175">
        <v>17174</v>
      </c>
    </row>
    <row r="17176" spans="1:1" x14ac:dyDescent="0.25">
      <c r="A17176">
        <v>17175</v>
      </c>
    </row>
    <row r="17177" spans="1:1" x14ac:dyDescent="0.25">
      <c r="A17177">
        <v>17176</v>
      </c>
    </row>
    <row r="17178" spans="1:1" x14ac:dyDescent="0.25">
      <c r="A17178">
        <v>17177</v>
      </c>
    </row>
    <row r="17179" spans="1:1" x14ac:dyDescent="0.25">
      <c r="A17179">
        <v>17178</v>
      </c>
    </row>
    <row r="17180" spans="1:1" x14ac:dyDescent="0.25">
      <c r="A17180">
        <v>17179</v>
      </c>
    </row>
    <row r="17181" spans="1:1" x14ac:dyDescent="0.25">
      <c r="A17181">
        <v>17180</v>
      </c>
    </row>
    <row r="17182" spans="1:1" x14ac:dyDescent="0.25">
      <c r="A17182">
        <v>17181</v>
      </c>
    </row>
    <row r="17183" spans="1:1" x14ac:dyDescent="0.25">
      <c r="A17183">
        <v>17182</v>
      </c>
    </row>
    <row r="17184" spans="1:1" x14ac:dyDescent="0.25">
      <c r="A17184">
        <v>17183</v>
      </c>
    </row>
    <row r="17185" spans="1:1" x14ac:dyDescent="0.25">
      <c r="A17185">
        <v>17184</v>
      </c>
    </row>
    <row r="17186" spans="1:1" x14ac:dyDescent="0.25">
      <c r="A17186">
        <v>17185</v>
      </c>
    </row>
    <row r="17187" spans="1:1" x14ac:dyDescent="0.25">
      <c r="A17187">
        <v>17186</v>
      </c>
    </row>
    <row r="17188" spans="1:1" x14ac:dyDescent="0.25">
      <c r="A17188">
        <v>17187</v>
      </c>
    </row>
    <row r="17189" spans="1:1" x14ac:dyDescent="0.25">
      <c r="A17189">
        <v>17188</v>
      </c>
    </row>
    <row r="17190" spans="1:1" x14ac:dyDescent="0.25">
      <c r="A17190">
        <v>17189</v>
      </c>
    </row>
    <row r="17191" spans="1:1" x14ac:dyDescent="0.25">
      <c r="A17191">
        <v>17190</v>
      </c>
    </row>
    <row r="17192" spans="1:1" x14ac:dyDescent="0.25">
      <c r="A17192">
        <v>17191</v>
      </c>
    </row>
    <row r="17193" spans="1:1" x14ac:dyDescent="0.25">
      <c r="A17193">
        <v>17192</v>
      </c>
    </row>
    <row r="17194" spans="1:1" x14ac:dyDescent="0.25">
      <c r="A17194">
        <v>17193</v>
      </c>
    </row>
    <row r="17195" spans="1:1" x14ac:dyDescent="0.25">
      <c r="A17195">
        <v>17194</v>
      </c>
    </row>
    <row r="17196" spans="1:1" x14ac:dyDescent="0.25">
      <c r="A17196">
        <v>17195</v>
      </c>
    </row>
    <row r="17197" spans="1:1" x14ac:dyDescent="0.25">
      <c r="A17197">
        <v>17196</v>
      </c>
    </row>
    <row r="17198" spans="1:1" x14ac:dyDescent="0.25">
      <c r="A17198">
        <v>17197</v>
      </c>
    </row>
    <row r="17199" spans="1:1" x14ac:dyDescent="0.25">
      <c r="A17199">
        <v>17198</v>
      </c>
    </row>
    <row r="17200" spans="1:1" x14ac:dyDescent="0.25">
      <c r="A17200">
        <v>17199</v>
      </c>
    </row>
    <row r="17201" spans="1:1" x14ac:dyDescent="0.25">
      <c r="A17201">
        <v>17200</v>
      </c>
    </row>
    <row r="17202" spans="1:1" x14ac:dyDescent="0.25">
      <c r="A17202">
        <v>17201</v>
      </c>
    </row>
    <row r="17203" spans="1:1" x14ac:dyDescent="0.25">
      <c r="A17203">
        <v>17202</v>
      </c>
    </row>
    <row r="17204" spans="1:1" x14ac:dyDescent="0.25">
      <c r="A17204">
        <v>17203</v>
      </c>
    </row>
    <row r="17205" spans="1:1" x14ac:dyDescent="0.25">
      <c r="A17205">
        <v>17204</v>
      </c>
    </row>
    <row r="17206" spans="1:1" x14ac:dyDescent="0.25">
      <c r="A17206">
        <v>17205</v>
      </c>
    </row>
    <row r="17207" spans="1:1" x14ac:dyDescent="0.25">
      <c r="A17207">
        <v>17206</v>
      </c>
    </row>
    <row r="17208" spans="1:1" x14ac:dyDescent="0.25">
      <c r="A17208">
        <v>17207</v>
      </c>
    </row>
    <row r="17209" spans="1:1" x14ac:dyDescent="0.25">
      <c r="A17209">
        <v>17208</v>
      </c>
    </row>
    <row r="17210" spans="1:1" x14ac:dyDescent="0.25">
      <c r="A17210">
        <v>17209</v>
      </c>
    </row>
    <row r="17211" spans="1:1" x14ac:dyDescent="0.25">
      <c r="A17211">
        <v>17210</v>
      </c>
    </row>
    <row r="17212" spans="1:1" x14ac:dyDescent="0.25">
      <c r="A17212">
        <v>17211</v>
      </c>
    </row>
    <row r="17213" spans="1:1" x14ac:dyDescent="0.25">
      <c r="A17213">
        <v>17212</v>
      </c>
    </row>
    <row r="17214" spans="1:1" x14ac:dyDescent="0.25">
      <c r="A17214">
        <v>17213</v>
      </c>
    </row>
    <row r="17215" spans="1:1" x14ac:dyDescent="0.25">
      <c r="A17215">
        <v>17214</v>
      </c>
    </row>
    <row r="17216" spans="1:1" x14ac:dyDescent="0.25">
      <c r="A17216">
        <v>17215</v>
      </c>
    </row>
    <row r="17217" spans="1:1" x14ac:dyDescent="0.25">
      <c r="A17217">
        <v>17216</v>
      </c>
    </row>
    <row r="17218" spans="1:1" x14ac:dyDescent="0.25">
      <c r="A17218">
        <v>17217</v>
      </c>
    </row>
    <row r="17219" spans="1:1" x14ac:dyDescent="0.25">
      <c r="A17219">
        <v>17218</v>
      </c>
    </row>
    <row r="17220" spans="1:1" x14ac:dyDescent="0.25">
      <c r="A17220">
        <v>17219</v>
      </c>
    </row>
    <row r="17221" spans="1:1" x14ac:dyDescent="0.25">
      <c r="A17221">
        <v>17220</v>
      </c>
    </row>
    <row r="17222" spans="1:1" x14ac:dyDescent="0.25">
      <c r="A17222">
        <v>17221</v>
      </c>
    </row>
    <row r="17223" spans="1:1" x14ac:dyDescent="0.25">
      <c r="A17223">
        <v>17222</v>
      </c>
    </row>
    <row r="17224" spans="1:1" x14ac:dyDescent="0.25">
      <c r="A17224">
        <v>17223</v>
      </c>
    </row>
    <row r="17225" spans="1:1" x14ac:dyDescent="0.25">
      <c r="A17225">
        <v>17224</v>
      </c>
    </row>
    <row r="17226" spans="1:1" x14ac:dyDescent="0.25">
      <c r="A17226">
        <v>17225</v>
      </c>
    </row>
    <row r="17227" spans="1:1" x14ac:dyDescent="0.25">
      <c r="A17227">
        <v>17226</v>
      </c>
    </row>
    <row r="17228" spans="1:1" x14ac:dyDescent="0.25">
      <c r="A17228">
        <v>17227</v>
      </c>
    </row>
    <row r="17229" spans="1:1" x14ac:dyDescent="0.25">
      <c r="A17229">
        <v>17228</v>
      </c>
    </row>
    <row r="17230" spans="1:1" x14ac:dyDescent="0.25">
      <c r="A17230">
        <v>17229</v>
      </c>
    </row>
    <row r="17231" spans="1:1" x14ac:dyDescent="0.25">
      <c r="A17231">
        <v>17230</v>
      </c>
    </row>
    <row r="17232" spans="1:1" x14ac:dyDescent="0.25">
      <c r="A17232">
        <v>17231</v>
      </c>
    </row>
    <row r="17233" spans="1:1" x14ac:dyDescent="0.25">
      <c r="A17233">
        <v>17232</v>
      </c>
    </row>
    <row r="17234" spans="1:1" x14ac:dyDescent="0.25">
      <c r="A17234">
        <v>17233</v>
      </c>
    </row>
    <row r="17235" spans="1:1" x14ac:dyDescent="0.25">
      <c r="A17235">
        <v>17234</v>
      </c>
    </row>
    <row r="17236" spans="1:1" x14ac:dyDescent="0.25">
      <c r="A17236">
        <v>17235</v>
      </c>
    </row>
    <row r="17237" spans="1:1" x14ac:dyDescent="0.25">
      <c r="A17237">
        <v>17236</v>
      </c>
    </row>
    <row r="17238" spans="1:1" x14ac:dyDescent="0.25">
      <c r="A17238">
        <v>17237</v>
      </c>
    </row>
    <row r="17239" spans="1:1" x14ac:dyDescent="0.25">
      <c r="A17239">
        <v>17238</v>
      </c>
    </row>
    <row r="17240" spans="1:1" x14ac:dyDescent="0.25">
      <c r="A17240">
        <v>17239</v>
      </c>
    </row>
    <row r="17241" spans="1:1" x14ac:dyDescent="0.25">
      <c r="A17241">
        <v>17240</v>
      </c>
    </row>
    <row r="17242" spans="1:1" x14ac:dyDescent="0.25">
      <c r="A17242">
        <v>17241</v>
      </c>
    </row>
    <row r="17243" spans="1:1" x14ac:dyDescent="0.25">
      <c r="A17243">
        <v>17242</v>
      </c>
    </row>
    <row r="17244" spans="1:1" x14ac:dyDescent="0.25">
      <c r="A17244">
        <v>17243</v>
      </c>
    </row>
    <row r="17245" spans="1:1" x14ac:dyDescent="0.25">
      <c r="A17245">
        <v>17244</v>
      </c>
    </row>
    <row r="17246" spans="1:1" x14ac:dyDescent="0.25">
      <c r="A17246">
        <v>17245</v>
      </c>
    </row>
    <row r="17247" spans="1:1" x14ac:dyDescent="0.25">
      <c r="A17247">
        <v>17246</v>
      </c>
    </row>
    <row r="17248" spans="1:1" x14ac:dyDescent="0.25">
      <c r="A17248">
        <v>17247</v>
      </c>
    </row>
    <row r="17249" spans="1:1" x14ac:dyDescent="0.25">
      <c r="A17249">
        <v>17248</v>
      </c>
    </row>
    <row r="17250" spans="1:1" x14ac:dyDescent="0.25">
      <c r="A17250">
        <v>17249</v>
      </c>
    </row>
    <row r="17251" spans="1:1" x14ac:dyDescent="0.25">
      <c r="A17251">
        <v>17250</v>
      </c>
    </row>
    <row r="17252" spans="1:1" x14ac:dyDescent="0.25">
      <c r="A17252">
        <v>17251</v>
      </c>
    </row>
    <row r="17253" spans="1:1" x14ac:dyDescent="0.25">
      <c r="A17253">
        <v>17252</v>
      </c>
    </row>
    <row r="17254" spans="1:1" x14ac:dyDescent="0.25">
      <c r="A17254">
        <v>17253</v>
      </c>
    </row>
    <row r="17255" spans="1:1" x14ac:dyDescent="0.25">
      <c r="A17255">
        <v>17254</v>
      </c>
    </row>
    <row r="17256" spans="1:1" x14ac:dyDescent="0.25">
      <c r="A17256">
        <v>17255</v>
      </c>
    </row>
    <row r="17257" spans="1:1" x14ac:dyDescent="0.25">
      <c r="A17257">
        <v>17256</v>
      </c>
    </row>
    <row r="17258" spans="1:1" x14ac:dyDescent="0.25">
      <c r="A17258">
        <v>17257</v>
      </c>
    </row>
    <row r="17259" spans="1:1" x14ac:dyDescent="0.25">
      <c r="A17259">
        <v>17258</v>
      </c>
    </row>
    <row r="17260" spans="1:1" x14ac:dyDescent="0.25">
      <c r="A17260">
        <v>17259</v>
      </c>
    </row>
    <row r="17261" spans="1:1" x14ac:dyDescent="0.25">
      <c r="A17261">
        <v>17260</v>
      </c>
    </row>
    <row r="17262" spans="1:1" x14ac:dyDescent="0.25">
      <c r="A17262">
        <v>17261</v>
      </c>
    </row>
    <row r="17263" spans="1:1" x14ac:dyDescent="0.25">
      <c r="A17263">
        <v>17262</v>
      </c>
    </row>
    <row r="17264" spans="1:1" x14ac:dyDescent="0.25">
      <c r="A17264">
        <v>17263</v>
      </c>
    </row>
    <row r="17265" spans="1:1" x14ac:dyDescent="0.25">
      <c r="A17265">
        <v>17264</v>
      </c>
    </row>
    <row r="17266" spans="1:1" x14ac:dyDescent="0.25">
      <c r="A17266">
        <v>17265</v>
      </c>
    </row>
    <row r="17267" spans="1:1" x14ac:dyDescent="0.25">
      <c r="A17267">
        <v>17266</v>
      </c>
    </row>
    <row r="17268" spans="1:1" x14ac:dyDescent="0.25">
      <c r="A17268">
        <v>17267</v>
      </c>
    </row>
    <row r="17269" spans="1:1" x14ac:dyDescent="0.25">
      <c r="A17269">
        <v>17268</v>
      </c>
    </row>
    <row r="17270" spans="1:1" x14ac:dyDescent="0.25">
      <c r="A17270">
        <v>17269</v>
      </c>
    </row>
    <row r="17271" spans="1:1" x14ac:dyDescent="0.25">
      <c r="A17271">
        <v>17270</v>
      </c>
    </row>
    <row r="17272" spans="1:1" x14ac:dyDescent="0.25">
      <c r="A17272">
        <v>17271</v>
      </c>
    </row>
    <row r="17273" spans="1:1" x14ac:dyDescent="0.25">
      <c r="A17273">
        <v>17272</v>
      </c>
    </row>
    <row r="17274" spans="1:1" x14ac:dyDescent="0.25">
      <c r="A17274">
        <v>17273</v>
      </c>
    </row>
    <row r="17275" spans="1:1" x14ac:dyDescent="0.25">
      <c r="A17275">
        <v>17274</v>
      </c>
    </row>
    <row r="17276" spans="1:1" x14ac:dyDescent="0.25">
      <c r="A17276">
        <v>17275</v>
      </c>
    </row>
    <row r="17277" spans="1:1" x14ac:dyDescent="0.25">
      <c r="A17277">
        <v>17276</v>
      </c>
    </row>
    <row r="17278" spans="1:1" x14ac:dyDescent="0.25">
      <c r="A17278">
        <v>17277</v>
      </c>
    </row>
    <row r="17279" spans="1:1" x14ac:dyDescent="0.25">
      <c r="A17279">
        <v>17278</v>
      </c>
    </row>
    <row r="17280" spans="1:1" x14ac:dyDescent="0.25">
      <c r="A17280">
        <v>17279</v>
      </c>
    </row>
    <row r="17281" spans="1:1" x14ac:dyDescent="0.25">
      <c r="A17281">
        <v>17280</v>
      </c>
    </row>
    <row r="17282" spans="1:1" x14ac:dyDescent="0.25">
      <c r="A17282">
        <v>17281</v>
      </c>
    </row>
    <row r="17283" spans="1:1" x14ac:dyDescent="0.25">
      <c r="A17283">
        <v>17282</v>
      </c>
    </row>
    <row r="17284" spans="1:1" x14ac:dyDescent="0.25">
      <c r="A17284">
        <v>17283</v>
      </c>
    </row>
    <row r="17285" spans="1:1" x14ac:dyDescent="0.25">
      <c r="A17285">
        <v>17284</v>
      </c>
    </row>
    <row r="17286" spans="1:1" x14ac:dyDescent="0.25">
      <c r="A17286">
        <v>17285</v>
      </c>
    </row>
    <row r="17287" spans="1:1" x14ac:dyDescent="0.25">
      <c r="A17287">
        <v>17286</v>
      </c>
    </row>
    <row r="17288" spans="1:1" x14ac:dyDescent="0.25">
      <c r="A17288">
        <v>17287</v>
      </c>
    </row>
    <row r="17289" spans="1:1" x14ac:dyDescent="0.25">
      <c r="A17289">
        <v>17288</v>
      </c>
    </row>
    <row r="17290" spans="1:1" x14ac:dyDescent="0.25">
      <c r="A17290">
        <v>17289</v>
      </c>
    </row>
    <row r="17291" spans="1:1" x14ac:dyDescent="0.25">
      <c r="A17291">
        <v>17290</v>
      </c>
    </row>
    <row r="17292" spans="1:1" x14ac:dyDescent="0.25">
      <c r="A17292">
        <v>17291</v>
      </c>
    </row>
    <row r="17293" spans="1:1" x14ac:dyDescent="0.25">
      <c r="A17293">
        <v>17292</v>
      </c>
    </row>
    <row r="17294" spans="1:1" x14ac:dyDescent="0.25">
      <c r="A17294">
        <v>17293</v>
      </c>
    </row>
    <row r="17295" spans="1:1" x14ac:dyDescent="0.25">
      <c r="A17295">
        <v>17294</v>
      </c>
    </row>
    <row r="17296" spans="1:1" x14ac:dyDescent="0.25">
      <c r="A17296">
        <v>17295</v>
      </c>
    </row>
    <row r="17297" spans="1:1" x14ac:dyDescent="0.25">
      <c r="A17297">
        <v>17296</v>
      </c>
    </row>
    <row r="17298" spans="1:1" x14ac:dyDescent="0.25">
      <c r="A17298">
        <v>17297</v>
      </c>
    </row>
    <row r="17299" spans="1:1" x14ac:dyDescent="0.25">
      <c r="A17299">
        <v>17298</v>
      </c>
    </row>
    <row r="17300" spans="1:1" x14ac:dyDescent="0.25">
      <c r="A17300">
        <v>17299</v>
      </c>
    </row>
    <row r="17301" spans="1:1" x14ac:dyDescent="0.25">
      <c r="A17301">
        <v>17300</v>
      </c>
    </row>
    <row r="17302" spans="1:1" x14ac:dyDescent="0.25">
      <c r="A17302">
        <v>17301</v>
      </c>
    </row>
    <row r="17303" spans="1:1" x14ac:dyDescent="0.25">
      <c r="A17303">
        <v>17302</v>
      </c>
    </row>
    <row r="17304" spans="1:1" x14ac:dyDescent="0.25">
      <c r="A17304">
        <v>17303</v>
      </c>
    </row>
    <row r="17305" spans="1:1" x14ac:dyDescent="0.25">
      <c r="A17305">
        <v>17304</v>
      </c>
    </row>
    <row r="17306" spans="1:1" x14ac:dyDescent="0.25">
      <c r="A17306">
        <v>17305</v>
      </c>
    </row>
    <row r="17307" spans="1:1" x14ac:dyDescent="0.25">
      <c r="A17307">
        <v>17306</v>
      </c>
    </row>
    <row r="17308" spans="1:1" x14ac:dyDescent="0.25">
      <c r="A17308">
        <v>17307</v>
      </c>
    </row>
    <row r="17309" spans="1:1" x14ac:dyDescent="0.25">
      <c r="A17309">
        <v>17308</v>
      </c>
    </row>
    <row r="17310" spans="1:1" x14ac:dyDescent="0.25">
      <c r="A17310">
        <v>17309</v>
      </c>
    </row>
    <row r="17311" spans="1:1" x14ac:dyDescent="0.25">
      <c r="A17311">
        <v>17310</v>
      </c>
    </row>
    <row r="17312" spans="1:1" x14ac:dyDescent="0.25">
      <c r="A17312">
        <v>17311</v>
      </c>
    </row>
    <row r="17313" spans="1:1" x14ac:dyDescent="0.25">
      <c r="A17313">
        <v>17312</v>
      </c>
    </row>
    <row r="17314" spans="1:1" x14ac:dyDescent="0.25">
      <c r="A17314">
        <v>17313</v>
      </c>
    </row>
    <row r="17315" spans="1:1" x14ac:dyDescent="0.25">
      <c r="A17315">
        <v>17314</v>
      </c>
    </row>
    <row r="17316" spans="1:1" x14ac:dyDescent="0.25">
      <c r="A17316">
        <v>17315</v>
      </c>
    </row>
    <row r="17317" spans="1:1" x14ac:dyDescent="0.25">
      <c r="A17317">
        <v>17316</v>
      </c>
    </row>
    <row r="17318" spans="1:1" x14ac:dyDescent="0.25">
      <c r="A17318">
        <v>17317</v>
      </c>
    </row>
    <row r="17319" spans="1:1" x14ac:dyDescent="0.25">
      <c r="A17319">
        <v>17318</v>
      </c>
    </row>
    <row r="17320" spans="1:1" x14ac:dyDescent="0.25">
      <c r="A17320">
        <v>17319</v>
      </c>
    </row>
    <row r="17321" spans="1:1" x14ac:dyDescent="0.25">
      <c r="A17321">
        <v>17320</v>
      </c>
    </row>
    <row r="17322" spans="1:1" x14ac:dyDescent="0.25">
      <c r="A17322">
        <v>17321</v>
      </c>
    </row>
    <row r="17323" spans="1:1" x14ac:dyDescent="0.25">
      <c r="A17323">
        <v>17322</v>
      </c>
    </row>
    <row r="17324" spans="1:1" x14ac:dyDescent="0.25">
      <c r="A17324">
        <v>17323</v>
      </c>
    </row>
    <row r="17325" spans="1:1" x14ac:dyDescent="0.25">
      <c r="A17325">
        <v>17324</v>
      </c>
    </row>
    <row r="17326" spans="1:1" x14ac:dyDescent="0.25">
      <c r="A17326">
        <v>17325</v>
      </c>
    </row>
    <row r="17327" spans="1:1" x14ac:dyDescent="0.25">
      <c r="A17327">
        <v>17326</v>
      </c>
    </row>
    <row r="17328" spans="1:1" x14ac:dyDescent="0.25">
      <c r="A17328">
        <v>17327</v>
      </c>
    </row>
    <row r="17329" spans="1:1" x14ac:dyDescent="0.25">
      <c r="A17329">
        <v>17328</v>
      </c>
    </row>
    <row r="17330" spans="1:1" x14ac:dyDescent="0.25">
      <c r="A17330">
        <v>17329</v>
      </c>
    </row>
    <row r="17331" spans="1:1" x14ac:dyDescent="0.25">
      <c r="A17331">
        <v>17330</v>
      </c>
    </row>
    <row r="17332" spans="1:1" x14ac:dyDescent="0.25">
      <c r="A17332">
        <v>17331</v>
      </c>
    </row>
    <row r="17333" spans="1:1" x14ac:dyDescent="0.25">
      <c r="A17333">
        <v>17332</v>
      </c>
    </row>
    <row r="17334" spans="1:1" x14ac:dyDescent="0.25">
      <c r="A17334">
        <v>17333</v>
      </c>
    </row>
    <row r="17335" spans="1:1" x14ac:dyDescent="0.25">
      <c r="A17335">
        <v>17334</v>
      </c>
    </row>
    <row r="17336" spans="1:1" x14ac:dyDescent="0.25">
      <c r="A17336">
        <v>17335</v>
      </c>
    </row>
    <row r="17337" spans="1:1" x14ac:dyDescent="0.25">
      <c r="A17337">
        <v>17336</v>
      </c>
    </row>
    <row r="17338" spans="1:1" x14ac:dyDescent="0.25">
      <c r="A17338">
        <v>17337</v>
      </c>
    </row>
    <row r="17339" spans="1:1" x14ac:dyDescent="0.25">
      <c r="A17339">
        <v>17338</v>
      </c>
    </row>
    <row r="17340" spans="1:1" x14ac:dyDescent="0.25">
      <c r="A17340">
        <v>17339</v>
      </c>
    </row>
    <row r="17341" spans="1:1" x14ac:dyDescent="0.25">
      <c r="A17341">
        <v>17340</v>
      </c>
    </row>
    <row r="17342" spans="1:1" x14ac:dyDescent="0.25">
      <c r="A17342">
        <v>17341</v>
      </c>
    </row>
    <row r="17343" spans="1:1" x14ac:dyDescent="0.25">
      <c r="A17343">
        <v>17342</v>
      </c>
    </row>
    <row r="17344" spans="1:1" x14ac:dyDescent="0.25">
      <c r="A17344">
        <v>17343</v>
      </c>
    </row>
    <row r="17345" spans="1:1" x14ac:dyDescent="0.25">
      <c r="A17345">
        <v>17344</v>
      </c>
    </row>
    <row r="17346" spans="1:1" x14ac:dyDescent="0.25">
      <c r="A17346">
        <v>17345</v>
      </c>
    </row>
    <row r="17347" spans="1:1" x14ac:dyDescent="0.25">
      <c r="A17347">
        <v>17346</v>
      </c>
    </row>
    <row r="17348" spans="1:1" x14ac:dyDescent="0.25">
      <c r="A17348">
        <v>17347</v>
      </c>
    </row>
    <row r="17349" spans="1:1" x14ac:dyDescent="0.25">
      <c r="A17349">
        <v>17348</v>
      </c>
    </row>
    <row r="17350" spans="1:1" x14ac:dyDescent="0.25">
      <c r="A17350">
        <v>17349</v>
      </c>
    </row>
    <row r="17351" spans="1:1" x14ac:dyDescent="0.25">
      <c r="A17351">
        <v>17350</v>
      </c>
    </row>
    <row r="17352" spans="1:1" x14ac:dyDescent="0.25">
      <c r="A17352">
        <v>17351</v>
      </c>
    </row>
    <row r="17353" spans="1:1" x14ac:dyDescent="0.25">
      <c r="A17353">
        <v>17352</v>
      </c>
    </row>
    <row r="17354" spans="1:1" x14ac:dyDescent="0.25">
      <c r="A17354">
        <v>17353</v>
      </c>
    </row>
    <row r="17355" spans="1:1" x14ac:dyDescent="0.25">
      <c r="A17355">
        <v>17354</v>
      </c>
    </row>
    <row r="17356" spans="1:1" x14ac:dyDescent="0.25">
      <c r="A17356">
        <v>17355</v>
      </c>
    </row>
    <row r="17357" spans="1:1" x14ac:dyDescent="0.25">
      <c r="A17357">
        <v>17356</v>
      </c>
    </row>
    <row r="17358" spans="1:1" x14ac:dyDescent="0.25">
      <c r="A17358">
        <v>17357</v>
      </c>
    </row>
    <row r="17359" spans="1:1" x14ac:dyDescent="0.25">
      <c r="A17359">
        <v>17358</v>
      </c>
    </row>
    <row r="17360" spans="1:1" x14ac:dyDescent="0.25">
      <c r="A17360">
        <v>17359</v>
      </c>
    </row>
    <row r="17361" spans="1:1" x14ac:dyDescent="0.25">
      <c r="A17361">
        <v>17360</v>
      </c>
    </row>
    <row r="17362" spans="1:1" x14ac:dyDescent="0.25">
      <c r="A17362">
        <v>17361</v>
      </c>
    </row>
    <row r="17363" spans="1:1" x14ac:dyDescent="0.25">
      <c r="A17363">
        <v>17362</v>
      </c>
    </row>
    <row r="17364" spans="1:1" x14ac:dyDescent="0.25">
      <c r="A17364">
        <v>17363</v>
      </c>
    </row>
    <row r="17365" spans="1:1" x14ac:dyDescent="0.25">
      <c r="A17365">
        <v>17364</v>
      </c>
    </row>
    <row r="17366" spans="1:1" x14ac:dyDescent="0.25">
      <c r="A17366">
        <v>17365</v>
      </c>
    </row>
    <row r="17367" spans="1:1" x14ac:dyDescent="0.25">
      <c r="A17367">
        <v>17366</v>
      </c>
    </row>
    <row r="17368" spans="1:1" x14ac:dyDescent="0.25">
      <c r="A17368">
        <v>17367</v>
      </c>
    </row>
    <row r="17369" spans="1:1" x14ac:dyDescent="0.25">
      <c r="A17369">
        <v>17368</v>
      </c>
    </row>
    <row r="17370" spans="1:1" x14ac:dyDescent="0.25">
      <c r="A17370">
        <v>17369</v>
      </c>
    </row>
    <row r="17371" spans="1:1" x14ac:dyDescent="0.25">
      <c r="A17371">
        <v>17370</v>
      </c>
    </row>
    <row r="17372" spans="1:1" x14ac:dyDescent="0.25">
      <c r="A17372">
        <v>17371</v>
      </c>
    </row>
    <row r="17373" spans="1:1" x14ac:dyDescent="0.25">
      <c r="A17373">
        <v>17372</v>
      </c>
    </row>
    <row r="17374" spans="1:1" x14ac:dyDescent="0.25">
      <c r="A17374">
        <v>17373</v>
      </c>
    </row>
    <row r="17375" spans="1:1" x14ac:dyDescent="0.25">
      <c r="A17375">
        <v>17374</v>
      </c>
    </row>
    <row r="17376" spans="1:1" x14ac:dyDescent="0.25">
      <c r="A17376">
        <v>17375</v>
      </c>
    </row>
    <row r="17377" spans="1:1" x14ac:dyDescent="0.25">
      <c r="A17377">
        <v>17376</v>
      </c>
    </row>
    <row r="17378" spans="1:1" x14ac:dyDescent="0.25">
      <c r="A17378">
        <v>17377</v>
      </c>
    </row>
    <row r="17379" spans="1:1" x14ac:dyDescent="0.25">
      <c r="A17379">
        <v>17378</v>
      </c>
    </row>
    <row r="17380" spans="1:1" x14ac:dyDescent="0.25">
      <c r="A17380">
        <v>17379</v>
      </c>
    </row>
    <row r="17381" spans="1:1" x14ac:dyDescent="0.25">
      <c r="A17381">
        <v>17380</v>
      </c>
    </row>
    <row r="17382" spans="1:1" x14ac:dyDescent="0.25">
      <c r="A17382">
        <v>17381</v>
      </c>
    </row>
    <row r="17383" spans="1:1" x14ac:dyDescent="0.25">
      <c r="A17383">
        <v>17382</v>
      </c>
    </row>
    <row r="17384" spans="1:1" x14ac:dyDescent="0.25">
      <c r="A17384">
        <v>17383</v>
      </c>
    </row>
    <row r="17385" spans="1:1" x14ac:dyDescent="0.25">
      <c r="A17385">
        <v>17384</v>
      </c>
    </row>
    <row r="17386" spans="1:1" x14ac:dyDescent="0.25">
      <c r="A17386">
        <v>17385</v>
      </c>
    </row>
    <row r="17387" spans="1:1" x14ac:dyDescent="0.25">
      <c r="A17387">
        <v>17386</v>
      </c>
    </row>
    <row r="17388" spans="1:1" x14ac:dyDescent="0.25">
      <c r="A17388">
        <v>17387</v>
      </c>
    </row>
    <row r="17389" spans="1:1" x14ac:dyDescent="0.25">
      <c r="A17389">
        <v>17388</v>
      </c>
    </row>
    <row r="17390" spans="1:1" x14ac:dyDescent="0.25">
      <c r="A17390">
        <v>17389</v>
      </c>
    </row>
    <row r="17391" spans="1:1" x14ac:dyDescent="0.25">
      <c r="A17391">
        <v>17390</v>
      </c>
    </row>
    <row r="17392" spans="1:1" x14ac:dyDescent="0.25">
      <c r="A17392">
        <v>17391</v>
      </c>
    </row>
    <row r="17393" spans="1:1" x14ac:dyDescent="0.25">
      <c r="A17393">
        <v>17392</v>
      </c>
    </row>
    <row r="17394" spans="1:1" x14ac:dyDescent="0.25">
      <c r="A17394">
        <v>17393</v>
      </c>
    </row>
    <row r="17395" spans="1:1" x14ac:dyDescent="0.25">
      <c r="A17395">
        <v>17394</v>
      </c>
    </row>
    <row r="17396" spans="1:1" x14ac:dyDescent="0.25">
      <c r="A17396">
        <v>17395</v>
      </c>
    </row>
    <row r="17397" spans="1:1" x14ac:dyDescent="0.25">
      <c r="A17397">
        <v>17396</v>
      </c>
    </row>
    <row r="17398" spans="1:1" x14ac:dyDescent="0.25">
      <c r="A17398">
        <v>17397</v>
      </c>
    </row>
    <row r="17399" spans="1:1" x14ac:dyDescent="0.25">
      <c r="A17399">
        <v>17398</v>
      </c>
    </row>
    <row r="17400" spans="1:1" x14ac:dyDescent="0.25">
      <c r="A17400">
        <v>17399</v>
      </c>
    </row>
    <row r="17401" spans="1:1" x14ac:dyDescent="0.25">
      <c r="A17401">
        <v>17400</v>
      </c>
    </row>
    <row r="17402" spans="1:1" x14ac:dyDescent="0.25">
      <c r="A17402">
        <v>17401</v>
      </c>
    </row>
    <row r="17403" spans="1:1" x14ac:dyDescent="0.25">
      <c r="A17403">
        <v>17402</v>
      </c>
    </row>
    <row r="17404" spans="1:1" x14ac:dyDescent="0.25">
      <c r="A17404">
        <v>17403</v>
      </c>
    </row>
    <row r="17405" spans="1:1" x14ac:dyDescent="0.25">
      <c r="A17405">
        <v>17404</v>
      </c>
    </row>
    <row r="17406" spans="1:1" x14ac:dyDescent="0.25">
      <c r="A17406">
        <v>17405</v>
      </c>
    </row>
    <row r="17407" spans="1:1" x14ac:dyDescent="0.25">
      <c r="A17407">
        <v>17406</v>
      </c>
    </row>
    <row r="17408" spans="1:1" x14ac:dyDescent="0.25">
      <c r="A17408">
        <v>17407</v>
      </c>
    </row>
    <row r="17409" spans="1:1" x14ac:dyDescent="0.25">
      <c r="A17409">
        <v>17408</v>
      </c>
    </row>
    <row r="17410" spans="1:1" x14ac:dyDescent="0.25">
      <c r="A17410">
        <v>17409</v>
      </c>
    </row>
    <row r="17411" spans="1:1" x14ac:dyDescent="0.25">
      <c r="A17411">
        <v>17410</v>
      </c>
    </row>
    <row r="17412" spans="1:1" x14ac:dyDescent="0.25">
      <c r="A17412">
        <v>17411</v>
      </c>
    </row>
    <row r="17413" spans="1:1" x14ac:dyDescent="0.25">
      <c r="A17413">
        <v>17412</v>
      </c>
    </row>
    <row r="17414" spans="1:1" x14ac:dyDescent="0.25">
      <c r="A17414">
        <v>17413</v>
      </c>
    </row>
    <row r="17415" spans="1:1" x14ac:dyDescent="0.25">
      <c r="A17415">
        <v>17414</v>
      </c>
    </row>
    <row r="17416" spans="1:1" x14ac:dyDescent="0.25">
      <c r="A17416">
        <v>17415</v>
      </c>
    </row>
    <row r="17417" spans="1:1" x14ac:dyDescent="0.25">
      <c r="A17417">
        <v>17416</v>
      </c>
    </row>
    <row r="17418" spans="1:1" x14ac:dyDescent="0.25">
      <c r="A17418">
        <v>17417</v>
      </c>
    </row>
    <row r="17419" spans="1:1" x14ac:dyDescent="0.25">
      <c r="A17419">
        <v>17418</v>
      </c>
    </row>
    <row r="17420" spans="1:1" x14ac:dyDescent="0.25">
      <c r="A17420">
        <v>17419</v>
      </c>
    </row>
    <row r="17421" spans="1:1" x14ac:dyDescent="0.25">
      <c r="A17421">
        <v>17420</v>
      </c>
    </row>
    <row r="17422" spans="1:1" x14ac:dyDescent="0.25">
      <c r="A17422">
        <v>17421</v>
      </c>
    </row>
    <row r="17423" spans="1:1" x14ac:dyDescent="0.25">
      <c r="A17423">
        <v>17422</v>
      </c>
    </row>
    <row r="17424" spans="1:1" x14ac:dyDescent="0.25">
      <c r="A17424">
        <v>17423</v>
      </c>
    </row>
    <row r="17425" spans="1:1" x14ac:dyDescent="0.25">
      <c r="A17425">
        <v>17424</v>
      </c>
    </row>
    <row r="17426" spans="1:1" x14ac:dyDescent="0.25">
      <c r="A17426">
        <v>17425</v>
      </c>
    </row>
    <row r="17427" spans="1:1" x14ac:dyDescent="0.25">
      <c r="A17427">
        <v>17426</v>
      </c>
    </row>
    <row r="17428" spans="1:1" x14ac:dyDescent="0.25">
      <c r="A17428">
        <v>17427</v>
      </c>
    </row>
    <row r="17429" spans="1:1" x14ac:dyDescent="0.25">
      <c r="A17429">
        <v>17428</v>
      </c>
    </row>
    <row r="17430" spans="1:1" x14ac:dyDescent="0.25">
      <c r="A17430">
        <v>17429</v>
      </c>
    </row>
    <row r="17431" spans="1:1" x14ac:dyDescent="0.25">
      <c r="A17431">
        <v>17430</v>
      </c>
    </row>
    <row r="17432" spans="1:1" x14ac:dyDescent="0.25">
      <c r="A17432">
        <v>17431</v>
      </c>
    </row>
    <row r="17433" spans="1:1" x14ac:dyDescent="0.25">
      <c r="A17433">
        <v>17432</v>
      </c>
    </row>
    <row r="17434" spans="1:1" x14ac:dyDescent="0.25">
      <c r="A17434">
        <v>17433</v>
      </c>
    </row>
    <row r="17435" spans="1:1" x14ac:dyDescent="0.25">
      <c r="A17435">
        <v>17434</v>
      </c>
    </row>
    <row r="17436" spans="1:1" x14ac:dyDescent="0.25">
      <c r="A17436">
        <v>17435</v>
      </c>
    </row>
    <row r="17437" spans="1:1" x14ac:dyDescent="0.25">
      <c r="A17437">
        <v>17436</v>
      </c>
    </row>
    <row r="17438" spans="1:1" x14ac:dyDescent="0.25">
      <c r="A17438">
        <v>17437</v>
      </c>
    </row>
    <row r="17439" spans="1:1" x14ac:dyDescent="0.25">
      <c r="A17439">
        <v>17438</v>
      </c>
    </row>
    <row r="17440" spans="1:1" x14ac:dyDescent="0.25">
      <c r="A17440">
        <v>17439</v>
      </c>
    </row>
    <row r="17441" spans="1:1" x14ac:dyDescent="0.25">
      <c r="A17441">
        <v>17440</v>
      </c>
    </row>
    <row r="17442" spans="1:1" x14ac:dyDescent="0.25">
      <c r="A17442">
        <v>17441</v>
      </c>
    </row>
    <row r="17443" spans="1:1" x14ac:dyDescent="0.25">
      <c r="A17443">
        <v>17442</v>
      </c>
    </row>
    <row r="17444" spans="1:1" x14ac:dyDescent="0.25">
      <c r="A17444">
        <v>17443</v>
      </c>
    </row>
    <row r="17445" spans="1:1" x14ac:dyDescent="0.25">
      <c r="A17445">
        <v>17444</v>
      </c>
    </row>
    <row r="17446" spans="1:1" x14ac:dyDescent="0.25">
      <c r="A17446">
        <v>17445</v>
      </c>
    </row>
    <row r="17447" spans="1:1" x14ac:dyDescent="0.25">
      <c r="A17447">
        <v>17446</v>
      </c>
    </row>
    <row r="17448" spans="1:1" x14ac:dyDescent="0.25">
      <c r="A17448">
        <v>17447</v>
      </c>
    </row>
    <row r="17449" spans="1:1" x14ac:dyDescent="0.25">
      <c r="A17449">
        <v>17448</v>
      </c>
    </row>
    <row r="17450" spans="1:1" x14ac:dyDescent="0.25">
      <c r="A17450">
        <v>17449</v>
      </c>
    </row>
    <row r="17451" spans="1:1" x14ac:dyDescent="0.25">
      <c r="A17451">
        <v>17450</v>
      </c>
    </row>
    <row r="17452" spans="1:1" x14ac:dyDescent="0.25">
      <c r="A17452">
        <v>17451</v>
      </c>
    </row>
    <row r="17453" spans="1:1" x14ac:dyDescent="0.25">
      <c r="A17453">
        <v>17452</v>
      </c>
    </row>
    <row r="17454" spans="1:1" x14ac:dyDescent="0.25">
      <c r="A17454">
        <v>17453</v>
      </c>
    </row>
    <row r="17455" spans="1:1" x14ac:dyDescent="0.25">
      <c r="A17455">
        <v>17454</v>
      </c>
    </row>
    <row r="17456" spans="1:1" x14ac:dyDescent="0.25">
      <c r="A17456">
        <v>17455</v>
      </c>
    </row>
    <row r="17457" spans="1:1" x14ac:dyDescent="0.25">
      <c r="A17457">
        <v>17456</v>
      </c>
    </row>
    <row r="17458" spans="1:1" x14ac:dyDescent="0.25">
      <c r="A17458">
        <v>17457</v>
      </c>
    </row>
    <row r="17459" spans="1:1" x14ac:dyDescent="0.25">
      <c r="A17459">
        <v>17458</v>
      </c>
    </row>
    <row r="17460" spans="1:1" x14ac:dyDescent="0.25">
      <c r="A17460">
        <v>17459</v>
      </c>
    </row>
    <row r="17461" spans="1:1" x14ac:dyDescent="0.25">
      <c r="A17461">
        <v>17460</v>
      </c>
    </row>
    <row r="17462" spans="1:1" x14ac:dyDescent="0.25">
      <c r="A17462">
        <v>17461</v>
      </c>
    </row>
    <row r="17463" spans="1:1" x14ac:dyDescent="0.25">
      <c r="A17463">
        <v>17462</v>
      </c>
    </row>
    <row r="17464" spans="1:1" x14ac:dyDescent="0.25">
      <c r="A17464">
        <v>17463</v>
      </c>
    </row>
    <row r="17465" spans="1:1" x14ac:dyDescent="0.25">
      <c r="A17465">
        <v>17464</v>
      </c>
    </row>
    <row r="17466" spans="1:1" x14ac:dyDescent="0.25">
      <c r="A17466">
        <v>17465</v>
      </c>
    </row>
    <row r="17467" spans="1:1" x14ac:dyDescent="0.25">
      <c r="A17467">
        <v>17466</v>
      </c>
    </row>
    <row r="17468" spans="1:1" x14ac:dyDescent="0.25">
      <c r="A17468">
        <v>17467</v>
      </c>
    </row>
    <row r="17469" spans="1:1" x14ac:dyDescent="0.25">
      <c r="A17469">
        <v>17468</v>
      </c>
    </row>
    <row r="17470" spans="1:1" x14ac:dyDescent="0.25">
      <c r="A17470">
        <v>17469</v>
      </c>
    </row>
    <row r="17471" spans="1:1" x14ac:dyDescent="0.25">
      <c r="A17471">
        <v>17470</v>
      </c>
    </row>
    <row r="17472" spans="1:1" x14ac:dyDescent="0.25">
      <c r="A17472">
        <v>17471</v>
      </c>
    </row>
    <row r="17473" spans="1:1" x14ac:dyDescent="0.25">
      <c r="A17473">
        <v>17472</v>
      </c>
    </row>
    <row r="17474" spans="1:1" x14ac:dyDescent="0.25">
      <c r="A17474">
        <v>17473</v>
      </c>
    </row>
    <row r="17475" spans="1:1" x14ac:dyDescent="0.25">
      <c r="A17475">
        <v>17474</v>
      </c>
    </row>
    <row r="17476" spans="1:1" x14ac:dyDescent="0.25">
      <c r="A17476">
        <v>17475</v>
      </c>
    </row>
    <row r="17477" spans="1:1" x14ac:dyDescent="0.25">
      <c r="A17477">
        <v>17476</v>
      </c>
    </row>
    <row r="17478" spans="1:1" x14ac:dyDescent="0.25">
      <c r="A17478">
        <v>17477</v>
      </c>
    </row>
    <row r="17479" spans="1:1" x14ac:dyDescent="0.25">
      <c r="A17479">
        <v>17478</v>
      </c>
    </row>
    <row r="17480" spans="1:1" x14ac:dyDescent="0.25">
      <c r="A17480">
        <v>17479</v>
      </c>
    </row>
    <row r="17481" spans="1:1" x14ac:dyDescent="0.25">
      <c r="A17481">
        <v>17480</v>
      </c>
    </row>
    <row r="17482" spans="1:1" x14ac:dyDescent="0.25">
      <c r="A17482">
        <v>17481</v>
      </c>
    </row>
    <row r="17483" spans="1:1" x14ac:dyDescent="0.25">
      <c r="A17483">
        <v>17482</v>
      </c>
    </row>
    <row r="17484" spans="1:1" x14ac:dyDescent="0.25">
      <c r="A17484">
        <v>17483</v>
      </c>
    </row>
    <row r="17485" spans="1:1" x14ac:dyDescent="0.25">
      <c r="A17485">
        <v>17484</v>
      </c>
    </row>
    <row r="17486" spans="1:1" x14ac:dyDescent="0.25">
      <c r="A17486">
        <v>17485</v>
      </c>
    </row>
    <row r="17487" spans="1:1" x14ac:dyDescent="0.25">
      <c r="A17487">
        <v>17486</v>
      </c>
    </row>
    <row r="17488" spans="1:1" x14ac:dyDescent="0.25">
      <c r="A17488">
        <v>17487</v>
      </c>
    </row>
    <row r="17489" spans="1:1" x14ac:dyDescent="0.25">
      <c r="A17489">
        <v>17488</v>
      </c>
    </row>
    <row r="17490" spans="1:1" x14ac:dyDescent="0.25">
      <c r="A17490">
        <v>17489</v>
      </c>
    </row>
    <row r="17491" spans="1:1" x14ac:dyDescent="0.25">
      <c r="A17491">
        <v>17490</v>
      </c>
    </row>
    <row r="17492" spans="1:1" x14ac:dyDescent="0.25">
      <c r="A17492">
        <v>17491</v>
      </c>
    </row>
    <row r="17493" spans="1:1" x14ac:dyDescent="0.25">
      <c r="A17493">
        <v>17492</v>
      </c>
    </row>
    <row r="17494" spans="1:1" x14ac:dyDescent="0.25">
      <c r="A17494">
        <v>17493</v>
      </c>
    </row>
    <row r="17495" spans="1:1" x14ac:dyDescent="0.25">
      <c r="A17495">
        <v>17494</v>
      </c>
    </row>
    <row r="17496" spans="1:1" x14ac:dyDescent="0.25">
      <c r="A17496">
        <v>17495</v>
      </c>
    </row>
    <row r="17497" spans="1:1" x14ac:dyDescent="0.25">
      <c r="A17497">
        <v>17496</v>
      </c>
    </row>
    <row r="17498" spans="1:1" x14ac:dyDescent="0.25">
      <c r="A17498">
        <v>17497</v>
      </c>
    </row>
    <row r="17499" spans="1:1" x14ac:dyDescent="0.25">
      <c r="A17499">
        <v>17498</v>
      </c>
    </row>
    <row r="17500" spans="1:1" x14ac:dyDescent="0.25">
      <c r="A17500">
        <v>17499</v>
      </c>
    </row>
    <row r="17501" spans="1:1" x14ac:dyDescent="0.25">
      <c r="A17501">
        <v>17500</v>
      </c>
    </row>
    <row r="17502" spans="1:1" x14ac:dyDescent="0.25">
      <c r="A17502">
        <v>17501</v>
      </c>
    </row>
    <row r="17503" spans="1:1" x14ac:dyDescent="0.25">
      <c r="A17503">
        <v>17502</v>
      </c>
    </row>
    <row r="17504" spans="1:1" x14ac:dyDescent="0.25">
      <c r="A17504">
        <v>17503</v>
      </c>
    </row>
    <row r="17505" spans="1:1" x14ac:dyDescent="0.25">
      <c r="A17505">
        <v>17504</v>
      </c>
    </row>
    <row r="17506" spans="1:1" x14ac:dyDescent="0.25">
      <c r="A17506">
        <v>17505</v>
      </c>
    </row>
    <row r="17507" spans="1:1" x14ac:dyDescent="0.25">
      <c r="A17507">
        <v>17506</v>
      </c>
    </row>
    <row r="17508" spans="1:1" x14ac:dyDescent="0.25">
      <c r="A17508">
        <v>17507</v>
      </c>
    </row>
    <row r="17509" spans="1:1" x14ac:dyDescent="0.25">
      <c r="A17509">
        <v>17508</v>
      </c>
    </row>
    <row r="17510" spans="1:1" x14ac:dyDescent="0.25">
      <c r="A17510">
        <v>17509</v>
      </c>
    </row>
    <row r="17511" spans="1:1" x14ac:dyDescent="0.25">
      <c r="A17511">
        <v>17510</v>
      </c>
    </row>
    <row r="17512" spans="1:1" x14ac:dyDescent="0.25">
      <c r="A17512">
        <v>17511</v>
      </c>
    </row>
    <row r="17513" spans="1:1" x14ac:dyDescent="0.25">
      <c r="A17513">
        <v>17512</v>
      </c>
    </row>
    <row r="17514" spans="1:1" x14ac:dyDescent="0.25">
      <c r="A17514">
        <v>17513</v>
      </c>
    </row>
    <row r="17515" spans="1:1" x14ac:dyDescent="0.25">
      <c r="A17515">
        <v>17514</v>
      </c>
    </row>
    <row r="17516" spans="1:1" x14ac:dyDescent="0.25">
      <c r="A17516">
        <v>17515</v>
      </c>
    </row>
    <row r="17517" spans="1:1" x14ac:dyDescent="0.25">
      <c r="A17517">
        <v>17516</v>
      </c>
    </row>
    <row r="17518" spans="1:1" x14ac:dyDescent="0.25">
      <c r="A17518">
        <v>17517</v>
      </c>
    </row>
    <row r="17519" spans="1:1" x14ac:dyDescent="0.25">
      <c r="A17519">
        <v>17518</v>
      </c>
    </row>
    <row r="17520" spans="1:1" x14ac:dyDescent="0.25">
      <c r="A17520">
        <v>17519</v>
      </c>
    </row>
    <row r="17521" spans="1:1" x14ac:dyDescent="0.25">
      <c r="A17521">
        <v>17520</v>
      </c>
    </row>
    <row r="17522" spans="1:1" x14ac:dyDescent="0.25">
      <c r="A17522">
        <v>17521</v>
      </c>
    </row>
    <row r="17523" spans="1:1" x14ac:dyDescent="0.25">
      <c r="A17523">
        <v>17522</v>
      </c>
    </row>
    <row r="17524" spans="1:1" x14ac:dyDescent="0.25">
      <c r="A17524">
        <v>17523</v>
      </c>
    </row>
    <row r="17525" spans="1:1" x14ac:dyDescent="0.25">
      <c r="A17525">
        <v>17524</v>
      </c>
    </row>
    <row r="17526" spans="1:1" x14ac:dyDescent="0.25">
      <c r="A17526">
        <v>17525</v>
      </c>
    </row>
    <row r="17527" spans="1:1" x14ac:dyDescent="0.25">
      <c r="A17527">
        <v>17526</v>
      </c>
    </row>
    <row r="17528" spans="1:1" x14ac:dyDescent="0.25">
      <c r="A17528">
        <v>17527</v>
      </c>
    </row>
    <row r="17529" spans="1:1" x14ac:dyDescent="0.25">
      <c r="A17529">
        <v>17528</v>
      </c>
    </row>
    <row r="17530" spans="1:1" x14ac:dyDescent="0.25">
      <c r="A17530">
        <v>17529</v>
      </c>
    </row>
    <row r="17531" spans="1:1" x14ac:dyDescent="0.25">
      <c r="A17531">
        <v>17530</v>
      </c>
    </row>
    <row r="17532" spans="1:1" x14ac:dyDescent="0.25">
      <c r="A17532">
        <v>17531</v>
      </c>
    </row>
    <row r="17533" spans="1:1" x14ac:dyDescent="0.25">
      <c r="A17533">
        <v>17532</v>
      </c>
    </row>
    <row r="17534" spans="1:1" x14ac:dyDescent="0.25">
      <c r="A17534">
        <v>17533</v>
      </c>
    </row>
    <row r="17535" spans="1:1" x14ac:dyDescent="0.25">
      <c r="A17535">
        <v>17534</v>
      </c>
    </row>
    <row r="17536" spans="1:1" x14ac:dyDescent="0.25">
      <c r="A17536">
        <v>17535</v>
      </c>
    </row>
    <row r="17537" spans="1:1" x14ac:dyDescent="0.25">
      <c r="A17537">
        <v>17536</v>
      </c>
    </row>
    <row r="17538" spans="1:1" x14ac:dyDescent="0.25">
      <c r="A17538">
        <v>17537</v>
      </c>
    </row>
    <row r="17539" spans="1:1" x14ac:dyDescent="0.25">
      <c r="A17539">
        <v>17538</v>
      </c>
    </row>
    <row r="17540" spans="1:1" x14ac:dyDescent="0.25">
      <c r="A17540">
        <v>17539</v>
      </c>
    </row>
    <row r="17541" spans="1:1" x14ac:dyDescent="0.25">
      <c r="A17541">
        <v>17540</v>
      </c>
    </row>
    <row r="17542" spans="1:1" x14ac:dyDescent="0.25">
      <c r="A17542">
        <v>17541</v>
      </c>
    </row>
    <row r="17543" spans="1:1" x14ac:dyDescent="0.25">
      <c r="A17543">
        <v>17542</v>
      </c>
    </row>
    <row r="17544" spans="1:1" x14ac:dyDescent="0.25">
      <c r="A17544">
        <v>17543</v>
      </c>
    </row>
    <row r="17545" spans="1:1" x14ac:dyDescent="0.25">
      <c r="A17545">
        <v>17544</v>
      </c>
    </row>
    <row r="17546" spans="1:1" x14ac:dyDescent="0.25">
      <c r="A17546">
        <v>17545</v>
      </c>
    </row>
    <row r="17547" spans="1:1" x14ac:dyDescent="0.25">
      <c r="A17547">
        <v>17546</v>
      </c>
    </row>
    <row r="17548" spans="1:1" x14ac:dyDescent="0.25">
      <c r="A17548">
        <v>17547</v>
      </c>
    </row>
    <row r="17549" spans="1:1" x14ac:dyDescent="0.25">
      <c r="A17549">
        <v>17548</v>
      </c>
    </row>
    <row r="17550" spans="1:1" x14ac:dyDescent="0.25">
      <c r="A17550">
        <v>17549</v>
      </c>
    </row>
    <row r="17551" spans="1:1" x14ac:dyDescent="0.25">
      <c r="A17551">
        <v>17550</v>
      </c>
    </row>
    <row r="17552" spans="1:1" x14ac:dyDescent="0.25">
      <c r="A17552">
        <v>17551</v>
      </c>
    </row>
    <row r="17553" spans="1:1" x14ac:dyDescent="0.25">
      <c r="A17553">
        <v>17552</v>
      </c>
    </row>
    <row r="17554" spans="1:1" x14ac:dyDescent="0.25">
      <c r="A17554">
        <v>17553</v>
      </c>
    </row>
    <row r="17555" spans="1:1" x14ac:dyDescent="0.25">
      <c r="A17555">
        <v>17554</v>
      </c>
    </row>
    <row r="17556" spans="1:1" x14ac:dyDescent="0.25">
      <c r="A17556">
        <v>17555</v>
      </c>
    </row>
    <row r="17557" spans="1:1" x14ac:dyDescent="0.25">
      <c r="A17557">
        <v>17556</v>
      </c>
    </row>
    <row r="17558" spans="1:1" x14ac:dyDescent="0.25">
      <c r="A17558">
        <v>17557</v>
      </c>
    </row>
    <row r="17559" spans="1:1" x14ac:dyDescent="0.25">
      <c r="A17559">
        <v>17558</v>
      </c>
    </row>
    <row r="17560" spans="1:1" x14ac:dyDescent="0.25">
      <c r="A17560">
        <v>17559</v>
      </c>
    </row>
    <row r="17561" spans="1:1" x14ac:dyDescent="0.25">
      <c r="A17561">
        <v>17560</v>
      </c>
    </row>
    <row r="17562" spans="1:1" x14ac:dyDescent="0.25">
      <c r="A17562">
        <v>17561</v>
      </c>
    </row>
    <row r="17563" spans="1:1" x14ac:dyDescent="0.25">
      <c r="A17563">
        <v>17562</v>
      </c>
    </row>
    <row r="17564" spans="1:1" x14ac:dyDescent="0.25">
      <c r="A17564">
        <v>17563</v>
      </c>
    </row>
    <row r="17565" spans="1:1" x14ac:dyDescent="0.25">
      <c r="A17565">
        <v>17564</v>
      </c>
    </row>
    <row r="17566" spans="1:1" x14ac:dyDescent="0.25">
      <c r="A17566">
        <v>17565</v>
      </c>
    </row>
    <row r="17567" spans="1:1" x14ac:dyDescent="0.25">
      <c r="A17567">
        <v>17566</v>
      </c>
    </row>
    <row r="17568" spans="1:1" x14ac:dyDescent="0.25">
      <c r="A17568">
        <v>17567</v>
      </c>
    </row>
    <row r="17569" spans="1:1" x14ac:dyDescent="0.25">
      <c r="A17569">
        <v>17568</v>
      </c>
    </row>
    <row r="17570" spans="1:1" x14ac:dyDescent="0.25">
      <c r="A17570">
        <v>17569</v>
      </c>
    </row>
    <row r="17571" spans="1:1" x14ac:dyDescent="0.25">
      <c r="A17571">
        <v>17570</v>
      </c>
    </row>
    <row r="17572" spans="1:1" x14ac:dyDescent="0.25">
      <c r="A17572">
        <v>17571</v>
      </c>
    </row>
    <row r="17573" spans="1:1" x14ac:dyDescent="0.25">
      <c r="A17573">
        <v>17572</v>
      </c>
    </row>
    <row r="17574" spans="1:1" x14ac:dyDescent="0.25">
      <c r="A17574">
        <v>17573</v>
      </c>
    </row>
    <row r="17575" spans="1:1" x14ac:dyDescent="0.25">
      <c r="A17575">
        <v>17574</v>
      </c>
    </row>
    <row r="17576" spans="1:1" x14ac:dyDescent="0.25">
      <c r="A17576">
        <v>17575</v>
      </c>
    </row>
    <row r="17577" spans="1:1" x14ac:dyDescent="0.25">
      <c r="A17577">
        <v>17576</v>
      </c>
    </row>
    <row r="17578" spans="1:1" x14ac:dyDescent="0.25">
      <c r="A17578">
        <v>17577</v>
      </c>
    </row>
    <row r="17579" spans="1:1" x14ac:dyDescent="0.25">
      <c r="A17579">
        <v>17578</v>
      </c>
    </row>
    <row r="17580" spans="1:1" x14ac:dyDescent="0.25">
      <c r="A17580">
        <v>17579</v>
      </c>
    </row>
    <row r="17581" spans="1:1" x14ac:dyDescent="0.25">
      <c r="A17581">
        <v>17580</v>
      </c>
    </row>
    <row r="17582" spans="1:1" x14ac:dyDescent="0.25">
      <c r="A17582">
        <v>17581</v>
      </c>
    </row>
    <row r="17583" spans="1:1" x14ac:dyDescent="0.25">
      <c r="A17583">
        <v>17582</v>
      </c>
    </row>
    <row r="17584" spans="1:1" x14ac:dyDescent="0.25">
      <c r="A17584">
        <v>17583</v>
      </c>
    </row>
    <row r="17585" spans="1:1" x14ac:dyDescent="0.25">
      <c r="A17585">
        <v>17584</v>
      </c>
    </row>
    <row r="17586" spans="1:1" x14ac:dyDescent="0.25">
      <c r="A17586">
        <v>17585</v>
      </c>
    </row>
    <row r="17587" spans="1:1" x14ac:dyDescent="0.25">
      <c r="A17587">
        <v>17586</v>
      </c>
    </row>
    <row r="17588" spans="1:1" x14ac:dyDescent="0.25">
      <c r="A17588">
        <v>17587</v>
      </c>
    </row>
    <row r="17589" spans="1:1" x14ac:dyDescent="0.25">
      <c r="A17589">
        <v>17588</v>
      </c>
    </row>
    <row r="17590" spans="1:1" x14ac:dyDescent="0.25">
      <c r="A17590">
        <v>17589</v>
      </c>
    </row>
    <row r="17591" spans="1:1" x14ac:dyDescent="0.25">
      <c r="A17591">
        <v>17590</v>
      </c>
    </row>
    <row r="17592" spans="1:1" x14ac:dyDescent="0.25">
      <c r="A17592">
        <v>17591</v>
      </c>
    </row>
    <row r="17593" spans="1:1" x14ac:dyDescent="0.25">
      <c r="A17593">
        <v>17592</v>
      </c>
    </row>
    <row r="17594" spans="1:1" x14ac:dyDescent="0.25">
      <c r="A17594">
        <v>17593</v>
      </c>
    </row>
    <row r="17595" spans="1:1" x14ac:dyDescent="0.25">
      <c r="A17595">
        <v>17594</v>
      </c>
    </row>
    <row r="17596" spans="1:1" x14ac:dyDescent="0.25">
      <c r="A17596">
        <v>17595</v>
      </c>
    </row>
    <row r="17597" spans="1:1" x14ac:dyDescent="0.25">
      <c r="A17597">
        <v>17596</v>
      </c>
    </row>
    <row r="17598" spans="1:1" x14ac:dyDescent="0.25">
      <c r="A17598">
        <v>17597</v>
      </c>
    </row>
    <row r="17599" spans="1:1" x14ac:dyDescent="0.25">
      <c r="A17599">
        <v>17598</v>
      </c>
    </row>
    <row r="17600" spans="1:1" x14ac:dyDescent="0.25">
      <c r="A17600">
        <v>17599</v>
      </c>
    </row>
    <row r="17601" spans="1:1" x14ac:dyDescent="0.25">
      <c r="A17601">
        <v>17600</v>
      </c>
    </row>
    <row r="17602" spans="1:1" x14ac:dyDescent="0.25">
      <c r="A17602">
        <v>17601</v>
      </c>
    </row>
    <row r="17603" spans="1:1" x14ac:dyDescent="0.25">
      <c r="A17603">
        <v>17602</v>
      </c>
    </row>
    <row r="17604" spans="1:1" x14ac:dyDescent="0.25">
      <c r="A17604">
        <v>17603</v>
      </c>
    </row>
    <row r="17605" spans="1:1" x14ac:dyDescent="0.25">
      <c r="A17605">
        <v>17604</v>
      </c>
    </row>
    <row r="17606" spans="1:1" x14ac:dyDescent="0.25">
      <c r="A17606">
        <v>17605</v>
      </c>
    </row>
    <row r="17607" spans="1:1" x14ac:dyDescent="0.25">
      <c r="A17607">
        <v>17606</v>
      </c>
    </row>
    <row r="17608" spans="1:1" x14ac:dyDescent="0.25">
      <c r="A17608">
        <v>17607</v>
      </c>
    </row>
    <row r="17609" spans="1:1" x14ac:dyDescent="0.25">
      <c r="A17609">
        <v>17608</v>
      </c>
    </row>
    <row r="17610" spans="1:1" x14ac:dyDescent="0.25">
      <c r="A17610">
        <v>17609</v>
      </c>
    </row>
    <row r="17611" spans="1:1" x14ac:dyDescent="0.25">
      <c r="A17611">
        <v>17610</v>
      </c>
    </row>
    <row r="17612" spans="1:1" x14ac:dyDescent="0.25">
      <c r="A17612">
        <v>17611</v>
      </c>
    </row>
    <row r="17613" spans="1:1" x14ac:dyDescent="0.25">
      <c r="A17613">
        <v>17612</v>
      </c>
    </row>
    <row r="17614" spans="1:1" x14ac:dyDescent="0.25">
      <c r="A17614">
        <v>17613</v>
      </c>
    </row>
    <row r="17615" spans="1:1" x14ac:dyDescent="0.25">
      <c r="A17615">
        <v>17614</v>
      </c>
    </row>
    <row r="17616" spans="1:1" x14ac:dyDescent="0.25">
      <c r="A17616">
        <v>17615</v>
      </c>
    </row>
    <row r="17617" spans="1:1" x14ac:dyDescent="0.25">
      <c r="A17617">
        <v>17616</v>
      </c>
    </row>
    <row r="17618" spans="1:1" x14ac:dyDescent="0.25">
      <c r="A17618">
        <v>17617</v>
      </c>
    </row>
    <row r="17619" spans="1:1" x14ac:dyDescent="0.25">
      <c r="A17619">
        <v>17618</v>
      </c>
    </row>
    <row r="17620" spans="1:1" x14ac:dyDescent="0.25">
      <c r="A17620">
        <v>17619</v>
      </c>
    </row>
    <row r="17621" spans="1:1" x14ac:dyDescent="0.25">
      <c r="A17621">
        <v>17620</v>
      </c>
    </row>
    <row r="17622" spans="1:1" x14ac:dyDescent="0.25">
      <c r="A17622">
        <v>17621</v>
      </c>
    </row>
    <row r="17623" spans="1:1" x14ac:dyDescent="0.25">
      <c r="A17623">
        <v>17622</v>
      </c>
    </row>
    <row r="17624" spans="1:1" x14ac:dyDescent="0.25">
      <c r="A17624">
        <v>17623</v>
      </c>
    </row>
    <row r="17625" spans="1:1" x14ac:dyDescent="0.25">
      <c r="A17625">
        <v>17624</v>
      </c>
    </row>
    <row r="17626" spans="1:1" x14ac:dyDescent="0.25">
      <c r="A17626">
        <v>17625</v>
      </c>
    </row>
    <row r="17627" spans="1:1" x14ac:dyDescent="0.25">
      <c r="A17627">
        <v>17626</v>
      </c>
    </row>
    <row r="17628" spans="1:1" x14ac:dyDescent="0.25">
      <c r="A17628">
        <v>17627</v>
      </c>
    </row>
    <row r="17629" spans="1:1" x14ac:dyDescent="0.25">
      <c r="A17629">
        <v>17628</v>
      </c>
    </row>
    <row r="17630" spans="1:1" x14ac:dyDescent="0.25">
      <c r="A17630">
        <v>17629</v>
      </c>
    </row>
    <row r="17631" spans="1:1" x14ac:dyDescent="0.25">
      <c r="A17631">
        <v>17630</v>
      </c>
    </row>
    <row r="17632" spans="1:1" x14ac:dyDescent="0.25">
      <c r="A17632">
        <v>17631</v>
      </c>
    </row>
    <row r="17633" spans="1:1" x14ac:dyDescent="0.25">
      <c r="A17633">
        <v>17632</v>
      </c>
    </row>
    <row r="17634" spans="1:1" x14ac:dyDescent="0.25">
      <c r="A17634">
        <v>17633</v>
      </c>
    </row>
    <row r="17635" spans="1:1" x14ac:dyDescent="0.25">
      <c r="A17635">
        <v>17634</v>
      </c>
    </row>
    <row r="17636" spans="1:1" x14ac:dyDescent="0.25">
      <c r="A17636">
        <v>17635</v>
      </c>
    </row>
    <row r="17637" spans="1:1" x14ac:dyDescent="0.25">
      <c r="A17637">
        <v>17636</v>
      </c>
    </row>
    <row r="17638" spans="1:1" x14ac:dyDescent="0.25">
      <c r="A17638">
        <v>17637</v>
      </c>
    </row>
    <row r="17639" spans="1:1" x14ac:dyDescent="0.25">
      <c r="A17639">
        <v>17638</v>
      </c>
    </row>
    <row r="17640" spans="1:1" x14ac:dyDescent="0.25">
      <c r="A17640">
        <v>17639</v>
      </c>
    </row>
    <row r="17641" spans="1:1" x14ac:dyDescent="0.25">
      <c r="A17641">
        <v>17640</v>
      </c>
    </row>
    <row r="17642" spans="1:1" x14ac:dyDescent="0.25">
      <c r="A17642">
        <v>17641</v>
      </c>
    </row>
    <row r="17643" spans="1:1" x14ac:dyDescent="0.25">
      <c r="A17643">
        <v>17642</v>
      </c>
    </row>
    <row r="17644" spans="1:1" x14ac:dyDescent="0.25">
      <c r="A17644">
        <v>17643</v>
      </c>
    </row>
    <row r="17645" spans="1:1" x14ac:dyDescent="0.25">
      <c r="A17645">
        <v>17644</v>
      </c>
    </row>
    <row r="17646" spans="1:1" x14ac:dyDescent="0.25">
      <c r="A17646">
        <v>17645</v>
      </c>
    </row>
    <row r="17647" spans="1:1" x14ac:dyDescent="0.25">
      <c r="A17647">
        <v>17646</v>
      </c>
    </row>
    <row r="17648" spans="1:1" x14ac:dyDescent="0.25">
      <c r="A17648">
        <v>17647</v>
      </c>
    </row>
    <row r="17649" spans="1:1" x14ac:dyDescent="0.25">
      <c r="A17649">
        <v>17648</v>
      </c>
    </row>
    <row r="17650" spans="1:1" x14ac:dyDescent="0.25">
      <c r="A17650">
        <v>17649</v>
      </c>
    </row>
    <row r="17651" spans="1:1" x14ac:dyDescent="0.25">
      <c r="A17651">
        <v>17650</v>
      </c>
    </row>
    <row r="17652" spans="1:1" x14ac:dyDescent="0.25">
      <c r="A17652">
        <v>17651</v>
      </c>
    </row>
    <row r="17653" spans="1:1" x14ac:dyDescent="0.25">
      <c r="A17653">
        <v>17652</v>
      </c>
    </row>
    <row r="17654" spans="1:1" x14ac:dyDescent="0.25">
      <c r="A17654">
        <v>17653</v>
      </c>
    </row>
    <row r="17655" spans="1:1" x14ac:dyDescent="0.25">
      <c r="A17655">
        <v>17654</v>
      </c>
    </row>
    <row r="17656" spans="1:1" x14ac:dyDescent="0.25">
      <c r="A17656">
        <v>17655</v>
      </c>
    </row>
    <row r="17657" spans="1:1" x14ac:dyDescent="0.25">
      <c r="A17657">
        <v>17656</v>
      </c>
    </row>
    <row r="17658" spans="1:1" x14ac:dyDescent="0.25">
      <c r="A17658">
        <v>17657</v>
      </c>
    </row>
    <row r="17659" spans="1:1" x14ac:dyDescent="0.25">
      <c r="A17659">
        <v>17658</v>
      </c>
    </row>
    <row r="17660" spans="1:1" x14ac:dyDescent="0.25">
      <c r="A17660">
        <v>17659</v>
      </c>
    </row>
    <row r="17661" spans="1:1" x14ac:dyDescent="0.25">
      <c r="A17661">
        <v>17660</v>
      </c>
    </row>
    <row r="17662" spans="1:1" x14ac:dyDescent="0.25">
      <c r="A17662">
        <v>17661</v>
      </c>
    </row>
    <row r="17663" spans="1:1" x14ac:dyDescent="0.25">
      <c r="A17663">
        <v>17662</v>
      </c>
    </row>
    <row r="17664" spans="1:1" x14ac:dyDescent="0.25">
      <c r="A17664">
        <v>17663</v>
      </c>
    </row>
    <row r="17665" spans="1:1" x14ac:dyDescent="0.25">
      <c r="A17665">
        <v>17664</v>
      </c>
    </row>
    <row r="17666" spans="1:1" x14ac:dyDescent="0.25">
      <c r="A17666">
        <v>17665</v>
      </c>
    </row>
    <row r="17667" spans="1:1" x14ac:dyDescent="0.25">
      <c r="A17667">
        <v>17666</v>
      </c>
    </row>
    <row r="17668" spans="1:1" x14ac:dyDescent="0.25">
      <c r="A17668">
        <v>17667</v>
      </c>
    </row>
    <row r="17669" spans="1:1" x14ac:dyDescent="0.25">
      <c r="A17669">
        <v>17668</v>
      </c>
    </row>
    <row r="17670" spans="1:1" x14ac:dyDescent="0.25">
      <c r="A17670">
        <v>17669</v>
      </c>
    </row>
    <row r="17671" spans="1:1" x14ac:dyDescent="0.25">
      <c r="A17671">
        <v>17670</v>
      </c>
    </row>
    <row r="17672" spans="1:1" x14ac:dyDescent="0.25">
      <c r="A17672">
        <v>17671</v>
      </c>
    </row>
    <row r="17673" spans="1:1" x14ac:dyDescent="0.25">
      <c r="A17673">
        <v>17672</v>
      </c>
    </row>
    <row r="17674" spans="1:1" x14ac:dyDescent="0.25">
      <c r="A17674">
        <v>17673</v>
      </c>
    </row>
    <row r="17675" spans="1:1" x14ac:dyDescent="0.25">
      <c r="A17675">
        <v>17674</v>
      </c>
    </row>
    <row r="17676" spans="1:1" x14ac:dyDescent="0.25">
      <c r="A17676">
        <v>17675</v>
      </c>
    </row>
    <row r="17677" spans="1:1" x14ac:dyDescent="0.25">
      <c r="A17677">
        <v>17676</v>
      </c>
    </row>
    <row r="17678" spans="1:1" x14ac:dyDescent="0.25">
      <c r="A17678">
        <v>17677</v>
      </c>
    </row>
    <row r="17679" spans="1:1" x14ac:dyDescent="0.25">
      <c r="A17679">
        <v>17678</v>
      </c>
    </row>
    <row r="17680" spans="1:1" x14ac:dyDescent="0.25">
      <c r="A17680">
        <v>17679</v>
      </c>
    </row>
    <row r="17681" spans="1:1" x14ac:dyDescent="0.25">
      <c r="A17681">
        <v>17680</v>
      </c>
    </row>
    <row r="17682" spans="1:1" x14ac:dyDescent="0.25">
      <c r="A17682">
        <v>17681</v>
      </c>
    </row>
    <row r="17683" spans="1:1" x14ac:dyDescent="0.25">
      <c r="A17683">
        <v>17682</v>
      </c>
    </row>
    <row r="17684" spans="1:1" x14ac:dyDescent="0.25">
      <c r="A17684">
        <v>17683</v>
      </c>
    </row>
    <row r="17685" spans="1:1" x14ac:dyDescent="0.25">
      <c r="A17685">
        <v>17684</v>
      </c>
    </row>
    <row r="17686" spans="1:1" x14ac:dyDescent="0.25">
      <c r="A17686">
        <v>17685</v>
      </c>
    </row>
    <row r="17687" spans="1:1" x14ac:dyDescent="0.25">
      <c r="A17687">
        <v>17686</v>
      </c>
    </row>
    <row r="17688" spans="1:1" x14ac:dyDescent="0.25">
      <c r="A17688">
        <v>17687</v>
      </c>
    </row>
    <row r="17689" spans="1:1" x14ac:dyDescent="0.25">
      <c r="A17689">
        <v>17688</v>
      </c>
    </row>
    <row r="17690" spans="1:1" x14ac:dyDescent="0.25">
      <c r="A17690">
        <v>17689</v>
      </c>
    </row>
    <row r="17691" spans="1:1" x14ac:dyDescent="0.25">
      <c r="A17691">
        <v>17690</v>
      </c>
    </row>
    <row r="17692" spans="1:1" x14ac:dyDescent="0.25">
      <c r="A17692">
        <v>17691</v>
      </c>
    </row>
    <row r="17693" spans="1:1" x14ac:dyDescent="0.25">
      <c r="A17693">
        <v>17692</v>
      </c>
    </row>
    <row r="17694" spans="1:1" x14ac:dyDescent="0.25">
      <c r="A17694">
        <v>17693</v>
      </c>
    </row>
    <row r="17695" spans="1:1" x14ac:dyDescent="0.25">
      <c r="A17695">
        <v>17694</v>
      </c>
    </row>
    <row r="17696" spans="1:1" x14ac:dyDescent="0.25">
      <c r="A17696">
        <v>17695</v>
      </c>
    </row>
    <row r="17697" spans="1:1" x14ac:dyDescent="0.25">
      <c r="A17697">
        <v>17696</v>
      </c>
    </row>
    <row r="17698" spans="1:1" x14ac:dyDescent="0.25">
      <c r="A17698">
        <v>17697</v>
      </c>
    </row>
    <row r="17699" spans="1:1" x14ac:dyDescent="0.25">
      <c r="A17699">
        <v>17698</v>
      </c>
    </row>
    <row r="17700" spans="1:1" x14ac:dyDescent="0.25">
      <c r="A17700">
        <v>17699</v>
      </c>
    </row>
    <row r="17701" spans="1:1" x14ac:dyDescent="0.25">
      <c r="A17701">
        <v>17700</v>
      </c>
    </row>
    <row r="17702" spans="1:1" x14ac:dyDescent="0.25">
      <c r="A17702">
        <v>17701</v>
      </c>
    </row>
    <row r="17703" spans="1:1" x14ac:dyDescent="0.25">
      <c r="A17703">
        <v>17702</v>
      </c>
    </row>
    <row r="17704" spans="1:1" x14ac:dyDescent="0.25">
      <c r="A17704">
        <v>17703</v>
      </c>
    </row>
    <row r="17705" spans="1:1" x14ac:dyDescent="0.25">
      <c r="A17705">
        <v>17704</v>
      </c>
    </row>
    <row r="17706" spans="1:1" x14ac:dyDescent="0.25">
      <c r="A17706">
        <v>17705</v>
      </c>
    </row>
    <row r="17707" spans="1:1" x14ac:dyDescent="0.25">
      <c r="A17707">
        <v>17706</v>
      </c>
    </row>
    <row r="17708" spans="1:1" x14ac:dyDescent="0.25">
      <c r="A17708">
        <v>17707</v>
      </c>
    </row>
    <row r="17709" spans="1:1" x14ac:dyDescent="0.25">
      <c r="A17709">
        <v>17708</v>
      </c>
    </row>
    <row r="17710" spans="1:1" x14ac:dyDescent="0.25">
      <c r="A17710">
        <v>17709</v>
      </c>
    </row>
    <row r="17711" spans="1:1" x14ac:dyDescent="0.25">
      <c r="A17711">
        <v>17710</v>
      </c>
    </row>
    <row r="17712" spans="1:1" x14ac:dyDescent="0.25">
      <c r="A17712">
        <v>17711</v>
      </c>
    </row>
    <row r="17713" spans="1:1" x14ac:dyDescent="0.25">
      <c r="A17713">
        <v>17712</v>
      </c>
    </row>
    <row r="17714" spans="1:1" x14ac:dyDescent="0.25">
      <c r="A17714">
        <v>17713</v>
      </c>
    </row>
    <row r="17715" spans="1:1" x14ac:dyDescent="0.25">
      <c r="A17715">
        <v>17714</v>
      </c>
    </row>
    <row r="17716" spans="1:1" x14ac:dyDescent="0.25">
      <c r="A17716">
        <v>17715</v>
      </c>
    </row>
    <row r="17717" spans="1:1" x14ac:dyDescent="0.25">
      <c r="A17717">
        <v>17716</v>
      </c>
    </row>
    <row r="17718" spans="1:1" x14ac:dyDescent="0.25">
      <c r="A17718">
        <v>17717</v>
      </c>
    </row>
    <row r="17719" spans="1:1" x14ac:dyDescent="0.25">
      <c r="A17719">
        <v>17718</v>
      </c>
    </row>
    <row r="17720" spans="1:1" x14ac:dyDescent="0.25">
      <c r="A17720">
        <v>17719</v>
      </c>
    </row>
    <row r="17721" spans="1:1" x14ac:dyDescent="0.25">
      <c r="A17721">
        <v>17720</v>
      </c>
    </row>
    <row r="17722" spans="1:1" x14ac:dyDescent="0.25">
      <c r="A17722">
        <v>17721</v>
      </c>
    </row>
    <row r="17723" spans="1:1" x14ac:dyDescent="0.25">
      <c r="A17723">
        <v>17722</v>
      </c>
    </row>
    <row r="17724" spans="1:1" x14ac:dyDescent="0.25">
      <c r="A17724">
        <v>17723</v>
      </c>
    </row>
    <row r="17725" spans="1:1" x14ac:dyDescent="0.25">
      <c r="A17725">
        <v>17724</v>
      </c>
    </row>
    <row r="17726" spans="1:1" x14ac:dyDescent="0.25">
      <c r="A17726">
        <v>17725</v>
      </c>
    </row>
    <row r="17727" spans="1:1" x14ac:dyDescent="0.25">
      <c r="A17727">
        <v>17726</v>
      </c>
    </row>
    <row r="17728" spans="1:1" x14ac:dyDescent="0.25">
      <c r="A17728">
        <v>17727</v>
      </c>
    </row>
    <row r="17729" spans="1:1" x14ac:dyDescent="0.25">
      <c r="A17729">
        <v>17728</v>
      </c>
    </row>
    <row r="17730" spans="1:1" x14ac:dyDescent="0.25">
      <c r="A17730">
        <v>17729</v>
      </c>
    </row>
    <row r="17731" spans="1:1" x14ac:dyDescent="0.25">
      <c r="A17731">
        <v>17730</v>
      </c>
    </row>
    <row r="17732" spans="1:1" x14ac:dyDescent="0.25">
      <c r="A17732">
        <v>17731</v>
      </c>
    </row>
    <row r="17733" spans="1:1" x14ac:dyDescent="0.25">
      <c r="A17733">
        <v>17732</v>
      </c>
    </row>
    <row r="17734" spans="1:1" x14ac:dyDescent="0.25">
      <c r="A17734">
        <v>17733</v>
      </c>
    </row>
    <row r="17735" spans="1:1" x14ac:dyDescent="0.25">
      <c r="A17735">
        <v>17734</v>
      </c>
    </row>
    <row r="17736" spans="1:1" x14ac:dyDescent="0.25">
      <c r="A17736">
        <v>17735</v>
      </c>
    </row>
    <row r="17737" spans="1:1" x14ac:dyDescent="0.25">
      <c r="A17737">
        <v>17736</v>
      </c>
    </row>
    <row r="17738" spans="1:1" x14ac:dyDescent="0.25">
      <c r="A17738">
        <v>17737</v>
      </c>
    </row>
    <row r="17739" spans="1:1" x14ac:dyDescent="0.25">
      <c r="A17739">
        <v>17738</v>
      </c>
    </row>
    <row r="17740" spans="1:1" x14ac:dyDescent="0.25">
      <c r="A17740">
        <v>17739</v>
      </c>
    </row>
    <row r="17741" spans="1:1" x14ac:dyDescent="0.25">
      <c r="A17741">
        <v>17740</v>
      </c>
    </row>
    <row r="17742" spans="1:1" x14ac:dyDescent="0.25">
      <c r="A17742">
        <v>17741</v>
      </c>
    </row>
    <row r="17743" spans="1:1" x14ac:dyDescent="0.25">
      <c r="A17743">
        <v>17742</v>
      </c>
    </row>
    <row r="17744" spans="1:1" x14ac:dyDescent="0.25">
      <c r="A17744">
        <v>17743</v>
      </c>
    </row>
    <row r="17745" spans="1:1" x14ac:dyDescent="0.25">
      <c r="A17745">
        <v>17744</v>
      </c>
    </row>
    <row r="17746" spans="1:1" x14ac:dyDescent="0.25">
      <c r="A17746">
        <v>17745</v>
      </c>
    </row>
    <row r="17747" spans="1:1" x14ac:dyDescent="0.25">
      <c r="A17747">
        <v>17746</v>
      </c>
    </row>
    <row r="17748" spans="1:1" x14ac:dyDescent="0.25">
      <c r="A17748">
        <v>17747</v>
      </c>
    </row>
    <row r="17749" spans="1:1" x14ac:dyDescent="0.25">
      <c r="A17749">
        <v>17748</v>
      </c>
    </row>
    <row r="17750" spans="1:1" x14ac:dyDescent="0.25">
      <c r="A17750">
        <v>17749</v>
      </c>
    </row>
    <row r="17751" spans="1:1" x14ac:dyDescent="0.25">
      <c r="A17751">
        <v>17750</v>
      </c>
    </row>
    <row r="17752" spans="1:1" x14ac:dyDescent="0.25">
      <c r="A17752">
        <v>17751</v>
      </c>
    </row>
    <row r="17753" spans="1:1" x14ac:dyDescent="0.25">
      <c r="A17753">
        <v>17752</v>
      </c>
    </row>
    <row r="17754" spans="1:1" x14ac:dyDescent="0.25">
      <c r="A17754">
        <v>17753</v>
      </c>
    </row>
    <row r="17755" spans="1:1" x14ac:dyDescent="0.25">
      <c r="A17755">
        <v>17754</v>
      </c>
    </row>
    <row r="17756" spans="1:1" x14ac:dyDescent="0.25">
      <c r="A17756">
        <v>17755</v>
      </c>
    </row>
    <row r="17757" spans="1:1" x14ac:dyDescent="0.25">
      <c r="A17757">
        <v>17756</v>
      </c>
    </row>
    <row r="17758" spans="1:1" x14ac:dyDescent="0.25">
      <c r="A17758">
        <v>17757</v>
      </c>
    </row>
    <row r="17759" spans="1:1" x14ac:dyDescent="0.25">
      <c r="A17759">
        <v>17758</v>
      </c>
    </row>
    <row r="17760" spans="1:1" x14ac:dyDescent="0.25">
      <c r="A17760">
        <v>17759</v>
      </c>
    </row>
    <row r="17761" spans="1:1" x14ac:dyDescent="0.25">
      <c r="A17761">
        <v>17760</v>
      </c>
    </row>
    <row r="17762" spans="1:1" x14ac:dyDescent="0.25">
      <c r="A17762">
        <v>17761</v>
      </c>
    </row>
    <row r="17763" spans="1:1" x14ac:dyDescent="0.25">
      <c r="A17763">
        <v>17762</v>
      </c>
    </row>
    <row r="17764" spans="1:1" x14ac:dyDescent="0.25">
      <c r="A17764">
        <v>17763</v>
      </c>
    </row>
    <row r="17765" spans="1:1" x14ac:dyDescent="0.25">
      <c r="A17765">
        <v>17764</v>
      </c>
    </row>
    <row r="17766" spans="1:1" x14ac:dyDescent="0.25">
      <c r="A17766">
        <v>17765</v>
      </c>
    </row>
    <row r="17767" spans="1:1" x14ac:dyDescent="0.25">
      <c r="A17767">
        <v>17766</v>
      </c>
    </row>
    <row r="17768" spans="1:1" x14ac:dyDescent="0.25">
      <c r="A17768">
        <v>17767</v>
      </c>
    </row>
    <row r="17769" spans="1:1" x14ac:dyDescent="0.25">
      <c r="A17769">
        <v>17768</v>
      </c>
    </row>
    <row r="17770" spans="1:1" x14ac:dyDescent="0.25">
      <c r="A17770">
        <v>17769</v>
      </c>
    </row>
    <row r="17771" spans="1:1" x14ac:dyDescent="0.25">
      <c r="A17771">
        <v>17770</v>
      </c>
    </row>
    <row r="17772" spans="1:1" x14ac:dyDescent="0.25">
      <c r="A17772">
        <v>17771</v>
      </c>
    </row>
    <row r="17773" spans="1:1" x14ac:dyDescent="0.25">
      <c r="A17773">
        <v>17772</v>
      </c>
    </row>
    <row r="17774" spans="1:1" x14ac:dyDescent="0.25">
      <c r="A17774">
        <v>17773</v>
      </c>
    </row>
    <row r="17775" spans="1:1" x14ac:dyDescent="0.25">
      <c r="A17775">
        <v>17774</v>
      </c>
    </row>
    <row r="17776" spans="1:1" x14ac:dyDescent="0.25">
      <c r="A17776">
        <v>17775</v>
      </c>
    </row>
    <row r="17777" spans="1:1" x14ac:dyDescent="0.25">
      <c r="A17777">
        <v>17776</v>
      </c>
    </row>
    <row r="17778" spans="1:1" x14ac:dyDescent="0.25">
      <c r="A17778">
        <v>17777</v>
      </c>
    </row>
    <row r="17779" spans="1:1" x14ac:dyDescent="0.25">
      <c r="A17779">
        <v>17778</v>
      </c>
    </row>
    <row r="17780" spans="1:1" x14ac:dyDescent="0.25">
      <c r="A17780">
        <v>17779</v>
      </c>
    </row>
    <row r="17781" spans="1:1" x14ac:dyDescent="0.25">
      <c r="A17781">
        <v>17780</v>
      </c>
    </row>
    <row r="17782" spans="1:1" x14ac:dyDescent="0.25">
      <c r="A17782">
        <v>17781</v>
      </c>
    </row>
    <row r="17783" spans="1:1" x14ac:dyDescent="0.25">
      <c r="A17783">
        <v>17782</v>
      </c>
    </row>
    <row r="17784" spans="1:1" x14ac:dyDescent="0.25">
      <c r="A17784">
        <v>17783</v>
      </c>
    </row>
    <row r="17785" spans="1:1" x14ac:dyDescent="0.25">
      <c r="A17785">
        <v>17784</v>
      </c>
    </row>
    <row r="17786" spans="1:1" x14ac:dyDescent="0.25">
      <c r="A17786">
        <v>17785</v>
      </c>
    </row>
    <row r="17787" spans="1:1" x14ac:dyDescent="0.25">
      <c r="A17787">
        <v>17786</v>
      </c>
    </row>
    <row r="17788" spans="1:1" x14ac:dyDescent="0.25">
      <c r="A17788">
        <v>17787</v>
      </c>
    </row>
    <row r="17789" spans="1:1" x14ac:dyDescent="0.25">
      <c r="A17789">
        <v>17788</v>
      </c>
    </row>
    <row r="17790" spans="1:1" x14ac:dyDescent="0.25">
      <c r="A17790">
        <v>17789</v>
      </c>
    </row>
    <row r="17791" spans="1:1" x14ac:dyDescent="0.25">
      <c r="A17791">
        <v>17790</v>
      </c>
    </row>
    <row r="17792" spans="1:1" x14ac:dyDescent="0.25">
      <c r="A17792">
        <v>17791</v>
      </c>
    </row>
    <row r="17793" spans="1:1" x14ac:dyDescent="0.25">
      <c r="A17793">
        <v>17792</v>
      </c>
    </row>
    <row r="17794" spans="1:1" x14ac:dyDescent="0.25">
      <c r="A17794">
        <v>17793</v>
      </c>
    </row>
    <row r="17795" spans="1:1" x14ac:dyDescent="0.25">
      <c r="A17795">
        <v>17794</v>
      </c>
    </row>
    <row r="17796" spans="1:1" x14ac:dyDescent="0.25">
      <c r="A17796">
        <v>17795</v>
      </c>
    </row>
    <row r="17797" spans="1:1" x14ac:dyDescent="0.25">
      <c r="A17797">
        <v>17796</v>
      </c>
    </row>
    <row r="17798" spans="1:1" x14ac:dyDescent="0.25">
      <c r="A17798">
        <v>17797</v>
      </c>
    </row>
    <row r="17799" spans="1:1" x14ac:dyDescent="0.25">
      <c r="A17799">
        <v>17798</v>
      </c>
    </row>
    <row r="17800" spans="1:1" x14ac:dyDescent="0.25">
      <c r="A17800">
        <v>17799</v>
      </c>
    </row>
    <row r="17801" spans="1:1" x14ac:dyDescent="0.25">
      <c r="A17801">
        <v>17800</v>
      </c>
    </row>
    <row r="17802" spans="1:1" x14ac:dyDescent="0.25">
      <c r="A17802">
        <v>17801</v>
      </c>
    </row>
    <row r="17803" spans="1:1" x14ac:dyDescent="0.25">
      <c r="A17803">
        <v>17802</v>
      </c>
    </row>
    <row r="17804" spans="1:1" x14ac:dyDescent="0.25">
      <c r="A17804">
        <v>17803</v>
      </c>
    </row>
    <row r="17805" spans="1:1" x14ac:dyDescent="0.25">
      <c r="A17805">
        <v>17804</v>
      </c>
    </row>
    <row r="17806" spans="1:1" x14ac:dyDescent="0.25">
      <c r="A17806">
        <v>17805</v>
      </c>
    </row>
    <row r="17807" spans="1:1" x14ac:dyDescent="0.25">
      <c r="A17807">
        <v>17806</v>
      </c>
    </row>
    <row r="17808" spans="1:1" x14ac:dyDescent="0.25">
      <c r="A17808">
        <v>17807</v>
      </c>
    </row>
    <row r="17809" spans="1:1" x14ac:dyDescent="0.25">
      <c r="A17809">
        <v>17808</v>
      </c>
    </row>
    <row r="17810" spans="1:1" x14ac:dyDescent="0.25">
      <c r="A17810">
        <v>17809</v>
      </c>
    </row>
    <row r="17811" spans="1:1" x14ac:dyDescent="0.25">
      <c r="A17811">
        <v>17810</v>
      </c>
    </row>
    <row r="17812" spans="1:1" x14ac:dyDescent="0.25">
      <c r="A17812">
        <v>17811</v>
      </c>
    </row>
    <row r="17813" spans="1:1" x14ac:dyDescent="0.25">
      <c r="A17813">
        <v>17812</v>
      </c>
    </row>
    <row r="17814" spans="1:1" x14ac:dyDescent="0.25">
      <c r="A17814">
        <v>17813</v>
      </c>
    </row>
    <row r="17815" spans="1:1" x14ac:dyDescent="0.25">
      <c r="A17815">
        <v>17814</v>
      </c>
    </row>
    <row r="17816" spans="1:1" x14ac:dyDescent="0.25">
      <c r="A17816">
        <v>17815</v>
      </c>
    </row>
    <row r="17817" spans="1:1" x14ac:dyDescent="0.25">
      <c r="A17817">
        <v>17816</v>
      </c>
    </row>
    <row r="17818" spans="1:1" x14ac:dyDescent="0.25">
      <c r="A17818">
        <v>17817</v>
      </c>
    </row>
    <row r="17819" spans="1:1" x14ac:dyDescent="0.25">
      <c r="A17819">
        <v>17818</v>
      </c>
    </row>
    <row r="17820" spans="1:1" x14ac:dyDescent="0.25">
      <c r="A17820">
        <v>17819</v>
      </c>
    </row>
    <row r="17821" spans="1:1" x14ac:dyDescent="0.25">
      <c r="A17821">
        <v>17820</v>
      </c>
    </row>
    <row r="17822" spans="1:1" x14ac:dyDescent="0.25">
      <c r="A17822">
        <v>17821</v>
      </c>
    </row>
    <row r="17823" spans="1:1" x14ac:dyDescent="0.25">
      <c r="A17823">
        <v>17822</v>
      </c>
    </row>
    <row r="17824" spans="1:1" x14ac:dyDescent="0.25">
      <c r="A17824">
        <v>17823</v>
      </c>
    </row>
    <row r="17825" spans="1:1" x14ac:dyDescent="0.25">
      <c r="A17825">
        <v>17824</v>
      </c>
    </row>
    <row r="17826" spans="1:1" x14ac:dyDescent="0.25">
      <c r="A17826">
        <v>17825</v>
      </c>
    </row>
    <row r="17827" spans="1:1" x14ac:dyDescent="0.25">
      <c r="A17827">
        <v>17826</v>
      </c>
    </row>
    <row r="17828" spans="1:1" x14ac:dyDescent="0.25">
      <c r="A17828">
        <v>17827</v>
      </c>
    </row>
    <row r="17829" spans="1:1" x14ac:dyDescent="0.25">
      <c r="A17829">
        <v>17828</v>
      </c>
    </row>
    <row r="17830" spans="1:1" x14ac:dyDescent="0.25">
      <c r="A17830">
        <v>17829</v>
      </c>
    </row>
    <row r="17831" spans="1:1" x14ac:dyDescent="0.25">
      <c r="A17831">
        <v>17830</v>
      </c>
    </row>
    <row r="17832" spans="1:1" x14ac:dyDescent="0.25">
      <c r="A17832">
        <v>17831</v>
      </c>
    </row>
    <row r="17833" spans="1:1" x14ac:dyDescent="0.25">
      <c r="A17833">
        <v>17832</v>
      </c>
    </row>
    <row r="17834" spans="1:1" x14ac:dyDescent="0.25">
      <c r="A17834">
        <v>17833</v>
      </c>
    </row>
    <row r="17835" spans="1:1" x14ac:dyDescent="0.25">
      <c r="A17835">
        <v>17834</v>
      </c>
    </row>
    <row r="17836" spans="1:1" x14ac:dyDescent="0.25">
      <c r="A17836">
        <v>17835</v>
      </c>
    </row>
    <row r="17837" spans="1:1" x14ac:dyDescent="0.25">
      <c r="A17837">
        <v>17836</v>
      </c>
    </row>
    <row r="17838" spans="1:1" x14ac:dyDescent="0.25">
      <c r="A17838">
        <v>17837</v>
      </c>
    </row>
    <row r="17839" spans="1:1" x14ac:dyDescent="0.25">
      <c r="A17839">
        <v>17838</v>
      </c>
    </row>
    <row r="17840" spans="1:1" x14ac:dyDescent="0.25">
      <c r="A17840">
        <v>17839</v>
      </c>
    </row>
    <row r="17841" spans="1:1" x14ac:dyDescent="0.25">
      <c r="A17841">
        <v>17840</v>
      </c>
    </row>
    <row r="17842" spans="1:1" x14ac:dyDescent="0.25">
      <c r="A17842">
        <v>17841</v>
      </c>
    </row>
    <row r="17843" spans="1:1" x14ac:dyDescent="0.25">
      <c r="A17843">
        <v>17842</v>
      </c>
    </row>
    <row r="17844" spans="1:1" x14ac:dyDescent="0.25">
      <c r="A17844">
        <v>17843</v>
      </c>
    </row>
    <row r="17845" spans="1:1" x14ac:dyDescent="0.25">
      <c r="A17845">
        <v>17844</v>
      </c>
    </row>
    <row r="17846" spans="1:1" x14ac:dyDescent="0.25">
      <c r="A17846">
        <v>17845</v>
      </c>
    </row>
    <row r="17847" spans="1:1" x14ac:dyDescent="0.25">
      <c r="A17847">
        <v>17846</v>
      </c>
    </row>
    <row r="17848" spans="1:1" x14ac:dyDescent="0.25">
      <c r="A17848">
        <v>17847</v>
      </c>
    </row>
    <row r="17849" spans="1:1" x14ac:dyDescent="0.25">
      <c r="A17849">
        <v>17848</v>
      </c>
    </row>
    <row r="17850" spans="1:1" x14ac:dyDescent="0.25">
      <c r="A17850">
        <v>17849</v>
      </c>
    </row>
    <row r="17851" spans="1:1" x14ac:dyDescent="0.25">
      <c r="A17851">
        <v>17850</v>
      </c>
    </row>
    <row r="17852" spans="1:1" x14ac:dyDescent="0.25">
      <c r="A17852">
        <v>17851</v>
      </c>
    </row>
    <row r="17853" spans="1:1" x14ac:dyDescent="0.25">
      <c r="A17853">
        <v>17852</v>
      </c>
    </row>
    <row r="17854" spans="1:1" x14ac:dyDescent="0.25">
      <c r="A17854">
        <v>17853</v>
      </c>
    </row>
    <row r="17855" spans="1:1" x14ac:dyDescent="0.25">
      <c r="A17855">
        <v>17854</v>
      </c>
    </row>
    <row r="17856" spans="1:1" x14ac:dyDescent="0.25">
      <c r="A17856">
        <v>17855</v>
      </c>
    </row>
    <row r="17857" spans="1:1" x14ac:dyDescent="0.25">
      <c r="A17857">
        <v>17856</v>
      </c>
    </row>
    <row r="17858" spans="1:1" x14ac:dyDescent="0.25">
      <c r="A17858">
        <v>17857</v>
      </c>
    </row>
    <row r="17859" spans="1:1" x14ac:dyDescent="0.25">
      <c r="A17859">
        <v>17858</v>
      </c>
    </row>
    <row r="17860" spans="1:1" x14ac:dyDescent="0.25">
      <c r="A17860">
        <v>17859</v>
      </c>
    </row>
    <row r="17861" spans="1:1" x14ac:dyDescent="0.25">
      <c r="A17861">
        <v>17860</v>
      </c>
    </row>
    <row r="17862" spans="1:1" x14ac:dyDescent="0.25">
      <c r="A17862">
        <v>17861</v>
      </c>
    </row>
    <row r="17863" spans="1:1" x14ac:dyDescent="0.25">
      <c r="A17863">
        <v>17862</v>
      </c>
    </row>
    <row r="17864" spans="1:1" x14ac:dyDescent="0.25">
      <c r="A17864">
        <v>17863</v>
      </c>
    </row>
    <row r="17865" spans="1:1" x14ac:dyDescent="0.25">
      <c r="A17865">
        <v>17864</v>
      </c>
    </row>
    <row r="17866" spans="1:1" x14ac:dyDescent="0.25">
      <c r="A17866">
        <v>17865</v>
      </c>
    </row>
    <row r="17867" spans="1:1" x14ac:dyDescent="0.25">
      <c r="A17867">
        <v>17866</v>
      </c>
    </row>
    <row r="17868" spans="1:1" x14ac:dyDescent="0.25">
      <c r="A17868">
        <v>17867</v>
      </c>
    </row>
    <row r="17869" spans="1:1" x14ac:dyDescent="0.25">
      <c r="A17869">
        <v>17868</v>
      </c>
    </row>
    <row r="17870" spans="1:1" x14ac:dyDescent="0.25">
      <c r="A17870">
        <v>17869</v>
      </c>
    </row>
    <row r="17871" spans="1:1" x14ac:dyDescent="0.25">
      <c r="A17871">
        <v>17870</v>
      </c>
    </row>
    <row r="17872" spans="1:1" x14ac:dyDescent="0.25">
      <c r="A17872">
        <v>17871</v>
      </c>
    </row>
    <row r="17873" spans="1:1" x14ac:dyDescent="0.25">
      <c r="A17873">
        <v>17872</v>
      </c>
    </row>
    <row r="17874" spans="1:1" x14ac:dyDescent="0.25">
      <c r="A17874">
        <v>17873</v>
      </c>
    </row>
    <row r="17875" spans="1:1" x14ac:dyDescent="0.25">
      <c r="A17875">
        <v>17874</v>
      </c>
    </row>
    <row r="17876" spans="1:1" x14ac:dyDescent="0.25">
      <c r="A17876">
        <v>17875</v>
      </c>
    </row>
    <row r="17877" spans="1:1" x14ac:dyDescent="0.25">
      <c r="A17877">
        <v>17876</v>
      </c>
    </row>
    <row r="17878" spans="1:1" x14ac:dyDescent="0.25">
      <c r="A17878">
        <v>17877</v>
      </c>
    </row>
    <row r="17879" spans="1:1" x14ac:dyDescent="0.25">
      <c r="A17879">
        <v>17878</v>
      </c>
    </row>
    <row r="17880" spans="1:1" x14ac:dyDescent="0.25">
      <c r="A17880">
        <v>17879</v>
      </c>
    </row>
    <row r="17881" spans="1:1" x14ac:dyDescent="0.25">
      <c r="A17881">
        <v>17880</v>
      </c>
    </row>
    <row r="17882" spans="1:1" x14ac:dyDescent="0.25">
      <c r="A17882">
        <v>17881</v>
      </c>
    </row>
    <row r="17883" spans="1:1" x14ac:dyDescent="0.25">
      <c r="A17883">
        <v>17882</v>
      </c>
    </row>
    <row r="17884" spans="1:1" x14ac:dyDescent="0.25">
      <c r="A17884">
        <v>17883</v>
      </c>
    </row>
    <row r="17885" spans="1:1" x14ac:dyDescent="0.25">
      <c r="A17885">
        <v>17884</v>
      </c>
    </row>
    <row r="17886" spans="1:1" x14ac:dyDescent="0.25">
      <c r="A17886">
        <v>17885</v>
      </c>
    </row>
    <row r="17887" spans="1:1" x14ac:dyDescent="0.25">
      <c r="A17887">
        <v>17886</v>
      </c>
    </row>
    <row r="17888" spans="1:1" x14ac:dyDescent="0.25">
      <c r="A17888">
        <v>17887</v>
      </c>
    </row>
    <row r="17889" spans="1:1" x14ac:dyDescent="0.25">
      <c r="A17889">
        <v>17888</v>
      </c>
    </row>
    <row r="17890" spans="1:1" x14ac:dyDescent="0.25">
      <c r="A17890">
        <v>17889</v>
      </c>
    </row>
    <row r="17891" spans="1:1" x14ac:dyDescent="0.25">
      <c r="A17891">
        <v>17890</v>
      </c>
    </row>
    <row r="17892" spans="1:1" x14ac:dyDescent="0.25">
      <c r="A17892">
        <v>17891</v>
      </c>
    </row>
    <row r="17893" spans="1:1" x14ac:dyDescent="0.25">
      <c r="A17893">
        <v>17892</v>
      </c>
    </row>
    <row r="17894" spans="1:1" x14ac:dyDescent="0.25">
      <c r="A17894">
        <v>17893</v>
      </c>
    </row>
    <row r="17895" spans="1:1" x14ac:dyDescent="0.25">
      <c r="A17895">
        <v>17894</v>
      </c>
    </row>
    <row r="17896" spans="1:1" x14ac:dyDescent="0.25">
      <c r="A17896">
        <v>17895</v>
      </c>
    </row>
    <row r="17897" spans="1:1" x14ac:dyDescent="0.25">
      <c r="A17897">
        <v>17896</v>
      </c>
    </row>
    <row r="17898" spans="1:1" x14ac:dyDescent="0.25">
      <c r="A17898">
        <v>17897</v>
      </c>
    </row>
    <row r="17899" spans="1:1" x14ac:dyDescent="0.25">
      <c r="A17899">
        <v>17898</v>
      </c>
    </row>
    <row r="17900" spans="1:1" x14ac:dyDescent="0.25">
      <c r="A17900">
        <v>17899</v>
      </c>
    </row>
    <row r="17901" spans="1:1" x14ac:dyDescent="0.25">
      <c r="A17901">
        <v>17900</v>
      </c>
    </row>
    <row r="17902" spans="1:1" x14ac:dyDescent="0.25">
      <c r="A17902">
        <v>17901</v>
      </c>
    </row>
    <row r="17903" spans="1:1" x14ac:dyDescent="0.25">
      <c r="A17903">
        <v>17902</v>
      </c>
    </row>
    <row r="17904" spans="1:1" x14ac:dyDescent="0.25">
      <c r="A17904">
        <v>17903</v>
      </c>
    </row>
    <row r="17905" spans="1:1" x14ac:dyDescent="0.25">
      <c r="A17905">
        <v>17904</v>
      </c>
    </row>
    <row r="17906" spans="1:1" x14ac:dyDescent="0.25">
      <c r="A17906">
        <v>17905</v>
      </c>
    </row>
    <row r="17907" spans="1:1" x14ac:dyDescent="0.25">
      <c r="A17907">
        <v>17906</v>
      </c>
    </row>
    <row r="17908" spans="1:1" x14ac:dyDescent="0.25">
      <c r="A17908">
        <v>17907</v>
      </c>
    </row>
    <row r="17909" spans="1:1" x14ac:dyDescent="0.25">
      <c r="A17909">
        <v>17908</v>
      </c>
    </row>
    <row r="17910" spans="1:1" x14ac:dyDescent="0.25">
      <c r="A17910">
        <v>17909</v>
      </c>
    </row>
    <row r="17911" spans="1:1" x14ac:dyDescent="0.25">
      <c r="A17911">
        <v>17910</v>
      </c>
    </row>
    <row r="17912" spans="1:1" x14ac:dyDescent="0.25">
      <c r="A17912">
        <v>17911</v>
      </c>
    </row>
    <row r="17913" spans="1:1" x14ac:dyDescent="0.25">
      <c r="A17913">
        <v>17912</v>
      </c>
    </row>
    <row r="17914" spans="1:1" x14ac:dyDescent="0.25">
      <c r="A17914">
        <v>17913</v>
      </c>
    </row>
    <row r="17915" spans="1:1" x14ac:dyDescent="0.25">
      <c r="A17915">
        <v>17914</v>
      </c>
    </row>
    <row r="17916" spans="1:1" x14ac:dyDescent="0.25">
      <c r="A17916">
        <v>17915</v>
      </c>
    </row>
    <row r="17917" spans="1:1" x14ac:dyDescent="0.25">
      <c r="A17917">
        <v>17916</v>
      </c>
    </row>
    <row r="17918" spans="1:1" x14ac:dyDescent="0.25">
      <c r="A17918">
        <v>17917</v>
      </c>
    </row>
    <row r="17919" spans="1:1" x14ac:dyDescent="0.25">
      <c r="A17919">
        <v>17918</v>
      </c>
    </row>
    <row r="17920" spans="1:1" x14ac:dyDescent="0.25">
      <c r="A17920">
        <v>17919</v>
      </c>
    </row>
    <row r="17921" spans="1:1" x14ac:dyDescent="0.25">
      <c r="A17921">
        <v>17920</v>
      </c>
    </row>
    <row r="17922" spans="1:1" x14ac:dyDescent="0.25">
      <c r="A17922">
        <v>17921</v>
      </c>
    </row>
    <row r="17923" spans="1:1" x14ac:dyDescent="0.25">
      <c r="A17923">
        <v>17922</v>
      </c>
    </row>
    <row r="17924" spans="1:1" x14ac:dyDescent="0.25">
      <c r="A17924">
        <v>17923</v>
      </c>
    </row>
    <row r="17925" spans="1:1" x14ac:dyDescent="0.25">
      <c r="A17925">
        <v>17924</v>
      </c>
    </row>
    <row r="17926" spans="1:1" x14ac:dyDescent="0.25">
      <c r="A17926">
        <v>17925</v>
      </c>
    </row>
    <row r="17927" spans="1:1" x14ac:dyDescent="0.25">
      <c r="A17927">
        <v>17926</v>
      </c>
    </row>
    <row r="17928" spans="1:1" x14ac:dyDescent="0.25">
      <c r="A17928">
        <v>17927</v>
      </c>
    </row>
    <row r="17929" spans="1:1" x14ac:dyDescent="0.25">
      <c r="A17929">
        <v>17928</v>
      </c>
    </row>
    <row r="17930" spans="1:1" x14ac:dyDescent="0.25">
      <c r="A17930">
        <v>17929</v>
      </c>
    </row>
    <row r="17931" spans="1:1" x14ac:dyDescent="0.25">
      <c r="A17931">
        <v>17930</v>
      </c>
    </row>
    <row r="17932" spans="1:1" x14ac:dyDescent="0.25">
      <c r="A17932">
        <v>17931</v>
      </c>
    </row>
    <row r="17933" spans="1:1" x14ac:dyDescent="0.25">
      <c r="A17933">
        <v>17932</v>
      </c>
    </row>
    <row r="17934" spans="1:1" x14ac:dyDescent="0.25">
      <c r="A17934">
        <v>17933</v>
      </c>
    </row>
    <row r="17935" spans="1:1" x14ac:dyDescent="0.25">
      <c r="A17935">
        <v>17934</v>
      </c>
    </row>
    <row r="17936" spans="1:1" x14ac:dyDescent="0.25">
      <c r="A17936">
        <v>17935</v>
      </c>
    </row>
    <row r="17937" spans="1:1" x14ac:dyDescent="0.25">
      <c r="A17937">
        <v>17936</v>
      </c>
    </row>
    <row r="17938" spans="1:1" x14ac:dyDescent="0.25">
      <c r="A17938">
        <v>17937</v>
      </c>
    </row>
    <row r="17939" spans="1:1" x14ac:dyDescent="0.25">
      <c r="A17939">
        <v>17938</v>
      </c>
    </row>
    <row r="17940" spans="1:1" x14ac:dyDescent="0.25">
      <c r="A17940">
        <v>17939</v>
      </c>
    </row>
    <row r="17941" spans="1:1" x14ac:dyDescent="0.25">
      <c r="A17941">
        <v>17940</v>
      </c>
    </row>
    <row r="17942" spans="1:1" x14ac:dyDescent="0.25">
      <c r="A17942">
        <v>17941</v>
      </c>
    </row>
    <row r="17943" spans="1:1" x14ac:dyDescent="0.25">
      <c r="A17943">
        <v>17942</v>
      </c>
    </row>
    <row r="17944" spans="1:1" x14ac:dyDescent="0.25">
      <c r="A17944">
        <v>17943</v>
      </c>
    </row>
    <row r="17945" spans="1:1" x14ac:dyDescent="0.25">
      <c r="A17945">
        <v>17944</v>
      </c>
    </row>
    <row r="17946" spans="1:1" x14ac:dyDescent="0.25">
      <c r="A17946">
        <v>17945</v>
      </c>
    </row>
    <row r="17947" spans="1:1" x14ac:dyDescent="0.25">
      <c r="A17947">
        <v>17946</v>
      </c>
    </row>
    <row r="17948" spans="1:1" x14ac:dyDescent="0.25">
      <c r="A17948">
        <v>17947</v>
      </c>
    </row>
    <row r="17949" spans="1:1" x14ac:dyDescent="0.25">
      <c r="A17949">
        <v>17948</v>
      </c>
    </row>
    <row r="17950" spans="1:1" x14ac:dyDescent="0.25">
      <c r="A17950">
        <v>17949</v>
      </c>
    </row>
    <row r="17951" spans="1:1" x14ac:dyDescent="0.25">
      <c r="A17951">
        <v>17950</v>
      </c>
    </row>
    <row r="17952" spans="1:1" x14ac:dyDescent="0.25">
      <c r="A17952">
        <v>17951</v>
      </c>
    </row>
    <row r="17953" spans="1:1" x14ac:dyDescent="0.25">
      <c r="A17953">
        <v>17952</v>
      </c>
    </row>
    <row r="17954" spans="1:1" x14ac:dyDescent="0.25">
      <c r="A17954">
        <v>17953</v>
      </c>
    </row>
    <row r="17955" spans="1:1" x14ac:dyDescent="0.25">
      <c r="A17955">
        <v>17954</v>
      </c>
    </row>
    <row r="17956" spans="1:1" x14ac:dyDescent="0.25">
      <c r="A17956">
        <v>17955</v>
      </c>
    </row>
    <row r="17957" spans="1:1" x14ac:dyDescent="0.25">
      <c r="A17957">
        <v>17956</v>
      </c>
    </row>
    <row r="17958" spans="1:1" x14ac:dyDescent="0.25">
      <c r="A17958">
        <v>17957</v>
      </c>
    </row>
    <row r="17959" spans="1:1" x14ac:dyDescent="0.25">
      <c r="A17959">
        <v>17958</v>
      </c>
    </row>
    <row r="17960" spans="1:1" x14ac:dyDescent="0.25">
      <c r="A17960">
        <v>17959</v>
      </c>
    </row>
    <row r="17961" spans="1:1" x14ac:dyDescent="0.25">
      <c r="A17961">
        <v>17960</v>
      </c>
    </row>
    <row r="17962" spans="1:1" x14ac:dyDescent="0.25">
      <c r="A17962">
        <v>17961</v>
      </c>
    </row>
    <row r="17963" spans="1:1" x14ac:dyDescent="0.25">
      <c r="A17963">
        <v>17962</v>
      </c>
    </row>
    <row r="17964" spans="1:1" x14ac:dyDescent="0.25">
      <c r="A17964">
        <v>17963</v>
      </c>
    </row>
    <row r="17965" spans="1:1" x14ac:dyDescent="0.25">
      <c r="A17965">
        <v>17964</v>
      </c>
    </row>
    <row r="17966" spans="1:1" x14ac:dyDescent="0.25">
      <c r="A17966">
        <v>17965</v>
      </c>
    </row>
    <row r="17967" spans="1:1" x14ac:dyDescent="0.25">
      <c r="A17967">
        <v>17966</v>
      </c>
    </row>
    <row r="17968" spans="1:1" x14ac:dyDescent="0.25">
      <c r="A17968">
        <v>17967</v>
      </c>
    </row>
    <row r="17969" spans="1:1" x14ac:dyDescent="0.25">
      <c r="A17969">
        <v>17968</v>
      </c>
    </row>
    <row r="17970" spans="1:1" x14ac:dyDescent="0.25">
      <c r="A17970">
        <v>17969</v>
      </c>
    </row>
    <row r="17971" spans="1:1" x14ac:dyDescent="0.25">
      <c r="A17971">
        <v>17970</v>
      </c>
    </row>
    <row r="17972" spans="1:1" x14ac:dyDescent="0.25">
      <c r="A17972">
        <v>17971</v>
      </c>
    </row>
    <row r="17973" spans="1:1" x14ac:dyDescent="0.25">
      <c r="A17973">
        <v>17972</v>
      </c>
    </row>
    <row r="17974" spans="1:1" x14ac:dyDescent="0.25">
      <c r="A17974">
        <v>17973</v>
      </c>
    </row>
    <row r="17975" spans="1:1" x14ac:dyDescent="0.25">
      <c r="A17975">
        <v>17974</v>
      </c>
    </row>
    <row r="17976" spans="1:1" x14ac:dyDescent="0.25">
      <c r="A17976">
        <v>17975</v>
      </c>
    </row>
    <row r="17977" spans="1:1" x14ac:dyDescent="0.25">
      <c r="A17977">
        <v>17976</v>
      </c>
    </row>
    <row r="17978" spans="1:1" x14ac:dyDescent="0.25">
      <c r="A17978">
        <v>17977</v>
      </c>
    </row>
    <row r="17979" spans="1:1" x14ac:dyDescent="0.25">
      <c r="A17979">
        <v>17978</v>
      </c>
    </row>
    <row r="17980" spans="1:1" x14ac:dyDescent="0.25">
      <c r="A17980">
        <v>17979</v>
      </c>
    </row>
    <row r="17981" spans="1:1" x14ac:dyDescent="0.25">
      <c r="A17981">
        <v>17980</v>
      </c>
    </row>
    <row r="17982" spans="1:1" x14ac:dyDescent="0.25">
      <c r="A17982">
        <v>17981</v>
      </c>
    </row>
    <row r="17983" spans="1:1" x14ac:dyDescent="0.25">
      <c r="A17983">
        <v>17982</v>
      </c>
    </row>
    <row r="17984" spans="1:1" x14ac:dyDescent="0.25">
      <c r="A17984">
        <v>17983</v>
      </c>
    </row>
    <row r="17985" spans="1:1" x14ac:dyDescent="0.25">
      <c r="A17985">
        <v>17984</v>
      </c>
    </row>
    <row r="17986" spans="1:1" x14ac:dyDescent="0.25">
      <c r="A17986">
        <v>17985</v>
      </c>
    </row>
    <row r="17987" spans="1:1" x14ac:dyDescent="0.25">
      <c r="A17987">
        <v>17986</v>
      </c>
    </row>
    <row r="17988" spans="1:1" x14ac:dyDescent="0.25">
      <c r="A17988">
        <v>17987</v>
      </c>
    </row>
    <row r="17989" spans="1:1" x14ac:dyDescent="0.25">
      <c r="A17989">
        <v>17988</v>
      </c>
    </row>
    <row r="17990" spans="1:1" x14ac:dyDescent="0.25">
      <c r="A17990">
        <v>17989</v>
      </c>
    </row>
    <row r="17991" spans="1:1" x14ac:dyDescent="0.25">
      <c r="A17991">
        <v>17990</v>
      </c>
    </row>
    <row r="17992" spans="1:1" x14ac:dyDescent="0.25">
      <c r="A17992">
        <v>17991</v>
      </c>
    </row>
    <row r="17993" spans="1:1" x14ac:dyDescent="0.25">
      <c r="A17993">
        <v>17992</v>
      </c>
    </row>
    <row r="17994" spans="1:1" x14ac:dyDescent="0.25">
      <c r="A17994">
        <v>17993</v>
      </c>
    </row>
    <row r="17995" spans="1:1" x14ac:dyDescent="0.25">
      <c r="A17995">
        <v>17994</v>
      </c>
    </row>
    <row r="17996" spans="1:1" x14ac:dyDescent="0.25">
      <c r="A17996">
        <v>17995</v>
      </c>
    </row>
    <row r="17997" spans="1:1" x14ac:dyDescent="0.25">
      <c r="A17997">
        <v>17996</v>
      </c>
    </row>
    <row r="17998" spans="1:1" x14ac:dyDescent="0.25">
      <c r="A17998">
        <v>17997</v>
      </c>
    </row>
    <row r="17999" spans="1:1" x14ac:dyDescent="0.25">
      <c r="A17999">
        <v>17998</v>
      </c>
    </row>
    <row r="18000" spans="1:1" x14ac:dyDescent="0.25">
      <c r="A18000">
        <v>17999</v>
      </c>
    </row>
    <row r="18001" spans="1:1" x14ac:dyDescent="0.25">
      <c r="A18001">
        <v>18000</v>
      </c>
    </row>
    <row r="18002" spans="1:1" x14ac:dyDescent="0.25">
      <c r="A18002">
        <v>18001</v>
      </c>
    </row>
    <row r="18003" spans="1:1" x14ac:dyDescent="0.25">
      <c r="A18003">
        <v>18002</v>
      </c>
    </row>
    <row r="18004" spans="1:1" x14ac:dyDescent="0.25">
      <c r="A18004">
        <v>18003</v>
      </c>
    </row>
    <row r="18005" spans="1:1" x14ac:dyDescent="0.25">
      <c r="A18005">
        <v>18004</v>
      </c>
    </row>
    <row r="18006" spans="1:1" x14ac:dyDescent="0.25">
      <c r="A18006">
        <v>18005</v>
      </c>
    </row>
    <row r="18007" spans="1:1" x14ac:dyDescent="0.25">
      <c r="A18007">
        <v>18006</v>
      </c>
    </row>
    <row r="18008" spans="1:1" x14ac:dyDescent="0.25">
      <c r="A18008">
        <v>18007</v>
      </c>
    </row>
    <row r="18009" spans="1:1" x14ac:dyDescent="0.25">
      <c r="A18009">
        <v>18008</v>
      </c>
    </row>
    <row r="18010" spans="1:1" x14ac:dyDescent="0.25">
      <c r="A18010">
        <v>18009</v>
      </c>
    </row>
    <row r="18011" spans="1:1" x14ac:dyDescent="0.25">
      <c r="A18011">
        <v>18010</v>
      </c>
    </row>
    <row r="18012" spans="1:1" x14ac:dyDescent="0.25">
      <c r="A18012">
        <v>18011</v>
      </c>
    </row>
    <row r="18013" spans="1:1" x14ac:dyDescent="0.25">
      <c r="A18013">
        <v>18012</v>
      </c>
    </row>
    <row r="18014" spans="1:1" x14ac:dyDescent="0.25">
      <c r="A18014">
        <v>18013</v>
      </c>
    </row>
    <row r="18015" spans="1:1" x14ac:dyDescent="0.25">
      <c r="A18015">
        <v>18014</v>
      </c>
    </row>
    <row r="18016" spans="1:1" x14ac:dyDescent="0.25">
      <c r="A18016">
        <v>18015</v>
      </c>
    </row>
    <row r="18017" spans="1:1" x14ac:dyDescent="0.25">
      <c r="A18017">
        <v>18016</v>
      </c>
    </row>
    <row r="18018" spans="1:1" x14ac:dyDescent="0.25">
      <c r="A18018">
        <v>18017</v>
      </c>
    </row>
    <row r="18019" spans="1:1" x14ac:dyDescent="0.25">
      <c r="A18019">
        <v>18018</v>
      </c>
    </row>
    <row r="18020" spans="1:1" x14ac:dyDescent="0.25">
      <c r="A18020">
        <v>18019</v>
      </c>
    </row>
    <row r="18021" spans="1:1" x14ac:dyDescent="0.25">
      <c r="A18021">
        <v>18020</v>
      </c>
    </row>
    <row r="18022" spans="1:1" x14ac:dyDescent="0.25">
      <c r="A18022">
        <v>18021</v>
      </c>
    </row>
    <row r="18023" spans="1:1" x14ac:dyDescent="0.25">
      <c r="A18023">
        <v>18022</v>
      </c>
    </row>
    <row r="18024" spans="1:1" x14ac:dyDescent="0.25">
      <c r="A18024">
        <v>18023</v>
      </c>
    </row>
    <row r="18025" spans="1:1" x14ac:dyDescent="0.25">
      <c r="A18025">
        <v>18024</v>
      </c>
    </row>
    <row r="18026" spans="1:1" x14ac:dyDescent="0.25">
      <c r="A18026">
        <v>18025</v>
      </c>
    </row>
    <row r="18027" spans="1:1" x14ac:dyDescent="0.25">
      <c r="A18027">
        <v>18026</v>
      </c>
    </row>
    <row r="18028" spans="1:1" x14ac:dyDescent="0.25">
      <c r="A18028">
        <v>18027</v>
      </c>
    </row>
    <row r="18029" spans="1:1" x14ac:dyDescent="0.25">
      <c r="A18029">
        <v>18028</v>
      </c>
    </row>
    <row r="18030" spans="1:1" x14ac:dyDescent="0.25">
      <c r="A18030">
        <v>18029</v>
      </c>
    </row>
    <row r="18031" spans="1:1" x14ac:dyDescent="0.25">
      <c r="A18031">
        <v>18030</v>
      </c>
    </row>
    <row r="18032" spans="1:1" x14ac:dyDescent="0.25">
      <c r="A18032">
        <v>18031</v>
      </c>
    </row>
    <row r="18033" spans="1:1" x14ac:dyDescent="0.25">
      <c r="A18033">
        <v>18032</v>
      </c>
    </row>
    <row r="18034" spans="1:1" x14ac:dyDescent="0.25">
      <c r="A18034">
        <v>18033</v>
      </c>
    </row>
    <row r="18035" spans="1:1" x14ac:dyDescent="0.25">
      <c r="A18035">
        <v>18034</v>
      </c>
    </row>
    <row r="18036" spans="1:1" x14ac:dyDescent="0.25">
      <c r="A18036">
        <v>18035</v>
      </c>
    </row>
    <row r="18037" spans="1:1" x14ac:dyDescent="0.25">
      <c r="A18037">
        <v>18036</v>
      </c>
    </row>
    <row r="18038" spans="1:1" x14ac:dyDescent="0.25">
      <c r="A18038">
        <v>18037</v>
      </c>
    </row>
    <row r="18039" spans="1:1" x14ac:dyDescent="0.25">
      <c r="A18039">
        <v>18038</v>
      </c>
    </row>
    <row r="18040" spans="1:1" x14ac:dyDescent="0.25">
      <c r="A18040">
        <v>18039</v>
      </c>
    </row>
    <row r="18041" spans="1:1" x14ac:dyDescent="0.25">
      <c r="A18041">
        <v>18040</v>
      </c>
    </row>
    <row r="18042" spans="1:1" x14ac:dyDescent="0.25">
      <c r="A18042">
        <v>18041</v>
      </c>
    </row>
    <row r="18043" spans="1:1" x14ac:dyDescent="0.25">
      <c r="A18043">
        <v>18042</v>
      </c>
    </row>
    <row r="18044" spans="1:1" x14ac:dyDescent="0.25">
      <c r="A18044">
        <v>18043</v>
      </c>
    </row>
    <row r="18045" spans="1:1" x14ac:dyDescent="0.25">
      <c r="A18045">
        <v>18044</v>
      </c>
    </row>
    <row r="18046" spans="1:1" x14ac:dyDescent="0.25">
      <c r="A18046">
        <v>18045</v>
      </c>
    </row>
    <row r="18047" spans="1:1" x14ac:dyDescent="0.25">
      <c r="A18047">
        <v>18046</v>
      </c>
    </row>
    <row r="18048" spans="1:1" x14ac:dyDescent="0.25">
      <c r="A18048">
        <v>18047</v>
      </c>
    </row>
    <row r="18049" spans="1:1" x14ac:dyDescent="0.25">
      <c r="A18049">
        <v>18048</v>
      </c>
    </row>
    <row r="18050" spans="1:1" x14ac:dyDescent="0.25">
      <c r="A18050">
        <v>18049</v>
      </c>
    </row>
    <row r="18051" spans="1:1" x14ac:dyDescent="0.25">
      <c r="A18051">
        <v>18050</v>
      </c>
    </row>
    <row r="18052" spans="1:1" x14ac:dyDescent="0.25">
      <c r="A18052">
        <v>18051</v>
      </c>
    </row>
    <row r="18053" spans="1:1" x14ac:dyDescent="0.25">
      <c r="A18053">
        <v>18052</v>
      </c>
    </row>
    <row r="18054" spans="1:1" x14ac:dyDescent="0.25">
      <c r="A18054">
        <v>18053</v>
      </c>
    </row>
    <row r="18055" spans="1:1" x14ac:dyDescent="0.25">
      <c r="A18055">
        <v>18054</v>
      </c>
    </row>
    <row r="18056" spans="1:1" x14ac:dyDescent="0.25">
      <c r="A18056">
        <v>18055</v>
      </c>
    </row>
    <row r="18057" spans="1:1" x14ac:dyDescent="0.25">
      <c r="A18057">
        <v>18056</v>
      </c>
    </row>
    <row r="18058" spans="1:1" x14ac:dyDescent="0.25">
      <c r="A18058">
        <v>18057</v>
      </c>
    </row>
    <row r="18059" spans="1:1" x14ac:dyDescent="0.25">
      <c r="A18059">
        <v>18058</v>
      </c>
    </row>
    <row r="18060" spans="1:1" x14ac:dyDescent="0.25">
      <c r="A18060">
        <v>18059</v>
      </c>
    </row>
    <row r="18061" spans="1:1" x14ac:dyDescent="0.25">
      <c r="A18061">
        <v>18060</v>
      </c>
    </row>
    <row r="18062" spans="1:1" x14ac:dyDescent="0.25">
      <c r="A18062">
        <v>18061</v>
      </c>
    </row>
    <row r="18063" spans="1:1" x14ac:dyDescent="0.25">
      <c r="A18063">
        <v>18062</v>
      </c>
    </row>
    <row r="18064" spans="1:1" x14ac:dyDescent="0.25">
      <c r="A18064">
        <v>18063</v>
      </c>
    </row>
    <row r="18065" spans="1:1" x14ac:dyDescent="0.25">
      <c r="A18065">
        <v>18064</v>
      </c>
    </row>
    <row r="18066" spans="1:1" x14ac:dyDescent="0.25">
      <c r="A18066">
        <v>18065</v>
      </c>
    </row>
    <row r="18067" spans="1:1" x14ac:dyDescent="0.25">
      <c r="A18067">
        <v>18066</v>
      </c>
    </row>
    <row r="18068" spans="1:1" x14ac:dyDescent="0.25">
      <c r="A18068">
        <v>18067</v>
      </c>
    </row>
    <row r="18069" spans="1:1" x14ac:dyDescent="0.25">
      <c r="A18069">
        <v>18068</v>
      </c>
    </row>
    <row r="18070" spans="1:1" x14ac:dyDescent="0.25">
      <c r="A18070">
        <v>18069</v>
      </c>
    </row>
    <row r="18071" spans="1:1" x14ac:dyDescent="0.25">
      <c r="A18071">
        <v>18070</v>
      </c>
    </row>
    <row r="18072" spans="1:1" x14ac:dyDescent="0.25">
      <c r="A18072">
        <v>18071</v>
      </c>
    </row>
    <row r="18073" spans="1:1" x14ac:dyDescent="0.25">
      <c r="A18073">
        <v>18072</v>
      </c>
    </row>
    <row r="18074" spans="1:1" x14ac:dyDescent="0.25">
      <c r="A18074">
        <v>18073</v>
      </c>
    </row>
    <row r="18075" spans="1:1" x14ac:dyDescent="0.25">
      <c r="A18075">
        <v>18074</v>
      </c>
    </row>
    <row r="18076" spans="1:1" x14ac:dyDescent="0.25">
      <c r="A18076">
        <v>18075</v>
      </c>
    </row>
    <row r="18077" spans="1:1" x14ac:dyDescent="0.25">
      <c r="A18077">
        <v>18076</v>
      </c>
    </row>
    <row r="18078" spans="1:1" x14ac:dyDescent="0.25">
      <c r="A18078">
        <v>18077</v>
      </c>
    </row>
    <row r="18079" spans="1:1" x14ac:dyDescent="0.25">
      <c r="A18079">
        <v>18078</v>
      </c>
    </row>
    <row r="18080" spans="1:1" x14ac:dyDescent="0.25">
      <c r="A18080">
        <v>18079</v>
      </c>
    </row>
    <row r="18081" spans="1:1" x14ac:dyDescent="0.25">
      <c r="A18081">
        <v>18080</v>
      </c>
    </row>
    <row r="18082" spans="1:1" x14ac:dyDescent="0.25">
      <c r="A18082">
        <v>18081</v>
      </c>
    </row>
    <row r="18083" spans="1:1" x14ac:dyDescent="0.25">
      <c r="A18083">
        <v>18082</v>
      </c>
    </row>
    <row r="18084" spans="1:1" x14ac:dyDescent="0.25">
      <c r="A18084">
        <v>18083</v>
      </c>
    </row>
    <row r="18085" spans="1:1" x14ac:dyDescent="0.25">
      <c r="A18085">
        <v>18084</v>
      </c>
    </row>
    <row r="18086" spans="1:1" x14ac:dyDescent="0.25">
      <c r="A18086">
        <v>18085</v>
      </c>
    </row>
    <row r="18087" spans="1:1" x14ac:dyDescent="0.25">
      <c r="A18087">
        <v>18086</v>
      </c>
    </row>
    <row r="18088" spans="1:1" x14ac:dyDescent="0.25">
      <c r="A18088">
        <v>18087</v>
      </c>
    </row>
    <row r="18089" spans="1:1" x14ac:dyDescent="0.25">
      <c r="A18089">
        <v>18088</v>
      </c>
    </row>
    <row r="18090" spans="1:1" x14ac:dyDescent="0.25">
      <c r="A18090">
        <v>18089</v>
      </c>
    </row>
    <row r="18091" spans="1:1" x14ac:dyDescent="0.25">
      <c r="A18091">
        <v>18090</v>
      </c>
    </row>
    <row r="18092" spans="1:1" x14ac:dyDescent="0.25">
      <c r="A18092">
        <v>18091</v>
      </c>
    </row>
    <row r="18093" spans="1:1" x14ac:dyDescent="0.25">
      <c r="A18093">
        <v>18092</v>
      </c>
    </row>
    <row r="18094" spans="1:1" x14ac:dyDescent="0.25">
      <c r="A18094">
        <v>18093</v>
      </c>
    </row>
    <row r="18095" spans="1:1" x14ac:dyDescent="0.25">
      <c r="A18095">
        <v>18094</v>
      </c>
    </row>
    <row r="18096" spans="1:1" x14ac:dyDescent="0.25">
      <c r="A18096">
        <v>18095</v>
      </c>
    </row>
    <row r="18097" spans="1:1" x14ac:dyDescent="0.25">
      <c r="A18097">
        <v>18096</v>
      </c>
    </row>
    <row r="18098" spans="1:1" x14ac:dyDescent="0.25">
      <c r="A18098">
        <v>18097</v>
      </c>
    </row>
    <row r="18099" spans="1:1" x14ac:dyDescent="0.25">
      <c r="A18099">
        <v>18098</v>
      </c>
    </row>
    <row r="18100" spans="1:1" x14ac:dyDescent="0.25">
      <c r="A18100">
        <v>18099</v>
      </c>
    </row>
    <row r="18101" spans="1:1" x14ac:dyDescent="0.25">
      <c r="A18101">
        <v>18100</v>
      </c>
    </row>
    <row r="18102" spans="1:1" x14ac:dyDescent="0.25">
      <c r="A18102">
        <v>18101</v>
      </c>
    </row>
    <row r="18103" spans="1:1" x14ac:dyDescent="0.25">
      <c r="A18103">
        <v>18102</v>
      </c>
    </row>
    <row r="18104" spans="1:1" x14ac:dyDescent="0.25">
      <c r="A18104">
        <v>18103</v>
      </c>
    </row>
    <row r="18105" spans="1:1" x14ac:dyDescent="0.25">
      <c r="A18105">
        <v>18104</v>
      </c>
    </row>
    <row r="18106" spans="1:1" x14ac:dyDescent="0.25">
      <c r="A18106">
        <v>18105</v>
      </c>
    </row>
    <row r="18107" spans="1:1" x14ac:dyDescent="0.25">
      <c r="A18107">
        <v>18106</v>
      </c>
    </row>
    <row r="18108" spans="1:1" x14ac:dyDescent="0.25">
      <c r="A18108">
        <v>18107</v>
      </c>
    </row>
    <row r="18109" spans="1:1" x14ac:dyDescent="0.25">
      <c r="A18109">
        <v>18108</v>
      </c>
    </row>
    <row r="18110" spans="1:1" x14ac:dyDescent="0.25">
      <c r="A18110">
        <v>18109</v>
      </c>
    </row>
    <row r="18111" spans="1:1" x14ac:dyDescent="0.25">
      <c r="A18111">
        <v>18110</v>
      </c>
    </row>
    <row r="18112" spans="1:1" x14ac:dyDescent="0.25">
      <c r="A18112">
        <v>18111</v>
      </c>
    </row>
    <row r="18113" spans="1:1" x14ac:dyDescent="0.25">
      <c r="A18113">
        <v>18112</v>
      </c>
    </row>
    <row r="18114" spans="1:1" x14ac:dyDescent="0.25">
      <c r="A18114">
        <v>18113</v>
      </c>
    </row>
    <row r="18115" spans="1:1" x14ac:dyDescent="0.25">
      <c r="A18115">
        <v>18114</v>
      </c>
    </row>
    <row r="18116" spans="1:1" x14ac:dyDescent="0.25">
      <c r="A18116">
        <v>18115</v>
      </c>
    </row>
    <row r="18117" spans="1:1" x14ac:dyDescent="0.25">
      <c r="A18117">
        <v>18116</v>
      </c>
    </row>
    <row r="18118" spans="1:1" x14ac:dyDescent="0.25">
      <c r="A18118">
        <v>18117</v>
      </c>
    </row>
    <row r="18119" spans="1:1" x14ac:dyDescent="0.25">
      <c r="A18119">
        <v>18118</v>
      </c>
    </row>
    <row r="18120" spans="1:1" x14ac:dyDescent="0.25">
      <c r="A18120">
        <v>18119</v>
      </c>
    </row>
    <row r="18121" spans="1:1" x14ac:dyDescent="0.25">
      <c r="A18121">
        <v>18120</v>
      </c>
    </row>
    <row r="18122" spans="1:1" x14ac:dyDescent="0.25">
      <c r="A18122">
        <v>18121</v>
      </c>
    </row>
    <row r="18123" spans="1:1" x14ac:dyDescent="0.25">
      <c r="A18123">
        <v>18122</v>
      </c>
    </row>
    <row r="18124" spans="1:1" x14ac:dyDescent="0.25">
      <c r="A18124">
        <v>18123</v>
      </c>
    </row>
    <row r="18125" spans="1:1" x14ac:dyDescent="0.25">
      <c r="A18125">
        <v>18124</v>
      </c>
    </row>
    <row r="18126" spans="1:1" x14ac:dyDescent="0.25">
      <c r="A18126">
        <v>18125</v>
      </c>
    </row>
    <row r="18127" spans="1:1" x14ac:dyDescent="0.25">
      <c r="A18127">
        <v>18126</v>
      </c>
    </row>
    <row r="18128" spans="1:1" x14ac:dyDescent="0.25">
      <c r="A18128">
        <v>18127</v>
      </c>
    </row>
    <row r="18129" spans="1:1" x14ac:dyDescent="0.25">
      <c r="A18129">
        <v>18128</v>
      </c>
    </row>
    <row r="18130" spans="1:1" x14ac:dyDescent="0.25">
      <c r="A18130">
        <v>18129</v>
      </c>
    </row>
    <row r="18131" spans="1:1" x14ac:dyDescent="0.25">
      <c r="A18131">
        <v>18130</v>
      </c>
    </row>
    <row r="18132" spans="1:1" x14ac:dyDescent="0.25">
      <c r="A18132">
        <v>18131</v>
      </c>
    </row>
    <row r="18133" spans="1:1" x14ac:dyDescent="0.25">
      <c r="A18133">
        <v>18132</v>
      </c>
    </row>
    <row r="18134" spans="1:1" x14ac:dyDescent="0.25">
      <c r="A18134">
        <v>18133</v>
      </c>
    </row>
    <row r="18135" spans="1:1" x14ac:dyDescent="0.25">
      <c r="A18135">
        <v>18134</v>
      </c>
    </row>
    <row r="18136" spans="1:1" x14ac:dyDescent="0.25">
      <c r="A18136">
        <v>18135</v>
      </c>
    </row>
    <row r="18137" spans="1:1" x14ac:dyDescent="0.25">
      <c r="A18137">
        <v>18136</v>
      </c>
    </row>
    <row r="18138" spans="1:1" x14ac:dyDescent="0.25">
      <c r="A18138">
        <v>18137</v>
      </c>
    </row>
    <row r="18139" spans="1:1" x14ac:dyDescent="0.25">
      <c r="A18139">
        <v>18138</v>
      </c>
    </row>
    <row r="18140" spans="1:1" x14ac:dyDescent="0.25">
      <c r="A18140">
        <v>18139</v>
      </c>
    </row>
    <row r="18141" spans="1:1" x14ac:dyDescent="0.25">
      <c r="A18141">
        <v>18140</v>
      </c>
    </row>
    <row r="18142" spans="1:1" x14ac:dyDescent="0.25">
      <c r="A18142">
        <v>18141</v>
      </c>
    </row>
    <row r="18143" spans="1:1" x14ac:dyDescent="0.25">
      <c r="A18143">
        <v>18142</v>
      </c>
    </row>
    <row r="18144" spans="1:1" x14ac:dyDescent="0.25">
      <c r="A18144">
        <v>18143</v>
      </c>
    </row>
    <row r="18145" spans="1:1" x14ac:dyDescent="0.25">
      <c r="A18145">
        <v>18144</v>
      </c>
    </row>
    <row r="18146" spans="1:1" x14ac:dyDescent="0.25">
      <c r="A18146">
        <v>18145</v>
      </c>
    </row>
    <row r="18147" spans="1:1" x14ac:dyDescent="0.25">
      <c r="A18147">
        <v>18146</v>
      </c>
    </row>
    <row r="18148" spans="1:1" x14ac:dyDescent="0.25">
      <c r="A18148">
        <v>18147</v>
      </c>
    </row>
    <row r="18149" spans="1:1" x14ac:dyDescent="0.25">
      <c r="A18149">
        <v>18148</v>
      </c>
    </row>
    <row r="18150" spans="1:1" x14ac:dyDescent="0.25">
      <c r="A18150">
        <v>18149</v>
      </c>
    </row>
    <row r="18151" spans="1:1" x14ac:dyDescent="0.25">
      <c r="A18151">
        <v>18150</v>
      </c>
    </row>
    <row r="18152" spans="1:1" x14ac:dyDescent="0.25">
      <c r="A18152">
        <v>18151</v>
      </c>
    </row>
    <row r="18153" spans="1:1" x14ac:dyDescent="0.25">
      <c r="A18153">
        <v>18152</v>
      </c>
    </row>
    <row r="18154" spans="1:1" x14ac:dyDescent="0.25">
      <c r="A18154">
        <v>18153</v>
      </c>
    </row>
    <row r="18155" spans="1:1" x14ac:dyDescent="0.25">
      <c r="A18155">
        <v>18154</v>
      </c>
    </row>
    <row r="18156" spans="1:1" x14ac:dyDescent="0.25">
      <c r="A18156">
        <v>18155</v>
      </c>
    </row>
    <row r="18157" spans="1:1" x14ac:dyDescent="0.25">
      <c r="A18157">
        <v>18156</v>
      </c>
    </row>
    <row r="18158" spans="1:1" x14ac:dyDescent="0.25">
      <c r="A18158">
        <v>18157</v>
      </c>
    </row>
    <row r="18159" spans="1:1" x14ac:dyDescent="0.25">
      <c r="A18159">
        <v>18158</v>
      </c>
    </row>
    <row r="18160" spans="1:1" x14ac:dyDescent="0.25">
      <c r="A18160">
        <v>18159</v>
      </c>
    </row>
    <row r="18161" spans="1:1" x14ac:dyDescent="0.25">
      <c r="A18161">
        <v>18160</v>
      </c>
    </row>
    <row r="18162" spans="1:1" x14ac:dyDescent="0.25">
      <c r="A18162">
        <v>18161</v>
      </c>
    </row>
    <row r="18163" spans="1:1" x14ac:dyDescent="0.25">
      <c r="A18163">
        <v>18162</v>
      </c>
    </row>
    <row r="18164" spans="1:1" x14ac:dyDescent="0.25">
      <c r="A18164">
        <v>18163</v>
      </c>
    </row>
    <row r="18165" spans="1:1" x14ac:dyDescent="0.25">
      <c r="A18165">
        <v>18164</v>
      </c>
    </row>
    <row r="18166" spans="1:1" x14ac:dyDescent="0.25">
      <c r="A18166">
        <v>18165</v>
      </c>
    </row>
    <row r="18167" spans="1:1" x14ac:dyDescent="0.25">
      <c r="A18167">
        <v>18166</v>
      </c>
    </row>
    <row r="18168" spans="1:1" x14ac:dyDescent="0.25">
      <c r="A18168">
        <v>18167</v>
      </c>
    </row>
    <row r="18169" spans="1:1" x14ac:dyDescent="0.25">
      <c r="A18169">
        <v>18168</v>
      </c>
    </row>
    <row r="18170" spans="1:1" x14ac:dyDescent="0.25">
      <c r="A18170">
        <v>18169</v>
      </c>
    </row>
    <row r="18171" spans="1:1" x14ac:dyDescent="0.25">
      <c r="A18171">
        <v>18170</v>
      </c>
    </row>
    <row r="18172" spans="1:1" x14ac:dyDescent="0.25">
      <c r="A18172">
        <v>18171</v>
      </c>
    </row>
    <row r="18173" spans="1:1" x14ac:dyDescent="0.25">
      <c r="A18173">
        <v>18172</v>
      </c>
    </row>
    <row r="18174" spans="1:1" x14ac:dyDescent="0.25">
      <c r="A18174">
        <v>18173</v>
      </c>
    </row>
    <row r="18175" spans="1:1" x14ac:dyDescent="0.25">
      <c r="A18175">
        <v>18174</v>
      </c>
    </row>
    <row r="18176" spans="1:1" x14ac:dyDescent="0.25">
      <c r="A18176">
        <v>18175</v>
      </c>
    </row>
    <row r="18177" spans="1:1" x14ac:dyDescent="0.25">
      <c r="A18177">
        <v>18176</v>
      </c>
    </row>
    <row r="18178" spans="1:1" x14ac:dyDescent="0.25">
      <c r="A18178">
        <v>18177</v>
      </c>
    </row>
    <row r="18179" spans="1:1" x14ac:dyDescent="0.25">
      <c r="A18179">
        <v>18178</v>
      </c>
    </row>
    <row r="18180" spans="1:1" x14ac:dyDescent="0.25">
      <c r="A18180">
        <v>18179</v>
      </c>
    </row>
    <row r="18181" spans="1:1" x14ac:dyDescent="0.25">
      <c r="A18181">
        <v>18180</v>
      </c>
    </row>
    <row r="18182" spans="1:1" x14ac:dyDescent="0.25">
      <c r="A18182">
        <v>18181</v>
      </c>
    </row>
    <row r="18183" spans="1:1" x14ac:dyDescent="0.25">
      <c r="A18183">
        <v>18182</v>
      </c>
    </row>
    <row r="18184" spans="1:1" x14ac:dyDescent="0.25">
      <c r="A18184">
        <v>18183</v>
      </c>
    </row>
    <row r="18185" spans="1:1" x14ac:dyDescent="0.25">
      <c r="A18185">
        <v>18184</v>
      </c>
    </row>
    <row r="18186" spans="1:1" x14ac:dyDescent="0.25">
      <c r="A18186">
        <v>18185</v>
      </c>
    </row>
    <row r="18187" spans="1:1" x14ac:dyDescent="0.25">
      <c r="A18187">
        <v>18186</v>
      </c>
    </row>
    <row r="18188" spans="1:1" x14ac:dyDescent="0.25">
      <c r="A18188">
        <v>18187</v>
      </c>
    </row>
    <row r="18189" spans="1:1" x14ac:dyDescent="0.25">
      <c r="A18189">
        <v>18188</v>
      </c>
    </row>
    <row r="18190" spans="1:1" x14ac:dyDescent="0.25">
      <c r="A18190">
        <v>18189</v>
      </c>
    </row>
    <row r="18191" spans="1:1" x14ac:dyDescent="0.25">
      <c r="A18191">
        <v>18190</v>
      </c>
    </row>
    <row r="18192" spans="1:1" x14ac:dyDescent="0.25">
      <c r="A18192">
        <v>18191</v>
      </c>
    </row>
    <row r="18193" spans="1:1" x14ac:dyDescent="0.25">
      <c r="A18193">
        <v>18192</v>
      </c>
    </row>
    <row r="18194" spans="1:1" x14ac:dyDescent="0.25">
      <c r="A18194">
        <v>18193</v>
      </c>
    </row>
    <row r="18195" spans="1:1" x14ac:dyDescent="0.25">
      <c r="A18195">
        <v>18194</v>
      </c>
    </row>
    <row r="18196" spans="1:1" x14ac:dyDescent="0.25">
      <c r="A18196">
        <v>18195</v>
      </c>
    </row>
    <row r="18197" spans="1:1" x14ac:dyDescent="0.25">
      <c r="A18197">
        <v>18196</v>
      </c>
    </row>
    <row r="18198" spans="1:1" x14ac:dyDescent="0.25">
      <c r="A18198">
        <v>18197</v>
      </c>
    </row>
    <row r="18199" spans="1:1" x14ac:dyDescent="0.25">
      <c r="A18199">
        <v>18198</v>
      </c>
    </row>
    <row r="18200" spans="1:1" x14ac:dyDescent="0.25">
      <c r="A18200">
        <v>18199</v>
      </c>
    </row>
    <row r="18201" spans="1:1" x14ac:dyDescent="0.25">
      <c r="A18201">
        <v>18200</v>
      </c>
    </row>
    <row r="18202" spans="1:1" x14ac:dyDescent="0.25">
      <c r="A18202">
        <v>18201</v>
      </c>
    </row>
    <row r="18203" spans="1:1" x14ac:dyDescent="0.25">
      <c r="A18203">
        <v>18202</v>
      </c>
    </row>
    <row r="18204" spans="1:1" x14ac:dyDescent="0.25">
      <c r="A18204">
        <v>18203</v>
      </c>
    </row>
    <row r="18205" spans="1:1" x14ac:dyDescent="0.25">
      <c r="A18205">
        <v>18204</v>
      </c>
    </row>
    <row r="18206" spans="1:1" x14ac:dyDescent="0.25">
      <c r="A18206">
        <v>18205</v>
      </c>
    </row>
    <row r="18207" spans="1:1" x14ac:dyDescent="0.25">
      <c r="A18207">
        <v>18206</v>
      </c>
    </row>
    <row r="18208" spans="1:1" x14ac:dyDescent="0.25">
      <c r="A18208">
        <v>18207</v>
      </c>
    </row>
    <row r="18209" spans="1:1" x14ac:dyDescent="0.25">
      <c r="A18209">
        <v>18208</v>
      </c>
    </row>
    <row r="18210" spans="1:1" x14ac:dyDescent="0.25">
      <c r="A18210">
        <v>18209</v>
      </c>
    </row>
    <row r="18211" spans="1:1" x14ac:dyDescent="0.25">
      <c r="A18211">
        <v>18210</v>
      </c>
    </row>
    <row r="18212" spans="1:1" x14ac:dyDescent="0.25">
      <c r="A18212">
        <v>18211</v>
      </c>
    </row>
    <row r="18213" spans="1:1" x14ac:dyDescent="0.25">
      <c r="A18213">
        <v>18212</v>
      </c>
    </row>
    <row r="18214" spans="1:1" x14ac:dyDescent="0.25">
      <c r="A18214">
        <v>18213</v>
      </c>
    </row>
    <row r="18215" spans="1:1" x14ac:dyDescent="0.25">
      <c r="A18215">
        <v>18214</v>
      </c>
    </row>
    <row r="18216" spans="1:1" x14ac:dyDescent="0.25">
      <c r="A18216">
        <v>18215</v>
      </c>
    </row>
    <row r="18217" spans="1:1" x14ac:dyDescent="0.25">
      <c r="A18217">
        <v>18216</v>
      </c>
    </row>
    <row r="18218" spans="1:1" x14ac:dyDescent="0.25">
      <c r="A18218">
        <v>18217</v>
      </c>
    </row>
    <row r="18219" spans="1:1" x14ac:dyDescent="0.25">
      <c r="A18219">
        <v>18218</v>
      </c>
    </row>
    <row r="18220" spans="1:1" x14ac:dyDescent="0.25">
      <c r="A18220">
        <v>18219</v>
      </c>
    </row>
    <row r="18221" spans="1:1" x14ac:dyDescent="0.25">
      <c r="A18221">
        <v>18220</v>
      </c>
    </row>
    <row r="18222" spans="1:1" x14ac:dyDescent="0.25">
      <c r="A18222">
        <v>18221</v>
      </c>
    </row>
    <row r="18223" spans="1:1" x14ac:dyDescent="0.25">
      <c r="A18223">
        <v>18222</v>
      </c>
    </row>
    <row r="18224" spans="1:1" x14ac:dyDescent="0.25">
      <c r="A18224">
        <v>18223</v>
      </c>
    </row>
    <row r="18225" spans="1:1" x14ac:dyDescent="0.25">
      <c r="A18225">
        <v>18224</v>
      </c>
    </row>
    <row r="18226" spans="1:1" x14ac:dyDescent="0.25">
      <c r="A18226">
        <v>18225</v>
      </c>
    </row>
    <row r="18227" spans="1:1" x14ac:dyDescent="0.25">
      <c r="A18227">
        <v>18226</v>
      </c>
    </row>
    <row r="18228" spans="1:1" x14ac:dyDescent="0.25">
      <c r="A18228">
        <v>18227</v>
      </c>
    </row>
    <row r="18229" spans="1:1" x14ac:dyDescent="0.25">
      <c r="A18229">
        <v>18228</v>
      </c>
    </row>
    <row r="18230" spans="1:1" x14ac:dyDescent="0.25">
      <c r="A18230">
        <v>18229</v>
      </c>
    </row>
    <row r="18231" spans="1:1" x14ac:dyDescent="0.25">
      <c r="A18231">
        <v>18230</v>
      </c>
    </row>
    <row r="18232" spans="1:1" x14ac:dyDescent="0.25">
      <c r="A18232">
        <v>18231</v>
      </c>
    </row>
    <row r="18233" spans="1:1" x14ac:dyDescent="0.25">
      <c r="A18233">
        <v>18232</v>
      </c>
    </row>
    <row r="18234" spans="1:1" x14ac:dyDescent="0.25">
      <c r="A18234">
        <v>18233</v>
      </c>
    </row>
    <row r="18235" spans="1:1" x14ac:dyDescent="0.25">
      <c r="A18235">
        <v>18234</v>
      </c>
    </row>
    <row r="18236" spans="1:1" x14ac:dyDescent="0.25">
      <c r="A18236">
        <v>18235</v>
      </c>
    </row>
    <row r="18237" spans="1:1" x14ac:dyDescent="0.25">
      <c r="A18237">
        <v>18236</v>
      </c>
    </row>
    <row r="18238" spans="1:1" x14ac:dyDescent="0.25">
      <c r="A18238">
        <v>18237</v>
      </c>
    </row>
    <row r="18239" spans="1:1" x14ac:dyDescent="0.25">
      <c r="A18239">
        <v>18238</v>
      </c>
    </row>
    <row r="18240" spans="1:1" x14ac:dyDescent="0.25">
      <c r="A18240">
        <v>18239</v>
      </c>
    </row>
    <row r="18241" spans="1:1" x14ac:dyDescent="0.25">
      <c r="A18241">
        <v>18240</v>
      </c>
    </row>
    <row r="18242" spans="1:1" x14ac:dyDescent="0.25">
      <c r="A18242">
        <v>18241</v>
      </c>
    </row>
    <row r="18243" spans="1:1" x14ac:dyDescent="0.25">
      <c r="A18243">
        <v>18242</v>
      </c>
    </row>
    <row r="18244" spans="1:1" x14ac:dyDescent="0.25">
      <c r="A18244">
        <v>18243</v>
      </c>
    </row>
    <row r="18245" spans="1:1" x14ac:dyDescent="0.25">
      <c r="A18245">
        <v>18244</v>
      </c>
    </row>
    <row r="18246" spans="1:1" x14ac:dyDescent="0.25">
      <c r="A18246">
        <v>18245</v>
      </c>
    </row>
    <row r="18247" spans="1:1" x14ac:dyDescent="0.25">
      <c r="A18247">
        <v>18246</v>
      </c>
    </row>
    <row r="18248" spans="1:1" x14ac:dyDescent="0.25">
      <c r="A18248">
        <v>18247</v>
      </c>
    </row>
    <row r="18249" spans="1:1" x14ac:dyDescent="0.25">
      <c r="A18249">
        <v>18248</v>
      </c>
    </row>
    <row r="18250" spans="1:1" x14ac:dyDescent="0.25">
      <c r="A18250">
        <v>18249</v>
      </c>
    </row>
    <row r="18251" spans="1:1" x14ac:dyDescent="0.25">
      <c r="A18251">
        <v>18250</v>
      </c>
    </row>
    <row r="18252" spans="1:1" x14ac:dyDescent="0.25">
      <c r="A18252">
        <v>18251</v>
      </c>
    </row>
    <row r="18253" spans="1:1" x14ac:dyDescent="0.25">
      <c r="A18253">
        <v>18252</v>
      </c>
    </row>
    <row r="18254" spans="1:1" x14ac:dyDescent="0.25">
      <c r="A18254">
        <v>18253</v>
      </c>
    </row>
    <row r="18255" spans="1:1" x14ac:dyDescent="0.25">
      <c r="A18255">
        <v>18254</v>
      </c>
    </row>
    <row r="18256" spans="1:1" x14ac:dyDescent="0.25">
      <c r="A18256">
        <v>18255</v>
      </c>
    </row>
    <row r="18257" spans="1:1" x14ac:dyDescent="0.25">
      <c r="A18257">
        <v>18256</v>
      </c>
    </row>
    <row r="18258" spans="1:1" x14ac:dyDescent="0.25">
      <c r="A18258">
        <v>18257</v>
      </c>
    </row>
    <row r="18259" spans="1:1" x14ac:dyDescent="0.25">
      <c r="A18259">
        <v>18258</v>
      </c>
    </row>
    <row r="18260" spans="1:1" x14ac:dyDescent="0.25">
      <c r="A18260">
        <v>18259</v>
      </c>
    </row>
    <row r="18261" spans="1:1" x14ac:dyDescent="0.25">
      <c r="A18261">
        <v>18260</v>
      </c>
    </row>
    <row r="18262" spans="1:1" x14ac:dyDescent="0.25">
      <c r="A18262">
        <v>18261</v>
      </c>
    </row>
    <row r="18263" spans="1:1" x14ac:dyDescent="0.25">
      <c r="A18263">
        <v>18262</v>
      </c>
    </row>
    <row r="18264" spans="1:1" x14ac:dyDescent="0.25">
      <c r="A18264">
        <v>18263</v>
      </c>
    </row>
    <row r="18265" spans="1:1" x14ac:dyDescent="0.25">
      <c r="A18265">
        <v>18264</v>
      </c>
    </row>
    <row r="18266" spans="1:1" x14ac:dyDescent="0.25">
      <c r="A18266">
        <v>18265</v>
      </c>
    </row>
    <row r="18267" spans="1:1" x14ac:dyDescent="0.25">
      <c r="A18267">
        <v>18266</v>
      </c>
    </row>
    <row r="18268" spans="1:1" x14ac:dyDescent="0.25">
      <c r="A18268">
        <v>18267</v>
      </c>
    </row>
    <row r="18269" spans="1:1" x14ac:dyDescent="0.25">
      <c r="A18269">
        <v>18268</v>
      </c>
    </row>
    <row r="18270" spans="1:1" x14ac:dyDescent="0.25">
      <c r="A18270">
        <v>18269</v>
      </c>
    </row>
    <row r="18271" spans="1:1" x14ac:dyDescent="0.25">
      <c r="A18271">
        <v>18270</v>
      </c>
    </row>
    <row r="18272" spans="1:1" x14ac:dyDescent="0.25">
      <c r="A18272">
        <v>18271</v>
      </c>
    </row>
    <row r="18273" spans="1:1" x14ac:dyDescent="0.25">
      <c r="A18273">
        <v>18272</v>
      </c>
    </row>
    <row r="18274" spans="1:1" x14ac:dyDescent="0.25">
      <c r="A18274">
        <v>18273</v>
      </c>
    </row>
    <row r="18275" spans="1:1" x14ac:dyDescent="0.25">
      <c r="A18275">
        <v>18274</v>
      </c>
    </row>
    <row r="18276" spans="1:1" x14ac:dyDescent="0.25">
      <c r="A18276">
        <v>18275</v>
      </c>
    </row>
    <row r="18277" spans="1:1" x14ac:dyDescent="0.25">
      <c r="A18277">
        <v>18276</v>
      </c>
    </row>
    <row r="18278" spans="1:1" x14ac:dyDescent="0.25">
      <c r="A18278">
        <v>18277</v>
      </c>
    </row>
    <row r="18279" spans="1:1" x14ac:dyDescent="0.25">
      <c r="A18279">
        <v>18278</v>
      </c>
    </row>
    <row r="18280" spans="1:1" x14ac:dyDescent="0.25">
      <c r="A18280">
        <v>18279</v>
      </c>
    </row>
    <row r="18281" spans="1:1" x14ac:dyDescent="0.25">
      <c r="A18281">
        <v>18280</v>
      </c>
    </row>
    <row r="18282" spans="1:1" x14ac:dyDescent="0.25">
      <c r="A18282">
        <v>18281</v>
      </c>
    </row>
    <row r="18283" spans="1:1" x14ac:dyDescent="0.25">
      <c r="A18283">
        <v>18282</v>
      </c>
    </row>
    <row r="18284" spans="1:1" x14ac:dyDescent="0.25">
      <c r="A18284">
        <v>18283</v>
      </c>
    </row>
    <row r="18285" spans="1:1" x14ac:dyDescent="0.25">
      <c r="A18285">
        <v>18284</v>
      </c>
    </row>
    <row r="18286" spans="1:1" x14ac:dyDescent="0.25">
      <c r="A18286">
        <v>18285</v>
      </c>
    </row>
    <row r="18287" spans="1:1" x14ac:dyDescent="0.25">
      <c r="A18287">
        <v>18286</v>
      </c>
    </row>
    <row r="18288" spans="1:1" x14ac:dyDescent="0.25">
      <c r="A18288">
        <v>18287</v>
      </c>
    </row>
    <row r="18289" spans="1:1" x14ac:dyDescent="0.25">
      <c r="A18289">
        <v>18288</v>
      </c>
    </row>
    <row r="18290" spans="1:1" x14ac:dyDescent="0.25">
      <c r="A18290">
        <v>18289</v>
      </c>
    </row>
    <row r="18291" spans="1:1" x14ac:dyDescent="0.25">
      <c r="A18291">
        <v>18290</v>
      </c>
    </row>
    <row r="18292" spans="1:1" x14ac:dyDescent="0.25">
      <c r="A18292">
        <v>18291</v>
      </c>
    </row>
    <row r="18293" spans="1:1" x14ac:dyDescent="0.25">
      <c r="A18293">
        <v>18292</v>
      </c>
    </row>
    <row r="18294" spans="1:1" x14ac:dyDescent="0.25">
      <c r="A18294">
        <v>18293</v>
      </c>
    </row>
    <row r="18295" spans="1:1" x14ac:dyDescent="0.25">
      <c r="A18295">
        <v>18294</v>
      </c>
    </row>
    <row r="18296" spans="1:1" x14ac:dyDescent="0.25">
      <c r="A18296">
        <v>18295</v>
      </c>
    </row>
    <row r="18297" spans="1:1" x14ac:dyDescent="0.25">
      <c r="A18297">
        <v>18296</v>
      </c>
    </row>
    <row r="18298" spans="1:1" x14ac:dyDescent="0.25">
      <c r="A18298">
        <v>18297</v>
      </c>
    </row>
    <row r="18299" spans="1:1" x14ac:dyDescent="0.25">
      <c r="A18299">
        <v>18298</v>
      </c>
    </row>
    <row r="18300" spans="1:1" x14ac:dyDescent="0.25">
      <c r="A18300">
        <v>18299</v>
      </c>
    </row>
    <row r="18301" spans="1:1" x14ac:dyDescent="0.25">
      <c r="A18301">
        <v>18300</v>
      </c>
    </row>
    <row r="18302" spans="1:1" x14ac:dyDescent="0.25">
      <c r="A18302">
        <v>18301</v>
      </c>
    </row>
    <row r="18303" spans="1:1" x14ac:dyDescent="0.25">
      <c r="A18303">
        <v>18302</v>
      </c>
    </row>
    <row r="18304" spans="1:1" x14ac:dyDescent="0.25">
      <c r="A18304">
        <v>18303</v>
      </c>
    </row>
    <row r="18305" spans="1:1" x14ac:dyDescent="0.25">
      <c r="A18305">
        <v>18304</v>
      </c>
    </row>
    <row r="18306" spans="1:1" x14ac:dyDescent="0.25">
      <c r="A18306">
        <v>18305</v>
      </c>
    </row>
    <row r="18307" spans="1:1" x14ac:dyDescent="0.25">
      <c r="A18307">
        <v>18306</v>
      </c>
    </row>
    <row r="18308" spans="1:1" x14ac:dyDescent="0.25">
      <c r="A18308">
        <v>18307</v>
      </c>
    </row>
    <row r="18309" spans="1:1" x14ac:dyDescent="0.25">
      <c r="A18309">
        <v>18308</v>
      </c>
    </row>
    <row r="18310" spans="1:1" x14ac:dyDescent="0.25">
      <c r="A18310">
        <v>18309</v>
      </c>
    </row>
    <row r="18311" spans="1:1" x14ac:dyDescent="0.25">
      <c r="A18311">
        <v>18310</v>
      </c>
    </row>
    <row r="18312" spans="1:1" x14ac:dyDescent="0.25">
      <c r="A18312">
        <v>18311</v>
      </c>
    </row>
    <row r="18313" spans="1:1" x14ac:dyDescent="0.25">
      <c r="A18313">
        <v>18312</v>
      </c>
    </row>
    <row r="18314" spans="1:1" x14ac:dyDescent="0.25">
      <c r="A18314">
        <v>18313</v>
      </c>
    </row>
    <row r="18315" spans="1:1" x14ac:dyDescent="0.25">
      <c r="A18315">
        <v>18314</v>
      </c>
    </row>
    <row r="18316" spans="1:1" x14ac:dyDescent="0.25">
      <c r="A18316">
        <v>18315</v>
      </c>
    </row>
    <row r="18317" spans="1:1" x14ac:dyDescent="0.25">
      <c r="A18317">
        <v>18316</v>
      </c>
    </row>
    <row r="18318" spans="1:1" x14ac:dyDescent="0.25">
      <c r="A18318">
        <v>18317</v>
      </c>
    </row>
    <row r="18319" spans="1:1" x14ac:dyDescent="0.25">
      <c r="A18319">
        <v>18318</v>
      </c>
    </row>
    <row r="18320" spans="1:1" x14ac:dyDescent="0.25">
      <c r="A18320">
        <v>18319</v>
      </c>
    </row>
    <row r="18321" spans="1:1" x14ac:dyDescent="0.25">
      <c r="A18321">
        <v>18320</v>
      </c>
    </row>
    <row r="18322" spans="1:1" x14ac:dyDescent="0.25">
      <c r="A18322">
        <v>18321</v>
      </c>
    </row>
    <row r="18323" spans="1:1" x14ac:dyDescent="0.25">
      <c r="A18323">
        <v>18322</v>
      </c>
    </row>
    <row r="18324" spans="1:1" x14ac:dyDescent="0.25">
      <c r="A18324">
        <v>18323</v>
      </c>
    </row>
    <row r="18325" spans="1:1" x14ac:dyDescent="0.25">
      <c r="A18325">
        <v>18324</v>
      </c>
    </row>
    <row r="18326" spans="1:1" x14ac:dyDescent="0.25">
      <c r="A18326">
        <v>18325</v>
      </c>
    </row>
    <row r="18327" spans="1:1" x14ac:dyDescent="0.25">
      <c r="A18327">
        <v>18326</v>
      </c>
    </row>
    <row r="18328" spans="1:1" x14ac:dyDescent="0.25">
      <c r="A18328">
        <v>18327</v>
      </c>
    </row>
    <row r="18329" spans="1:1" x14ac:dyDescent="0.25">
      <c r="A18329">
        <v>18328</v>
      </c>
    </row>
    <row r="18330" spans="1:1" x14ac:dyDescent="0.25">
      <c r="A18330">
        <v>18329</v>
      </c>
    </row>
    <row r="18331" spans="1:1" x14ac:dyDescent="0.25">
      <c r="A18331">
        <v>18330</v>
      </c>
    </row>
    <row r="18332" spans="1:1" x14ac:dyDescent="0.25">
      <c r="A18332">
        <v>18331</v>
      </c>
    </row>
    <row r="18333" spans="1:1" x14ac:dyDescent="0.25">
      <c r="A18333">
        <v>18332</v>
      </c>
    </row>
    <row r="18334" spans="1:1" x14ac:dyDescent="0.25">
      <c r="A18334">
        <v>18333</v>
      </c>
    </row>
    <row r="18335" spans="1:1" x14ac:dyDescent="0.25">
      <c r="A18335">
        <v>18334</v>
      </c>
    </row>
    <row r="18336" spans="1:1" x14ac:dyDescent="0.25">
      <c r="A18336">
        <v>18335</v>
      </c>
    </row>
    <row r="18337" spans="1:1" x14ac:dyDescent="0.25">
      <c r="A18337">
        <v>18336</v>
      </c>
    </row>
    <row r="18338" spans="1:1" x14ac:dyDescent="0.25">
      <c r="A18338">
        <v>18337</v>
      </c>
    </row>
    <row r="18339" spans="1:1" x14ac:dyDescent="0.25">
      <c r="A18339">
        <v>18338</v>
      </c>
    </row>
    <row r="18340" spans="1:1" x14ac:dyDescent="0.25">
      <c r="A18340">
        <v>18339</v>
      </c>
    </row>
    <row r="18341" spans="1:1" x14ac:dyDescent="0.25">
      <c r="A18341">
        <v>18340</v>
      </c>
    </row>
    <row r="18342" spans="1:1" x14ac:dyDescent="0.25">
      <c r="A18342">
        <v>18341</v>
      </c>
    </row>
    <row r="18343" spans="1:1" x14ac:dyDescent="0.25">
      <c r="A18343">
        <v>18342</v>
      </c>
    </row>
    <row r="18344" spans="1:1" x14ac:dyDescent="0.25">
      <c r="A18344">
        <v>18343</v>
      </c>
    </row>
    <row r="18345" spans="1:1" x14ac:dyDescent="0.25">
      <c r="A18345">
        <v>18344</v>
      </c>
    </row>
    <row r="18346" spans="1:1" x14ac:dyDescent="0.25">
      <c r="A18346">
        <v>18345</v>
      </c>
    </row>
    <row r="18347" spans="1:1" x14ac:dyDescent="0.25">
      <c r="A18347">
        <v>18346</v>
      </c>
    </row>
    <row r="18348" spans="1:1" x14ac:dyDescent="0.25">
      <c r="A18348">
        <v>18347</v>
      </c>
    </row>
    <row r="18349" spans="1:1" x14ac:dyDescent="0.25">
      <c r="A18349">
        <v>18348</v>
      </c>
    </row>
    <row r="18350" spans="1:1" x14ac:dyDescent="0.25">
      <c r="A18350">
        <v>18349</v>
      </c>
    </row>
    <row r="18351" spans="1:1" x14ac:dyDescent="0.25">
      <c r="A18351">
        <v>18350</v>
      </c>
    </row>
    <row r="18352" spans="1:1" x14ac:dyDescent="0.25">
      <c r="A18352">
        <v>18351</v>
      </c>
    </row>
    <row r="18353" spans="1:1" x14ac:dyDescent="0.25">
      <c r="A18353">
        <v>18352</v>
      </c>
    </row>
    <row r="18354" spans="1:1" x14ac:dyDescent="0.25">
      <c r="A18354">
        <v>18353</v>
      </c>
    </row>
    <row r="18355" spans="1:1" x14ac:dyDescent="0.25">
      <c r="A18355">
        <v>18354</v>
      </c>
    </row>
    <row r="18356" spans="1:1" x14ac:dyDescent="0.25">
      <c r="A18356">
        <v>18355</v>
      </c>
    </row>
    <row r="18357" spans="1:1" x14ac:dyDescent="0.25">
      <c r="A18357">
        <v>18356</v>
      </c>
    </row>
    <row r="18358" spans="1:1" x14ac:dyDescent="0.25">
      <c r="A18358">
        <v>18357</v>
      </c>
    </row>
    <row r="18359" spans="1:1" x14ac:dyDescent="0.25">
      <c r="A18359">
        <v>18358</v>
      </c>
    </row>
    <row r="18360" spans="1:1" x14ac:dyDescent="0.25">
      <c r="A18360">
        <v>18359</v>
      </c>
    </row>
    <row r="18361" spans="1:1" x14ac:dyDescent="0.25">
      <c r="A18361">
        <v>18360</v>
      </c>
    </row>
    <row r="18362" spans="1:1" x14ac:dyDescent="0.25">
      <c r="A18362">
        <v>18361</v>
      </c>
    </row>
    <row r="18363" spans="1:1" x14ac:dyDescent="0.25">
      <c r="A18363">
        <v>18362</v>
      </c>
    </row>
    <row r="18364" spans="1:1" x14ac:dyDescent="0.25">
      <c r="A18364">
        <v>18363</v>
      </c>
    </row>
    <row r="18365" spans="1:1" x14ac:dyDescent="0.25">
      <c r="A18365">
        <v>18364</v>
      </c>
    </row>
    <row r="18366" spans="1:1" x14ac:dyDescent="0.25">
      <c r="A18366">
        <v>18365</v>
      </c>
    </row>
    <row r="18367" spans="1:1" x14ac:dyDescent="0.25">
      <c r="A18367">
        <v>18366</v>
      </c>
    </row>
    <row r="18368" spans="1:1" x14ac:dyDescent="0.25">
      <c r="A18368">
        <v>18367</v>
      </c>
    </row>
    <row r="18369" spans="1:1" x14ac:dyDescent="0.25">
      <c r="A18369">
        <v>18368</v>
      </c>
    </row>
    <row r="18370" spans="1:1" x14ac:dyDescent="0.25">
      <c r="A18370">
        <v>18369</v>
      </c>
    </row>
    <row r="18371" spans="1:1" x14ac:dyDescent="0.25">
      <c r="A18371">
        <v>18370</v>
      </c>
    </row>
    <row r="18372" spans="1:1" x14ac:dyDescent="0.25">
      <c r="A18372">
        <v>18371</v>
      </c>
    </row>
    <row r="18373" spans="1:1" x14ac:dyDescent="0.25">
      <c r="A18373">
        <v>18372</v>
      </c>
    </row>
    <row r="18374" spans="1:1" x14ac:dyDescent="0.25">
      <c r="A18374">
        <v>18373</v>
      </c>
    </row>
    <row r="18375" spans="1:1" x14ac:dyDescent="0.25">
      <c r="A18375">
        <v>18374</v>
      </c>
    </row>
    <row r="18376" spans="1:1" x14ac:dyDescent="0.25">
      <c r="A18376">
        <v>18375</v>
      </c>
    </row>
    <row r="18377" spans="1:1" x14ac:dyDescent="0.25">
      <c r="A18377">
        <v>18376</v>
      </c>
    </row>
    <row r="18378" spans="1:1" x14ac:dyDescent="0.25">
      <c r="A18378">
        <v>18377</v>
      </c>
    </row>
    <row r="18379" spans="1:1" x14ac:dyDescent="0.25">
      <c r="A18379">
        <v>18378</v>
      </c>
    </row>
    <row r="18380" spans="1:1" x14ac:dyDescent="0.25">
      <c r="A18380">
        <v>18379</v>
      </c>
    </row>
    <row r="18381" spans="1:1" x14ac:dyDescent="0.25">
      <c r="A18381">
        <v>18380</v>
      </c>
    </row>
    <row r="18382" spans="1:1" x14ac:dyDescent="0.25">
      <c r="A18382">
        <v>18381</v>
      </c>
    </row>
    <row r="18383" spans="1:1" x14ac:dyDescent="0.25">
      <c r="A18383">
        <v>18382</v>
      </c>
    </row>
    <row r="18384" spans="1:1" x14ac:dyDescent="0.25">
      <c r="A18384">
        <v>18383</v>
      </c>
    </row>
    <row r="18385" spans="1:1" x14ac:dyDescent="0.25">
      <c r="A18385">
        <v>18384</v>
      </c>
    </row>
    <row r="18386" spans="1:1" x14ac:dyDescent="0.25">
      <c r="A18386">
        <v>18385</v>
      </c>
    </row>
    <row r="18387" spans="1:1" x14ac:dyDescent="0.25">
      <c r="A18387">
        <v>18386</v>
      </c>
    </row>
    <row r="18388" spans="1:1" x14ac:dyDescent="0.25">
      <c r="A18388">
        <v>18387</v>
      </c>
    </row>
    <row r="18389" spans="1:1" x14ac:dyDescent="0.25">
      <c r="A18389">
        <v>18388</v>
      </c>
    </row>
    <row r="18390" spans="1:1" x14ac:dyDescent="0.25">
      <c r="A18390">
        <v>18389</v>
      </c>
    </row>
    <row r="18391" spans="1:1" x14ac:dyDescent="0.25">
      <c r="A18391">
        <v>18390</v>
      </c>
    </row>
    <row r="18392" spans="1:1" x14ac:dyDescent="0.25">
      <c r="A18392">
        <v>18391</v>
      </c>
    </row>
    <row r="18393" spans="1:1" x14ac:dyDescent="0.25">
      <c r="A18393">
        <v>18392</v>
      </c>
    </row>
    <row r="18394" spans="1:1" x14ac:dyDescent="0.25">
      <c r="A18394">
        <v>18393</v>
      </c>
    </row>
    <row r="18395" spans="1:1" x14ac:dyDescent="0.25">
      <c r="A18395">
        <v>18394</v>
      </c>
    </row>
    <row r="18396" spans="1:1" x14ac:dyDescent="0.25">
      <c r="A18396">
        <v>18395</v>
      </c>
    </row>
    <row r="18397" spans="1:1" x14ac:dyDescent="0.25">
      <c r="A18397">
        <v>18396</v>
      </c>
    </row>
    <row r="18398" spans="1:1" x14ac:dyDescent="0.25">
      <c r="A18398">
        <v>18397</v>
      </c>
    </row>
    <row r="18399" spans="1:1" x14ac:dyDescent="0.25">
      <c r="A18399">
        <v>18398</v>
      </c>
    </row>
    <row r="18400" spans="1:1" x14ac:dyDescent="0.25">
      <c r="A18400">
        <v>18399</v>
      </c>
    </row>
    <row r="18401" spans="1:1" x14ac:dyDescent="0.25">
      <c r="A18401">
        <v>18400</v>
      </c>
    </row>
    <row r="18402" spans="1:1" x14ac:dyDescent="0.25">
      <c r="A18402">
        <v>18401</v>
      </c>
    </row>
    <row r="18403" spans="1:1" x14ac:dyDescent="0.25">
      <c r="A18403">
        <v>18402</v>
      </c>
    </row>
    <row r="18404" spans="1:1" x14ac:dyDescent="0.25">
      <c r="A18404">
        <v>18403</v>
      </c>
    </row>
    <row r="18405" spans="1:1" x14ac:dyDescent="0.25">
      <c r="A18405">
        <v>18404</v>
      </c>
    </row>
    <row r="18406" spans="1:1" x14ac:dyDescent="0.25">
      <c r="A18406">
        <v>18405</v>
      </c>
    </row>
    <row r="18407" spans="1:1" x14ac:dyDescent="0.25">
      <c r="A18407">
        <v>18406</v>
      </c>
    </row>
    <row r="18408" spans="1:1" x14ac:dyDescent="0.25">
      <c r="A18408">
        <v>18407</v>
      </c>
    </row>
    <row r="18409" spans="1:1" x14ac:dyDescent="0.25">
      <c r="A18409">
        <v>18408</v>
      </c>
    </row>
    <row r="18410" spans="1:1" x14ac:dyDescent="0.25">
      <c r="A18410">
        <v>18409</v>
      </c>
    </row>
    <row r="18411" spans="1:1" x14ac:dyDescent="0.25">
      <c r="A18411">
        <v>18410</v>
      </c>
    </row>
    <row r="18412" spans="1:1" x14ac:dyDescent="0.25">
      <c r="A18412">
        <v>18411</v>
      </c>
    </row>
    <row r="18413" spans="1:1" x14ac:dyDescent="0.25">
      <c r="A18413">
        <v>18412</v>
      </c>
    </row>
    <row r="18414" spans="1:1" x14ac:dyDescent="0.25">
      <c r="A18414">
        <v>18413</v>
      </c>
    </row>
    <row r="18415" spans="1:1" x14ac:dyDescent="0.25">
      <c r="A18415">
        <v>18414</v>
      </c>
    </row>
    <row r="18416" spans="1:1" x14ac:dyDescent="0.25">
      <c r="A18416">
        <v>18415</v>
      </c>
    </row>
    <row r="18417" spans="1:1" x14ac:dyDescent="0.25">
      <c r="A18417">
        <v>18416</v>
      </c>
    </row>
    <row r="18418" spans="1:1" x14ac:dyDescent="0.25">
      <c r="A18418">
        <v>18417</v>
      </c>
    </row>
    <row r="18419" spans="1:1" x14ac:dyDescent="0.25">
      <c r="A18419">
        <v>18418</v>
      </c>
    </row>
    <row r="18420" spans="1:1" x14ac:dyDescent="0.25">
      <c r="A18420">
        <v>18419</v>
      </c>
    </row>
    <row r="18421" spans="1:1" x14ac:dyDescent="0.25">
      <c r="A18421">
        <v>18420</v>
      </c>
    </row>
    <row r="18422" spans="1:1" x14ac:dyDescent="0.25">
      <c r="A18422">
        <v>18421</v>
      </c>
    </row>
    <row r="18423" spans="1:1" x14ac:dyDescent="0.25">
      <c r="A18423">
        <v>18422</v>
      </c>
    </row>
    <row r="18424" spans="1:1" x14ac:dyDescent="0.25">
      <c r="A18424">
        <v>18423</v>
      </c>
    </row>
    <row r="18425" spans="1:1" x14ac:dyDescent="0.25">
      <c r="A18425">
        <v>18424</v>
      </c>
    </row>
    <row r="18426" spans="1:1" x14ac:dyDescent="0.25">
      <c r="A18426">
        <v>18425</v>
      </c>
    </row>
    <row r="18427" spans="1:1" x14ac:dyDescent="0.25">
      <c r="A18427">
        <v>18426</v>
      </c>
    </row>
    <row r="18428" spans="1:1" x14ac:dyDescent="0.25">
      <c r="A18428">
        <v>18427</v>
      </c>
    </row>
    <row r="18429" spans="1:1" x14ac:dyDescent="0.25">
      <c r="A18429">
        <v>18428</v>
      </c>
    </row>
    <row r="18430" spans="1:1" x14ac:dyDescent="0.25">
      <c r="A18430">
        <v>18429</v>
      </c>
    </row>
    <row r="18431" spans="1:1" x14ac:dyDescent="0.25">
      <c r="A18431">
        <v>18430</v>
      </c>
    </row>
    <row r="18432" spans="1:1" x14ac:dyDescent="0.25">
      <c r="A18432">
        <v>18431</v>
      </c>
    </row>
    <row r="18433" spans="1:1" x14ac:dyDescent="0.25">
      <c r="A18433">
        <v>18432</v>
      </c>
    </row>
    <row r="18434" spans="1:1" x14ac:dyDescent="0.25">
      <c r="A18434">
        <v>18433</v>
      </c>
    </row>
    <row r="18435" spans="1:1" x14ac:dyDescent="0.25">
      <c r="A18435">
        <v>18434</v>
      </c>
    </row>
    <row r="18436" spans="1:1" x14ac:dyDescent="0.25">
      <c r="A18436">
        <v>18435</v>
      </c>
    </row>
    <row r="18437" spans="1:1" x14ac:dyDescent="0.25">
      <c r="A18437">
        <v>18436</v>
      </c>
    </row>
    <row r="18438" spans="1:1" x14ac:dyDescent="0.25">
      <c r="A18438">
        <v>18437</v>
      </c>
    </row>
    <row r="18439" spans="1:1" x14ac:dyDescent="0.25">
      <c r="A18439">
        <v>18438</v>
      </c>
    </row>
    <row r="18440" spans="1:1" x14ac:dyDescent="0.25">
      <c r="A18440">
        <v>18439</v>
      </c>
    </row>
    <row r="18441" spans="1:1" x14ac:dyDescent="0.25">
      <c r="A18441">
        <v>18440</v>
      </c>
    </row>
    <row r="18442" spans="1:1" x14ac:dyDescent="0.25">
      <c r="A18442">
        <v>18441</v>
      </c>
    </row>
    <row r="18443" spans="1:1" x14ac:dyDescent="0.25">
      <c r="A18443">
        <v>18442</v>
      </c>
    </row>
    <row r="18444" spans="1:1" x14ac:dyDescent="0.25">
      <c r="A18444">
        <v>18443</v>
      </c>
    </row>
    <row r="18445" spans="1:1" x14ac:dyDescent="0.25">
      <c r="A18445">
        <v>18444</v>
      </c>
    </row>
    <row r="18446" spans="1:1" x14ac:dyDescent="0.25">
      <c r="A18446">
        <v>18445</v>
      </c>
    </row>
    <row r="18447" spans="1:1" x14ac:dyDescent="0.25">
      <c r="A18447">
        <v>18446</v>
      </c>
    </row>
    <row r="18448" spans="1:1" x14ac:dyDescent="0.25">
      <c r="A18448">
        <v>18447</v>
      </c>
    </row>
    <row r="18449" spans="1:1" x14ac:dyDescent="0.25">
      <c r="A18449">
        <v>18448</v>
      </c>
    </row>
    <row r="18450" spans="1:1" x14ac:dyDescent="0.25">
      <c r="A18450">
        <v>18449</v>
      </c>
    </row>
    <row r="18451" spans="1:1" x14ac:dyDescent="0.25">
      <c r="A18451">
        <v>18450</v>
      </c>
    </row>
    <row r="18452" spans="1:1" x14ac:dyDescent="0.25">
      <c r="A18452">
        <v>18451</v>
      </c>
    </row>
    <row r="18453" spans="1:1" x14ac:dyDescent="0.25">
      <c r="A18453">
        <v>18452</v>
      </c>
    </row>
    <row r="18454" spans="1:1" x14ac:dyDescent="0.25">
      <c r="A18454">
        <v>18453</v>
      </c>
    </row>
    <row r="18455" spans="1:1" x14ac:dyDescent="0.25">
      <c r="A18455">
        <v>18454</v>
      </c>
    </row>
    <row r="18456" spans="1:1" x14ac:dyDescent="0.25">
      <c r="A18456">
        <v>18455</v>
      </c>
    </row>
    <row r="18457" spans="1:1" x14ac:dyDescent="0.25">
      <c r="A18457">
        <v>18456</v>
      </c>
    </row>
    <row r="18458" spans="1:1" x14ac:dyDescent="0.25">
      <c r="A18458">
        <v>18457</v>
      </c>
    </row>
    <row r="18459" spans="1:1" x14ac:dyDescent="0.25">
      <c r="A18459">
        <v>18458</v>
      </c>
    </row>
    <row r="18460" spans="1:1" x14ac:dyDescent="0.25">
      <c r="A18460">
        <v>18459</v>
      </c>
    </row>
    <row r="18461" spans="1:1" x14ac:dyDescent="0.25">
      <c r="A18461">
        <v>18460</v>
      </c>
    </row>
    <row r="18462" spans="1:1" x14ac:dyDescent="0.25">
      <c r="A18462">
        <v>18461</v>
      </c>
    </row>
    <row r="18463" spans="1:1" x14ac:dyDescent="0.25">
      <c r="A18463">
        <v>18462</v>
      </c>
    </row>
    <row r="18464" spans="1:1" x14ac:dyDescent="0.25">
      <c r="A18464">
        <v>18463</v>
      </c>
    </row>
    <row r="18465" spans="1:1" x14ac:dyDescent="0.25">
      <c r="A18465">
        <v>18464</v>
      </c>
    </row>
    <row r="18466" spans="1:1" x14ac:dyDescent="0.25">
      <c r="A18466">
        <v>18465</v>
      </c>
    </row>
    <row r="18467" spans="1:1" x14ac:dyDescent="0.25">
      <c r="A18467">
        <v>18466</v>
      </c>
    </row>
    <row r="18468" spans="1:1" x14ac:dyDescent="0.25">
      <c r="A18468">
        <v>18467</v>
      </c>
    </row>
    <row r="18469" spans="1:1" x14ac:dyDescent="0.25">
      <c r="A18469">
        <v>18468</v>
      </c>
    </row>
    <row r="18470" spans="1:1" x14ac:dyDescent="0.25">
      <c r="A18470">
        <v>18469</v>
      </c>
    </row>
    <row r="18471" spans="1:1" x14ac:dyDescent="0.25">
      <c r="A18471">
        <v>18470</v>
      </c>
    </row>
    <row r="18472" spans="1:1" x14ac:dyDescent="0.25">
      <c r="A18472">
        <v>18471</v>
      </c>
    </row>
    <row r="18473" spans="1:1" x14ac:dyDescent="0.25">
      <c r="A18473">
        <v>18472</v>
      </c>
    </row>
    <row r="18474" spans="1:1" x14ac:dyDescent="0.25">
      <c r="A18474">
        <v>18473</v>
      </c>
    </row>
    <row r="18475" spans="1:1" x14ac:dyDescent="0.25">
      <c r="A18475">
        <v>18474</v>
      </c>
    </row>
    <row r="18476" spans="1:1" x14ac:dyDescent="0.25">
      <c r="A18476">
        <v>18475</v>
      </c>
    </row>
    <row r="18477" spans="1:1" x14ac:dyDescent="0.25">
      <c r="A18477">
        <v>18476</v>
      </c>
    </row>
    <row r="18478" spans="1:1" x14ac:dyDescent="0.25">
      <c r="A18478">
        <v>18477</v>
      </c>
    </row>
    <row r="18479" spans="1:1" x14ac:dyDescent="0.25">
      <c r="A18479">
        <v>18478</v>
      </c>
    </row>
    <row r="18480" spans="1:1" x14ac:dyDescent="0.25">
      <c r="A18480">
        <v>18479</v>
      </c>
    </row>
    <row r="18481" spans="1:1" x14ac:dyDescent="0.25">
      <c r="A18481">
        <v>18480</v>
      </c>
    </row>
    <row r="18482" spans="1:1" x14ac:dyDescent="0.25">
      <c r="A18482">
        <v>18481</v>
      </c>
    </row>
    <row r="18483" spans="1:1" x14ac:dyDescent="0.25">
      <c r="A18483">
        <v>18482</v>
      </c>
    </row>
    <row r="18484" spans="1:1" x14ac:dyDescent="0.25">
      <c r="A18484">
        <v>18483</v>
      </c>
    </row>
    <row r="18485" spans="1:1" x14ac:dyDescent="0.25">
      <c r="A18485">
        <v>18484</v>
      </c>
    </row>
    <row r="18486" spans="1:1" x14ac:dyDescent="0.25">
      <c r="A18486">
        <v>18485</v>
      </c>
    </row>
    <row r="18487" spans="1:1" x14ac:dyDescent="0.25">
      <c r="A18487">
        <v>18486</v>
      </c>
    </row>
    <row r="18488" spans="1:1" x14ac:dyDescent="0.25">
      <c r="A18488">
        <v>18487</v>
      </c>
    </row>
    <row r="18489" spans="1:1" x14ac:dyDescent="0.25">
      <c r="A18489">
        <v>18488</v>
      </c>
    </row>
    <row r="18490" spans="1:1" x14ac:dyDescent="0.25">
      <c r="A18490">
        <v>18489</v>
      </c>
    </row>
    <row r="18491" spans="1:1" x14ac:dyDescent="0.25">
      <c r="A18491">
        <v>18490</v>
      </c>
    </row>
    <row r="18492" spans="1:1" x14ac:dyDescent="0.25">
      <c r="A18492">
        <v>18491</v>
      </c>
    </row>
    <row r="18493" spans="1:1" x14ac:dyDescent="0.25">
      <c r="A18493">
        <v>18492</v>
      </c>
    </row>
    <row r="18494" spans="1:1" x14ac:dyDescent="0.25">
      <c r="A18494">
        <v>18493</v>
      </c>
    </row>
    <row r="18495" spans="1:1" x14ac:dyDescent="0.25">
      <c r="A18495">
        <v>18494</v>
      </c>
    </row>
    <row r="18496" spans="1:1" x14ac:dyDescent="0.25">
      <c r="A18496">
        <v>18495</v>
      </c>
    </row>
    <row r="18497" spans="1:1" x14ac:dyDescent="0.25">
      <c r="A18497">
        <v>18496</v>
      </c>
    </row>
    <row r="18498" spans="1:1" x14ac:dyDescent="0.25">
      <c r="A18498">
        <v>18497</v>
      </c>
    </row>
    <row r="18499" spans="1:1" x14ac:dyDescent="0.25">
      <c r="A18499">
        <v>18498</v>
      </c>
    </row>
    <row r="18500" spans="1:1" x14ac:dyDescent="0.25">
      <c r="A18500">
        <v>18499</v>
      </c>
    </row>
    <row r="18501" spans="1:1" x14ac:dyDescent="0.25">
      <c r="A18501">
        <v>18500</v>
      </c>
    </row>
    <row r="18502" spans="1:1" x14ac:dyDescent="0.25">
      <c r="A18502">
        <v>18501</v>
      </c>
    </row>
    <row r="18503" spans="1:1" x14ac:dyDescent="0.25">
      <c r="A18503">
        <v>18502</v>
      </c>
    </row>
    <row r="18504" spans="1:1" x14ac:dyDescent="0.25">
      <c r="A18504">
        <v>18503</v>
      </c>
    </row>
    <row r="18505" spans="1:1" x14ac:dyDescent="0.25">
      <c r="A18505">
        <v>18504</v>
      </c>
    </row>
    <row r="18506" spans="1:1" x14ac:dyDescent="0.25">
      <c r="A18506">
        <v>18505</v>
      </c>
    </row>
    <row r="18507" spans="1:1" x14ac:dyDescent="0.25">
      <c r="A18507">
        <v>18506</v>
      </c>
    </row>
    <row r="18508" spans="1:1" x14ac:dyDescent="0.25">
      <c r="A18508">
        <v>18507</v>
      </c>
    </row>
    <row r="18509" spans="1:1" x14ac:dyDescent="0.25">
      <c r="A18509">
        <v>18508</v>
      </c>
    </row>
    <row r="18510" spans="1:1" x14ac:dyDescent="0.25">
      <c r="A18510">
        <v>18509</v>
      </c>
    </row>
    <row r="18511" spans="1:1" x14ac:dyDescent="0.25">
      <c r="A18511">
        <v>18510</v>
      </c>
    </row>
    <row r="18512" spans="1:1" x14ac:dyDescent="0.25">
      <c r="A18512">
        <v>18511</v>
      </c>
    </row>
    <row r="18513" spans="1:1" x14ac:dyDescent="0.25">
      <c r="A18513">
        <v>18512</v>
      </c>
    </row>
    <row r="18514" spans="1:1" x14ac:dyDescent="0.25">
      <c r="A18514">
        <v>18513</v>
      </c>
    </row>
    <row r="18515" spans="1:1" x14ac:dyDescent="0.25">
      <c r="A18515">
        <v>18514</v>
      </c>
    </row>
    <row r="18516" spans="1:1" x14ac:dyDescent="0.25">
      <c r="A18516">
        <v>18515</v>
      </c>
    </row>
    <row r="18517" spans="1:1" x14ac:dyDescent="0.25">
      <c r="A18517">
        <v>18516</v>
      </c>
    </row>
    <row r="18518" spans="1:1" x14ac:dyDescent="0.25">
      <c r="A18518">
        <v>18517</v>
      </c>
    </row>
    <row r="18519" spans="1:1" x14ac:dyDescent="0.25">
      <c r="A18519">
        <v>18518</v>
      </c>
    </row>
    <row r="18520" spans="1:1" x14ac:dyDescent="0.25">
      <c r="A18520">
        <v>18519</v>
      </c>
    </row>
    <row r="18521" spans="1:1" x14ac:dyDescent="0.25">
      <c r="A18521">
        <v>18520</v>
      </c>
    </row>
    <row r="18522" spans="1:1" x14ac:dyDescent="0.25">
      <c r="A18522">
        <v>18521</v>
      </c>
    </row>
    <row r="18523" spans="1:1" x14ac:dyDescent="0.25">
      <c r="A18523">
        <v>18522</v>
      </c>
    </row>
    <row r="18524" spans="1:1" x14ac:dyDescent="0.25">
      <c r="A18524">
        <v>18523</v>
      </c>
    </row>
    <row r="18525" spans="1:1" x14ac:dyDescent="0.25">
      <c r="A18525">
        <v>18524</v>
      </c>
    </row>
    <row r="18526" spans="1:1" x14ac:dyDescent="0.25">
      <c r="A18526">
        <v>18525</v>
      </c>
    </row>
    <row r="18527" spans="1:1" x14ac:dyDescent="0.25">
      <c r="A18527">
        <v>18526</v>
      </c>
    </row>
    <row r="18528" spans="1:1" x14ac:dyDescent="0.25">
      <c r="A18528">
        <v>18527</v>
      </c>
    </row>
    <row r="18529" spans="1:1" x14ac:dyDescent="0.25">
      <c r="A18529">
        <v>18528</v>
      </c>
    </row>
    <row r="18530" spans="1:1" x14ac:dyDescent="0.25">
      <c r="A18530">
        <v>18529</v>
      </c>
    </row>
    <row r="18531" spans="1:1" x14ac:dyDescent="0.25">
      <c r="A18531">
        <v>18530</v>
      </c>
    </row>
    <row r="18532" spans="1:1" x14ac:dyDescent="0.25">
      <c r="A18532">
        <v>18531</v>
      </c>
    </row>
    <row r="18533" spans="1:1" x14ac:dyDescent="0.25">
      <c r="A18533">
        <v>18532</v>
      </c>
    </row>
    <row r="18534" spans="1:1" x14ac:dyDescent="0.25">
      <c r="A18534">
        <v>18533</v>
      </c>
    </row>
    <row r="18535" spans="1:1" x14ac:dyDescent="0.25">
      <c r="A18535">
        <v>18534</v>
      </c>
    </row>
    <row r="18536" spans="1:1" x14ac:dyDescent="0.25">
      <c r="A18536">
        <v>18535</v>
      </c>
    </row>
    <row r="18537" spans="1:1" x14ac:dyDescent="0.25">
      <c r="A18537">
        <v>18536</v>
      </c>
    </row>
    <row r="18538" spans="1:1" x14ac:dyDescent="0.25">
      <c r="A18538">
        <v>18537</v>
      </c>
    </row>
    <row r="18539" spans="1:1" x14ac:dyDescent="0.25">
      <c r="A18539">
        <v>18538</v>
      </c>
    </row>
    <row r="18540" spans="1:1" x14ac:dyDescent="0.25">
      <c r="A18540">
        <v>18539</v>
      </c>
    </row>
    <row r="18541" spans="1:1" x14ac:dyDescent="0.25">
      <c r="A18541">
        <v>18540</v>
      </c>
    </row>
    <row r="18542" spans="1:1" x14ac:dyDescent="0.25">
      <c r="A18542">
        <v>18541</v>
      </c>
    </row>
    <row r="18543" spans="1:1" x14ac:dyDescent="0.25">
      <c r="A18543">
        <v>18542</v>
      </c>
    </row>
    <row r="18544" spans="1:1" x14ac:dyDescent="0.25">
      <c r="A18544">
        <v>18543</v>
      </c>
    </row>
    <row r="18545" spans="1:1" x14ac:dyDescent="0.25">
      <c r="A18545">
        <v>18544</v>
      </c>
    </row>
    <row r="18546" spans="1:1" x14ac:dyDescent="0.25">
      <c r="A18546">
        <v>18545</v>
      </c>
    </row>
    <row r="18547" spans="1:1" x14ac:dyDescent="0.25">
      <c r="A18547">
        <v>18546</v>
      </c>
    </row>
    <row r="18548" spans="1:1" x14ac:dyDescent="0.25">
      <c r="A18548">
        <v>18547</v>
      </c>
    </row>
    <row r="18549" spans="1:1" x14ac:dyDescent="0.25">
      <c r="A18549">
        <v>18548</v>
      </c>
    </row>
    <row r="18550" spans="1:1" x14ac:dyDescent="0.25">
      <c r="A18550">
        <v>18549</v>
      </c>
    </row>
    <row r="18551" spans="1:1" x14ac:dyDescent="0.25">
      <c r="A18551">
        <v>18550</v>
      </c>
    </row>
    <row r="18552" spans="1:1" x14ac:dyDescent="0.25">
      <c r="A18552">
        <v>18551</v>
      </c>
    </row>
    <row r="18553" spans="1:1" x14ac:dyDescent="0.25">
      <c r="A18553">
        <v>18552</v>
      </c>
    </row>
    <row r="18554" spans="1:1" x14ac:dyDescent="0.25">
      <c r="A18554">
        <v>18553</v>
      </c>
    </row>
    <row r="18555" spans="1:1" x14ac:dyDescent="0.25">
      <c r="A18555">
        <v>18554</v>
      </c>
    </row>
    <row r="18556" spans="1:1" x14ac:dyDescent="0.25">
      <c r="A18556">
        <v>18555</v>
      </c>
    </row>
    <row r="18557" spans="1:1" x14ac:dyDescent="0.25">
      <c r="A18557">
        <v>18556</v>
      </c>
    </row>
    <row r="18558" spans="1:1" x14ac:dyDescent="0.25">
      <c r="A18558">
        <v>18557</v>
      </c>
    </row>
    <row r="18559" spans="1:1" x14ac:dyDescent="0.25">
      <c r="A18559">
        <v>18558</v>
      </c>
    </row>
    <row r="18560" spans="1:1" x14ac:dyDescent="0.25">
      <c r="A18560">
        <v>18559</v>
      </c>
    </row>
    <row r="18561" spans="1:1" x14ac:dyDescent="0.25">
      <c r="A18561">
        <v>18560</v>
      </c>
    </row>
    <row r="18562" spans="1:1" x14ac:dyDescent="0.25">
      <c r="A18562">
        <v>18561</v>
      </c>
    </row>
    <row r="18563" spans="1:1" x14ac:dyDescent="0.25">
      <c r="A18563">
        <v>18562</v>
      </c>
    </row>
    <row r="18564" spans="1:1" x14ac:dyDescent="0.25">
      <c r="A18564">
        <v>18563</v>
      </c>
    </row>
    <row r="18565" spans="1:1" x14ac:dyDescent="0.25">
      <c r="A18565">
        <v>18564</v>
      </c>
    </row>
    <row r="18566" spans="1:1" x14ac:dyDescent="0.25">
      <c r="A18566">
        <v>18565</v>
      </c>
    </row>
    <row r="18567" spans="1:1" x14ac:dyDescent="0.25">
      <c r="A18567">
        <v>18566</v>
      </c>
    </row>
    <row r="18568" spans="1:1" x14ac:dyDescent="0.25">
      <c r="A18568">
        <v>18567</v>
      </c>
    </row>
    <row r="18569" spans="1:1" x14ac:dyDescent="0.25">
      <c r="A18569">
        <v>18568</v>
      </c>
    </row>
    <row r="18570" spans="1:1" x14ac:dyDescent="0.25">
      <c r="A18570">
        <v>18569</v>
      </c>
    </row>
    <row r="18571" spans="1:1" x14ac:dyDescent="0.25">
      <c r="A18571">
        <v>18570</v>
      </c>
    </row>
    <row r="18572" spans="1:1" x14ac:dyDescent="0.25">
      <c r="A18572">
        <v>18571</v>
      </c>
    </row>
    <row r="18573" spans="1:1" x14ac:dyDescent="0.25">
      <c r="A18573">
        <v>18572</v>
      </c>
    </row>
    <row r="18574" spans="1:1" x14ac:dyDescent="0.25">
      <c r="A18574">
        <v>18573</v>
      </c>
    </row>
    <row r="18575" spans="1:1" x14ac:dyDescent="0.25">
      <c r="A18575">
        <v>18574</v>
      </c>
    </row>
    <row r="18576" spans="1:1" x14ac:dyDescent="0.25">
      <c r="A18576">
        <v>18575</v>
      </c>
    </row>
    <row r="18577" spans="1:1" x14ac:dyDescent="0.25">
      <c r="A18577">
        <v>18576</v>
      </c>
    </row>
    <row r="18578" spans="1:1" x14ac:dyDescent="0.25">
      <c r="A18578">
        <v>18577</v>
      </c>
    </row>
    <row r="18579" spans="1:1" x14ac:dyDescent="0.25">
      <c r="A18579">
        <v>18578</v>
      </c>
    </row>
    <row r="18580" spans="1:1" x14ac:dyDescent="0.25">
      <c r="A18580">
        <v>18579</v>
      </c>
    </row>
    <row r="18581" spans="1:1" x14ac:dyDescent="0.25">
      <c r="A18581">
        <v>18580</v>
      </c>
    </row>
    <row r="18582" spans="1:1" x14ac:dyDescent="0.25">
      <c r="A18582">
        <v>18581</v>
      </c>
    </row>
    <row r="18583" spans="1:1" x14ac:dyDescent="0.25">
      <c r="A18583">
        <v>18582</v>
      </c>
    </row>
    <row r="18584" spans="1:1" x14ac:dyDescent="0.25">
      <c r="A18584">
        <v>18583</v>
      </c>
    </row>
    <row r="18585" spans="1:1" x14ac:dyDescent="0.25">
      <c r="A18585">
        <v>18584</v>
      </c>
    </row>
    <row r="18586" spans="1:1" x14ac:dyDescent="0.25">
      <c r="A18586">
        <v>18585</v>
      </c>
    </row>
    <row r="18587" spans="1:1" x14ac:dyDescent="0.25">
      <c r="A18587">
        <v>18586</v>
      </c>
    </row>
    <row r="18588" spans="1:1" x14ac:dyDescent="0.25">
      <c r="A18588">
        <v>18587</v>
      </c>
    </row>
    <row r="18589" spans="1:1" x14ac:dyDescent="0.25">
      <c r="A18589">
        <v>18588</v>
      </c>
    </row>
    <row r="18590" spans="1:1" x14ac:dyDescent="0.25">
      <c r="A18590">
        <v>18589</v>
      </c>
    </row>
    <row r="18591" spans="1:1" x14ac:dyDescent="0.25">
      <c r="A18591">
        <v>18590</v>
      </c>
    </row>
    <row r="18592" spans="1:1" x14ac:dyDescent="0.25">
      <c r="A18592">
        <v>18591</v>
      </c>
    </row>
    <row r="18593" spans="1:1" x14ac:dyDescent="0.25">
      <c r="A18593">
        <v>18592</v>
      </c>
    </row>
    <row r="18594" spans="1:1" x14ac:dyDescent="0.25">
      <c r="A18594">
        <v>18593</v>
      </c>
    </row>
    <row r="18595" spans="1:1" x14ac:dyDescent="0.25">
      <c r="A18595">
        <v>18594</v>
      </c>
    </row>
    <row r="18596" spans="1:1" x14ac:dyDescent="0.25">
      <c r="A18596">
        <v>18595</v>
      </c>
    </row>
    <row r="18597" spans="1:1" x14ac:dyDescent="0.25">
      <c r="A18597">
        <v>18596</v>
      </c>
    </row>
    <row r="18598" spans="1:1" x14ac:dyDescent="0.25">
      <c r="A18598">
        <v>18597</v>
      </c>
    </row>
    <row r="18599" spans="1:1" x14ac:dyDescent="0.25">
      <c r="A18599">
        <v>18598</v>
      </c>
    </row>
    <row r="18600" spans="1:1" x14ac:dyDescent="0.25">
      <c r="A18600">
        <v>18599</v>
      </c>
    </row>
    <row r="18601" spans="1:1" x14ac:dyDescent="0.25">
      <c r="A18601">
        <v>18600</v>
      </c>
    </row>
    <row r="18602" spans="1:1" x14ac:dyDescent="0.25">
      <c r="A18602">
        <v>18601</v>
      </c>
    </row>
    <row r="18603" spans="1:1" x14ac:dyDescent="0.25">
      <c r="A18603">
        <v>18602</v>
      </c>
    </row>
    <row r="18604" spans="1:1" x14ac:dyDescent="0.25">
      <c r="A18604">
        <v>18603</v>
      </c>
    </row>
    <row r="18605" spans="1:1" x14ac:dyDescent="0.25">
      <c r="A18605">
        <v>18604</v>
      </c>
    </row>
    <row r="18606" spans="1:1" x14ac:dyDescent="0.25">
      <c r="A18606">
        <v>18605</v>
      </c>
    </row>
    <row r="18607" spans="1:1" x14ac:dyDescent="0.25">
      <c r="A18607">
        <v>18606</v>
      </c>
    </row>
    <row r="18608" spans="1:1" x14ac:dyDescent="0.25">
      <c r="A18608">
        <v>18607</v>
      </c>
    </row>
    <row r="18609" spans="1:1" x14ac:dyDescent="0.25">
      <c r="A18609">
        <v>18608</v>
      </c>
    </row>
    <row r="18610" spans="1:1" x14ac:dyDescent="0.25">
      <c r="A18610">
        <v>18609</v>
      </c>
    </row>
    <row r="18611" spans="1:1" x14ac:dyDescent="0.25">
      <c r="A18611">
        <v>18610</v>
      </c>
    </row>
    <row r="18612" spans="1:1" x14ac:dyDescent="0.25">
      <c r="A18612">
        <v>18611</v>
      </c>
    </row>
    <row r="18613" spans="1:1" x14ac:dyDescent="0.25">
      <c r="A18613">
        <v>18612</v>
      </c>
    </row>
    <row r="18614" spans="1:1" x14ac:dyDescent="0.25">
      <c r="A18614">
        <v>18613</v>
      </c>
    </row>
    <row r="18615" spans="1:1" x14ac:dyDescent="0.25">
      <c r="A18615">
        <v>18614</v>
      </c>
    </row>
    <row r="18616" spans="1:1" x14ac:dyDescent="0.25">
      <c r="A18616">
        <v>18615</v>
      </c>
    </row>
    <row r="18617" spans="1:1" x14ac:dyDescent="0.25">
      <c r="A18617">
        <v>18616</v>
      </c>
    </row>
    <row r="18618" spans="1:1" x14ac:dyDescent="0.25">
      <c r="A18618">
        <v>18617</v>
      </c>
    </row>
    <row r="18619" spans="1:1" x14ac:dyDescent="0.25">
      <c r="A18619">
        <v>18618</v>
      </c>
    </row>
    <row r="18620" spans="1:1" x14ac:dyDescent="0.25">
      <c r="A18620">
        <v>18619</v>
      </c>
    </row>
    <row r="18621" spans="1:1" x14ac:dyDescent="0.25">
      <c r="A18621">
        <v>18620</v>
      </c>
    </row>
    <row r="18622" spans="1:1" x14ac:dyDescent="0.25">
      <c r="A18622">
        <v>18621</v>
      </c>
    </row>
    <row r="18623" spans="1:1" x14ac:dyDescent="0.25">
      <c r="A18623">
        <v>18622</v>
      </c>
    </row>
    <row r="18624" spans="1:1" x14ac:dyDescent="0.25">
      <c r="A18624">
        <v>18623</v>
      </c>
    </row>
    <row r="18625" spans="1:1" x14ac:dyDescent="0.25">
      <c r="A18625">
        <v>18624</v>
      </c>
    </row>
    <row r="18626" spans="1:1" x14ac:dyDescent="0.25">
      <c r="A18626">
        <v>18625</v>
      </c>
    </row>
    <row r="18627" spans="1:1" x14ac:dyDescent="0.25">
      <c r="A18627">
        <v>18626</v>
      </c>
    </row>
    <row r="18628" spans="1:1" x14ac:dyDescent="0.25">
      <c r="A18628">
        <v>18627</v>
      </c>
    </row>
    <row r="18629" spans="1:1" x14ac:dyDescent="0.25">
      <c r="A18629">
        <v>18628</v>
      </c>
    </row>
    <row r="18630" spans="1:1" x14ac:dyDescent="0.25">
      <c r="A18630">
        <v>18629</v>
      </c>
    </row>
    <row r="18631" spans="1:1" x14ac:dyDescent="0.25">
      <c r="A18631">
        <v>18630</v>
      </c>
    </row>
    <row r="18632" spans="1:1" x14ac:dyDescent="0.25">
      <c r="A18632">
        <v>18631</v>
      </c>
    </row>
    <row r="18633" spans="1:1" x14ac:dyDescent="0.25">
      <c r="A18633">
        <v>18632</v>
      </c>
    </row>
    <row r="18634" spans="1:1" x14ac:dyDescent="0.25">
      <c r="A18634">
        <v>18633</v>
      </c>
    </row>
    <row r="18635" spans="1:1" x14ac:dyDescent="0.25">
      <c r="A18635">
        <v>18634</v>
      </c>
    </row>
    <row r="18636" spans="1:1" x14ac:dyDescent="0.25">
      <c r="A18636">
        <v>18635</v>
      </c>
    </row>
    <row r="18637" spans="1:1" x14ac:dyDescent="0.25">
      <c r="A18637">
        <v>18636</v>
      </c>
    </row>
    <row r="18638" spans="1:1" x14ac:dyDescent="0.25">
      <c r="A18638">
        <v>18637</v>
      </c>
    </row>
    <row r="18639" spans="1:1" x14ac:dyDescent="0.25">
      <c r="A18639">
        <v>18638</v>
      </c>
    </row>
    <row r="18640" spans="1:1" x14ac:dyDescent="0.25">
      <c r="A18640">
        <v>18639</v>
      </c>
    </row>
    <row r="18641" spans="1:1" x14ac:dyDescent="0.25">
      <c r="A18641">
        <v>18640</v>
      </c>
    </row>
    <row r="18642" spans="1:1" x14ac:dyDescent="0.25">
      <c r="A18642">
        <v>18641</v>
      </c>
    </row>
    <row r="18643" spans="1:1" x14ac:dyDescent="0.25">
      <c r="A18643">
        <v>18642</v>
      </c>
    </row>
    <row r="18644" spans="1:1" x14ac:dyDescent="0.25">
      <c r="A18644">
        <v>18643</v>
      </c>
    </row>
    <row r="18645" spans="1:1" x14ac:dyDescent="0.25">
      <c r="A18645">
        <v>18644</v>
      </c>
    </row>
    <row r="18646" spans="1:1" x14ac:dyDescent="0.25">
      <c r="A18646">
        <v>18645</v>
      </c>
    </row>
    <row r="18647" spans="1:1" x14ac:dyDescent="0.25">
      <c r="A18647">
        <v>18646</v>
      </c>
    </row>
    <row r="18648" spans="1:1" x14ac:dyDescent="0.25">
      <c r="A18648">
        <v>18647</v>
      </c>
    </row>
    <row r="18649" spans="1:1" x14ac:dyDescent="0.25">
      <c r="A18649">
        <v>18648</v>
      </c>
    </row>
    <row r="18650" spans="1:1" x14ac:dyDescent="0.25">
      <c r="A18650">
        <v>18649</v>
      </c>
    </row>
    <row r="18651" spans="1:1" x14ac:dyDescent="0.25">
      <c r="A18651">
        <v>18650</v>
      </c>
    </row>
    <row r="18652" spans="1:1" x14ac:dyDescent="0.25">
      <c r="A18652">
        <v>18651</v>
      </c>
    </row>
    <row r="18653" spans="1:1" x14ac:dyDescent="0.25">
      <c r="A18653">
        <v>18652</v>
      </c>
    </row>
    <row r="18654" spans="1:1" x14ac:dyDescent="0.25">
      <c r="A18654">
        <v>18653</v>
      </c>
    </row>
    <row r="18655" spans="1:1" x14ac:dyDescent="0.25">
      <c r="A18655">
        <v>18654</v>
      </c>
    </row>
    <row r="18656" spans="1:1" x14ac:dyDescent="0.25">
      <c r="A18656">
        <v>18655</v>
      </c>
    </row>
    <row r="18657" spans="1:1" x14ac:dyDescent="0.25">
      <c r="A18657">
        <v>18656</v>
      </c>
    </row>
    <row r="18658" spans="1:1" x14ac:dyDescent="0.25">
      <c r="A18658">
        <v>18657</v>
      </c>
    </row>
    <row r="18659" spans="1:1" x14ac:dyDescent="0.25">
      <c r="A18659">
        <v>18658</v>
      </c>
    </row>
    <row r="18660" spans="1:1" x14ac:dyDescent="0.25">
      <c r="A18660">
        <v>18659</v>
      </c>
    </row>
    <row r="18661" spans="1:1" x14ac:dyDescent="0.25">
      <c r="A18661">
        <v>18660</v>
      </c>
    </row>
    <row r="18662" spans="1:1" x14ac:dyDescent="0.25">
      <c r="A18662">
        <v>18661</v>
      </c>
    </row>
    <row r="18663" spans="1:1" x14ac:dyDescent="0.25">
      <c r="A18663">
        <v>18662</v>
      </c>
    </row>
    <row r="18664" spans="1:1" x14ac:dyDescent="0.25">
      <c r="A18664">
        <v>18663</v>
      </c>
    </row>
    <row r="18665" spans="1:1" x14ac:dyDescent="0.25">
      <c r="A18665">
        <v>18664</v>
      </c>
    </row>
    <row r="18666" spans="1:1" x14ac:dyDescent="0.25">
      <c r="A18666">
        <v>18665</v>
      </c>
    </row>
    <row r="18667" spans="1:1" x14ac:dyDescent="0.25">
      <c r="A18667">
        <v>18666</v>
      </c>
    </row>
    <row r="18668" spans="1:1" x14ac:dyDescent="0.25">
      <c r="A18668">
        <v>18667</v>
      </c>
    </row>
    <row r="18669" spans="1:1" x14ac:dyDescent="0.25">
      <c r="A18669">
        <v>18668</v>
      </c>
    </row>
    <row r="18670" spans="1:1" x14ac:dyDescent="0.25">
      <c r="A18670">
        <v>18669</v>
      </c>
    </row>
    <row r="18671" spans="1:1" x14ac:dyDescent="0.25">
      <c r="A18671">
        <v>18670</v>
      </c>
    </row>
    <row r="18672" spans="1:1" x14ac:dyDescent="0.25">
      <c r="A18672">
        <v>18671</v>
      </c>
    </row>
    <row r="18673" spans="1:1" x14ac:dyDescent="0.25">
      <c r="A18673">
        <v>18672</v>
      </c>
    </row>
    <row r="18674" spans="1:1" x14ac:dyDescent="0.25">
      <c r="A18674">
        <v>18673</v>
      </c>
    </row>
    <row r="18675" spans="1:1" x14ac:dyDescent="0.25">
      <c r="A18675">
        <v>18674</v>
      </c>
    </row>
    <row r="18676" spans="1:1" x14ac:dyDescent="0.25">
      <c r="A18676">
        <v>18675</v>
      </c>
    </row>
    <row r="18677" spans="1:1" x14ac:dyDescent="0.25">
      <c r="A18677">
        <v>18676</v>
      </c>
    </row>
    <row r="18678" spans="1:1" x14ac:dyDescent="0.25">
      <c r="A18678">
        <v>18677</v>
      </c>
    </row>
    <row r="18679" spans="1:1" x14ac:dyDescent="0.25">
      <c r="A18679">
        <v>18678</v>
      </c>
    </row>
    <row r="18680" spans="1:1" x14ac:dyDescent="0.25">
      <c r="A18680">
        <v>18679</v>
      </c>
    </row>
    <row r="18681" spans="1:1" x14ac:dyDescent="0.25">
      <c r="A18681">
        <v>18680</v>
      </c>
    </row>
    <row r="18682" spans="1:1" x14ac:dyDescent="0.25">
      <c r="A18682">
        <v>18681</v>
      </c>
    </row>
    <row r="18683" spans="1:1" x14ac:dyDescent="0.25">
      <c r="A18683">
        <v>18682</v>
      </c>
    </row>
    <row r="18684" spans="1:1" x14ac:dyDescent="0.25">
      <c r="A18684">
        <v>18683</v>
      </c>
    </row>
    <row r="18685" spans="1:1" x14ac:dyDescent="0.25">
      <c r="A18685">
        <v>18684</v>
      </c>
    </row>
    <row r="18686" spans="1:1" x14ac:dyDescent="0.25">
      <c r="A18686">
        <v>18685</v>
      </c>
    </row>
    <row r="18687" spans="1:1" x14ac:dyDescent="0.25">
      <c r="A18687">
        <v>18686</v>
      </c>
    </row>
    <row r="18688" spans="1:1" x14ac:dyDescent="0.25">
      <c r="A18688">
        <v>18687</v>
      </c>
    </row>
    <row r="18689" spans="1:1" x14ac:dyDescent="0.25">
      <c r="A18689">
        <v>18688</v>
      </c>
    </row>
    <row r="18690" spans="1:1" x14ac:dyDescent="0.25">
      <c r="A18690">
        <v>18689</v>
      </c>
    </row>
    <row r="18691" spans="1:1" x14ac:dyDescent="0.25">
      <c r="A18691">
        <v>18690</v>
      </c>
    </row>
    <row r="18692" spans="1:1" x14ac:dyDescent="0.25">
      <c r="A18692">
        <v>18691</v>
      </c>
    </row>
    <row r="18693" spans="1:1" x14ac:dyDescent="0.25">
      <c r="A18693">
        <v>18692</v>
      </c>
    </row>
    <row r="18694" spans="1:1" x14ac:dyDescent="0.25">
      <c r="A18694">
        <v>18693</v>
      </c>
    </row>
    <row r="18695" spans="1:1" x14ac:dyDescent="0.25">
      <c r="A18695">
        <v>18694</v>
      </c>
    </row>
    <row r="18696" spans="1:1" x14ac:dyDescent="0.25">
      <c r="A18696">
        <v>18695</v>
      </c>
    </row>
    <row r="18697" spans="1:1" x14ac:dyDescent="0.25">
      <c r="A18697">
        <v>18696</v>
      </c>
    </row>
    <row r="18698" spans="1:1" x14ac:dyDescent="0.25">
      <c r="A18698">
        <v>18697</v>
      </c>
    </row>
    <row r="18699" spans="1:1" x14ac:dyDescent="0.25">
      <c r="A18699">
        <v>18698</v>
      </c>
    </row>
    <row r="18700" spans="1:1" x14ac:dyDescent="0.25">
      <c r="A18700">
        <v>18699</v>
      </c>
    </row>
    <row r="18701" spans="1:1" x14ac:dyDescent="0.25">
      <c r="A18701">
        <v>18700</v>
      </c>
    </row>
    <row r="18702" spans="1:1" x14ac:dyDescent="0.25">
      <c r="A18702">
        <v>18701</v>
      </c>
    </row>
    <row r="18703" spans="1:1" x14ac:dyDescent="0.25">
      <c r="A18703">
        <v>18702</v>
      </c>
    </row>
    <row r="18704" spans="1:1" x14ac:dyDescent="0.25">
      <c r="A18704">
        <v>18703</v>
      </c>
    </row>
    <row r="18705" spans="1:1" x14ac:dyDescent="0.25">
      <c r="A18705">
        <v>18704</v>
      </c>
    </row>
    <row r="18706" spans="1:1" x14ac:dyDescent="0.25">
      <c r="A18706">
        <v>18705</v>
      </c>
    </row>
    <row r="18707" spans="1:1" x14ac:dyDescent="0.25">
      <c r="A18707">
        <v>18706</v>
      </c>
    </row>
    <row r="18708" spans="1:1" x14ac:dyDescent="0.25">
      <c r="A18708">
        <v>18707</v>
      </c>
    </row>
    <row r="18709" spans="1:1" x14ac:dyDescent="0.25">
      <c r="A18709">
        <v>18708</v>
      </c>
    </row>
    <row r="18710" spans="1:1" x14ac:dyDescent="0.25">
      <c r="A18710">
        <v>18709</v>
      </c>
    </row>
    <row r="18711" spans="1:1" x14ac:dyDescent="0.25">
      <c r="A18711">
        <v>18710</v>
      </c>
    </row>
    <row r="18712" spans="1:1" x14ac:dyDescent="0.25">
      <c r="A18712">
        <v>18711</v>
      </c>
    </row>
    <row r="18713" spans="1:1" x14ac:dyDescent="0.25">
      <c r="A18713">
        <v>18712</v>
      </c>
    </row>
    <row r="18714" spans="1:1" x14ac:dyDescent="0.25">
      <c r="A18714">
        <v>18713</v>
      </c>
    </row>
    <row r="18715" spans="1:1" x14ac:dyDescent="0.25">
      <c r="A18715">
        <v>18714</v>
      </c>
    </row>
    <row r="18716" spans="1:1" x14ac:dyDescent="0.25">
      <c r="A18716">
        <v>18715</v>
      </c>
    </row>
    <row r="18717" spans="1:1" x14ac:dyDescent="0.25">
      <c r="A18717">
        <v>18716</v>
      </c>
    </row>
    <row r="18718" spans="1:1" x14ac:dyDescent="0.25">
      <c r="A18718">
        <v>18717</v>
      </c>
    </row>
    <row r="18719" spans="1:1" x14ac:dyDescent="0.25">
      <c r="A18719">
        <v>18718</v>
      </c>
    </row>
    <row r="18720" spans="1:1" x14ac:dyDescent="0.25">
      <c r="A18720">
        <v>18719</v>
      </c>
    </row>
    <row r="18721" spans="1:1" x14ac:dyDescent="0.25">
      <c r="A18721">
        <v>18720</v>
      </c>
    </row>
    <row r="18722" spans="1:1" x14ac:dyDescent="0.25">
      <c r="A18722">
        <v>18721</v>
      </c>
    </row>
    <row r="18723" spans="1:1" x14ac:dyDescent="0.25">
      <c r="A18723">
        <v>18722</v>
      </c>
    </row>
    <row r="18724" spans="1:1" x14ac:dyDescent="0.25">
      <c r="A18724">
        <v>18723</v>
      </c>
    </row>
    <row r="18725" spans="1:1" x14ac:dyDescent="0.25">
      <c r="A18725">
        <v>18724</v>
      </c>
    </row>
    <row r="18726" spans="1:1" x14ac:dyDescent="0.25">
      <c r="A18726">
        <v>18725</v>
      </c>
    </row>
    <row r="18727" spans="1:1" x14ac:dyDescent="0.25">
      <c r="A18727">
        <v>18726</v>
      </c>
    </row>
    <row r="18728" spans="1:1" x14ac:dyDescent="0.25">
      <c r="A18728">
        <v>18727</v>
      </c>
    </row>
    <row r="18729" spans="1:1" x14ac:dyDescent="0.25">
      <c r="A18729">
        <v>18728</v>
      </c>
    </row>
    <row r="18730" spans="1:1" x14ac:dyDescent="0.25">
      <c r="A18730">
        <v>18729</v>
      </c>
    </row>
    <row r="18731" spans="1:1" x14ac:dyDescent="0.25">
      <c r="A18731">
        <v>18730</v>
      </c>
    </row>
    <row r="18732" spans="1:1" x14ac:dyDescent="0.25">
      <c r="A18732">
        <v>18731</v>
      </c>
    </row>
    <row r="18733" spans="1:1" x14ac:dyDescent="0.25">
      <c r="A18733">
        <v>18732</v>
      </c>
    </row>
    <row r="18734" spans="1:1" x14ac:dyDescent="0.25">
      <c r="A18734">
        <v>18733</v>
      </c>
    </row>
    <row r="18735" spans="1:1" x14ac:dyDescent="0.25">
      <c r="A18735">
        <v>18734</v>
      </c>
    </row>
    <row r="18736" spans="1:1" x14ac:dyDescent="0.25">
      <c r="A18736">
        <v>18735</v>
      </c>
    </row>
    <row r="18737" spans="1:1" x14ac:dyDescent="0.25">
      <c r="A18737">
        <v>18736</v>
      </c>
    </row>
    <row r="18738" spans="1:1" x14ac:dyDescent="0.25">
      <c r="A18738">
        <v>18737</v>
      </c>
    </row>
    <row r="18739" spans="1:1" x14ac:dyDescent="0.25">
      <c r="A18739">
        <v>18738</v>
      </c>
    </row>
    <row r="18740" spans="1:1" x14ac:dyDescent="0.25">
      <c r="A18740">
        <v>18739</v>
      </c>
    </row>
    <row r="18741" spans="1:1" x14ac:dyDescent="0.25">
      <c r="A18741">
        <v>18740</v>
      </c>
    </row>
    <row r="18742" spans="1:1" x14ac:dyDescent="0.25">
      <c r="A18742">
        <v>18741</v>
      </c>
    </row>
    <row r="18743" spans="1:1" x14ac:dyDescent="0.25">
      <c r="A18743">
        <v>18742</v>
      </c>
    </row>
    <row r="18744" spans="1:1" x14ac:dyDescent="0.25">
      <c r="A18744">
        <v>18743</v>
      </c>
    </row>
    <row r="18745" spans="1:1" x14ac:dyDescent="0.25">
      <c r="A18745">
        <v>18744</v>
      </c>
    </row>
    <row r="18746" spans="1:1" x14ac:dyDescent="0.25">
      <c r="A18746">
        <v>18745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943"/>
  <sheetViews>
    <sheetView workbookViewId="0"/>
  </sheetViews>
  <sheetFormatPr defaultRowHeight="15" x14ac:dyDescent="0.25"/>
  <cols>
    <col min="1" max="1" width="6" bestFit="1" customWidth="1"/>
    <col min="2" max="5" width="2" bestFit="1" customWidth="1"/>
    <col min="6" max="6" width="14.85546875" bestFit="1" customWidth="1"/>
    <col min="11" max="12" width="12" bestFit="1" customWidth="1"/>
    <col min="14" max="15" width="4" bestFit="1" customWidth="1"/>
    <col min="16" max="16" width="8.85546875" bestFit="1" customWidth="1"/>
    <col min="17" max="28" width="12" bestFit="1" customWidth="1"/>
    <col min="30" max="30" width="12.5703125" bestFit="1" customWidth="1"/>
    <col min="32" max="32" width="9.5703125" bestFit="1" customWidth="1"/>
    <col min="33" max="33" width="9.28515625" bestFit="1" customWidth="1"/>
    <col min="35" max="35" width="9.28515625" bestFit="1" customWidth="1"/>
    <col min="36" max="36" width="9" bestFit="1" customWidth="1"/>
    <col min="37" max="37" width="9.5703125" bestFit="1" customWidth="1"/>
    <col min="38" max="38" width="9.28515625" bestFit="1" customWidth="1"/>
    <col min="39" max="39" width="9.42578125" bestFit="1" customWidth="1"/>
    <col min="40" max="40" width="9.28515625" bestFit="1" customWidth="1"/>
    <col min="41" max="41" width="9" bestFit="1" customWidth="1"/>
    <col min="42" max="42" width="9.42578125" bestFit="1" customWidth="1"/>
    <col min="44" max="44" width="10.7109375" bestFit="1" customWidth="1"/>
    <col min="45" max="46" width="12" bestFit="1" customWidth="1"/>
    <col min="47" max="47" width="2.85546875" bestFit="1" customWidth="1"/>
    <col min="48" max="49" width="12" bestFit="1" customWidth="1"/>
    <col min="50" max="50" width="3.28515625" bestFit="1" customWidth="1"/>
    <col min="51" max="52" width="12" bestFit="1" customWidth="1"/>
    <col min="53" max="53" width="3" bestFit="1" customWidth="1"/>
    <col min="54" max="55" width="12" bestFit="1" customWidth="1"/>
    <col min="57" max="57" width="8.42578125" bestFit="1" customWidth="1"/>
    <col min="58" max="59" width="12" bestFit="1" customWidth="1"/>
    <col min="60" max="60" width="2.85546875" bestFit="1" customWidth="1"/>
    <col min="61" max="62" width="12" bestFit="1" customWidth="1"/>
    <col min="63" max="63" width="3.28515625" bestFit="1" customWidth="1"/>
    <col min="64" max="65" width="12" bestFit="1" customWidth="1"/>
    <col min="66" max="66" width="3" bestFit="1" customWidth="1"/>
    <col min="67" max="68" width="12" bestFit="1" customWidth="1"/>
    <col min="69" max="69" width="4.85546875" bestFit="1" customWidth="1"/>
    <col min="70" max="73" width="12" bestFit="1" customWidth="1"/>
    <col min="74" max="74" width="13.85546875" bestFit="1" customWidth="1"/>
    <col min="75" max="75" width="13.5703125" bestFit="1" customWidth="1"/>
    <col min="76" max="76" width="14" bestFit="1" customWidth="1"/>
    <col min="77" max="77" width="13.7109375" bestFit="1" customWidth="1"/>
    <col min="78" max="78" width="9.85546875" bestFit="1" customWidth="1"/>
    <col min="79" max="79" width="12" bestFit="1" customWidth="1"/>
    <col min="80" max="80" width="12.140625" bestFit="1" customWidth="1"/>
    <col min="81" max="81" width="12" bestFit="1" customWidth="1"/>
    <col min="82" max="82" width="9.5703125" bestFit="1" customWidth="1"/>
    <col min="83" max="85" width="12" bestFit="1" customWidth="1"/>
    <col min="86" max="86" width="10" bestFit="1" customWidth="1"/>
    <col min="87" max="89" width="12" bestFit="1" customWidth="1"/>
    <col min="90" max="90" width="9.7109375" bestFit="1" customWidth="1"/>
    <col min="91" max="93" width="12" bestFit="1" customWidth="1"/>
    <col min="94" max="94" width="9" bestFit="1" customWidth="1"/>
    <col min="95" max="97" width="12" bestFit="1" customWidth="1"/>
    <col min="98" max="98" width="8.7109375" bestFit="1" customWidth="1"/>
    <col min="99" max="101" width="12" bestFit="1" customWidth="1"/>
    <col min="103" max="105" width="12" bestFit="1" customWidth="1"/>
    <col min="106" max="106" width="8.85546875" bestFit="1" customWidth="1"/>
    <col min="107" max="109" width="12" bestFit="1" customWidth="1"/>
    <col min="111" max="111" width="9.28515625" bestFit="1" customWidth="1"/>
    <col min="112" max="114" width="12" bestFit="1" customWidth="1"/>
    <col min="115" max="115" width="9" bestFit="1" customWidth="1"/>
    <col min="116" max="118" width="12" bestFit="1" customWidth="1"/>
    <col min="119" max="119" width="9.42578125" bestFit="1" customWidth="1"/>
    <col min="120" max="122" width="12" bestFit="1" customWidth="1"/>
    <col min="124" max="126" width="12" bestFit="1" customWidth="1"/>
    <col min="127" max="127" width="8.42578125" bestFit="1" customWidth="1"/>
    <col min="128" max="130" width="12" bestFit="1" customWidth="1"/>
    <col min="131" max="131" width="8.140625" bestFit="1" customWidth="1"/>
    <col min="132" max="134" width="12" bestFit="1" customWidth="1"/>
    <col min="135" max="135" width="8.5703125" bestFit="1" customWidth="1"/>
    <col min="136" max="138" width="12" bestFit="1" customWidth="1"/>
    <col min="139" max="139" width="8.28515625" bestFit="1" customWidth="1"/>
    <col min="140" max="142" width="12" bestFit="1" customWidth="1"/>
    <col min="143" max="143" width="12.28515625" bestFit="1" customWidth="1"/>
    <col min="144" max="144" width="7.42578125" bestFit="1" customWidth="1"/>
    <col min="145" max="145" width="12" bestFit="1" customWidth="1"/>
    <col min="146" max="146" width="11" bestFit="1" customWidth="1"/>
    <col min="147" max="147" width="4.85546875" bestFit="1" customWidth="1"/>
    <col min="148" max="149" width="12" bestFit="1" customWidth="1"/>
    <col min="150" max="150" width="4.85546875" bestFit="1" customWidth="1"/>
    <col min="151" max="151" width="12" bestFit="1" customWidth="1"/>
    <col min="152" max="152" width="11" bestFit="1" customWidth="1"/>
    <col min="153" max="153" width="4.85546875" bestFit="1" customWidth="1"/>
    <col min="154" max="155" width="12" bestFit="1" customWidth="1"/>
    <col min="156" max="156" width="7.42578125" bestFit="1" customWidth="1"/>
    <col min="157" max="157" width="12" bestFit="1" customWidth="1"/>
    <col min="159" max="159" width="12.42578125" bestFit="1" customWidth="1"/>
    <col min="160" max="160" width="12" bestFit="1" customWidth="1"/>
    <col min="161" max="161" width="9.5703125" bestFit="1" customWidth="1"/>
    <col min="162" max="162" width="12" bestFit="1" customWidth="1"/>
  </cols>
  <sheetData>
    <row r="1" spans="1:162" x14ac:dyDescent="0.25">
      <c r="A1">
        <v>200</v>
      </c>
      <c r="F1" t="s">
        <v>9</v>
      </c>
      <c r="K1" t="s">
        <v>214</v>
      </c>
      <c r="L1" t="s">
        <v>213</v>
      </c>
      <c r="N1" t="s">
        <v>215</v>
      </c>
      <c r="O1" t="s">
        <v>216</v>
      </c>
      <c r="P1" t="s">
        <v>252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D1" t="s">
        <v>254</v>
      </c>
      <c r="AE1" t="s">
        <v>255</v>
      </c>
      <c r="AF1" t="s">
        <v>256</v>
      </c>
      <c r="AG1" t="s">
        <v>257</v>
      </c>
      <c r="AH1" t="s">
        <v>258</v>
      </c>
      <c r="AI1" t="s">
        <v>259</v>
      </c>
      <c r="AJ1" t="s">
        <v>260</v>
      </c>
      <c r="AK1" t="s">
        <v>261</v>
      </c>
      <c r="AL1" t="s">
        <v>262</v>
      </c>
      <c r="AM1" t="s">
        <v>263</v>
      </c>
      <c r="AN1" t="s">
        <v>264</v>
      </c>
      <c r="AO1" t="s">
        <v>265</v>
      </c>
      <c r="AP1" t="s">
        <v>266</v>
      </c>
      <c r="AS1" t="s">
        <v>121</v>
      </c>
      <c r="AT1" t="s">
        <v>122</v>
      </c>
      <c r="AV1" t="s">
        <v>123</v>
      </c>
      <c r="AW1" t="s">
        <v>124</v>
      </c>
      <c r="AY1" t="s">
        <v>125</v>
      </c>
      <c r="AZ1" t="s">
        <v>126</v>
      </c>
      <c r="BB1" t="s">
        <v>127</v>
      </c>
      <c r="BC1" t="s">
        <v>128</v>
      </c>
      <c r="BE1" t="s">
        <v>129</v>
      </c>
      <c r="BF1" t="s">
        <v>37</v>
      </c>
      <c r="BG1" t="s">
        <v>38</v>
      </c>
      <c r="BH1" t="s">
        <v>130</v>
      </c>
      <c r="BI1" t="s">
        <v>37</v>
      </c>
      <c r="BJ1" t="s">
        <v>38</v>
      </c>
      <c r="BK1" t="s">
        <v>131</v>
      </c>
      <c r="BL1" t="s">
        <v>37</v>
      </c>
      <c r="BM1" t="s">
        <v>38</v>
      </c>
      <c r="BN1" t="s">
        <v>132</v>
      </c>
      <c r="BO1" t="s">
        <v>37</v>
      </c>
      <c r="BP1" t="s">
        <v>38</v>
      </c>
      <c r="BR1" t="s">
        <v>33</v>
      </c>
      <c r="BS1" t="s">
        <v>34</v>
      </c>
      <c r="BT1" t="s">
        <v>35</v>
      </c>
      <c r="BU1" t="s">
        <v>36</v>
      </c>
      <c r="BV1" t="s">
        <v>135</v>
      </c>
      <c r="BW1" t="s">
        <v>136</v>
      </c>
      <c r="BX1" t="s">
        <v>137</v>
      </c>
      <c r="BY1" t="s">
        <v>138</v>
      </c>
      <c r="BZ1" t="s">
        <v>141</v>
      </c>
      <c r="CA1" t="s">
        <v>97</v>
      </c>
      <c r="CB1" t="s">
        <v>98</v>
      </c>
      <c r="CC1" t="s">
        <v>99</v>
      </c>
      <c r="CD1" t="s">
        <v>142</v>
      </c>
      <c r="CE1" t="s">
        <v>100</v>
      </c>
      <c r="CF1" t="s">
        <v>101</v>
      </c>
      <c r="CG1" t="s">
        <v>102</v>
      </c>
      <c r="CH1" t="s">
        <v>143</v>
      </c>
      <c r="CI1" t="s">
        <v>144</v>
      </c>
      <c r="CJ1" t="s">
        <v>104</v>
      </c>
      <c r="CK1" t="s">
        <v>105</v>
      </c>
      <c r="CL1" t="s">
        <v>145</v>
      </c>
      <c r="CM1" t="s">
        <v>106</v>
      </c>
      <c r="CN1" t="s">
        <v>107</v>
      </c>
      <c r="CO1" t="s">
        <v>108</v>
      </c>
      <c r="CP1" t="s">
        <v>146</v>
      </c>
      <c r="CQ1" t="s">
        <v>109</v>
      </c>
      <c r="CR1" t="s">
        <v>110</v>
      </c>
      <c r="CS1" t="s">
        <v>111</v>
      </c>
      <c r="CT1" t="s">
        <v>147</v>
      </c>
      <c r="CU1" t="s">
        <v>112</v>
      </c>
      <c r="CV1" t="s">
        <v>113</v>
      </c>
      <c r="CW1" t="s">
        <v>114</v>
      </c>
      <c r="CX1" t="s">
        <v>148</v>
      </c>
      <c r="CY1" t="s">
        <v>115</v>
      </c>
      <c r="CZ1" t="s">
        <v>116</v>
      </c>
      <c r="DA1" t="s">
        <v>117</v>
      </c>
      <c r="DB1" t="s">
        <v>149</v>
      </c>
      <c r="DC1" t="s">
        <v>118</v>
      </c>
      <c r="DD1" t="s">
        <v>119</v>
      </c>
      <c r="DE1" t="s">
        <v>120</v>
      </c>
      <c r="DG1" t="s">
        <v>150</v>
      </c>
      <c r="DH1" t="s">
        <v>151</v>
      </c>
      <c r="DI1" t="s">
        <v>152</v>
      </c>
      <c r="DJ1" t="s">
        <v>153</v>
      </c>
      <c r="DK1" t="s">
        <v>154</v>
      </c>
      <c r="DL1" t="s">
        <v>155</v>
      </c>
      <c r="DM1" t="s">
        <v>156</v>
      </c>
      <c r="DN1" t="s">
        <v>157</v>
      </c>
      <c r="DO1" t="s">
        <v>158</v>
      </c>
      <c r="DP1" t="s">
        <v>159</v>
      </c>
      <c r="DQ1" t="s">
        <v>160</v>
      </c>
      <c r="DR1" t="s">
        <v>161</v>
      </c>
      <c r="DS1" t="s">
        <v>162</v>
      </c>
      <c r="DT1" t="s">
        <v>163</v>
      </c>
      <c r="DU1" t="s">
        <v>164</v>
      </c>
      <c r="DV1" t="s">
        <v>165</v>
      </c>
      <c r="DW1" t="s">
        <v>166</v>
      </c>
      <c r="DX1" t="s">
        <v>167</v>
      </c>
      <c r="DY1" t="s">
        <v>168</v>
      </c>
      <c r="DZ1" t="s">
        <v>169</v>
      </c>
      <c r="EA1" t="s">
        <v>170</v>
      </c>
      <c r="EB1" t="s">
        <v>171</v>
      </c>
      <c r="EC1" t="s">
        <v>172</v>
      </c>
      <c r="ED1" t="s">
        <v>173</v>
      </c>
      <c r="EE1" t="s">
        <v>174</v>
      </c>
      <c r="EF1" t="s">
        <v>175</v>
      </c>
      <c r="EG1" t="s">
        <v>176</v>
      </c>
      <c r="EH1" t="s">
        <v>177</v>
      </c>
      <c r="EI1" t="s">
        <v>178</v>
      </c>
      <c r="EJ1" t="s">
        <v>179</v>
      </c>
      <c r="EK1" t="s">
        <v>180</v>
      </c>
      <c r="EL1" t="s">
        <v>181</v>
      </c>
      <c r="EN1" t="s">
        <v>189</v>
      </c>
      <c r="EO1" t="s">
        <v>190</v>
      </c>
      <c r="EP1" t="s">
        <v>191</v>
      </c>
      <c r="ER1" t="s">
        <v>39</v>
      </c>
      <c r="ES1" t="s">
        <v>40</v>
      </c>
      <c r="EU1" t="s">
        <v>41</v>
      </c>
      <c r="EV1" t="s">
        <v>42</v>
      </c>
      <c r="EX1" t="s">
        <v>43</v>
      </c>
      <c r="EY1" t="s">
        <v>44</v>
      </c>
      <c r="EZ1" t="s">
        <v>247</v>
      </c>
      <c r="FA1">
        <v>93.113321764047257</v>
      </c>
      <c r="FC1" t="s">
        <v>209</v>
      </c>
      <c r="FD1" t="s">
        <v>212</v>
      </c>
      <c r="FE1" t="s">
        <v>271</v>
      </c>
    </row>
    <row r="2" spans="1:162" x14ac:dyDescent="0.25">
      <c r="A2">
        <v>1</v>
      </c>
      <c r="K2">
        <v>91.025641025641022</v>
      </c>
      <c r="L2">
        <v>78</v>
      </c>
      <c r="N2">
        <v>100</v>
      </c>
      <c r="O2">
        <v>100</v>
      </c>
      <c r="P2" t="s">
        <v>253</v>
      </c>
      <c r="Q2">
        <v>0.47430807360071686</v>
      </c>
      <c r="R2">
        <v>0.39287396448240092</v>
      </c>
      <c r="S2">
        <v>7.04539438661793E-2</v>
      </c>
      <c r="T2">
        <v>0.47015911684924927</v>
      </c>
      <c r="U2">
        <v>0.12429128414826532</v>
      </c>
      <c r="V2">
        <v>0.42542765118076548</v>
      </c>
      <c r="W2">
        <v>0.38702688951188247</v>
      </c>
      <c r="X2">
        <v>0.11205500157095297</v>
      </c>
      <c r="Y2">
        <v>0.40694025815020762</v>
      </c>
      <c r="Z2">
        <v>6.0454771682370269E-2</v>
      </c>
      <c r="AA2">
        <v>0.43274824202376511</v>
      </c>
      <c r="AB2">
        <v>0.40275030492975661</v>
      </c>
      <c r="AD2" t="s">
        <v>253</v>
      </c>
      <c r="AE2" t="e">
        <v>#DIV/0!</v>
      </c>
      <c r="AF2" t="e">
        <v>#DIV/0!</v>
      </c>
      <c r="AG2" t="e">
        <v>#DIV/0!</v>
      </c>
      <c r="AH2" t="e">
        <v>#DIV/0!</v>
      </c>
      <c r="AI2" t="e">
        <v>#DIV/0!</v>
      </c>
      <c r="AJ2" t="e">
        <v>#DIV/0!</v>
      </c>
      <c r="AK2" t="e">
        <v>#DIV/0!</v>
      </c>
      <c r="AL2" t="e">
        <v>#DIV/0!</v>
      </c>
      <c r="AM2" t="e">
        <v>#DIV/0!</v>
      </c>
      <c r="AN2" t="e">
        <v>#DIV/0!</v>
      </c>
      <c r="AO2" t="e">
        <v>#DIV/0!</v>
      </c>
      <c r="AP2" t="e">
        <v>#DIV/0!</v>
      </c>
      <c r="AR2" t="s">
        <v>129</v>
      </c>
      <c r="AS2">
        <v>21.631578947368428</v>
      </c>
      <c r="AT2">
        <v>21.631578947368425</v>
      </c>
      <c r="AU2" t="s">
        <v>130</v>
      </c>
      <c r="AV2">
        <v>21.047619047619047</v>
      </c>
      <c r="AW2">
        <v>22.684210526315788</v>
      </c>
      <c r="AX2" t="s">
        <v>131</v>
      </c>
      <c r="AY2">
        <v>20.476190476190474</v>
      </c>
      <c r="AZ2">
        <v>22.26315789473685</v>
      </c>
      <c r="BA2" t="s">
        <v>132</v>
      </c>
      <c r="BB2">
        <v>23.21052631578948</v>
      </c>
      <c r="BC2">
        <v>19.526315789473685</v>
      </c>
      <c r="BE2" t="s">
        <v>139</v>
      </c>
      <c r="BF2">
        <v>50.010817532341704</v>
      </c>
      <c r="BG2">
        <v>1.5769321529962927</v>
      </c>
      <c r="BI2">
        <v>47.847744948266367</v>
      </c>
      <c r="BJ2">
        <v>3.9335644630249842</v>
      </c>
      <c r="BL2">
        <v>47.443803075348839</v>
      </c>
      <c r="BM2">
        <v>2.8788377037216657</v>
      </c>
      <c r="BO2">
        <v>53.458412471281171</v>
      </c>
      <c r="BP2">
        <v>3.5991929627503656</v>
      </c>
      <c r="BQ2" t="s">
        <v>37</v>
      </c>
      <c r="BR2">
        <v>20.392000773945583</v>
      </c>
      <c r="BS2">
        <v>20.152476160761577</v>
      </c>
      <c r="BT2">
        <v>19.694349869104627</v>
      </c>
      <c r="BU2">
        <v>19.887636924723676</v>
      </c>
      <c r="BV2">
        <v>0.21631578947368424</v>
      </c>
      <c r="BW2">
        <v>0.21842105263157896</v>
      </c>
      <c r="BX2">
        <v>0.21210526315789474</v>
      </c>
      <c r="BY2">
        <v>0.21368421052631581</v>
      </c>
      <c r="BZ2" t="s">
        <v>37</v>
      </c>
      <c r="CA2">
        <v>8.2580280532827803</v>
      </c>
      <c r="CB2">
        <v>21.291441626742117</v>
      </c>
      <c r="CC2">
        <v>81.442121530161984</v>
      </c>
      <c r="CE2">
        <v>7.7248266607534353</v>
      </c>
      <c r="CF2">
        <v>77.250581226553763</v>
      </c>
      <c r="CG2">
        <v>13.539787824684849</v>
      </c>
      <c r="CI2">
        <v>20.763907716996954</v>
      </c>
      <c r="CJ2">
        <v>79.289683198089804</v>
      </c>
      <c r="CK2">
        <v>10.330472049127955</v>
      </c>
      <c r="CM2">
        <v>89.007768797904887</v>
      </c>
      <c r="CN2">
        <v>14.141057214494525</v>
      </c>
      <c r="CO2">
        <v>12.49958533809693</v>
      </c>
      <c r="CQ2">
        <v>3.2534399239204732</v>
      </c>
      <c r="CR2">
        <v>18.198569546395628</v>
      </c>
      <c r="CS2">
        <v>88.246277749710245</v>
      </c>
      <c r="CU2">
        <v>3.0489631403280617</v>
      </c>
      <c r="CV2">
        <v>76.836600076653525</v>
      </c>
      <c r="CW2">
        <v>14.637158023308823</v>
      </c>
      <c r="CY2">
        <v>17.180908984570948</v>
      </c>
      <c r="CZ2">
        <v>77.684100106075746</v>
      </c>
      <c r="DA2">
        <v>13.95501575646631</v>
      </c>
      <c r="DC2">
        <v>82.798484463244193</v>
      </c>
      <c r="DD2">
        <v>14.288018488307539</v>
      </c>
      <c r="DE2">
        <v>13.661150020417756</v>
      </c>
      <c r="DH2">
        <v>8.9473684210526309E-3</v>
      </c>
      <c r="DI2">
        <v>2.4210526315789474E-2</v>
      </c>
      <c r="DJ2">
        <v>8.6842105263157887E-2</v>
      </c>
      <c r="DL2">
        <v>8.9473684210526309E-3</v>
      </c>
      <c r="DM2">
        <v>8.7368421052631581E-2</v>
      </c>
      <c r="DN2">
        <v>1.5526315789473683E-2</v>
      </c>
      <c r="DP2">
        <v>2.3947368421052634E-2</v>
      </c>
      <c r="DQ2">
        <v>8.7368421052631581E-2</v>
      </c>
      <c r="DR2">
        <v>1.131578947368421E-2</v>
      </c>
      <c r="DT2">
        <v>8.6842105263157887E-2</v>
      </c>
      <c r="DU2">
        <v>1.368421052631579E-2</v>
      </c>
      <c r="DV2">
        <v>1.2105263157894737E-2</v>
      </c>
      <c r="DX2">
        <v>3.6842105263157894E-3</v>
      </c>
      <c r="DY2">
        <v>2.0789473684210528E-2</v>
      </c>
      <c r="DZ2">
        <v>9.4736842105263147E-2</v>
      </c>
      <c r="EB2">
        <v>3.3333333333333331E-3</v>
      </c>
      <c r="EC2">
        <v>7.857142857142857E-2</v>
      </c>
      <c r="ED2">
        <v>1.6428571428571428E-2</v>
      </c>
      <c r="EF2">
        <v>1.9047619047619046E-2</v>
      </c>
      <c r="EG2">
        <v>7.857142857142857E-2</v>
      </c>
      <c r="EH2">
        <v>1.4523809523809524E-2</v>
      </c>
      <c r="EJ2">
        <v>9.4736842105263147E-2</v>
      </c>
      <c r="EK2">
        <v>1.8157894736842106E-2</v>
      </c>
      <c r="EL2">
        <v>1.605263157894737E-2</v>
      </c>
      <c r="EM2" t="s">
        <v>183</v>
      </c>
      <c r="EN2">
        <v>1</v>
      </c>
      <c r="EO2">
        <v>0.11001100110011</v>
      </c>
      <c r="EP2">
        <v>5.0000000000000001E-3</v>
      </c>
      <c r="EQ2" t="s">
        <v>37</v>
      </c>
      <c r="ER2">
        <v>1.356379380952381</v>
      </c>
      <c r="ES2">
        <v>3.4873292380952385</v>
      </c>
      <c r="ET2" t="s">
        <v>37</v>
      </c>
      <c r="EU2">
        <v>2.6026567500000004</v>
      </c>
      <c r="EV2">
        <v>4.4383040000000005</v>
      </c>
      <c r="EW2" t="s">
        <v>37</v>
      </c>
      <c r="EX2">
        <v>2.4910920647606392</v>
      </c>
      <c r="EY2">
        <v>3.3743390060872467</v>
      </c>
      <c r="EZ2" t="s">
        <v>248</v>
      </c>
      <c r="FA2">
        <v>93.739338241599171</v>
      </c>
      <c r="FC2">
        <v>0.1607692307692308</v>
      </c>
      <c r="FD2">
        <v>16.774193548387096</v>
      </c>
      <c r="FE2" t="s">
        <v>129</v>
      </c>
      <c r="FF2">
        <v>4.5161290322580641</v>
      </c>
    </row>
    <row r="3" spans="1:162" x14ac:dyDescent="0.25">
      <c r="A3">
        <v>2348</v>
      </c>
      <c r="L3" t="s">
        <v>217</v>
      </c>
      <c r="O3" t="s">
        <v>223</v>
      </c>
      <c r="P3" t="s">
        <v>38</v>
      </c>
      <c r="Q3">
        <v>1.5879384575973154E-2</v>
      </c>
      <c r="R3">
        <v>0.10467220355962512</v>
      </c>
      <c r="S3">
        <v>7.4164296819428085E-2</v>
      </c>
      <c r="T3">
        <v>2.2165692122616279E-2</v>
      </c>
      <c r="U3">
        <v>0.127749638877069</v>
      </c>
      <c r="V3">
        <v>8.3746074692456526E-2</v>
      </c>
      <c r="W3">
        <v>0.10745634513999162</v>
      </c>
      <c r="X3">
        <v>0.11933321542827231</v>
      </c>
      <c r="Y3">
        <v>5.0421929627357295E-2</v>
      </c>
      <c r="Z3">
        <v>6.1349857407068567E-2</v>
      </c>
      <c r="AA3">
        <v>7.4581919541751765E-2</v>
      </c>
      <c r="AB3">
        <v>5.4127412700963412E-2</v>
      </c>
      <c r="AD3" t="s">
        <v>38</v>
      </c>
      <c r="AE3" t="e">
        <v>#DIV/0!</v>
      </c>
      <c r="AF3" t="e">
        <v>#DIV/0!</v>
      </c>
      <c r="AG3" t="e">
        <v>#DIV/0!</v>
      </c>
      <c r="AH3" t="e">
        <v>#DIV/0!</v>
      </c>
      <c r="AI3" t="e">
        <v>#DIV/0!</v>
      </c>
      <c r="AJ3" t="e">
        <v>#DIV/0!</v>
      </c>
      <c r="AK3" t="e">
        <v>#DIV/0!</v>
      </c>
      <c r="AL3" t="e">
        <v>#DIV/0!</v>
      </c>
      <c r="AM3" t="e">
        <v>#DIV/0!</v>
      </c>
      <c r="AN3" t="e">
        <v>#DIV/0!</v>
      </c>
      <c r="AO3" t="e">
        <v>#DIV/0!</v>
      </c>
      <c r="AP3" t="e">
        <v>#DIV/0!</v>
      </c>
      <c r="AS3" t="s">
        <v>37</v>
      </c>
      <c r="AT3" t="s">
        <v>38</v>
      </c>
      <c r="AV3" t="s">
        <v>37</v>
      </c>
      <c r="AW3" t="s">
        <v>38</v>
      </c>
      <c r="AY3" t="s">
        <v>37</v>
      </c>
      <c r="AZ3" t="s">
        <v>38</v>
      </c>
      <c r="BB3" t="s">
        <v>37</v>
      </c>
      <c r="BC3" t="s">
        <v>38</v>
      </c>
      <c r="BE3" t="s">
        <v>140</v>
      </c>
      <c r="BF3">
        <v>49.989182467658296</v>
      </c>
      <c r="BG3">
        <v>1.5769321529962954</v>
      </c>
      <c r="BI3">
        <v>52.15225505173364</v>
      </c>
      <c r="BJ3">
        <v>3.9335644630249882</v>
      </c>
      <c r="BL3">
        <v>52.556196924651175</v>
      </c>
      <c r="BM3">
        <v>2.878837703721667</v>
      </c>
      <c r="BO3">
        <v>45.695587694721944</v>
      </c>
      <c r="BP3">
        <v>4.1542362264518609</v>
      </c>
      <c r="BQ3" t="s">
        <v>38</v>
      </c>
      <c r="BR3">
        <v>4.1254332002413561</v>
      </c>
      <c r="BS3">
        <v>4.4097927034163753</v>
      </c>
      <c r="BT3">
        <v>4.3820416652272014</v>
      </c>
      <c r="BU3">
        <v>4.5745873779751181</v>
      </c>
      <c r="BV3">
        <v>1.4798846169658505E-2</v>
      </c>
      <c r="BW3">
        <v>1.7244373605690391E-2</v>
      </c>
      <c r="BX3">
        <v>1.8507940448605369E-2</v>
      </c>
      <c r="BY3">
        <v>1.2784767983724256E-2</v>
      </c>
      <c r="BZ3" t="s">
        <v>38</v>
      </c>
      <c r="CA3">
        <v>6.320759979975346</v>
      </c>
      <c r="CB3">
        <v>21.402068690463519</v>
      </c>
      <c r="CC3">
        <v>18.837518221156387</v>
      </c>
      <c r="CE3">
        <v>5.980618670354886</v>
      </c>
      <c r="CF3">
        <v>22.87271012282898</v>
      </c>
      <c r="CG3">
        <v>15.572690212027023</v>
      </c>
      <c r="CI3">
        <v>21.924517492907501</v>
      </c>
      <c r="CJ3">
        <v>24.112440369368251</v>
      </c>
      <c r="CK3">
        <v>7.0760090080648217</v>
      </c>
      <c r="CM3">
        <v>15.054139729908536</v>
      </c>
      <c r="CN3">
        <v>16.887172452654156</v>
      </c>
      <c r="CO3">
        <v>7.5735008020655235</v>
      </c>
      <c r="CQ3">
        <v>3.6726102531132052</v>
      </c>
      <c r="CR3">
        <v>23.043356515612498</v>
      </c>
      <c r="CS3">
        <v>14.924957632867878</v>
      </c>
      <c r="CU3">
        <v>3.2624782488499862</v>
      </c>
      <c r="CV3">
        <v>24.584945786273355</v>
      </c>
      <c r="CW3">
        <v>20.596353136704458</v>
      </c>
      <c r="CY3">
        <v>22.309353388796275</v>
      </c>
      <c r="CZ3">
        <v>22.235819196438705</v>
      </c>
      <c r="DA3">
        <v>10.800111834200704</v>
      </c>
      <c r="DC3">
        <v>15.765320846351669</v>
      </c>
      <c r="DD3">
        <v>18.260725954244947</v>
      </c>
      <c r="DE3">
        <v>9.411503147022545</v>
      </c>
      <c r="DH3">
        <v>6.7862089253829614E-3</v>
      </c>
      <c r="DI3">
        <v>2.572629210094525E-2</v>
      </c>
      <c r="DJ3">
        <v>1.6767240407329805E-2</v>
      </c>
      <c r="DL3">
        <v>7.1838838475091534E-3</v>
      </c>
      <c r="DM3">
        <v>2.5460667980928702E-2</v>
      </c>
      <c r="DN3">
        <v>1.7708655827816805E-2</v>
      </c>
      <c r="DP3">
        <v>2.5797230006793206E-2</v>
      </c>
      <c r="DQ3">
        <v>2.5460667980928702E-2</v>
      </c>
      <c r="DR3">
        <v>7.6088591025268212E-3</v>
      </c>
      <c r="DT3">
        <v>1.6767240407329805E-2</v>
      </c>
      <c r="DU3">
        <v>1.5441835784571107E-2</v>
      </c>
      <c r="DV3">
        <v>7.3249553418593561E-3</v>
      </c>
      <c r="DX3">
        <v>4.3595696981716409E-3</v>
      </c>
      <c r="DY3">
        <v>2.7601487374110077E-2</v>
      </c>
      <c r="DZ3">
        <v>1.4188579543903752E-2</v>
      </c>
      <c r="EB3">
        <v>3.651483716701107E-3</v>
      </c>
      <c r="EC3">
        <v>2.2646349437760237E-2</v>
      </c>
      <c r="ED3">
        <v>2.5156652059786153E-2</v>
      </c>
      <c r="EF3">
        <v>2.667484993486597E-2</v>
      </c>
      <c r="EG3">
        <v>2.2646349437760237E-2</v>
      </c>
      <c r="EH3">
        <v>1.1391308298957797E-2</v>
      </c>
      <c r="EJ3">
        <v>1.4188579543903752E-2</v>
      </c>
      <c r="EK3">
        <v>2.5723450515682155E-2</v>
      </c>
      <c r="EL3">
        <v>1.0875424304420017E-2</v>
      </c>
      <c r="EM3" t="s">
        <v>184</v>
      </c>
      <c r="EN3">
        <v>85</v>
      </c>
      <c r="EO3">
        <v>9.3509350935093511</v>
      </c>
      <c r="EP3">
        <v>0.42499999999999999</v>
      </c>
      <c r="EQ3" t="s">
        <v>38</v>
      </c>
      <c r="ER3">
        <v>0.61398912701606356</v>
      </c>
      <c r="ES3">
        <v>0.6326445298276806</v>
      </c>
      <c r="ET3" t="s">
        <v>38</v>
      </c>
      <c r="EU3">
        <v>0.54024973336978299</v>
      </c>
      <c r="EV3">
        <v>2.0064501398491057</v>
      </c>
      <c r="EW3" t="s">
        <v>38</v>
      </c>
      <c r="EX3">
        <v>1.0672104272999332</v>
      </c>
      <c r="EY3">
        <v>1.1661958419596703</v>
      </c>
      <c r="EZ3" t="s">
        <v>251</v>
      </c>
      <c r="FA3">
        <v>21.397164530577907</v>
      </c>
      <c r="FC3">
        <v>4.0732552818855391E-2</v>
      </c>
      <c r="FE3" t="s">
        <v>130</v>
      </c>
      <c r="FF3">
        <v>4.5161290322580641</v>
      </c>
    </row>
    <row r="4" spans="1:162" x14ac:dyDescent="0.25">
      <c r="A4">
        <v>2349</v>
      </c>
      <c r="L4">
        <v>41.025641025641022</v>
      </c>
      <c r="O4">
        <v>0</v>
      </c>
      <c r="AR4" t="s">
        <v>133</v>
      </c>
      <c r="AS4">
        <v>0.10815789473684213</v>
      </c>
      <c r="AT4">
        <v>7.854674177376713E-3</v>
      </c>
      <c r="AV4">
        <v>0.10523809523809524</v>
      </c>
      <c r="AW4">
        <v>1.6083857627773184E-2</v>
      </c>
      <c r="AY4">
        <v>0.10238095238095238</v>
      </c>
      <c r="AZ4">
        <v>1.3001831372834423E-2</v>
      </c>
      <c r="BB4">
        <v>0.11605263157894739</v>
      </c>
      <c r="BC4">
        <v>1.1616433207651832E-2</v>
      </c>
      <c r="EM4" t="s">
        <v>185</v>
      </c>
      <c r="EN4">
        <v>761</v>
      </c>
      <c r="EO4">
        <v>83.71837183718371</v>
      </c>
      <c r="EP4">
        <v>3.8050000000000002</v>
      </c>
      <c r="FE4" t="s">
        <v>131</v>
      </c>
      <c r="FF4">
        <v>4.5161290322580641</v>
      </c>
    </row>
    <row r="5" spans="1:162" x14ac:dyDescent="0.25">
      <c r="A5">
        <v>2350</v>
      </c>
      <c r="F5" t="s">
        <v>22</v>
      </c>
      <c r="L5" t="s">
        <v>218</v>
      </c>
      <c r="AR5" t="s">
        <v>134</v>
      </c>
      <c r="AS5">
        <v>0.10815789473684212</v>
      </c>
      <c r="AT5">
        <v>8.3683474931483242E-3</v>
      </c>
      <c r="AV5">
        <v>0.11342105263157894</v>
      </c>
      <c r="AW5">
        <v>6.0214043163966738E-3</v>
      </c>
      <c r="AY5">
        <v>0.11131578947368424</v>
      </c>
      <c r="AZ5">
        <v>9.4048015607805808E-3</v>
      </c>
      <c r="BB5">
        <v>9.7631578947368416E-2</v>
      </c>
      <c r="BC5">
        <v>1.0457376590053673E-2</v>
      </c>
      <c r="EM5" t="s">
        <v>186</v>
      </c>
      <c r="EN5">
        <v>62</v>
      </c>
      <c r="EO5">
        <v>6.8206820682068212</v>
      </c>
      <c r="EP5">
        <v>0.31</v>
      </c>
      <c r="FE5" t="s">
        <v>132</v>
      </c>
      <c r="FF5">
        <v>4.5161290322580641</v>
      </c>
    </row>
    <row r="6" spans="1:162" x14ac:dyDescent="0.25">
      <c r="A6">
        <v>2351</v>
      </c>
      <c r="L6">
        <v>50</v>
      </c>
      <c r="EM6" t="s">
        <v>187</v>
      </c>
      <c r="EN6">
        <v>0</v>
      </c>
      <c r="EO6">
        <v>0</v>
      </c>
      <c r="EP6">
        <v>0</v>
      </c>
    </row>
    <row r="7" spans="1:162" x14ac:dyDescent="0.25">
      <c r="A7">
        <v>2352</v>
      </c>
      <c r="L7" t="s">
        <v>219</v>
      </c>
      <c r="EM7" t="s">
        <v>188</v>
      </c>
      <c r="EN7">
        <v>909</v>
      </c>
    </row>
    <row r="8" spans="1:162" x14ac:dyDescent="0.25">
      <c r="A8">
        <v>2353</v>
      </c>
      <c r="L8">
        <v>0</v>
      </c>
    </row>
    <row r="9" spans="1:162" x14ac:dyDescent="0.25">
      <c r="A9">
        <v>2354</v>
      </c>
      <c r="L9" t="s">
        <v>220</v>
      </c>
    </row>
    <row r="10" spans="1:162" x14ac:dyDescent="0.25">
      <c r="A10">
        <v>2355</v>
      </c>
      <c r="L10">
        <v>8.9743589743589745</v>
      </c>
    </row>
    <row r="11" spans="1:162" x14ac:dyDescent="0.25">
      <c r="A11">
        <v>2356</v>
      </c>
    </row>
    <row r="12" spans="1:162" x14ac:dyDescent="0.25">
      <c r="A12">
        <v>2357</v>
      </c>
    </row>
    <row r="13" spans="1:162" x14ac:dyDescent="0.25">
      <c r="A13">
        <v>2358</v>
      </c>
    </row>
    <row r="14" spans="1:162" x14ac:dyDescent="0.25">
      <c r="A14">
        <v>2359</v>
      </c>
    </row>
    <row r="15" spans="1:162" x14ac:dyDescent="0.25">
      <c r="A15">
        <v>2360</v>
      </c>
    </row>
    <row r="16" spans="1:162" x14ac:dyDescent="0.25">
      <c r="A16">
        <v>2361</v>
      </c>
    </row>
    <row r="17" spans="1:3" x14ac:dyDescent="0.25">
      <c r="A17">
        <v>2362</v>
      </c>
      <c r="C17" s="1">
        <v>2</v>
      </c>
    </row>
    <row r="18" spans="1:3" x14ac:dyDescent="0.25">
      <c r="A18">
        <v>2363</v>
      </c>
      <c r="C18" s="1">
        <v>2</v>
      </c>
    </row>
    <row r="19" spans="1:3" x14ac:dyDescent="0.25">
      <c r="A19">
        <v>2364</v>
      </c>
      <c r="C19" s="1">
        <v>2</v>
      </c>
    </row>
    <row r="20" spans="1:3" x14ac:dyDescent="0.25">
      <c r="A20">
        <v>2365</v>
      </c>
      <c r="C20" s="1">
        <v>2</v>
      </c>
    </row>
    <row r="21" spans="1:3" x14ac:dyDescent="0.25">
      <c r="A21">
        <v>2366</v>
      </c>
      <c r="C21" s="1">
        <v>2</v>
      </c>
    </row>
    <row r="22" spans="1:3" x14ac:dyDescent="0.25">
      <c r="A22">
        <v>2367</v>
      </c>
      <c r="C22" s="1">
        <v>2</v>
      </c>
    </row>
    <row r="23" spans="1:3" x14ac:dyDescent="0.25">
      <c r="A23">
        <v>2368</v>
      </c>
      <c r="C23" s="1">
        <v>2</v>
      </c>
    </row>
    <row r="24" spans="1:3" x14ac:dyDescent="0.25">
      <c r="A24">
        <v>2369</v>
      </c>
      <c r="C24" s="1">
        <v>2</v>
      </c>
    </row>
    <row r="25" spans="1:3" x14ac:dyDescent="0.25">
      <c r="A25">
        <v>2370</v>
      </c>
      <c r="C25" s="1">
        <v>2</v>
      </c>
    </row>
    <row r="26" spans="1:3" x14ac:dyDescent="0.25">
      <c r="A26">
        <v>2371</v>
      </c>
      <c r="C26" s="1">
        <v>2</v>
      </c>
    </row>
    <row r="27" spans="1:3" x14ac:dyDescent="0.25">
      <c r="A27">
        <v>2372</v>
      </c>
      <c r="C27" s="1">
        <v>2</v>
      </c>
    </row>
    <row r="28" spans="1:3" x14ac:dyDescent="0.25">
      <c r="A28">
        <v>2373</v>
      </c>
      <c r="C28" s="1">
        <v>2</v>
      </c>
    </row>
    <row r="29" spans="1:3" x14ac:dyDescent="0.25">
      <c r="A29">
        <v>2374</v>
      </c>
      <c r="C29" s="1">
        <v>2</v>
      </c>
    </row>
    <row r="30" spans="1:3" x14ac:dyDescent="0.25">
      <c r="A30">
        <v>2375</v>
      </c>
      <c r="C30" s="1">
        <v>2</v>
      </c>
    </row>
    <row r="31" spans="1:3" x14ac:dyDescent="0.25">
      <c r="A31">
        <v>2376</v>
      </c>
      <c r="C31" s="1">
        <v>2</v>
      </c>
    </row>
    <row r="32" spans="1:3" x14ac:dyDescent="0.25">
      <c r="A32">
        <v>2377</v>
      </c>
      <c r="C32" s="1">
        <v>2</v>
      </c>
    </row>
    <row r="33" spans="1:4" x14ac:dyDescent="0.25">
      <c r="A33">
        <v>2378</v>
      </c>
      <c r="C33" s="1">
        <v>2</v>
      </c>
    </row>
    <row r="34" spans="1:4" x14ac:dyDescent="0.25">
      <c r="A34">
        <v>2379</v>
      </c>
      <c r="C34" s="1">
        <v>2</v>
      </c>
    </row>
    <row r="35" spans="1:4" x14ac:dyDescent="0.25">
      <c r="A35">
        <v>2380</v>
      </c>
      <c r="C35" s="1">
        <v>2</v>
      </c>
    </row>
    <row r="36" spans="1:4" x14ac:dyDescent="0.25">
      <c r="A36">
        <v>2381</v>
      </c>
      <c r="C36" s="1">
        <v>2</v>
      </c>
    </row>
    <row r="37" spans="1:4" x14ac:dyDescent="0.25">
      <c r="A37">
        <v>2382</v>
      </c>
      <c r="C37" s="1">
        <v>2</v>
      </c>
      <c r="D37" s="2">
        <v>3</v>
      </c>
    </row>
    <row r="38" spans="1:4" x14ac:dyDescent="0.25">
      <c r="A38">
        <v>2383</v>
      </c>
      <c r="C38" s="1">
        <v>2</v>
      </c>
      <c r="D38" s="2">
        <v>3</v>
      </c>
    </row>
    <row r="39" spans="1:4" x14ac:dyDescent="0.25">
      <c r="A39">
        <v>2384</v>
      </c>
      <c r="C39" s="1">
        <v>2</v>
      </c>
      <c r="D39" s="2">
        <v>3</v>
      </c>
    </row>
    <row r="40" spans="1:4" x14ac:dyDescent="0.25">
      <c r="A40">
        <v>2385</v>
      </c>
      <c r="C40" s="1">
        <v>2</v>
      </c>
      <c r="D40" s="2">
        <v>3</v>
      </c>
    </row>
    <row r="41" spans="1:4" x14ac:dyDescent="0.25">
      <c r="A41">
        <v>2386</v>
      </c>
      <c r="C41" s="1">
        <v>2</v>
      </c>
      <c r="D41" s="2">
        <v>3</v>
      </c>
    </row>
    <row r="42" spans="1:4" x14ac:dyDescent="0.25">
      <c r="A42">
        <v>2387</v>
      </c>
      <c r="C42" s="1">
        <v>2</v>
      </c>
      <c r="D42" s="2">
        <v>3</v>
      </c>
    </row>
    <row r="43" spans="1:4" x14ac:dyDescent="0.25">
      <c r="A43">
        <v>2388</v>
      </c>
      <c r="C43" s="1">
        <v>2</v>
      </c>
      <c r="D43" s="2">
        <v>3</v>
      </c>
    </row>
    <row r="44" spans="1:4" x14ac:dyDescent="0.25">
      <c r="A44">
        <v>2389</v>
      </c>
      <c r="C44" s="1">
        <v>2</v>
      </c>
      <c r="D44" s="2">
        <v>3</v>
      </c>
    </row>
    <row r="45" spans="1:4" x14ac:dyDescent="0.25">
      <c r="A45">
        <v>2390</v>
      </c>
      <c r="C45" s="1">
        <v>2</v>
      </c>
      <c r="D45" s="2">
        <v>3</v>
      </c>
    </row>
    <row r="46" spans="1:4" x14ac:dyDescent="0.25">
      <c r="A46">
        <v>2391</v>
      </c>
      <c r="C46" s="1">
        <v>2</v>
      </c>
      <c r="D46" s="2">
        <v>3</v>
      </c>
    </row>
    <row r="47" spans="1:4" x14ac:dyDescent="0.25">
      <c r="A47">
        <v>2392</v>
      </c>
      <c r="B47" s="3">
        <v>1</v>
      </c>
      <c r="C47" s="1">
        <v>2</v>
      </c>
      <c r="D47" s="2">
        <v>3</v>
      </c>
    </row>
    <row r="48" spans="1:4" x14ac:dyDescent="0.25">
      <c r="A48">
        <v>2393</v>
      </c>
      <c r="B48" s="3">
        <v>1</v>
      </c>
      <c r="C48" s="1">
        <v>2</v>
      </c>
      <c r="D48" s="2">
        <v>3</v>
      </c>
    </row>
    <row r="49" spans="1:5" x14ac:dyDescent="0.25">
      <c r="A49">
        <v>2394</v>
      </c>
      <c r="B49" s="3">
        <v>1</v>
      </c>
      <c r="D49" s="2">
        <v>3</v>
      </c>
    </row>
    <row r="50" spans="1:5" x14ac:dyDescent="0.25">
      <c r="A50">
        <v>2395</v>
      </c>
      <c r="B50" s="3">
        <v>1</v>
      </c>
      <c r="D50" s="2">
        <v>3</v>
      </c>
    </row>
    <row r="51" spans="1:5" x14ac:dyDescent="0.25">
      <c r="A51">
        <v>2396</v>
      </c>
      <c r="B51" s="3">
        <v>1</v>
      </c>
      <c r="D51" s="2">
        <v>3</v>
      </c>
    </row>
    <row r="52" spans="1:5" x14ac:dyDescent="0.25">
      <c r="A52">
        <v>2397</v>
      </c>
      <c r="B52" s="3">
        <v>1</v>
      </c>
      <c r="D52" s="2">
        <v>3</v>
      </c>
    </row>
    <row r="53" spans="1:5" x14ac:dyDescent="0.25">
      <c r="A53">
        <v>2398</v>
      </c>
      <c r="B53" s="3">
        <v>1</v>
      </c>
      <c r="D53" s="2">
        <v>3</v>
      </c>
    </row>
    <row r="54" spans="1:5" x14ac:dyDescent="0.25">
      <c r="A54">
        <v>2399</v>
      </c>
      <c r="B54" s="3">
        <v>1</v>
      </c>
      <c r="D54" s="2">
        <v>3</v>
      </c>
    </row>
    <row r="55" spans="1:5" x14ac:dyDescent="0.25">
      <c r="A55">
        <v>2400</v>
      </c>
      <c r="B55" s="3">
        <v>1</v>
      </c>
      <c r="D55" s="2">
        <v>3</v>
      </c>
    </row>
    <row r="56" spans="1:5" x14ac:dyDescent="0.25">
      <c r="A56">
        <v>2401</v>
      </c>
      <c r="B56" s="3">
        <v>1</v>
      </c>
      <c r="D56" s="2">
        <v>3</v>
      </c>
    </row>
    <row r="57" spans="1:5" x14ac:dyDescent="0.25">
      <c r="A57">
        <v>2402</v>
      </c>
      <c r="B57" s="3">
        <v>1</v>
      </c>
      <c r="D57" s="2">
        <v>3</v>
      </c>
    </row>
    <row r="58" spans="1:5" x14ac:dyDescent="0.25">
      <c r="A58">
        <v>2403</v>
      </c>
      <c r="B58" s="3">
        <v>1</v>
      </c>
      <c r="D58" s="2">
        <v>3</v>
      </c>
    </row>
    <row r="59" spans="1:5" x14ac:dyDescent="0.25">
      <c r="A59">
        <v>2404</v>
      </c>
      <c r="B59" s="3">
        <v>1</v>
      </c>
      <c r="D59" s="2">
        <v>3</v>
      </c>
      <c r="E59" s="4">
        <v>4</v>
      </c>
    </row>
    <row r="60" spans="1:5" x14ac:dyDescent="0.25">
      <c r="A60">
        <v>2405</v>
      </c>
      <c r="B60" s="3">
        <v>1</v>
      </c>
      <c r="D60" s="2">
        <v>3</v>
      </c>
      <c r="E60" s="4">
        <v>4</v>
      </c>
    </row>
    <row r="61" spans="1:5" x14ac:dyDescent="0.25">
      <c r="A61">
        <v>2406</v>
      </c>
      <c r="B61" s="3">
        <v>1</v>
      </c>
      <c r="D61" s="2">
        <v>3</v>
      </c>
      <c r="E61" s="4">
        <v>4</v>
      </c>
    </row>
    <row r="62" spans="1:5" x14ac:dyDescent="0.25">
      <c r="A62">
        <v>2407</v>
      </c>
      <c r="B62" s="3">
        <v>1</v>
      </c>
      <c r="D62" s="2">
        <v>3</v>
      </c>
      <c r="E62" s="4">
        <v>4</v>
      </c>
    </row>
    <row r="63" spans="1:5" x14ac:dyDescent="0.25">
      <c r="A63">
        <v>2408</v>
      </c>
      <c r="B63" s="3">
        <v>1</v>
      </c>
      <c r="D63" s="2">
        <v>3</v>
      </c>
      <c r="E63" s="4">
        <v>4</v>
      </c>
    </row>
    <row r="64" spans="1:5" x14ac:dyDescent="0.25">
      <c r="A64">
        <v>2409</v>
      </c>
      <c r="B64" s="3">
        <v>1</v>
      </c>
      <c r="E64" s="4">
        <v>4</v>
      </c>
    </row>
    <row r="65" spans="1:5" x14ac:dyDescent="0.25">
      <c r="A65">
        <v>2410</v>
      </c>
      <c r="B65" s="3">
        <v>1</v>
      </c>
      <c r="E65" s="4">
        <v>4</v>
      </c>
    </row>
    <row r="66" spans="1:5" x14ac:dyDescent="0.25">
      <c r="A66">
        <v>2411</v>
      </c>
      <c r="B66" s="3">
        <v>1</v>
      </c>
      <c r="E66" s="4">
        <v>4</v>
      </c>
    </row>
    <row r="67" spans="1:5" x14ac:dyDescent="0.25">
      <c r="A67">
        <v>2412</v>
      </c>
      <c r="B67" s="3">
        <v>1</v>
      </c>
      <c r="E67" s="4">
        <v>4</v>
      </c>
    </row>
    <row r="68" spans="1:5" x14ac:dyDescent="0.25">
      <c r="A68">
        <v>2413</v>
      </c>
      <c r="B68" s="3">
        <v>1</v>
      </c>
      <c r="E68" s="4">
        <v>4</v>
      </c>
    </row>
    <row r="69" spans="1:5" x14ac:dyDescent="0.25">
      <c r="A69">
        <v>2414</v>
      </c>
      <c r="B69" s="3">
        <v>1</v>
      </c>
      <c r="E69" s="4">
        <v>4</v>
      </c>
    </row>
    <row r="70" spans="1:5" x14ac:dyDescent="0.25">
      <c r="A70">
        <v>2415</v>
      </c>
      <c r="B70" s="3">
        <v>1</v>
      </c>
      <c r="E70" s="4">
        <v>4</v>
      </c>
    </row>
    <row r="71" spans="1:5" x14ac:dyDescent="0.25">
      <c r="A71">
        <v>2416</v>
      </c>
      <c r="B71" s="3">
        <v>1</v>
      </c>
      <c r="C71" s="1">
        <v>2</v>
      </c>
      <c r="E71" s="4">
        <v>4</v>
      </c>
    </row>
    <row r="72" spans="1:5" x14ac:dyDescent="0.25">
      <c r="A72">
        <v>2417</v>
      </c>
      <c r="C72" s="1">
        <v>2</v>
      </c>
      <c r="E72" s="4">
        <v>4</v>
      </c>
    </row>
    <row r="73" spans="1:5" x14ac:dyDescent="0.25">
      <c r="A73">
        <v>2418</v>
      </c>
      <c r="C73" s="1">
        <v>2</v>
      </c>
      <c r="E73" s="4">
        <v>4</v>
      </c>
    </row>
    <row r="74" spans="1:5" x14ac:dyDescent="0.25">
      <c r="A74">
        <v>2419</v>
      </c>
      <c r="C74" s="1">
        <v>2</v>
      </c>
      <c r="E74" s="4">
        <v>4</v>
      </c>
    </row>
    <row r="75" spans="1:5" x14ac:dyDescent="0.25">
      <c r="A75">
        <v>2420</v>
      </c>
      <c r="C75" s="1">
        <v>2</v>
      </c>
      <c r="E75" s="4">
        <v>4</v>
      </c>
    </row>
    <row r="76" spans="1:5" x14ac:dyDescent="0.25">
      <c r="A76">
        <v>2421</v>
      </c>
      <c r="C76" s="1">
        <v>2</v>
      </c>
      <c r="E76" s="4">
        <v>4</v>
      </c>
    </row>
    <row r="77" spans="1:5" x14ac:dyDescent="0.25">
      <c r="A77">
        <v>2422</v>
      </c>
      <c r="C77" s="1">
        <v>2</v>
      </c>
      <c r="E77" s="4">
        <v>4</v>
      </c>
    </row>
    <row r="78" spans="1:5" x14ac:dyDescent="0.25">
      <c r="A78">
        <v>2423</v>
      </c>
      <c r="C78" s="1">
        <v>2</v>
      </c>
      <c r="E78" s="4">
        <v>4</v>
      </c>
    </row>
    <row r="79" spans="1:5" x14ac:dyDescent="0.25">
      <c r="A79">
        <v>2424</v>
      </c>
      <c r="C79" s="1">
        <v>2</v>
      </c>
      <c r="E79" s="4">
        <v>4</v>
      </c>
    </row>
    <row r="80" spans="1:5" x14ac:dyDescent="0.25">
      <c r="A80">
        <v>2425</v>
      </c>
      <c r="C80" s="1">
        <v>2</v>
      </c>
      <c r="E80" s="4">
        <v>4</v>
      </c>
    </row>
    <row r="81" spans="1:5" x14ac:dyDescent="0.25">
      <c r="A81">
        <v>2426</v>
      </c>
      <c r="C81" s="1">
        <v>2</v>
      </c>
      <c r="E81" s="4">
        <v>4</v>
      </c>
    </row>
    <row r="82" spans="1:5" x14ac:dyDescent="0.25">
      <c r="A82">
        <v>2427</v>
      </c>
      <c r="C82" s="1">
        <v>2</v>
      </c>
      <c r="E82" s="4">
        <v>4</v>
      </c>
    </row>
    <row r="83" spans="1:5" x14ac:dyDescent="0.25">
      <c r="A83">
        <v>2428</v>
      </c>
      <c r="C83" s="1">
        <v>2</v>
      </c>
      <c r="E83" s="4">
        <v>4</v>
      </c>
    </row>
    <row r="84" spans="1:5" x14ac:dyDescent="0.25">
      <c r="A84">
        <v>2429</v>
      </c>
      <c r="C84" s="1">
        <v>2</v>
      </c>
      <c r="E84" s="4">
        <v>4</v>
      </c>
    </row>
    <row r="85" spans="1:5" x14ac:dyDescent="0.25">
      <c r="A85">
        <v>2430</v>
      </c>
      <c r="C85" s="1">
        <v>2</v>
      </c>
      <c r="E85" s="4">
        <v>4</v>
      </c>
    </row>
    <row r="86" spans="1:5" x14ac:dyDescent="0.25">
      <c r="A86">
        <v>2431</v>
      </c>
      <c r="C86" s="1">
        <v>2</v>
      </c>
      <c r="E86" s="4">
        <v>4</v>
      </c>
    </row>
    <row r="87" spans="1:5" x14ac:dyDescent="0.25">
      <c r="A87">
        <v>2432</v>
      </c>
      <c r="C87" s="1">
        <v>2</v>
      </c>
      <c r="E87" s="4">
        <v>4</v>
      </c>
    </row>
    <row r="88" spans="1:5" x14ac:dyDescent="0.25">
      <c r="A88">
        <v>2433</v>
      </c>
      <c r="C88" s="1">
        <v>2</v>
      </c>
      <c r="E88" s="4">
        <v>4</v>
      </c>
    </row>
    <row r="89" spans="1:5" x14ac:dyDescent="0.25">
      <c r="A89">
        <v>2434</v>
      </c>
      <c r="C89" s="1">
        <v>2</v>
      </c>
      <c r="D89" s="2">
        <v>3</v>
      </c>
    </row>
    <row r="90" spans="1:5" x14ac:dyDescent="0.25">
      <c r="A90">
        <v>2435</v>
      </c>
      <c r="C90" s="1">
        <v>2</v>
      </c>
      <c r="D90" s="2">
        <v>3</v>
      </c>
    </row>
    <row r="91" spans="1:5" x14ac:dyDescent="0.25">
      <c r="A91">
        <v>2436</v>
      </c>
      <c r="C91" s="1">
        <v>2</v>
      </c>
      <c r="D91" s="2">
        <v>3</v>
      </c>
    </row>
    <row r="92" spans="1:5" x14ac:dyDescent="0.25">
      <c r="A92">
        <v>2437</v>
      </c>
      <c r="C92" s="1">
        <v>2</v>
      </c>
      <c r="D92" s="2">
        <v>3</v>
      </c>
    </row>
    <row r="93" spans="1:5" x14ac:dyDescent="0.25">
      <c r="A93">
        <v>2438</v>
      </c>
      <c r="C93" s="1">
        <v>2</v>
      </c>
      <c r="D93" s="2">
        <v>3</v>
      </c>
    </row>
    <row r="94" spans="1:5" x14ac:dyDescent="0.25">
      <c r="A94">
        <v>2439</v>
      </c>
      <c r="C94" s="1">
        <v>2</v>
      </c>
      <c r="D94" s="2">
        <v>3</v>
      </c>
    </row>
    <row r="95" spans="1:5" x14ac:dyDescent="0.25">
      <c r="A95">
        <v>2440</v>
      </c>
      <c r="C95" s="1">
        <v>2</v>
      </c>
      <c r="D95" s="2">
        <v>3</v>
      </c>
    </row>
    <row r="96" spans="1:5" x14ac:dyDescent="0.25">
      <c r="A96">
        <v>2441</v>
      </c>
      <c r="C96" s="1">
        <v>2</v>
      </c>
      <c r="D96" s="2">
        <v>3</v>
      </c>
    </row>
    <row r="97" spans="1:5" x14ac:dyDescent="0.25">
      <c r="A97">
        <v>2442</v>
      </c>
      <c r="B97" s="3">
        <v>1</v>
      </c>
      <c r="D97" s="2">
        <v>3</v>
      </c>
    </row>
    <row r="98" spans="1:5" x14ac:dyDescent="0.25">
      <c r="A98">
        <v>2443</v>
      </c>
      <c r="B98" s="3">
        <v>1</v>
      </c>
      <c r="D98" s="2">
        <v>3</v>
      </c>
    </row>
    <row r="99" spans="1:5" x14ac:dyDescent="0.25">
      <c r="A99">
        <v>2444</v>
      </c>
      <c r="B99" s="3">
        <v>1</v>
      </c>
      <c r="D99" s="2">
        <v>3</v>
      </c>
    </row>
    <row r="100" spans="1:5" x14ac:dyDescent="0.25">
      <c r="A100">
        <v>2445</v>
      </c>
      <c r="B100" s="3">
        <v>1</v>
      </c>
      <c r="D100" s="2">
        <v>3</v>
      </c>
    </row>
    <row r="101" spans="1:5" x14ac:dyDescent="0.25">
      <c r="A101">
        <v>2446</v>
      </c>
      <c r="B101" s="3">
        <v>1</v>
      </c>
      <c r="D101" s="2">
        <v>3</v>
      </c>
    </row>
    <row r="102" spans="1:5" x14ac:dyDescent="0.25">
      <c r="A102">
        <v>2447</v>
      </c>
      <c r="B102" s="3">
        <v>1</v>
      </c>
      <c r="D102" s="2">
        <v>3</v>
      </c>
    </row>
    <row r="103" spans="1:5" x14ac:dyDescent="0.25">
      <c r="A103">
        <v>2448</v>
      </c>
      <c r="B103" s="3">
        <v>1</v>
      </c>
      <c r="D103" s="2">
        <v>3</v>
      </c>
    </row>
    <row r="104" spans="1:5" x14ac:dyDescent="0.25">
      <c r="A104">
        <v>2449</v>
      </c>
      <c r="B104" s="3">
        <v>1</v>
      </c>
      <c r="D104" s="2">
        <v>3</v>
      </c>
    </row>
    <row r="105" spans="1:5" x14ac:dyDescent="0.25">
      <c r="A105">
        <v>2450</v>
      </c>
      <c r="B105" s="3">
        <v>1</v>
      </c>
      <c r="D105" s="2">
        <v>3</v>
      </c>
    </row>
    <row r="106" spans="1:5" x14ac:dyDescent="0.25">
      <c r="A106">
        <v>2451</v>
      </c>
      <c r="B106" s="3">
        <v>1</v>
      </c>
      <c r="D106" s="2">
        <v>3</v>
      </c>
    </row>
    <row r="107" spans="1:5" x14ac:dyDescent="0.25">
      <c r="A107">
        <v>2452</v>
      </c>
      <c r="B107" s="3">
        <v>1</v>
      </c>
      <c r="D107" s="2">
        <v>3</v>
      </c>
    </row>
    <row r="108" spans="1:5" x14ac:dyDescent="0.25">
      <c r="A108">
        <v>2453</v>
      </c>
      <c r="B108" s="3">
        <v>1</v>
      </c>
      <c r="D108" s="2">
        <v>3</v>
      </c>
    </row>
    <row r="109" spans="1:5" x14ac:dyDescent="0.25">
      <c r="A109">
        <v>2454</v>
      </c>
      <c r="B109" s="3">
        <v>1</v>
      </c>
      <c r="D109" s="2">
        <v>3</v>
      </c>
      <c r="E109" s="4">
        <v>4</v>
      </c>
    </row>
    <row r="110" spans="1:5" x14ac:dyDescent="0.25">
      <c r="A110">
        <v>2455</v>
      </c>
      <c r="B110" s="3">
        <v>1</v>
      </c>
      <c r="D110" s="2">
        <v>3</v>
      </c>
      <c r="E110" s="4">
        <v>4</v>
      </c>
    </row>
    <row r="111" spans="1:5" x14ac:dyDescent="0.25">
      <c r="A111">
        <v>2456</v>
      </c>
      <c r="B111" s="3">
        <v>1</v>
      </c>
      <c r="D111" s="2">
        <v>3</v>
      </c>
      <c r="E111" s="4">
        <v>4</v>
      </c>
    </row>
    <row r="112" spans="1:5" x14ac:dyDescent="0.25">
      <c r="A112">
        <v>2457</v>
      </c>
      <c r="B112" s="3">
        <v>1</v>
      </c>
      <c r="D112" s="2">
        <v>3</v>
      </c>
      <c r="E112" s="4">
        <v>4</v>
      </c>
    </row>
    <row r="113" spans="1:5" x14ac:dyDescent="0.25">
      <c r="A113">
        <v>2458</v>
      </c>
      <c r="B113" s="3">
        <v>1</v>
      </c>
      <c r="E113" s="4">
        <v>4</v>
      </c>
    </row>
    <row r="114" spans="1:5" x14ac:dyDescent="0.25">
      <c r="A114">
        <v>2459</v>
      </c>
      <c r="B114" s="3">
        <v>1</v>
      </c>
      <c r="E114" s="4">
        <v>4</v>
      </c>
    </row>
    <row r="115" spans="1:5" x14ac:dyDescent="0.25">
      <c r="A115">
        <v>2460</v>
      </c>
      <c r="B115" s="3">
        <v>1</v>
      </c>
      <c r="E115" s="4">
        <v>4</v>
      </c>
    </row>
    <row r="116" spans="1:5" x14ac:dyDescent="0.25">
      <c r="A116">
        <v>2461</v>
      </c>
      <c r="B116" s="3">
        <v>1</v>
      </c>
      <c r="E116" s="4">
        <v>4</v>
      </c>
    </row>
    <row r="117" spans="1:5" x14ac:dyDescent="0.25">
      <c r="A117">
        <v>2462</v>
      </c>
      <c r="B117" s="3">
        <v>1</v>
      </c>
      <c r="E117" s="4">
        <v>4</v>
      </c>
    </row>
    <row r="118" spans="1:5" x14ac:dyDescent="0.25">
      <c r="A118">
        <v>2463</v>
      </c>
      <c r="B118" s="3">
        <v>1</v>
      </c>
      <c r="E118" s="4">
        <v>4</v>
      </c>
    </row>
    <row r="119" spans="1:5" x14ac:dyDescent="0.25">
      <c r="A119">
        <v>2464</v>
      </c>
      <c r="B119" s="3">
        <v>1</v>
      </c>
      <c r="E119" s="4">
        <v>4</v>
      </c>
    </row>
    <row r="120" spans="1:5" x14ac:dyDescent="0.25">
      <c r="A120">
        <v>2465</v>
      </c>
      <c r="B120" s="3">
        <v>1</v>
      </c>
      <c r="C120" s="1">
        <v>2</v>
      </c>
      <c r="E120" s="4">
        <v>4</v>
      </c>
    </row>
    <row r="121" spans="1:5" x14ac:dyDescent="0.25">
      <c r="A121">
        <v>2466</v>
      </c>
      <c r="B121" s="3">
        <v>1</v>
      </c>
      <c r="C121" s="1">
        <v>2</v>
      </c>
      <c r="E121" s="4">
        <v>4</v>
      </c>
    </row>
    <row r="122" spans="1:5" x14ac:dyDescent="0.25">
      <c r="A122">
        <v>2467</v>
      </c>
      <c r="C122" s="1">
        <v>2</v>
      </c>
      <c r="E122" s="4">
        <v>4</v>
      </c>
    </row>
    <row r="123" spans="1:5" x14ac:dyDescent="0.25">
      <c r="A123">
        <v>2468</v>
      </c>
      <c r="C123" s="1">
        <v>2</v>
      </c>
      <c r="E123" s="4">
        <v>4</v>
      </c>
    </row>
    <row r="124" spans="1:5" x14ac:dyDescent="0.25">
      <c r="A124">
        <v>2469</v>
      </c>
      <c r="C124" s="1">
        <v>2</v>
      </c>
      <c r="E124" s="4">
        <v>4</v>
      </c>
    </row>
    <row r="125" spans="1:5" x14ac:dyDescent="0.25">
      <c r="A125">
        <v>2470</v>
      </c>
      <c r="C125" s="1">
        <v>2</v>
      </c>
      <c r="E125" s="4">
        <v>4</v>
      </c>
    </row>
    <row r="126" spans="1:5" x14ac:dyDescent="0.25">
      <c r="A126">
        <v>2471</v>
      </c>
      <c r="C126" s="1">
        <v>2</v>
      </c>
      <c r="E126" s="4">
        <v>4</v>
      </c>
    </row>
    <row r="127" spans="1:5" x14ac:dyDescent="0.25">
      <c r="A127">
        <v>2472</v>
      </c>
      <c r="C127" s="1">
        <v>2</v>
      </c>
      <c r="E127" s="4">
        <v>4</v>
      </c>
    </row>
    <row r="128" spans="1:5" x14ac:dyDescent="0.25">
      <c r="A128">
        <v>2473</v>
      </c>
      <c r="C128" s="1">
        <v>2</v>
      </c>
      <c r="E128" s="4">
        <v>4</v>
      </c>
    </row>
    <row r="129" spans="1:5" x14ac:dyDescent="0.25">
      <c r="A129">
        <v>2474</v>
      </c>
      <c r="C129" s="1">
        <v>2</v>
      </c>
      <c r="E129" s="4">
        <v>4</v>
      </c>
    </row>
    <row r="130" spans="1:5" x14ac:dyDescent="0.25">
      <c r="A130">
        <v>2475</v>
      </c>
      <c r="C130" s="1">
        <v>2</v>
      </c>
      <c r="E130" s="4">
        <v>4</v>
      </c>
    </row>
    <row r="131" spans="1:5" x14ac:dyDescent="0.25">
      <c r="A131">
        <v>2476</v>
      </c>
      <c r="C131" s="1">
        <v>2</v>
      </c>
      <c r="E131" s="4">
        <v>4</v>
      </c>
    </row>
    <row r="132" spans="1:5" x14ac:dyDescent="0.25">
      <c r="A132">
        <v>2477</v>
      </c>
      <c r="C132" s="1">
        <v>2</v>
      </c>
      <c r="E132" s="4">
        <v>4</v>
      </c>
    </row>
    <row r="133" spans="1:5" x14ac:dyDescent="0.25">
      <c r="A133">
        <v>2478</v>
      </c>
      <c r="C133" s="1">
        <v>2</v>
      </c>
      <c r="E133" s="4">
        <v>4</v>
      </c>
    </row>
    <row r="134" spans="1:5" x14ac:dyDescent="0.25">
      <c r="A134">
        <v>2479</v>
      </c>
      <c r="C134" s="1">
        <v>2</v>
      </c>
      <c r="E134" s="4">
        <v>4</v>
      </c>
    </row>
    <row r="135" spans="1:5" x14ac:dyDescent="0.25">
      <c r="A135">
        <v>2480</v>
      </c>
      <c r="C135" s="1">
        <v>2</v>
      </c>
      <c r="E135" s="4">
        <v>4</v>
      </c>
    </row>
    <row r="136" spans="1:5" x14ac:dyDescent="0.25">
      <c r="A136">
        <v>2481</v>
      </c>
      <c r="C136" s="1">
        <v>2</v>
      </c>
    </row>
    <row r="137" spans="1:5" x14ac:dyDescent="0.25">
      <c r="A137">
        <v>2482</v>
      </c>
      <c r="C137" s="1">
        <v>2</v>
      </c>
      <c r="D137" s="2">
        <v>3</v>
      </c>
    </row>
    <row r="138" spans="1:5" x14ac:dyDescent="0.25">
      <c r="A138">
        <v>2483</v>
      </c>
      <c r="C138" s="1">
        <v>2</v>
      </c>
      <c r="D138" s="2">
        <v>3</v>
      </c>
    </row>
    <row r="139" spans="1:5" x14ac:dyDescent="0.25">
      <c r="A139">
        <v>2484</v>
      </c>
      <c r="C139" s="1">
        <v>2</v>
      </c>
      <c r="D139" s="2">
        <v>3</v>
      </c>
    </row>
    <row r="140" spans="1:5" x14ac:dyDescent="0.25">
      <c r="A140">
        <v>2485</v>
      </c>
      <c r="C140" s="1">
        <v>2</v>
      </c>
      <c r="D140" s="2">
        <v>3</v>
      </c>
    </row>
    <row r="141" spans="1:5" x14ac:dyDescent="0.25">
      <c r="A141">
        <v>2486</v>
      </c>
      <c r="C141" s="1">
        <v>2</v>
      </c>
      <c r="D141" s="2">
        <v>3</v>
      </c>
    </row>
    <row r="142" spans="1:5" x14ac:dyDescent="0.25">
      <c r="A142">
        <v>2487</v>
      </c>
      <c r="C142" s="1">
        <v>2</v>
      </c>
      <c r="D142" s="2">
        <v>3</v>
      </c>
    </row>
    <row r="143" spans="1:5" x14ac:dyDescent="0.25">
      <c r="A143">
        <v>2488</v>
      </c>
      <c r="D143" s="2">
        <v>3</v>
      </c>
    </row>
    <row r="144" spans="1:5" x14ac:dyDescent="0.25">
      <c r="A144">
        <v>2489</v>
      </c>
      <c r="D144" s="2">
        <v>3</v>
      </c>
    </row>
    <row r="145" spans="1:5" x14ac:dyDescent="0.25">
      <c r="A145">
        <v>2490</v>
      </c>
      <c r="D145" s="2">
        <v>3</v>
      </c>
    </row>
    <row r="146" spans="1:5" x14ac:dyDescent="0.25">
      <c r="A146">
        <v>2491</v>
      </c>
      <c r="B146" s="3">
        <v>1</v>
      </c>
      <c r="D146" s="2">
        <v>3</v>
      </c>
    </row>
    <row r="147" spans="1:5" x14ac:dyDescent="0.25">
      <c r="A147">
        <v>2492</v>
      </c>
      <c r="B147" s="3">
        <v>1</v>
      </c>
      <c r="D147" s="2">
        <v>3</v>
      </c>
    </row>
    <row r="148" spans="1:5" x14ac:dyDescent="0.25">
      <c r="A148">
        <v>2493</v>
      </c>
      <c r="B148" s="3">
        <v>1</v>
      </c>
      <c r="D148" s="2">
        <v>3</v>
      </c>
    </row>
    <row r="149" spans="1:5" x14ac:dyDescent="0.25">
      <c r="A149">
        <v>2494</v>
      </c>
      <c r="B149" s="3">
        <v>1</v>
      </c>
      <c r="D149" s="2">
        <v>3</v>
      </c>
    </row>
    <row r="150" spans="1:5" x14ac:dyDescent="0.25">
      <c r="A150">
        <v>2495</v>
      </c>
      <c r="B150" s="3">
        <v>1</v>
      </c>
      <c r="D150" s="2">
        <v>3</v>
      </c>
    </row>
    <row r="151" spans="1:5" x14ac:dyDescent="0.25">
      <c r="A151">
        <v>2496</v>
      </c>
      <c r="B151" s="3">
        <v>1</v>
      </c>
      <c r="D151" s="2">
        <v>3</v>
      </c>
    </row>
    <row r="152" spans="1:5" x14ac:dyDescent="0.25">
      <c r="A152">
        <v>2497</v>
      </c>
      <c r="B152" s="3">
        <v>1</v>
      </c>
      <c r="D152" s="2">
        <v>3</v>
      </c>
      <c r="E152" s="4">
        <v>4</v>
      </c>
    </row>
    <row r="153" spans="1:5" x14ac:dyDescent="0.25">
      <c r="A153">
        <v>2498</v>
      </c>
      <c r="B153" s="3">
        <v>1</v>
      </c>
      <c r="D153" s="2">
        <v>3</v>
      </c>
      <c r="E153" s="4">
        <v>4</v>
      </c>
    </row>
    <row r="154" spans="1:5" x14ac:dyDescent="0.25">
      <c r="A154">
        <v>2499</v>
      </c>
      <c r="B154" s="3">
        <v>1</v>
      </c>
      <c r="D154" s="2">
        <v>3</v>
      </c>
      <c r="E154" s="4">
        <v>4</v>
      </c>
    </row>
    <row r="155" spans="1:5" x14ac:dyDescent="0.25">
      <c r="A155">
        <v>2500</v>
      </c>
      <c r="B155" s="3">
        <v>1</v>
      </c>
      <c r="D155" s="2">
        <v>3</v>
      </c>
      <c r="E155" s="4">
        <v>4</v>
      </c>
    </row>
    <row r="156" spans="1:5" x14ac:dyDescent="0.25">
      <c r="A156">
        <v>2501</v>
      </c>
      <c r="B156" s="3">
        <v>1</v>
      </c>
      <c r="D156" s="2">
        <v>3</v>
      </c>
      <c r="E156" s="4">
        <v>4</v>
      </c>
    </row>
    <row r="157" spans="1:5" x14ac:dyDescent="0.25">
      <c r="A157">
        <v>2502</v>
      </c>
      <c r="B157" s="3">
        <v>1</v>
      </c>
      <c r="D157" s="2">
        <v>3</v>
      </c>
      <c r="E157" s="4">
        <v>4</v>
      </c>
    </row>
    <row r="158" spans="1:5" x14ac:dyDescent="0.25">
      <c r="A158">
        <v>2503</v>
      </c>
      <c r="B158" s="3">
        <v>1</v>
      </c>
      <c r="D158" s="2">
        <v>3</v>
      </c>
      <c r="E158" s="4">
        <v>4</v>
      </c>
    </row>
    <row r="159" spans="1:5" x14ac:dyDescent="0.25">
      <c r="A159">
        <v>2504</v>
      </c>
      <c r="B159" s="3">
        <v>1</v>
      </c>
      <c r="E159" s="4">
        <v>4</v>
      </c>
    </row>
    <row r="160" spans="1:5" x14ac:dyDescent="0.25">
      <c r="A160">
        <v>2505</v>
      </c>
      <c r="B160" s="3">
        <v>1</v>
      </c>
      <c r="E160" s="4">
        <v>4</v>
      </c>
    </row>
    <row r="161" spans="1:5" x14ac:dyDescent="0.25">
      <c r="A161">
        <v>2506</v>
      </c>
      <c r="B161" s="3">
        <v>1</v>
      </c>
      <c r="E161" s="4">
        <v>4</v>
      </c>
    </row>
    <row r="162" spans="1:5" x14ac:dyDescent="0.25">
      <c r="A162">
        <v>2507</v>
      </c>
      <c r="B162" s="3">
        <v>1</v>
      </c>
      <c r="E162" s="4">
        <v>4</v>
      </c>
    </row>
    <row r="163" spans="1:5" x14ac:dyDescent="0.25">
      <c r="A163">
        <v>2508</v>
      </c>
      <c r="B163" s="3">
        <v>1</v>
      </c>
      <c r="E163" s="4">
        <v>4</v>
      </c>
    </row>
    <row r="164" spans="1:5" x14ac:dyDescent="0.25">
      <c r="A164">
        <v>2509</v>
      </c>
      <c r="B164" s="3">
        <v>1</v>
      </c>
      <c r="E164" s="4">
        <v>4</v>
      </c>
    </row>
    <row r="165" spans="1:5" x14ac:dyDescent="0.25">
      <c r="A165">
        <v>2510</v>
      </c>
      <c r="B165" s="3">
        <v>1</v>
      </c>
      <c r="E165" s="4">
        <v>4</v>
      </c>
    </row>
    <row r="166" spans="1:5" x14ac:dyDescent="0.25">
      <c r="A166">
        <v>2511</v>
      </c>
      <c r="B166" s="3">
        <v>1</v>
      </c>
      <c r="C166" s="1">
        <v>2</v>
      </c>
      <c r="E166" s="4">
        <v>4</v>
      </c>
    </row>
    <row r="167" spans="1:5" x14ac:dyDescent="0.25">
      <c r="A167">
        <v>2512</v>
      </c>
      <c r="C167" s="1">
        <v>2</v>
      </c>
      <c r="E167" s="4">
        <v>4</v>
      </c>
    </row>
    <row r="168" spans="1:5" x14ac:dyDescent="0.25">
      <c r="A168">
        <v>2513</v>
      </c>
      <c r="C168" s="1">
        <v>2</v>
      </c>
      <c r="E168" s="4">
        <v>4</v>
      </c>
    </row>
    <row r="169" spans="1:5" x14ac:dyDescent="0.25">
      <c r="A169">
        <v>2514</v>
      </c>
      <c r="C169" s="1">
        <v>2</v>
      </c>
      <c r="E169" s="4">
        <v>4</v>
      </c>
    </row>
    <row r="170" spans="1:5" x14ac:dyDescent="0.25">
      <c r="A170">
        <v>2515</v>
      </c>
      <c r="C170" s="1">
        <v>2</v>
      </c>
      <c r="E170" s="4">
        <v>4</v>
      </c>
    </row>
    <row r="171" spans="1:5" x14ac:dyDescent="0.25">
      <c r="A171">
        <v>2516</v>
      </c>
      <c r="C171" s="1">
        <v>2</v>
      </c>
      <c r="E171" s="4">
        <v>4</v>
      </c>
    </row>
    <row r="172" spans="1:5" x14ac:dyDescent="0.25">
      <c r="A172">
        <v>2517</v>
      </c>
      <c r="C172" s="1">
        <v>2</v>
      </c>
      <c r="E172" s="4">
        <v>4</v>
      </c>
    </row>
    <row r="173" spans="1:5" x14ac:dyDescent="0.25">
      <c r="A173">
        <v>2518</v>
      </c>
      <c r="C173" s="1">
        <v>2</v>
      </c>
      <c r="E173" s="4">
        <v>4</v>
      </c>
    </row>
    <row r="174" spans="1:5" x14ac:dyDescent="0.25">
      <c r="A174">
        <v>2519</v>
      </c>
      <c r="C174" s="1">
        <v>2</v>
      </c>
    </row>
    <row r="175" spans="1:5" x14ac:dyDescent="0.25">
      <c r="A175">
        <v>2520</v>
      </c>
      <c r="C175" s="1">
        <v>2</v>
      </c>
    </row>
    <row r="176" spans="1:5" x14ac:dyDescent="0.25">
      <c r="A176">
        <v>2521</v>
      </c>
      <c r="C176" s="1">
        <v>2</v>
      </c>
    </row>
    <row r="177" spans="1:4" x14ac:dyDescent="0.25">
      <c r="A177">
        <v>2522</v>
      </c>
      <c r="C177" s="1">
        <v>2</v>
      </c>
    </row>
    <row r="178" spans="1:4" x14ac:dyDescent="0.25">
      <c r="A178">
        <v>2523</v>
      </c>
      <c r="C178" s="1">
        <v>2</v>
      </c>
    </row>
    <row r="179" spans="1:4" x14ac:dyDescent="0.25">
      <c r="A179">
        <v>2524</v>
      </c>
      <c r="C179" s="1">
        <v>2</v>
      </c>
    </row>
    <row r="180" spans="1:4" x14ac:dyDescent="0.25">
      <c r="A180">
        <v>2525</v>
      </c>
      <c r="C180" s="1">
        <v>2</v>
      </c>
      <c r="D180" s="2">
        <v>3</v>
      </c>
    </row>
    <row r="181" spans="1:4" x14ac:dyDescent="0.25">
      <c r="A181">
        <v>2526</v>
      </c>
      <c r="C181" s="1">
        <v>2</v>
      </c>
      <c r="D181" s="2">
        <v>3</v>
      </c>
    </row>
    <row r="182" spans="1:4" x14ac:dyDescent="0.25">
      <c r="A182">
        <v>2527</v>
      </c>
      <c r="C182" s="1">
        <v>2</v>
      </c>
      <c r="D182" s="2">
        <v>3</v>
      </c>
    </row>
    <row r="183" spans="1:4" x14ac:dyDescent="0.25">
      <c r="A183">
        <v>2528</v>
      </c>
      <c r="C183" s="1">
        <v>2</v>
      </c>
      <c r="D183" s="2">
        <v>3</v>
      </c>
    </row>
    <row r="184" spans="1:4" x14ac:dyDescent="0.25">
      <c r="A184">
        <v>2529</v>
      </c>
      <c r="C184" s="1">
        <v>2</v>
      </c>
      <c r="D184" s="2">
        <v>3</v>
      </c>
    </row>
    <row r="185" spans="1:4" x14ac:dyDescent="0.25">
      <c r="A185">
        <v>2530</v>
      </c>
      <c r="C185" s="1">
        <v>2</v>
      </c>
      <c r="D185" s="2">
        <v>3</v>
      </c>
    </row>
    <row r="186" spans="1:4" x14ac:dyDescent="0.25">
      <c r="A186">
        <v>2531</v>
      </c>
      <c r="C186" s="1">
        <v>2</v>
      </c>
      <c r="D186" s="2">
        <v>3</v>
      </c>
    </row>
    <row r="187" spans="1:4" x14ac:dyDescent="0.25">
      <c r="A187">
        <v>2532</v>
      </c>
      <c r="C187" s="1">
        <v>2</v>
      </c>
      <c r="D187" s="2">
        <v>3</v>
      </c>
    </row>
    <row r="188" spans="1:4" x14ac:dyDescent="0.25">
      <c r="A188">
        <v>2533</v>
      </c>
      <c r="D188" s="2">
        <v>3</v>
      </c>
    </row>
    <row r="189" spans="1:4" x14ac:dyDescent="0.25">
      <c r="A189">
        <v>2534</v>
      </c>
      <c r="B189" s="3">
        <v>1</v>
      </c>
      <c r="D189" s="2">
        <v>3</v>
      </c>
    </row>
    <row r="190" spans="1:4" x14ac:dyDescent="0.25">
      <c r="A190">
        <v>2535</v>
      </c>
      <c r="B190" s="3">
        <v>1</v>
      </c>
      <c r="D190" s="2">
        <v>3</v>
      </c>
    </row>
    <row r="191" spans="1:4" x14ac:dyDescent="0.25">
      <c r="A191">
        <v>2536</v>
      </c>
      <c r="B191" s="3">
        <v>1</v>
      </c>
      <c r="D191" s="2">
        <v>3</v>
      </c>
    </row>
    <row r="192" spans="1:4" x14ac:dyDescent="0.25">
      <c r="A192">
        <v>2537</v>
      </c>
      <c r="B192" s="3">
        <v>1</v>
      </c>
      <c r="D192" s="2">
        <v>3</v>
      </c>
    </row>
    <row r="193" spans="1:5" x14ac:dyDescent="0.25">
      <c r="A193">
        <v>2538</v>
      </c>
      <c r="B193" s="3">
        <v>1</v>
      </c>
      <c r="D193" s="2">
        <v>3</v>
      </c>
      <c r="E193" s="4">
        <v>4</v>
      </c>
    </row>
    <row r="194" spans="1:5" x14ac:dyDescent="0.25">
      <c r="A194">
        <v>2539</v>
      </c>
      <c r="B194" s="3">
        <v>1</v>
      </c>
      <c r="D194" s="2">
        <v>3</v>
      </c>
      <c r="E194" s="4">
        <v>4</v>
      </c>
    </row>
    <row r="195" spans="1:5" x14ac:dyDescent="0.25">
      <c r="A195">
        <v>2540</v>
      </c>
      <c r="B195" s="3">
        <v>1</v>
      </c>
      <c r="D195" s="2">
        <v>3</v>
      </c>
      <c r="E195" s="4">
        <v>4</v>
      </c>
    </row>
    <row r="196" spans="1:5" x14ac:dyDescent="0.25">
      <c r="A196">
        <v>2541</v>
      </c>
      <c r="B196" s="3">
        <v>1</v>
      </c>
      <c r="D196" s="2">
        <v>3</v>
      </c>
      <c r="E196" s="4">
        <v>4</v>
      </c>
    </row>
    <row r="197" spans="1:5" x14ac:dyDescent="0.25">
      <c r="A197">
        <v>2542</v>
      </c>
      <c r="B197" s="3">
        <v>1</v>
      </c>
      <c r="D197" s="2">
        <v>3</v>
      </c>
      <c r="E197" s="4">
        <v>4</v>
      </c>
    </row>
    <row r="198" spans="1:5" x14ac:dyDescent="0.25">
      <c r="A198">
        <v>2543</v>
      </c>
      <c r="B198" s="3">
        <v>1</v>
      </c>
      <c r="D198" s="2">
        <v>3</v>
      </c>
      <c r="E198" s="4">
        <v>4</v>
      </c>
    </row>
    <row r="199" spans="1:5" x14ac:dyDescent="0.25">
      <c r="A199">
        <v>2544</v>
      </c>
      <c r="B199" s="3">
        <v>1</v>
      </c>
      <c r="E199" s="4">
        <v>4</v>
      </c>
    </row>
    <row r="200" spans="1:5" x14ac:dyDescent="0.25">
      <c r="A200">
        <v>2545</v>
      </c>
      <c r="B200" s="3">
        <v>1</v>
      </c>
      <c r="E200" s="4">
        <v>4</v>
      </c>
    </row>
    <row r="201" spans="1:5" x14ac:dyDescent="0.25">
      <c r="A201">
        <v>2546</v>
      </c>
      <c r="B201" s="3">
        <v>1</v>
      </c>
      <c r="E201" s="4">
        <v>4</v>
      </c>
    </row>
    <row r="202" spans="1:5" x14ac:dyDescent="0.25">
      <c r="A202">
        <v>2547</v>
      </c>
      <c r="B202" s="3">
        <v>1</v>
      </c>
      <c r="E202" s="4">
        <v>4</v>
      </c>
    </row>
    <row r="203" spans="1:5" x14ac:dyDescent="0.25">
      <c r="A203">
        <v>2548</v>
      </c>
      <c r="B203" s="3">
        <v>1</v>
      </c>
      <c r="E203" s="4">
        <v>4</v>
      </c>
    </row>
    <row r="204" spans="1:5" x14ac:dyDescent="0.25">
      <c r="A204">
        <v>2549</v>
      </c>
      <c r="B204" s="3">
        <v>1</v>
      </c>
      <c r="E204" s="4">
        <v>4</v>
      </c>
    </row>
    <row r="205" spans="1:5" x14ac:dyDescent="0.25">
      <c r="A205">
        <v>2550</v>
      </c>
      <c r="B205" s="3">
        <v>1</v>
      </c>
      <c r="E205" s="4">
        <v>4</v>
      </c>
    </row>
    <row r="206" spans="1:5" x14ac:dyDescent="0.25">
      <c r="A206">
        <v>2551</v>
      </c>
      <c r="B206" s="3">
        <v>1</v>
      </c>
      <c r="E206" s="4">
        <v>4</v>
      </c>
    </row>
    <row r="207" spans="1:5" x14ac:dyDescent="0.25">
      <c r="A207">
        <v>2552</v>
      </c>
      <c r="B207" s="3">
        <v>1</v>
      </c>
      <c r="E207" s="4">
        <v>4</v>
      </c>
    </row>
    <row r="208" spans="1:5" x14ac:dyDescent="0.25">
      <c r="A208">
        <v>2553</v>
      </c>
      <c r="B208" s="3">
        <v>1</v>
      </c>
      <c r="E208" s="4">
        <v>4</v>
      </c>
    </row>
    <row r="209" spans="1:5" x14ac:dyDescent="0.25">
      <c r="A209">
        <v>2554</v>
      </c>
      <c r="B209" s="3">
        <v>1</v>
      </c>
      <c r="E209" s="4">
        <v>4</v>
      </c>
    </row>
    <row r="210" spans="1:5" x14ac:dyDescent="0.25">
      <c r="A210">
        <v>2555</v>
      </c>
      <c r="B210" s="3">
        <v>1</v>
      </c>
      <c r="E210" s="4">
        <v>4</v>
      </c>
    </row>
    <row r="211" spans="1:5" x14ac:dyDescent="0.25">
      <c r="A211">
        <v>2556</v>
      </c>
      <c r="B211" s="3">
        <v>1</v>
      </c>
      <c r="E211" s="4">
        <v>4</v>
      </c>
    </row>
    <row r="212" spans="1:5" x14ac:dyDescent="0.25">
      <c r="A212">
        <v>2557</v>
      </c>
      <c r="C212" s="1">
        <v>2</v>
      </c>
      <c r="E212" s="4">
        <v>4</v>
      </c>
    </row>
    <row r="213" spans="1:5" x14ac:dyDescent="0.25">
      <c r="A213">
        <v>2558</v>
      </c>
      <c r="C213" s="1">
        <v>2</v>
      </c>
      <c r="E213" s="4">
        <v>4</v>
      </c>
    </row>
    <row r="214" spans="1:5" x14ac:dyDescent="0.25">
      <c r="A214">
        <v>2559</v>
      </c>
      <c r="C214" s="1">
        <v>2</v>
      </c>
      <c r="E214" s="4">
        <v>4</v>
      </c>
    </row>
    <row r="215" spans="1:5" x14ac:dyDescent="0.25">
      <c r="A215">
        <v>2560</v>
      </c>
      <c r="C215" s="1">
        <v>2</v>
      </c>
      <c r="E215" s="4">
        <v>4</v>
      </c>
    </row>
    <row r="216" spans="1:5" x14ac:dyDescent="0.25">
      <c r="A216">
        <v>2561</v>
      </c>
      <c r="C216" s="1">
        <v>2</v>
      </c>
      <c r="E216" s="4">
        <v>4</v>
      </c>
    </row>
    <row r="217" spans="1:5" x14ac:dyDescent="0.25">
      <c r="A217">
        <v>2562</v>
      </c>
      <c r="C217" s="1">
        <v>2</v>
      </c>
      <c r="E217" s="4">
        <v>4</v>
      </c>
    </row>
    <row r="218" spans="1:5" x14ac:dyDescent="0.25">
      <c r="A218">
        <v>2563</v>
      </c>
      <c r="C218" s="1">
        <v>2</v>
      </c>
    </row>
    <row r="219" spans="1:5" x14ac:dyDescent="0.25">
      <c r="A219">
        <v>2564</v>
      </c>
      <c r="C219" s="1">
        <v>2</v>
      </c>
    </row>
    <row r="220" spans="1:5" x14ac:dyDescent="0.25">
      <c r="A220">
        <v>2565</v>
      </c>
      <c r="C220" s="1">
        <v>2</v>
      </c>
    </row>
    <row r="221" spans="1:5" x14ac:dyDescent="0.25">
      <c r="A221">
        <v>2566</v>
      </c>
      <c r="C221" s="1">
        <v>2</v>
      </c>
      <c r="D221" s="2">
        <v>3</v>
      </c>
    </row>
    <row r="222" spans="1:5" x14ac:dyDescent="0.25">
      <c r="A222">
        <v>2567</v>
      </c>
      <c r="C222" s="1">
        <v>2</v>
      </c>
      <c r="D222" s="2">
        <v>3</v>
      </c>
    </row>
    <row r="223" spans="1:5" x14ac:dyDescent="0.25">
      <c r="A223">
        <v>2568</v>
      </c>
      <c r="C223" s="1">
        <v>2</v>
      </c>
      <c r="D223" s="2">
        <v>3</v>
      </c>
    </row>
    <row r="224" spans="1:5" x14ac:dyDescent="0.25">
      <c r="A224">
        <v>2569</v>
      </c>
      <c r="C224" s="1">
        <v>2</v>
      </c>
      <c r="D224" s="2">
        <v>3</v>
      </c>
    </row>
    <row r="225" spans="1:5" x14ac:dyDescent="0.25">
      <c r="A225">
        <v>2570</v>
      </c>
      <c r="C225" s="1">
        <v>2</v>
      </c>
      <c r="D225" s="2">
        <v>3</v>
      </c>
    </row>
    <row r="226" spans="1:5" x14ac:dyDescent="0.25">
      <c r="A226">
        <v>2571</v>
      </c>
      <c r="C226" s="1">
        <v>2</v>
      </c>
      <c r="D226" s="2">
        <v>3</v>
      </c>
    </row>
    <row r="227" spans="1:5" x14ac:dyDescent="0.25">
      <c r="A227">
        <v>2572</v>
      </c>
      <c r="C227" s="1">
        <v>2</v>
      </c>
      <c r="D227" s="2">
        <v>3</v>
      </c>
    </row>
    <row r="228" spans="1:5" x14ac:dyDescent="0.25">
      <c r="A228">
        <v>2573</v>
      </c>
      <c r="C228" s="1">
        <v>2</v>
      </c>
      <c r="D228" s="2">
        <v>3</v>
      </c>
    </row>
    <row r="229" spans="1:5" x14ac:dyDescent="0.25">
      <c r="A229">
        <v>2574</v>
      </c>
      <c r="C229" s="1">
        <v>2</v>
      </c>
      <c r="D229" s="2">
        <v>3</v>
      </c>
    </row>
    <row r="230" spans="1:5" x14ac:dyDescent="0.25">
      <c r="A230">
        <v>2575</v>
      </c>
      <c r="C230" s="1">
        <v>2</v>
      </c>
      <c r="D230" s="2">
        <v>3</v>
      </c>
    </row>
    <row r="231" spans="1:5" x14ac:dyDescent="0.25">
      <c r="A231">
        <v>2576</v>
      </c>
      <c r="C231" s="1">
        <v>2</v>
      </c>
      <c r="D231" s="2">
        <v>3</v>
      </c>
    </row>
    <row r="232" spans="1:5" x14ac:dyDescent="0.25">
      <c r="A232">
        <v>2577</v>
      </c>
      <c r="C232" s="1">
        <v>2</v>
      </c>
      <c r="D232" s="2">
        <v>3</v>
      </c>
    </row>
    <row r="233" spans="1:5" x14ac:dyDescent="0.25">
      <c r="A233">
        <v>2578</v>
      </c>
      <c r="C233" s="1">
        <v>2</v>
      </c>
      <c r="D233" s="2">
        <v>3</v>
      </c>
    </row>
    <row r="234" spans="1:5" x14ac:dyDescent="0.25">
      <c r="A234">
        <v>2579</v>
      </c>
      <c r="C234" s="1">
        <v>2</v>
      </c>
      <c r="D234" s="2">
        <v>3</v>
      </c>
    </row>
    <row r="235" spans="1:5" x14ac:dyDescent="0.25">
      <c r="A235">
        <v>2580</v>
      </c>
      <c r="D235" s="2">
        <v>3</v>
      </c>
    </row>
    <row r="236" spans="1:5" x14ac:dyDescent="0.25">
      <c r="A236">
        <v>2581</v>
      </c>
      <c r="B236" s="3">
        <v>1</v>
      </c>
      <c r="D236" s="2">
        <v>3</v>
      </c>
    </row>
    <row r="237" spans="1:5" x14ac:dyDescent="0.25">
      <c r="A237">
        <v>2582</v>
      </c>
      <c r="B237" s="3">
        <v>1</v>
      </c>
      <c r="D237" s="2">
        <v>3</v>
      </c>
      <c r="E237" s="4">
        <v>4</v>
      </c>
    </row>
    <row r="238" spans="1:5" x14ac:dyDescent="0.25">
      <c r="A238">
        <v>2583</v>
      </c>
      <c r="B238" s="3">
        <v>1</v>
      </c>
      <c r="D238" s="2">
        <v>3</v>
      </c>
      <c r="E238" s="4">
        <v>4</v>
      </c>
    </row>
    <row r="239" spans="1:5" x14ac:dyDescent="0.25">
      <c r="A239">
        <v>2584</v>
      </c>
      <c r="B239" s="3">
        <v>1</v>
      </c>
      <c r="E239" s="4">
        <v>4</v>
      </c>
    </row>
    <row r="240" spans="1:5" x14ac:dyDescent="0.25">
      <c r="A240">
        <v>2585</v>
      </c>
      <c r="B240" s="3">
        <v>1</v>
      </c>
      <c r="E240" s="4">
        <v>4</v>
      </c>
    </row>
    <row r="241" spans="1:5" x14ac:dyDescent="0.25">
      <c r="A241">
        <v>2586</v>
      </c>
      <c r="B241" s="3">
        <v>1</v>
      </c>
      <c r="E241" s="4">
        <v>4</v>
      </c>
    </row>
    <row r="242" spans="1:5" x14ac:dyDescent="0.25">
      <c r="A242">
        <v>2587</v>
      </c>
      <c r="B242" s="3">
        <v>1</v>
      </c>
      <c r="E242" s="4">
        <v>4</v>
      </c>
    </row>
    <row r="243" spans="1:5" x14ac:dyDescent="0.25">
      <c r="A243">
        <v>2588</v>
      </c>
      <c r="B243" s="3">
        <v>1</v>
      </c>
      <c r="E243" s="4">
        <v>4</v>
      </c>
    </row>
    <row r="244" spans="1:5" x14ac:dyDescent="0.25">
      <c r="A244">
        <v>2589</v>
      </c>
      <c r="B244" s="3">
        <v>1</v>
      </c>
      <c r="E244" s="4">
        <v>4</v>
      </c>
    </row>
    <row r="245" spans="1:5" x14ac:dyDescent="0.25">
      <c r="A245">
        <v>2590</v>
      </c>
      <c r="B245" s="3">
        <v>1</v>
      </c>
      <c r="E245" s="4">
        <v>4</v>
      </c>
    </row>
    <row r="246" spans="1:5" x14ac:dyDescent="0.25">
      <c r="A246">
        <v>2591</v>
      </c>
      <c r="B246" s="3">
        <v>1</v>
      </c>
      <c r="E246" s="4">
        <v>4</v>
      </c>
    </row>
    <row r="247" spans="1:5" x14ac:dyDescent="0.25">
      <c r="A247">
        <v>2592</v>
      </c>
      <c r="B247" s="3">
        <v>1</v>
      </c>
      <c r="E247" s="4">
        <v>4</v>
      </c>
    </row>
    <row r="248" spans="1:5" x14ac:dyDescent="0.25">
      <c r="A248">
        <v>2593</v>
      </c>
      <c r="B248" s="3">
        <v>1</v>
      </c>
      <c r="E248" s="4">
        <v>4</v>
      </c>
    </row>
    <row r="249" spans="1:5" x14ac:dyDescent="0.25">
      <c r="A249">
        <v>2594</v>
      </c>
      <c r="B249" s="3">
        <v>1</v>
      </c>
      <c r="E249" s="4">
        <v>4</v>
      </c>
    </row>
    <row r="250" spans="1:5" x14ac:dyDescent="0.25">
      <c r="A250">
        <v>2595</v>
      </c>
      <c r="B250" s="3">
        <v>1</v>
      </c>
      <c r="E250" s="4">
        <v>4</v>
      </c>
    </row>
    <row r="251" spans="1:5" x14ac:dyDescent="0.25">
      <c r="A251">
        <v>2596</v>
      </c>
      <c r="B251" s="3">
        <v>1</v>
      </c>
      <c r="E251" s="4">
        <v>4</v>
      </c>
    </row>
    <row r="252" spans="1:5" x14ac:dyDescent="0.25">
      <c r="A252">
        <v>2597</v>
      </c>
      <c r="B252" s="3">
        <v>1</v>
      </c>
      <c r="E252" s="4">
        <v>4</v>
      </c>
    </row>
    <row r="253" spans="1:5" x14ac:dyDescent="0.25">
      <c r="A253">
        <v>2598</v>
      </c>
      <c r="B253" s="3">
        <v>1</v>
      </c>
      <c r="E253" s="4">
        <v>4</v>
      </c>
    </row>
    <row r="254" spans="1:5" x14ac:dyDescent="0.25">
      <c r="A254">
        <v>2599</v>
      </c>
      <c r="B254" s="3">
        <v>1</v>
      </c>
      <c r="E254" s="4">
        <v>4</v>
      </c>
    </row>
    <row r="255" spans="1:5" x14ac:dyDescent="0.25">
      <c r="A255">
        <v>2600</v>
      </c>
      <c r="B255" s="3">
        <v>1</v>
      </c>
      <c r="E255" s="4">
        <v>4</v>
      </c>
    </row>
    <row r="256" spans="1:5" x14ac:dyDescent="0.25">
      <c r="A256">
        <v>2601</v>
      </c>
      <c r="B256" s="3">
        <v>1</v>
      </c>
      <c r="E256" s="4">
        <v>4</v>
      </c>
    </row>
    <row r="257" spans="1:5" x14ac:dyDescent="0.25">
      <c r="A257">
        <v>2602</v>
      </c>
      <c r="B257" s="3">
        <v>1</v>
      </c>
      <c r="E257" s="4">
        <v>4</v>
      </c>
    </row>
    <row r="258" spans="1:5" x14ac:dyDescent="0.25">
      <c r="A258">
        <v>2603</v>
      </c>
      <c r="B258" s="3">
        <v>1</v>
      </c>
      <c r="E258" s="4">
        <v>4</v>
      </c>
    </row>
    <row r="259" spans="1:5" x14ac:dyDescent="0.25">
      <c r="A259">
        <v>2604</v>
      </c>
      <c r="C259" s="1">
        <v>2</v>
      </c>
      <c r="E259" s="4">
        <v>4</v>
      </c>
    </row>
    <row r="260" spans="1:5" x14ac:dyDescent="0.25">
      <c r="A260">
        <v>2605</v>
      </c>
      <c r="C260" s="1">
        <v>2</v>
      </c>
    </row>
    <row r="261" spans="1:5" x14ac:dyDescent="0.25">
      <c r="A261">
        <v>2606</v>
      </c>
      <c r="C261" s="1">
        <v>2</v>
      </c>
    </row>
    <row r="262" spans="1:5" x14ac:dyDescent="0.25">
      <c r="A262">
        <v>2607</v>
      </c>
      <c r="C262" s="1">
        <v>2</v>
      </c>
    </row>
    <row r="263" spans="1:5" x14ac:dyDescent="0.25">
      <c r="A263">
        <v>2608</v>
      </c>
      <c r="C263" s="1">
        <v>2</v>
      </c>
      <c r="D263" s="2">
        <v>3</v>
      </c>
    </row>
    <row r="264" spans="1:5" x14ac:dyDescent="0.25">
      <c r="A264">
        <v>2609</v>
      </c>
      <c r="C264" s="1">
        <v>2</v>
      </c>
      <c r="D264" s="2">
        <v>3</v>
      </c>
    </row>
    <row r="265" spans="1:5" x14ac:dyDescent="0.25">
      <c r="A265">
        <v>2610</v>
      </c>
      <c r="C265" s="1">
        <v>2</v>
      </c>
      <c r="D265" s="2">
        <v>3</v>
      </c>
    </row>
    <row r="266" spans="1:5" x14ac:dyDescent="0.25">
      <c r="A266">
        <v>2611</v>
      </c>
      <c r="C266" s="1">
        <v>2</v>
      </c>
      <c r="D266" s="2">
        <v>3</v>
      </c>
    </row>
    <row r="267" spans="1:5" x14ac:dyDescent="0.25">
      <c r="A267">
        <v>2612</v>
      </c>
      <c r="C267" s="1">
        <v>2</v>
      </c>
      <c r="D267" s="2">
        <v>3</v>
      </c>
    </row>
    <row r="268" spans="1:5" x14ac:dyDescent="0.25">
      <c r="A268">
        <v>2613</v>
      </c>
      <c r="C268" s="1">
        <v>2</v>
      </c>
      <c r="D268" s="2">
        <v>3</v>
      </c>
    </row>
    <row r="269" spans="1:5" x14ac:dyDescent="0.25">
      <c r="A269">
        <v>2614</v>
      </c>
      <c r="C269" s="1">
        <v>2</v>
      </c>
      <c r="D269" s="2">
        <v>3</v>
      </c>
    </row>
    <row r="270" spans="1:5" x14ac:dyDescent="0.25">
      <c r="A270">
        <v>2615</v>
      </c>
      <c r="C270" s="1">
        <v>2</v>
      </c>
      <c r="D270" s="2">
        <v>3</v>
      </c>
    </row>
    <row r="271" spans="1:5" x14ac:dyDescent="0.25">
      <c r="A271">
        <v>2616</v>
      </c>
      <c r="C271" s="1">
        <v>2</v>
      </c>
      <c r="D271" s="2">
        <v>3</v>
      </c>
    </row>
    <row r="272" spans="1:5" x14ac:dyDescent="0.25">
      <c r="A272">
        <v>2617</v>
      </c>
      <c r="C272" s="1">
        <v>2</v>
      </c>
      <c r="D272" s="2">
        <v>3</v>
      </c>
    </row>
    <row r="273" spans="1:5" x14ac:dyDescent="0.25">
      <c r="A273">
        <v>2618</v>
      </c>
      <c r="C273" s="1">
        <v>2</v>
      </c>
      <c r="D273" s="2">
        <v>3</v>
      </c>
    </row>
    <row r="274" spans="1:5" x14ac:dyDescent="0.25">
      <c r="A274">
        <v>2619</v>
      </c>
      <c r="C274" s="1">
        <v>2</v>
      </c>
      <c r="D274" s="2">
        <v>3</v>
      </c>
    </row>
    <row r="275" spans="1:5" x14ac:dyDescent="0.25">
      <c r="A275">
        <v>2620</v>
      </c>
      <c r="C275" s="1">
        <v>2</v>
      </c>
      <c r="D275" s="2">
        <v>3</v>
      </c>
    </row>
    <row r="276" spans="1:5" x14ac:dyDescent="0.25">
      <c r="A276">
        <v>2621</v>
      </c>
      <c r="C276" s="1">
        <v>2</v>
      </c>
      <c r="D276" s="2">
        <v>3</v>
      </c>
    </row>
    <row r="277" spans="1:5" x14ac:dyDescent="0.25">
      <c r="A277">
        <v>2622</v>
      </c>
      <c r="C277" s="1">
        <v>2</v>
      </c>
      <c r="D277" s="2">
        <v>3</v>
      </c>
    </row>
    <row r="278" spans="1:5" x14ac:dyDescent="0.25">
      <c r="A278">
        <v>2623</v>
      </c>
      <c r="C278" s="1">
        <v>2</v>
      </c>
      <c r="D278" s="2">
        <v>3</v>
      </c>
    </row>
    <row r="279" spans="1:5" x14ac:dyDescent="0.25">
      <c r="A279">
        <v>2624</v>
      </c>
      <c r="D279" s="2">
        <v>3</v>
      </c>
    </row>
    <row r="280" spans="1:5" x14ac:dyDescent="0.25">
      <c r="A280">
        <v>2625</v>
      </c>
      <c r="B280" s="3">
        <v>1</v>
      </c>
      <c r="D280" s="2">
        <v>3</v>
      </c>
      <c r="E280" s="4">
        <v>4</v>
      </c>
    </row>
    <row r="281" spans="1:5" x14ac:dyDescent="0.25">
      <c r="A281">
        <v>2626</v>
      </c>
      <c r="B281" s="3">
        <v>1</v>
      </c>
      <c r="D281" s="2">
        <v>3</v>
      </c>
      <c r="E281" s="4">
        <v>4</v>
      </c>
    </row>
    <row r="282" spans="1:5" x14ac:dyDescent="0.25">
      <c r="A282">
        <v>2627</v>
      </c>
      <c r="B282" s="3">
        <v>1</v>
      </c>
      <c r="D282" s="2">
        <v>3</v>
      </c>
      <c r="E282" s="4">
        <v>4</v>
      </c>
    </row>
    <row r="283" spans="1:5" x14ac:dyDescent="0.25">
      <c r="A283">
        <v>2628</v>
      </c>
      <c r="B283" s="3">
        <v>1</v>
      </c>
      <c r="E283" s="4">
        <v>4</v>
      </c>
    </row>
    <row r="284" spans="1:5" x14ac:dyDescent="0.25">
      <c r="A284">
        <v>2629</v>
      </c>
      <c r="B284" s="3">
        <v>1</v>
      </c>
      <c r="E284" s="4">
        <v>4</v>
      </c>
    </row>
    <row r="285" spans="1:5" x14ac:dyDescent="0.25">
      <c r="A285">
        <v>2630</v>
      </c>
      <c r="B285" s="3">
        <v>1</v>
      </c>
      <c r="E285" s="4">
        <v>4</v>
      </c>
    </row>
    <row r="286" spans="1:5" x14ac:dyDescent="0.25">
      <c r="A286">
        <v>2631</v>
      </c>
      <c r="B286" s="3">
        <v>1</v>
      </c>
      <c r="E286" s="4">
        <v>4</v>
      </c>
    </row>
    <row r="287" spans="1:5" x14ac:dyDescent="0.25">
      <c r="A287">
        <v>2632</v>
      </c>
      <c r="B287" s="3">
        <v>1</v>
      </c>
      <c r="E287" s="4">
        <v>4</v>
      </c>
    </row>
    <row r="288" spans="1:5" x14ac:dyDescent="0.25">
      <c r="A288">
        <v>2633</v>
      </c>
      <c r="B288" s="3">
        <v>1</v>
      </c>
      <c r="E288" s="4">
        <v>4</v>
      </c>
    </row>
    <row r="289" spans="1:5" x14ac:dyDescent="0.25">
      <c r="A289">
        <v>2634</v>
      </c>
      <c r="B289" s="3">
        <v>1</v>
      </c>
      <c r="E289" s="4">
        <v>4</v>
      </c>
    </row>
    <row r="290" spans="1:5" x14ac:dyDescent="0.25">
      <c r="A290">
        <v>2635</v>
      </c>
      <c r="B290" s="3">
        <v>1</v>
      </c>
      <c r="E290" s="4">
        <v>4</v>
      </c>
    </row>
    <row r="291" spans="1:5" x14ac:dyDescent="0.25">
      <c r="A291">
        <v>2636</v>
      </c>
      <c r="B291" s="3">
        <v>1</v>
      </c>
      <c r="E291" s="4">
        <v>4</v>
      </c>
    </row>
    <row r="292" spans="1:5" x14ac:dyDescent="0.25">
      <c r="A292">
        <v>2637</v>
      </c>
      <c r="B292" s="3">
        <v>1</v>
      </c>
      <c r="E292" s="4">
        <v>4</v>
      </c>
    </row>
    <row r="293" spans="1:5" x14ac:dyDescent="0.25">
      <c r="A293">
        <v>2638</v>
      </c>
      <c r="B293" s="3">
        <v>1</v>
      </c>
      <c r="E293" s="4">
        <v>4</v>
      </c>
    </row>
    <row r="294" spans="1:5" x14ac:dyDescent="0.25">
      <c r="A294">
        <v>2639</v>
      </c>
      <c r="B294" s="3">
        <v>1</v>
      </c>
      <c r="E294" s="4">
        <v>4</v>
      </c>
    </row>
    <row r="295" spans="1:5" x14ac:dyDescent="0.25">
      <c r="A295">
        <v>2640</v>
      </c>
      <c r="B295" s="3">
        <v>1</v>
      </c>
      <c r="E295" s="4">
        <v>4</v>
      </c>
    </row>
    <row r="296" spans="1:5" x14ac:dyDescent="0.25">
      <c r="A296">
        <v>2641</v>
      </c>
      <c r="B296" s="3">
        <v>1</v>
      </c>
      <c r="E296" s="4">
        <v>4</v>
      </c>
    </row>
    <row r="297" spans="1:5" x14ac:dyDescent="0.25">
      <c r="A297">
        <v>2642</v>
      </c>
      <c r="B297" s="3">
        <v>1</v>
      </c>
      <c r="E297" s="4">
        <v>4</v>
      </c>
    </row>
    <row r="298" spans="1:5" x14ac:dyDescent="0.25">
      <c r="A298">
        <v>2643</v>
      </c>
      <c r="B298" s="3">
        <v>1</v>
      </c>
      <c r="E298" s="4">
        <v>4</v>
      </c>
    </row>
    <row r="299" spans="1:5" x14ac:dyDescent="0.25">
      <c r="A299">
        <v>2644</v>
      </c>
      <c r="B299" s="3">
        <v>1</v>
      </c>
      <c r="E299" s="4">
        <v>4</v>
      </c>
    </row>
    <row r="300" spans="1:5" x14ac:dyDescent="0.25">
      <c r="A300">
        <v>2645</v>
      </c>
      <c r="B300" s="3">
        <v>1</v>
      </c>
      <c r="E300" s="4">
        <v>4</v>
      </c>
    </row>
    <row r="301" spans="1:5" x14ac:dyDescent="0.25">
      <c r="A301">
        <v>2646</v>
      </c>
      <c r="E301" s="4">
        <v>4</v>
      </c>
    </row>
    <row r="302" spans="1:5" x14ac:dyDescent="0.25">
      <c r="A302">
        <v>2647</v>
      </c>
      <c r="C302" s="1">
        <v>2</v>
      </c>
    </row>
    <row r="303" spans="1:5" x14ac:dyDescent="0.25">
      <c r="A303">
        <v>2648</v>
      </c>
      <c r="C303" s="1">
        <v>2</v>
      </c>
    </row>
    <row r="304" spans="1:5" x14ac:dyDescent="0.25">
      <c r="A304">
        <v>2649</v>
      </c>
      <c r="C304" s="1">
        <v>2</v>
      </c>
    </row>
    <row r="305" spans="1:4" x14ac:dyDescent="0.25">
      <c r="A305">
        <v>2650</v>
      </c>
      <c r="C305" s="1">
        <v>2</v>
      </c>
    </row>
    <row r="306" spans="1:4" x14ac:dyDescent="0.25">
      <c r="A306">
        <v>2651</v>
      </c>
      <c r="C306" s="1">
        <v>2</v>
      </c>
      <c r="D306" s="2">
        <v>3</v>
      </c>
    </row>
    <row r="307" spans="1:4" x14ac:dyDescent="0.25">
      <c r="A307">
        <v>2652</v>
      </c>
      <c r="C307" s="1">
        <v>2</v>
      </c>
      <c r="D307" s="2">
        <v>3</v>
      </c>
    </row>
    <row r="308" spans="1:4" x14ac:dyDescent="0.25">
      <c r="A308">
        <v>2653</v>
      </c>
      <c r="C308" s="1">
        <v>2</v>
      </c>
      <c r="D308" s="2">
        <v>3</v>
      </c>
    </row>
    <row r="309" spans="1:4" x14ac:dyDescent="0.25">
      <c r="A309">
        <v>2654</v>
      </c>
      <c r="C309" s="1">
        <v>2</v>
      </c>
      <c r="D309" s="2">
        <v>3</v>
      </c>
    </row>
    <row r="310" spans="1:4" x14ac:dyDescent="0.25">
      <c r="A310">
        <v>2655</v>
      </c>
      <c r="C310" s="1">
        <v>2</v>
      </c>
      <c r="D310" s="2">
        <v>3</v>
      </c>
    </row>
    <row r="311" spans="1:4" x14ac:dyDescent="0.25">
      <c r="A311">
        <v>2656</v>
      </c>
      <c r="C311" s="1">
        <v>2</v>
      </c>
      <c r="D311" s="2">
        <v>3</v>
      </c>
    </row>
    <row r="312" spans="1:4" x14ac:dyDescent="0.25">
      <c r="A312">
        <v>2657</v>
      </c>
      <c r="C312" s="1">
        <v>2</v>
      </c>
      <c r="D312" s="2">
        <v>3</v>
      </c>
    </row>
    <row r="313" spans="1:4" x14ac:dyDescent="0.25">
      <c r="A313">
        <v>2658</v>
      </c>
      <c r="C313" s="1">
        <v>2</v>
      </c>
      <c r="D313" s="2">
        <v>3</v>
      </c>
    </row>
    <row r="314" spans="1:4" x14ac:dyDescent="0.25">
      <c r="A314">
        <v>2659</v>
      </c>
      <c r="C314" s="1">
        <v>2</v>
      </c>
      <c r="D314" s="2">
        <v>3</v>
      </c>
    </row>
    <row r="315" spans="1:4" x14ac:dyDescent="0.25">
      <c r="A315">
        <v>2660</v>
      </c>
      <c r="C315" s="1">
        <v>2</v>
      </c>
      <c r="D315" s="2">
        <v>3</v>
      </c>
    </row>
    <row r="316" spans="1:4" x14ac:dyDescent="0.25">
      <c r="A316">
        <v>2661</v>
      </c>
      <c r="C316" s="1">
        <v>2</v>
      </c>
      <c r="D316" s="2">
        <v>3</v>
      </c>
    </row>
    <row r="317" spans="1:4" x14ac:dyDescent="0.25">
      <c r="A317">
        <v>2662</v>
      </c>
      <c r="C317" s="1">
        <v>2</v>
      </c>
      <c r="D317" s="2">
        <v>3</v>
      </c>
    </row>
    <row r="318" spans="1:4" x14ac:dyDescent="0.25">
      <c r="A318">
        <v>2663</v>
      </c>
      <c r="C318" s="1">
        <v>2</v>
      </c>
      <c r="D318" s="2">
        <v>3</v>
      </c>
    </row>
    <row r="319" spans="1:4" x14ac:dyDescent="0.25">
      <c r="A319">
        <v>2664</v>
      </c>
      <c r="C319" s="1">
        <v>2</v>
      </c>
      <c r="D319" s="2">
        <v>3</v>
      </c>
    </row>
    <row r="320" spans="1:4" x14ac:dyDescent="0.25">
      <c r="A320">
        <v>2665</v>
      </c>
      <c r="C320" s="1">
        <v>2</v>
      </c>
      <c r="D320" s="2">
        <v>3</v>
      </c>
    </row>
    <row r="321" spans="1:5" x14ac:dyDescent="0.25">
      <c r="A321">
        <v>2666</v>
      </c>
      <c r="D321" s="2">
        <v>3</v>
      </c>
    </row>
    <row r="322" spans="1:5" x14ac:dyDescent="0.25">
      <c r="A322">
        <v>2667</v>
      </c>
      <c r="B322" s="3">
        <v>1</v>
      </c>
      <c r="D322" s="2">
        <v>3</v>
      </c>
    </row>
    <row r="323" spans="1:5" x14ac:dyDescent="0.25">
      <c r="A323">
        <v>2668</v>
      </c>
      <c r="B323" s="3">
        <v>1</v>
      </c>
      <c r="D323" s="2">
        <v>3</v>
      </c>
      <c r="E323" s="4">
        <v>4</v>
      </c>
    </row>
    <row r="324" spans="1:5" x14ac:dyDescent="0.25">
      <c r="A324">
        <v>2669</v>
      </c>
      <c r="B324" s="3">
        <v>1</v>
      </c>
      <c r="D324" s="2">
        <v>3</v>
      </c>
      <c r="E324" s="4">
        <v>4</v>
      </c>
    </row>
    <row r="325" spans="1:5" x14ac:dyDescent="0.25">
      <c r="A325">
        <v>2670</v>
      </c>
      <c r="B325" s="3">
        <v>1</v>
      </c>
      <c r="D325" s="2">
        <v>3</v>
      </c>
      <c r="E325" s="4">
        <v>4</v>
      </c>
    </row>
    <row r="326" spans="1:5" x14ac:dyDescent="0.25">
      <c r="A326">
        <v>2671</v>
      </c>
      <c r="B326" s="3">
        <v>1</v>
      </c>
      <c r="E326" s="4">
        <v>4</v>
      </c>
    </row>
    <row r="327" spans="1:5" x14ac:dyDescent="0.25">
      <c r="A327">
        <v>2672</v>
      </c>
      <c r="B327" s="3">
        <v>1</v>
      </c>
      <c r="E327" s="4">
        <v>4</v>
      </c>
    </row>
    <row r="328" spans="1:5" x14ac:dyDescent="0.25">
      <c r="A328">
        <v>2673</v>
      </c>
      <c r="B328" s="3">
        <v>1</v>
      </c>
      <c r="E328" s="4">
        <v>4</v>
      </c>
    </row>
    <row r="329" spans="1:5" x14ac:dyDescent="0.25">
      <c r="A329">
        <v>2674</v>
      </c>
      <c r="B329" s="3">
        <v>1</v>
      </c>
      <c r="E329" s="4">
        <v>4</v>
      </c>
    </row>
    <row r="330" spans="1:5" x14ac:dyDescent="0.25">
      <c r="A330">
        <v>2675</v>
      </c>
      <c r="B330" s="3">
        <v>1</v>
      </c>
      <c r="E330" s="4">
        <v>4</v>
      </c>
    </row>
    <row r="331" spans="1:5" x14ac:dyDescent="0.25">
      <c r="A331">
        <v>2676</v>
      </c>
      <c r="B331" s="3">
        <v>1</v>
      </c>
      <c r="E331" s="4">
        <v>4</v>
      </c>
    </row>
    <row r="332" spans="1:5" x14ac:dyDescent="0.25">
      <c r="A332">
        <v>2677</v>
      </c>
      <c r="B332" s="3">
        <v>1</v>
      </c>
      <c r="E332" s="4">
        <v>4</v>
      </c>
    </row>
    <row r="333" spans="1:5" x14ac:dyDescent="0.25">
      <c r="A333">
        <v>2678</v>
      </c>
      <c r="B333" s="3">
        <v>1</v>
      </c>
      <c r="E333" s="4">
        <v>4</v>
      </c>
    </row>
    <row r="334" spans="1:5" x14ac:dyDescent="0.25">
      <c r="A334">
        <v>2679</v>
      </c>
      <c r="B334" s="3">
        <v>1</v>
      </c>
      <c r="E334" s="4">
        <v>4</v>
      </c>
    </row>
    <row r="335" spans="1:5" x14ac:dyDescent="0.25">
      <c r="A335">
        <v>2680</v>
      </c>
      <c r="B335" s="3">
        <v>1</v>
      </c>
      <c r="E335" s="4">
        <v>4</v>
      </c>
    </row>
    <row r="336" spans="1:5" x14ac:dyDescent="0.25">
      <c r="A336">
        <v>2681</v>
      </c>
      <c r="B336" s="3">
        <v>1</v>
      </c>
      <c r="E336" s="4">
        <v>4</v>
      </c>
    </row>
    <row r="337" spans="1:5" x14ac:dyDescent="0.25">
      <c r="A337">
        <v>2682</v>
      </c>
      <c r="B337" s="3">
        <v>1</v>
      </c>
      <c r="E337" s="4">
        <v>4</v>
      </c>
    </row>
    <row r="338" spans="1:5" x14ac:dyDescent="0.25">
      <c r="A338">
        <v>2683</v>
      </c>
      <c r="B338" s="3">
        <v>1</v>
      </c>
      <c r="E338" s="4">
        <v>4</v>
      </c>
    </row>
    <row r="339" spans="1:5" x14ac:dyDescent="0.25">
      <c r="A339">
        <v>2684</v>
      </c>
      <c r="B339" s="3">
        <v>1</v>
      </c>
      <c r="E339" s="4">
        <v>4</v>
      </c>
    </row>
    <row r="340" spans="1:5" x14ac:dyDescent="0.25">
      <c r="A340">
        <v>2685</v>
      </c>
      <c r="B340" s="3">
        <v>1</v>
      </c>
      <c r="E340" s="4">
        <v>4</v>
      </c>
    </row>
    <row r="341" spans="1:5" x14ac:dyDescent="0.25">
      <c r="A341">
        <v>2686</v>
      </c>
      <c r="B341" s="3">
        <v>1</v>
      </c>
      <c r="E341" s="4">
        <v>4</v>
      </c>
    </row>
    <row r="342" spans="1:5" x14ac:dyDescent="0.25">
      <c r="A342">
        <v>2687</v>
      </c>
      <c r="E342" s="4">
        <v>4</v>
      </c>
    </row>
    <row r="343" spans="1:5" x14ac:dyDescent="0.25">
      <c r="A343">
        <v>2688</v>
      </c>
      <c r="E343" s="4">
        <v>4</v>
      </c>
    </row>
    <row r="344" spans="1:5" x14ac:dyDescent="0.25">
      <c r="A344">
        <v>2689</v>
      </c>
      <c r="C344" s="1">
        <v>2</v>
      </c>
      <c r="E344" s="4">
        <v>4</v>
      </c>
    </row>
    <row r="345" spans="1:5" x14ac:dyDescent="0.25">
      <c r="A345">
        <v>2690</v>
      </c>
      <c r="C345" s="1">
        <v>2</v>
      </c>
    </row>
    <row r="346" spans="1:5" x14ac:dyDescent="0.25">
      <c r="A346">
        <v>2691</v>
      </c>
      <c r="C346" s="1">
        <v>2</v>
      </c>
    </row>
    <row r="347" spans="1:5" x14ac:dyDescent="0.25">
      <c r="A347">
        <v>2692</v>
      </c>
      <c r="C347" s="1">
        <v>2</v>
      </c>
      <c r="D347" s="2">
        <v>3</v>
      </c>
    </row>
    <row r="348" spans="1:5" x14ac:dyDescent="0.25">
      <c r="A348">
        <v>2693</v>
      </c>
      <c r="C348" s="1">
        <v>2</v>
      </c>
      <c r="D348" s="2">
        <v>3</v>
      </c>
    </row>
    <row r="349" spans="1:5" x14ac:dyDescent="0.25">
      <c r="A349">
        <v>2694</v>
      </c>
      <c r="C349" s="1">
        <v>2</v>
      </c>
      <c r="D349" s="2">
        <v>3</v>
      </c>
    </row>
    <row r="350" spans="1:5" x14ac:dyDescent="0.25">
      <c r="A350">
        <v>2695</v>
      </c>
      <c r="C350" s="1">
        <v>2</v>
      </c>
      <c r="D350" s="2">
        <v>3</v>
      </c>
    </row>
    <row r="351" spans="1:5" x14ac:dyDescent="0.25">
      <c r="A351">
        <v>2696</v>
      </c>
      <c r="C351" s="1">
        <v>2</v>
      </c>
      <c r="D351" s="2">
        <v>3</v>
      </c>
    </row>
    <row r="352" spans="1:5" x14ac:dyDescent="0.25">
      <c r="A352">
        <v>2697</v>
      </c>
      <c r="C352" s="1">
        <v>2</v>
      </c>
      <c r="D352" s="2">
        <v>3</v>
      </c>
    </row>
    <row r="353" spans="1:5" x14ac:dyDescent="0.25">
      <c r="A353">
        <v>2698</v>
      </c>
      <c r="C353" s="1">
        <v>2</v>
      </c>
      <c r="D353" s="2">
        <v>3</v>
      </c>
    </row>
    <row r="354" spans="1:5" x14ac:dyDescent="0.25">
      <c r="A354">
        <v>2699</v>
      </c>
      <c r="C354" s="1">
        <v>2</v>
      </c>
      <c r="D354" s="2">
        <v>3</v>
      </c>
    </row>
    <row r="355" spans="1:5" x14ac:dyDescent="0.25">
      <c r="A355">
        <v>2700</v>
      </c>
      <c r="C355" s="1">
        <v>2</v>
      </c>
      <c r="D355" s="2">
        <v>3</v>
      </c>
    </row>
    <row r="356" spans="1:5" x14ac:dyDescent="0.25">
      <c r="A356">
        <v>2701</v>
      </c>
      <c r="C356" s="1">
        <v>2</v>
      </c>
      <c r="D356" s="2">
        <v>3</v>
      </c>
    </row>
    <row r="357" spans="1:5" x14ac:dyDescent="0.25">
      <c r="A357">
        <v>2702</v>
      </c>
      <c r="C357" s="1">
        <v>2</v>
      </c>
      <c r="D357" s="2">
        <v>3</v>
      </c>
    </row>
    <row r="358" spans="1:5" x14ac:dyDescent="0.25">
      <c r="A358">
        <v>2703</v>
      </c>
      <c r="C358" s="1">
        <v>2</v>
      </c>
      <c r="D358" s="2">
        <v>3</v>
      </c>
    </row>
    <row r="359" spans="1:5" x14ac:dyDescent="0.25">
      <c r="A359">
        <v>2704</v>
      </c>
      <c r="C359" s="1">
        <v>2</v>
      </c>
      <c r="D359" s="2">
        <v>3</v>
      </c>
    </row>
    <row r="360" spans="1:5" x14ac:dyDescent="0.25">
      <c r="A360">
        <v>2705</v>
      </c>
      <c r="C360" s="1">
        <v>2</v>
      </c>
      <c r="D360" s="2">
        <v>3</v>
      </c>
    </row>
    <row r="361" spans="1:5" x14ac:dyDescent="0.25">
      <c r="A361">
        <v>2706</v>
      </c>
      <c r="C361" s="1">
        <v>2</v>
      </c>
      <c r="D361" s="2">
        <v>3</v>
      </c>
    </row>
    <row r="362" spans="1:5" x14ac:dyDescent="0.25">
      <c r="A362">
        <v>2707</v>
      </c>
      <c r="D362" s="2">
        <v>3</v>
      </c>
    </row>
    <row r="363" spans="1:5" x14ac:dyDescent="0.25">
      <c r="A363">
        <v>2708</v>
      </c>
      <c r="D363" s="2">
        <v>3</v>
      </c>
    </row>
    <row r="364" spans="1:5" x14ac:dyDescent="0.25">
      <c r="A364">
        <v>2709</v>
      </c>
      <c r="B364" s="3">
        <v>1</v>
      </c>
      <c r="D364" s="2">
        <v>3</v>
      </c>
    </row>
    <row r="365" spans="1:5" x14ac:dyDescent="0.25">
      <c r="A365">
        <v>2710</v>
      </c>
      <c r="B365" s="3">
        <v>1</v>
      </c>
      <c r="E365" s="4">
        <v>4</v>
      </c>
    </row>
    <row r="366" spans="1:5" x14ac:dyDescent="0.25">
      <c r="A366">
        <v>2711</v>
      </c>
      <c r="B366" s="3">
        <v>1</v>
      </c>
      <c r="E366" s="4">
        <v>4</v>
      </c>
    </row>
    <row r="367" spans="1:5" x14ac:dyDescent="0.25">
      <c r="A367">
        <v>2712</v>
      </c>
      <c r="B367" s="3">
        <v>1</v>
      </c>
      <c r="E367" s="4">
        <v>4</v>
      </c>
    </row>
    <row r="368" spans="1:5" x14ac:dyDescent="0.25">
      <c r="A368">
        <v>2713</v>
      </c>
      <c r="B368" s="3">
        <v>1</v>
      </c>
      <c r="E368" s="4">
        <v>4</v>
      </c>
    </row>
    <row r="369" spans="1:5" x14ac:dyDescent="0.25">
      <c r="A369">
        <v>2714</v>
      </c>
      <c r="B369" s="3">
        <v>1</v>
      </c>
      <c r="E369" s="4">
        <v>4</v>
      </c>
    </row>
    <row r="370" spans="1:5" x14ac:dyDescent="0.25">
      <c r="A370">
        <v>2715</v>
      </c>
      <c r="B370" s="3">
        <v>1</v>
      </c>
      <c r="E370" s="4">
        <v>4</v>
      </c>
    </row>
    <row r="371" spans="1:5" x14ac:dyDescent="0.25">
      <c r="A371">
        <v>2716</v>
      </c>
      <c r="B371" s="3">
        <v>1</v>
      </c>
      <c r="E371" s="4">
        <v>4</v>
      </c>
    </row>
    <row r="372" spans="1:5" x14ac:dyDescent="0.25">
      <c r="A372">
        <v>2717</v>
      </c>
      <c r="B372" s="3">
        <v>1</v>
      </c>
      <c r="E372" s="4">
        <v>4</v>
      </c>
    </row>
    <row r="373" spans="1:5" x14ac:dyDescent="0.25">
      <c r="A373">
        <v>2718</v>
      </c>
      <c r="B373" s="3">
        <v>1</v>
      </c>
      <c r="E373" s="4">
        <v>4</v>
      </c>
    </row>
    <row r="374" spans="1:5" x14ac:dyDescent="0.25">
      <c r="A374">
        <v>2719</v>
      </c>
      <c r="B374" s="3">
        <v>1</v>
      </c>
      <c r="E374" s="4">
        <v>4</v>
      </c>
    </row>
    <row r="375" spans="1:5" x14ac:dyDescent="0.25">
      <c r="A375">
        <v>2720</v>
      </c>
      <c r="B375" s="3">
        <v>1</v>
      </c>
      <c r="E375" s="4">
        <v>4</v>
      </c>
    </row>
    <row r="376" spans="1:5" x14ac:dyDescent="0.25">
      <c r="A376">
        <v>2721</v>
      </c>
      <c r="B376" s="3">
        <v>1</v>
      </c>
      <c r="E376" s="4">
        <v>4</v>
      </c>
    </row>
    <row r="377" spans="1:5" x14ac:dyDescent="0.25">
      <c r="A377">
        <v>2722</v>
      </c>
      <c r="B377" s="3">
        <v>1</v>
      </c>
      <c r="E377" s="4">
        <v>4</v>
      </c>
    </row>
    <row r="378" spans="1:5" x14ac:dyDescent="0.25">
      <c r="A378">
        <v>2723</v>
      </c>
      <c r="B378" s="3">
        <v>1</v>
      </c>
      <c r="E378" s="4">
        <v>4</v>
      </c>
    </row>
    <row r="379" spans="1:5" x14ac:dyDescent="0.25">
      <c r="A379">
        <v>2724</v>
      </c>
      <c r="B379" s="3">
        <v>1</v>
      </c>
      <c r="E379" s="4">
        <v>4</v>
      </c>
    </row>
    <row r="380" spans="1:5" x14ac:dyDescent="0.25">
      <c r="A380">
        <v>2725</v>
      </c>
      <c r="B380" s="3">
        <v>1</v>
      </c>
      <c r="E380" s="4">
        <v>4</v>
      </c>
    </row>
    <row r="381" spans="1:5" x14ac:dyDescent="0.25">
      <c r="A381">
        <v>2726</v>
      </c>
      <c r="B381" s="3">
        <v>1</v>
      </c>
      <c r="E381" s="4">
        <v>4</v>
      </c>
    </row>
    <row r="382" spans="1:5" x14ac:dyDescent="0.25">
      <c r="A382">
        <v>2727</v>
      </c>
      <c r="B382" s="3">
        <v>1</v>
      </c>
      <c r="E382" s="4">
        <v>4</v>
      </c>
    </row>
    <row r="383" spans="1:5" x14ac:dyDescent="0.25">
      <c r="A383">
        <v>2728</v>
      </c>
      <c r="B383" s="3">
        <v>1</v>
      </c>
      <c r="C383" s="1">
        <v>2</v>
      </c>
      <c r="E383" s="4">
        <v>4</v>
      </c>
    </row>
    <row r="384" spans="1:5" x14ac:dyDescent="0.25">
      <c r="A384">
        <v>2729</v>
      </c>
      <c r="C384" s="1">
        <v>2</v>
      </c>
    </row>
    <row r="385" spans="1:4" x14ac:dyDescent="0.25">
      <c r="A385">
        <v>2730</v>
      </c>
      <c r="C385" s="1">
        <v>2</v>
      </c>
    </row>
    <row r="386" spans="1:4" x14ac:dyDescent="0.25">
      <c r="A386">
        <v>2731</v>
      </c>
      <c r="C386" s="1">
        <v>2</v>
      </c>
    </row>
    <row r="387" spans="1:4" x14ac:dyDescent="0.25">
      <c r="A387">
        <v>2732</v>
      </c>
      <c r="C387" s="1">
        <v>2</v>
      </c>
    </row>
    <row r="388" spans="1:4" x14ac:dyDescent="0.25">
      <c r="A388">
        <v>2733</v>
      </c>
      <c r="C388" s="1">
        <v>2</v>
      </c>
      <c r="D388" s="2">
        <v>3</v>
      </c>
    </row>
    <row r="389" spans="1:4" x14ac:dyDescent="0.25">
      <c r="A389">
        <v>2734</v>
      </c>
      <c r="C389" s="1">
        <v>2</v>
      </c>
      <c r="D389" s="2">
        <v>3</v>
      </c>
    </row>
    <row r="390" spans="1:4" x14ac:dyDescent="0.25">
      <c r="A390">
        <v>2735</v>
      </c>
      <c r="C390" s="1">
        <v>2</v>
      </c>
      <c r="D390" s="2">
        <v>3</v>
      </c>
    </row>
    <row r="391" spans="1:4" x14ac:dyDescent="0.25">
      <c r="A391">
        <v>2736</v>
      </c>
      <c r="C391" s="1">
        <v>2</v>
      </c>
      <c r="D391" s="2">
        <v>3</v>
      </c>
    </row>
    <row r="392" spans="1:4" x14ac:dyDescent="0.25">
      <c r="A392">
        <v>2737</v>
      </c>
      <c r="C392" s="1">
        <v>2</v>
      </c>
      <c r="D392" s="2">
        <v>3</v>
      </c>
    </row>
    <row r="393" spans="1:4" x14ac:dyDescent="0.25">
      <c r="A393">
        <v>2738</v>
      </c>
      <c r="C393" s="1">
        <v>2</v>
      </c>
      <c r="D393" s="2">
        <v>3</v>
      </c>
    </row>
    <row r="394" spans="1:4" x14ac:dyDescent="0.25">
      <c r="A394">
        <v>2739</v>
      </c>
      <c r="C394" s="1">
        <v>2</v>
      </c>
      <c r="D394" s="2">
        <v>3</v>
      </c>
    </row>
    <row r="395" spans="1:4" x14ac:dyDescent="0.25">
      <c r="A395">
        <v>2740</v>
      </c>
      <c r="C395" s="1">
        <v>2</v>
      </c>
      <c r="D395" s="2">
        <v>3</v>
      </c>
    </row>
    <row r="396" spans="1:4" x14ac:dyDescent="0.25">
      <c r="A396">
        <v>2741</v>
      </c>
      <c r="C396" s="1">
        <v>2</v>
      </c>
      <c r="D396" s="2">
        <v>3</v>
      </c>
    </row>
    <row r="397" spans="1:4" x14ac:dyDescent="0.25">
      <c r="A397">
        <v>2742</v>
      </c>
      <c r="C397" s="1">
        <v>2</v>
      </c>
      <c r="D397" s="2">
        <v>3</v>
      </c>
    </row>
    <row r="398" spans="1:4" x14ac:dyDescent="0.25">
      <c r="A398">
        <v>2743</v>
      </c>
      <c r="C398" s="1">
        <v>2</v>
      </c>
      <c r="D398" s="2">
        <v>3</v>
      </c>
    </row>
    <row r="399" spans="1:4" x14ac:dyDescent="0.25">
      <c r="A399">
        <v>2744</v>
      </c>
      <c r="C399" s="1">
        <v>2</v>
      </c>
      <c r="D399" s="2">
        <v>3</v>
      </c>
    </row>
    <row r="400" spans="1:4" x14ac:dyDescent="0.25">
      <c r="A400">
        <v>2745</v>
      </c>
      <c r="D400" s="2">
        <v>3</v>
      </c>
    </row>
    <row r="401" spans="1:5" x14ac:dyDescent="0.25">
      <c r="A401">
        <v>2746</v>
      </c>
      <c r="D401" s="2">
        <v>3</v>
      </c>
    </row>
    <row r="402" spans="1:5" x14ac:dyDescent="0.25">
      <c r="A402">
        <v>2747</v>
      </c>
      <c r="D402" s="2">
        <v>3</v>
      </c>
    </row>
    <row r="403" spans="1:5" x14ac:dyDescent="0.25">
      <c r="A403">
        <v>2748</v>
      </c>
      <c r="D403" s="2">
        <v>3</v>
      </c>
      <c r="E403" s="4">
        <v>4</v>
      </c>
    </row>
    <row r="404" spans="1:5" x14ac:dyDescent="0.25">
      <c r="A404">
        <v>2749</v>
      </c>
      <c r="B404" s="3">
        <v>1</v>
      </c>
      <c r="D404" s="2">
        <v>3</v>
      </c>
      <c r="E404" s="4">
        <v>4</v>
      </c>
    </row>
    <row r="405" spans="1:5" x14ac:dyDescent="0.25">
      <c r="A405">
        <v>2750</v>
      </c>
      <c r="B405" s="3">
        <v>1</v>
      </c>
      <c r="E405" s="4">
        <v>4</v>
      </c>
    </row>
    <row r="406" spans="1:5" x14ac:dyDescent="0.25">
      <c r="A406">
        <v>2751</v>
      </c>
      <c r="B406" s="3">
        <v>1</v>
      </c>
      <c r="E406" s="4">
        <v>4</v>
      </c>
    </row>
    <row r="407" spans="1:5" x14ac:dyDescent="0.25">
      <c r="A407">
        <v>2752</v>
      </c>
      <c r="B407" s="3">
        <v>1</v>
      </c>
      <c r="E407" s="4">
        <v>4</v>
      </c>
    </row>
    <row r="408" spans="1:5" x14ac:dyDescent="0.25">
      <c r="A408">
        <v>2753</v>
      </c>
      <c r="B408" s="3">
        <v>1</v>
      </c>
      <c r="E408" s="4">
        <v>4</v>
      </c>
    </row>
    <row r="409" spans="1:5" x14ac:dyDescent="0.25">
      <c r="A409">
        <v>2754</v>
      </c>
      <c r="B409" s="3">
        <v>1</v>
      </c>
      <c r="E409" s="4">
        <v>4</v>
      </c>
    </row>
    <row r="410" spans="1:5" x14ac:dyDescent="0.25">
      <c r="A410">
        <v>2755</v>
      </c>
      <c r="B410" s="3">
        <v>1</v>
      </c>
      <c r="E410" s="4">
        <v>4</v>
      </c>
    </row>
    <row r="411" spans="1:5" x14ac:dyDescent="0.25">
      <c r="A411">
        <v>2756</v>
      </c>
      <c r="B411" s="3">
        <v>1</v>
      </c>
      <c r="E411" s="4">
        <v>4</v>
      </c>
    </row>
    <row r="412" spans="1:5" x14ac:dyDescent="0.25">
      <c r="A412">
        <v>2757</v>
      </c>
      <c r="B412" s="3">
        <v>1</v>
      </c>
      <c r="E412" s="4">
        <v>4</v>
      </c>
    </row>
    <row r="413" spans="1:5" x14ac:dyDescent="0.25">
      <c r="A413">
        <v>2758</v>
      </c>
      <c r="B413" s="3">
        <v>1</v>
      </c>
      <c r="E413" s="4">
        <v>4</v>
      </c>
    </row>
    <row r="414" spans="1:5" x14ac:dyDescent="0.25">
      <c r="A414">
        <v>2759</v>
      </c>
      <c r="B414" s="3">
        <v>1</v>
      </c>
      <c r="E414" s="4">
        <v>4</v>
      </c>
    </row>
    <row r="415" spans="1:5" x14ac:dyDescent="0.25">
      <c r="A415">
        <v>2760</v>
      </c>
      <c r="B415" s="3">
        <v>1</v>
      </c>
      <c r="E415" s="4">
        <v>4</v>
      </c>
    </row>
    <row r="416" spans="1:5" x14ac:dyDescent="0.25">
      <c r="A416">
        <v>2761</v>
      </c>
      <c r="B416" s="3">
        <v>1</v>
      </c>
      <c r="E416" s="4">
        <v>4</v>
      </c>
    </row>
    <row r="417" spans="1:5" x14ac:dyDescent="0.25">
      <c r="A417">
        <v>2762</v>
      </c>
      <c r="B417" s="3">
        <v>1</v>
      </c>
      <c r="E417" s="4">
        <v>4</v>
      </c>
    </row>
    <row r="418" spans="1:5" x14ac:dyDescent="0.25">
      <c r="A418">
        <v>2763</v>
      </c>
      <c r="B418" s="3">
        <v>1</v>
      </c>
      <c r="E418" s="4">
        <v>4</v>
      </c>
    </row>
    <row r="419" spans="1:5" x14ac:dyDescent="0.25">
      <c r="A419">
        <v>2764</v>
      </c>
      <c r="B419" s="3">
        <v>1</v>
      </c>
      <c r="E419" s="4">
        <v>4</v>
      </c>
    </row>
    <row r="420" spans="1:5" x14ac:dyDescent="0.25">
      <c r="A420">
        <v>2765</v>
      </c>
      <c r="B420" s="3">
        <v>1</v>
      </c>
      <c r="E420" s="4">
        <v>4</v>
      </c>
    </row>
    <row r="421" spans="1:5" x14ac:dyDescent="0.25">
      <c r="A421">
        <v>2766</v>
      </c>
      <c r="B421" s="3">
        <v>1</v>
      </c>
      <c r="E421" s="4">
        <v>4</v>
      </c>
    </row>
    <row r="422" spans="1:5" x14ac:dyDescent="0.25">
      <c r="A422">
        <v>2767</v>
      </c>
      <c r="B422" s="3">
        <v>1</v>
      </c>
      <c r="E422" s="4">
        <v>4</v>
      </c>
    </row>
    <row r="423" spans="1:5" x14ac:dyDescent="0.25">
      <c r="A423">
        <v>2768</v>
      </c>
      <c r="B423" s="3">
        <v>1</v>
      </c>
      <c r="E423" s="4">
        <v>4</v>
      </c>
    </row>
    <row r="424" spans="1:5" x14ac:dyDescent="0.25">
      <c r="A424">
        <v>2769</v>
      </c>
      <c r="B424" s="3">
        <v>1</v>
      </c>
      <c r="E424" s="4">
        <v>4</v>
      </c>
    </row>
    <row r="425" spans="1:5" x14ac:dyDescent="0.25">
      <c r="A425">
        <v>2770</v>
      </c>
    </row>
    <row r="426" spans="1:5" x14ac:dyDescent="0.25">
      <c r="A426">
        <v>2771</v>
      </c>
      <c r="C426" s="1">
        <v>2</v>
      </c>
      <c r="D426" s="2">
        <v>3</v>
      </c>
    </row>
    <row r="427" spans="1:5" x14ac:dyDescent="0.25">
      <c r="A427">
        <v>2772</v>
      </c>
      <c r="C427" s="1">
        <v>2</v>
      </c>
      <c r="D427" s="2">
        <v>3</v>
      </c>
    </row>
    <row r="428" spans="1:5" x14ac:dyDescent="0.25">
      <c r="A428">
        <v>2773</v>
      </c>
      <c r="C428" s="1">
        <v>2</v>
      </c>
      <c r="D428" s="2">
        <v>3</v>
      </c>
    </row>
    <row r="429" spans="1:5" x14ac:dyDescent="0.25">
      <c r="A429">
        <v>2774</v>
      </c>
      <c r="C429" s="1">
        <v>2</v>
      </c>
      <c r="D429" s="2">
        <v>3</v>
      </c>
    </row>
    <row r="430" spans="1:5" x14ac:dyDescent="0.25">
      <c r="A430">
        <v>2775</v>
      </c>
      <c r="C430" s="1">
        <v>2</v>
      </c>
      <c r="D430" s="2">
        <v>3</v>
      </c>
    </row>
    <row r="431" spans="1:5" x14ac:dyDescent="0.25">
      <c r="A431">
        <v>2776</v>
      </c>
      <c r="C431" s="1">
        <v>2</v>
      </c>
      <c r="D431" s="2">
        <v>3</v>
      </c>
    </row>
    <row r="432" spans="1:5" x14ac:dyDescent="0.25">
      <c r="A432">
        <v>2777</v>
      </c>
      <c r="C432" s="1">
        <v>2</v>
      </c>
      <c r="D432" s="2">
        <v>3</v>
      </c>
    </row>
    <row r="433" spans="1:5" x14ac:dyDescent="0.25">
      <c r="A433">
        <v>2778</v>
      </c>
      <c r="C433" s="1">
        <v>2</v>
      </c>
      <c r="D433" s="2">
        <v>3</v>
      </c>
    </row>
    <row r="434" spans="1:5" x14ac:dyDescent="0.25">
      <c r="A434">
        <v>2779</v>
      </c>
      <c r="C434" s="1">
        <v>2</v>
      </c>
      <c r="D434" s="2">
        <v>3</v>
      </c>
    </row>
    <row r="435" spans="1:5" x14ac:dyDescent="0.25">
      <c r="A435">
        <v>2780</v>
      </c>
      <c r="C435" s="1">
        <v>2</v>
      </c>
      <c r="D435" s="2">
        <v>3</v>
      </c>
    </row>
    <row r="436" spans="1:5" x14ac:dyDescent="0.25">
      <c r="A436">
        <v>2781</v>
      </c>
      <c r="C436" s="1">
        <v>2</v>
      </c>
      <c r="D436" s="2">
        <v>3</v>
      </c>
    </row>
    <row r="437" spans="1:5" x14ac:dyDescent="0.25">
      <c r="A437">
        <v>2782</v>
      </c>
      <c r="C437" s="1">
        <v>2</v>
      </c>
      <c r="D437" s="2">
        <v>3</v>
      </c>
    </row>
    <row r="438" spans="1:5" x14ac:dyDescent="0.25">
      <c r="A438">
        <v>2783</v>
      </c>
      <c r="C438" s="1">
        <v>2</v>
      </c>
      <c r="D438" s="2">
        <v>3</v>
      </c>
    </row>
    <row r="439" spans="1:5" x14ac:dyDescent="0.25">
      <c r="A439">
        <v>2784</v>
      </c>
      <c r="C439" s="1">
        <v>2</v>
      </c>
      <c r="D439" s="2">
        <v>3</v>
      </c>
    </row>
    <row r="440" spans="1:5" x14ac:dyDescent="0.25">
      <c r="A440">
        <v>2785</v>
      </c>
      <c r="C440" s="1">
        <v>2</v>
      </c>
      <c r="D440" s="2">
        <v>3</v>
      </c>
    </row>
    <row r="441" spans="1:5" x14ac:dyDescent="0.25">
      <c r="A441">
        <v>2786</v>
      </c>
      <c r="C441" s="1">
        <v>2</v>
      </c>
      <c r="D441" s="2">
        <v>3</v>
      </c>
    </row>
    <row r="442" spans="1:5" x14ac:dyDescent="0.25">
      <c r="A442">
        <v>2787</v>
      </c>
      <c r="C442" s="1">
        <v>2</v>
      </c>
      <c r="D442" s="2">
        <v>3</v>
      </c>
    </row>
    <row r="443" spans="1:5" x14ac:dyDescent="0.25">
      <c r="A443">
        <v>2788</v>
      </c>
      <c r="C443" s="1">
        <v>2</v>
      </c>
      <c r="D443" s="2">
        <v>3</v>
      </c>
    </row>
    <row r="444" spans="1:5" x14ac:dyDescent="0.25">
      <c r="A444">
        <v>2789</v>
      </c>
      <c r="B444" s="3">
        <v>1</v>
      </c>
      <c r="C444" s="1">
        <v>2</v>
      </c>
      <c r="D444" s="2">
        <v>3</v>
      </c>
    </row>
    <row r="445" spans="1:5" x14ac:dyDescent="0.25">
      <c r="A445">
        <v>2790</v>
      </c>
      <c r="B445" s="3">
        <v>1</v>
      </c>
    </row>
    <row r="446" spans="1:5" x14ac:dyDescent="0.25">
      <c r="A446">
        <v>2791</v>
      </c>
      <c r="B446" s="3">
        <v>1</v>
      </c>
    </row>
    <row r="447" spans="1:5" x14ac:dyDescent="0.25">
      <c r="A447">
        <v>2792</v>
      </c>
      <c r="B447" s="3">
        <v>1</v>
      </c>
    </row>
    <row r="448" spans="1:5" x14ac:dyDescent="0.25">
      <c r="A448">
        <v>2793</v>
      </c>
      <c r="B448" s="3">
        <v>1</v>
      </c>
      <c r="E448" s="4">
        <v>4</v>
      </c>
    </row>
    <row r="449" spans="1:5" x14ac:dyDescent="0.25">
      <c r="A449">
        <v>2794</v>
      </c>
      <c r="B449" s="3">
        <v>1</v>
      </c>
      <c r="E449" s="4">
        <v>4</v>
      </c>
    </row>
    <row r="450" spans="1:5" x14ac:dyDescent="0.25">
      <c r="A450">
        <v>2795</v>
      </c>
      <c r="B450" s="3">
        <v>1</v>
      </c>
      <c r="E450" s="4">
        <v>4</v>
      </c>
    </row>
    <row r="451" spans="1:5" x14ac:dyDescent="0.25">
      <c r="A451">
        <v>2796</v>
      </c>
      <c r="B451" s="3">
        <v>1</v>
      </c>
      <c r="E451" s="4">
        <v>4</v>
      </c>
    </row>
    <row r="452" spans="1:5" x14ac:dyDescent="0.25">
      <c r="A452">
        <v>2797</v>
      </c>
      <c r="B452" s="3">
        <v>1</v>
      </c>
      <c r="E452" s="4">
        <v>4</v>
      </c>
    </row>
    <row r="453" spans="1:5" x14ac:dyDescent="0.25">
      <c r="A453">
        <v>2798</v>
      </c>
      <c r="B453" s="3">
        <v>1</v>
      </c>
      <c r="E453" s="4">
        <v>4</v>
      </c>
    </row>
    <row r="454" spans="1:5" x14ac:dyDescent="0.25">
      <c r="A454">
        <v>2799</v>
      </c>
      <c r="B454" s="3">
        <v>1</v>
      </c>
      <c r="E454" s="4">
        <v>4</v>
      </c>
    </row>
    <row r="455" spans="1:5" x14ac:dyDescent="0.25">
      <c r="A455">
        <v>2800</v>
      </c>
      <c r="B455" s="3">
        <v>1</v>
      </c>
      <c r="E455" s="4">
        <v>4</v>
      </c>
    </row>
    <row r="456" spans="1:5" x14ac:dyDescent="0.25">
      <c r="A456">
        <v>2801</v>
      </c>
      <c r="B456" s="3">
        <v>1</v>
      </c>
      <c r="E456" s="4">
        <v>4</v>
      </c>
    </row>
    <row r="457" spans="1:5" x14ac:dyDescent="0.25">
      <c r="A457">
        <v>2802</v>
      </c>
      <c r="B457" s="3">
        <v>1</v>
      </c>
      <c r="E457" s="4">
        <v>4</v>
      </c>
    </row>
    <row r="458" spans="1:5" x14ac:dyDescent="0.25">
      <c r="A458">
        <v>2803</v>
      </c>
      <c r="B458" s="3">
        <v>1</v>
      </c>
      <c r="E458" s="4">
        <v>4</v>
      </c>
    </row>
    <row r="459" spans="1:5" x14ac:dyDescent="0.25">
      <c r="A459">
        <v>2804</v>
      </c>
      <c r="B459" s="3">
        <v>1</v>
      </c>
      <c r="E459" s="4">
        <v>4</v>
      </c>
    </row>
    <row r="460" spans="1:5" x14ac:dyDescent="0.25">
      <c r="A460">
        <v>2805</v>
      </c>
      <c r="B460" s="3">
        <v>1</v>
      </c>
      <c r="E460" s="4">
        <v>4</v>
      </c>
    </row>
    <row r="461" spans="1:5" x14ac:dyDescent="0.25">
      <c r="A461">
        <v>2806</v>
      </c>
      <c r="B461" s="3">
        <v>1</v>
      </c>
      <c r="E461" s="4">
        <v>4</v>
      </c>
    </row>
    <row r="462" spans="1:5" x14ac:dyDescent="0.25">
      <c r="A462">
        <v>2807</v>
      </c>
      <c r="B462" s="3">
        <v>1</v>
      </c>
      <c r="E462" s="4">
        <v>4</v>
      </c>
    </row>
    <row r="463" spans="1:5" x14ac:dyDescent="0.25">
      <c r="A463">
        <v>2808</v>
      </c>
      <c r="B463" s="3">
        <v>1</v>
      </c>
      <c r="D463" s="2">
        <v>3</v>
      </c>
      <c r="E463" s="4">
        <v>4</v>
      </c>
    </row>
    <row r="464" spans="1:5" x14ac:dyDescent="0.25">
      <c r="A464">
        <v>2809</v>
      </c>
      <c r="B464" s="3">
        <v>1</v>
      </c>
      <c r="D464" s="2">
        <v>3</v>
      </c>
      <c r="E464" s="4">
        <v>4</v>
      </c>
    </row>
    <row r="465" spans="1:5" x14ac:dyDescent="0.25">
      <c r="A465">
        <v>2810</v>
      </c>
      <c r="D465" s="2">
        <v>3</v>
      </c>
      <c r="E465" s="4">
        <v>4</v>
      </c>
    </row>
    <row r="466" spans="1:5" x14ac:dyDescent="0.25">
      <c r="A466">
        <v>2811</v>
      </c>
      <c r="D466" s="2">
        <v>3</v>
      </c>
      <c r="E466" s="4">
        <v>4</v>
      </c>
    </row>
    <row r="467" spans="1:5" x14ac:dyDescent="0.25">
      <c r="A467">
        <v>2812</v>
      </c>
      <c r="C467" s="1">
        <v>2</v>
      </c>
      <c r="D467" s="2">
        <v>3</v>
      </c>
      <c r="E467" s="4">
        <v>4</v>
      </c>
    </row>
    <row r="468" spans="1:5" x14ac:dyDescent="0.25">
      <c r="A468">
        <v>2813</v>
      </c>
      <c r="C468" s="1">
        <v>2</v>
      </c>
      <c r="D468" s="2">
        <v>3</v>
      </c>
      <c r="E468" s="4">
        <v>4</v>
      </c>
    </row>
    <row r="469" spans="1:5" x14ac:dyDescent="0.25">
      <c r="A469">
        <v>2814</v>
      </c>
      <c r="C469" s="1">
        <v>2</v>
      </c>
      <c r="D469" s="2">
        <v>3</v>
      </c>
      <c r="E469" s="4">
        <v>4</v>
      </c>
    </row>
    <row r="470" spans="1:5" x14ac:dyDescent="0.25">
      <c r="A470">
        <v>2815</v>
      </c>
      <c r="C470" s="1">
        <v>2</v>
      </c>
      <c r="D470" s="2">
        <v>3</v>
      </c>
    </row>
    <row r="471" spans="1:5" x14ac:dyDescent="0.25">
      <c r="A471">
        <v>2816</v>
      </c>
      <c r="C471" s="1">
        <v>2</v>
      </c>
      <c r="D471" s="2">
        <v>3</v>
      </c>
    </row>
    <row r="472" spans="1:5" x14ac:dyDescent="0.25">
      <c r="A472">
        <v>2817</v>
      </c>
      <c r="C472" s="1">
        <v>2</v>
      </c>
      <c r="D472" s="2">
        <v>3</v>
      </c>
    </row>
    <row r="473" spans="1:5" x14ac:dyDescent="0.25">
      <c r="A473">
        <v>2818</v>
      </c>
      <c r="C473" s="1">
        <v>2</v>
      </c>
      <c r="D473" s="2">
        <v>3</v>
      </c>
    </row>
    <row r="474" spans="1:5" x14ac:dyDescent="0.25">
      <c r="A474">
        <v>2819</v>
      </c>
      <c r="C474" s="1">
        <v>2</v>
      </c>
      <c r="D474" s="2">
        <v>3</v>
      </c>
    </row>
    <row r="475" spans="1:5" x14ac:dyDescent="0.25">
      <c r="A475">
        <v>2820</v>
      </c>
      <c r="C475" s="1">
        <v>2</v>
      </c>
      <c r="D475" s="2">
        <v>3</v>
      </c>
    </row>
    <row r="476" spans="1:5" x14ac:dyDescent="0.25">
      <c r="A476">
        <v>2821</v>
      </c>
      <c r="C476" s="1">
        <v>2</v>
      </c>
      <c r="D476" s="2">
        <v>3</v>
      </c>
    </row>
    <row r="477" spans="1:5" x14ac:dyDescent="0.25">
      <c r="A477">
        <v>2822</v>
      </c>
      <c r="C477" s="1">
        <v>2</v>
      </c>
      <c r="D477" s="2">
        <v>3</v>
      </c>
    </row>
    <row r="478" spans="1:5" x14ac:dyDescent="0.25">
      <c r="A478">
        <v>2823</v>
      </c>
      <c r="C478" s="1">
        <v>2</v>
      </c>
      <c r="D478" s="2">
        <v>3</v>
      </c>
    </row>
    <row r="479" spans="1:5" x14ac:dyDescent="0.25">
      <c r="A479">
        <v>2824</v>
      </c>
      <c r="C479" s="1">
        <v>2</v>
      </c>
      <c r="D479" s="2">
        <v>3</v>
      </c>
    </row>
    <row r="480" spans="1:5" x14ac:dyDescent="0.25">
      <c r="A480">
        <v>2825</v>
      </c>
      <c r="C480" s="1">
        <v>2</v>
      </c>
      <c r="D480" s="2">
        <v>3</v>
      </c>
    </row>
    <row r="481" spans="1:5" x14ac:dyDescent="0.25">
      <c r="A481">
        <v>2826</v>
      </c>
      <c r="C481" s="1">
        <v>2</v>
      </c>
      <c r="D481" s="2">
        <v>3</v>
      </c>
    </row>
    <row r="482" spans="1:5" x14ac:dyDescent="0.25">
      <c r="A482">
        <v>2827</v>
      </c>
      <c r="C482" s="1">
        <v>2</v>
      </c>
      <c r="D482" s="2">
        <v>3</v>
      </c>
    </row>
    <row r="483" spans="1:5" x14ac:dyDescent="0.25">
      <c r="A483">
        <v>2828</v>
      </c>
      <c r="C483" s="1">
        <v>2</v>
      </c>
      <c r="D483" s="2">
        <v>3</v>
      </c>
    </row>
    <row r="484" spans="1:5" x14ac:dyDescent="0.25">
      <c r="A484">
        <v>2829</v>
      </c>
      <c r="C484" s="1">
        <v>2</v>
      </c>
      <c r="D484" s="2">
        <v>3</v>
      </c>
    </row>
    <row r="485" spans="1:5" x14ac:dyDescent="0.25">
      <c r="A485">
        <v>2830</v>
      </c>
      <c r="C485" s="1">
        <v>2</v>
      </c>
      <c r="D485" s="2">
        <v>3</v>
      </c>
    </row>
    <row r="486" spans="1:5" x14ac:dyDescent="0.25">
      <c r="A486">
        <v>2831</v>
      </c>
      <c r="C486" s="1">
        <v>2</v>
      </c>
      <c r="D486" s="2">
        <v>3</v>
      </c>
    </row>
    <row r="487" spans="1:5" x14ac:dyDescent="0.25">
      <c r="A487">
        <v>2832</v>
      </c>
      <c r="C487" s="1">
        <v>2</v>
      </c>
    </row>
    <row r="488" spans="1:5" x14ac:dyDescent="0.25">
      <c r="A488">
        <v>2833</v>
      </c>
      <c r="B488" s="3">
        <v>1</v>
      </c>
    </row>
    <row r="489" spans="1:5" x14ac:dyDescent="0.25">
      <c r="A489">
        <v>2834</v>
      </c>
      <c r="B489" s="3">
        <v>1</v>
      </c>
      <c r="E489" s="4">
        <v>4</v>
      </c>
    </row>
    <row r="490" spans="1:5" x14ac:dyDescent="0.25">
      <c r="A490">
        <v>2835</v>
      </c>
      <c r="B490" s="3">
        <v>1</v>
      </c>
      <c r="E490" s="4">
        <v>4</v>
      </c>
    </row>
    <row r="491" spans="1:5" x14ac:dyDescent="0.25">
      <c r="A491">
        <v>2836</v>
      </c>
      <c r="B491" s="3">
        <v>1</v>
      </c>
      <c r="E491" s="4">
        <v>4</v>
      </c>
    </row>
    <row r="492" spans="1:5" x14ac:dyDescent="0.25">
      <c r="A492">
        <v>2837</v>
      </c>
      <c r="B492" s="3">
        <v>1</v>
      </c>
      <c r="E492" s="4">
        <v>4</v>
      </c>
    </row>
    <row r="493" spans="1:5" x14ac:dyDescent="0.25">
      <c r="A493">
        <v>2838</v>
      </c>
      <c r="B493" s="3">
        <v>1</v>
      </c>
      <c r="E493" s="4">
        <v>4</v>
      </c>
    </row>
    <row r="494" spans="1:5" x14ac:dyDescent="0.25">
      <c r="A494">
        <v>2839</v>
      </c>
      <c r="B494" s="3">
        <v>1</v>
      </c>
      <c r="E494" s="4">
        <v>4</v>
      </c>
    </row>
    <row r="495" spans="1:5" x14ac:dyDescent="0.25">
      <c r="A495">
        <v>2840</v>
      </c>
      <c r="B495" s="3">
        <v>1</v>
      </c>
      <c r="E495" s="4">
        <v>4</v>
      </c>
    </row>
    <row r="496" spans="1:5" x14ac:dyDescent="0.25">
      <c r="A496">
        <v>2841</v>
      </c>
      <c r="B496" s="3">
        <v>1</v>
      </c>
      <c r="E496" s="4">
        <v>4</v>
      </c>
    </row>
    <row r="497" spans="1:6" x14ac:dyDescent="0.25">
      <c r="A497">
        <v>2842</v>
      </c>
      <c r="B497" s="3">
        <v>1</v>
      </c>
      <c r="E497" s="4">
        <v>4</v>
      </c>
    </row>
    <row r="498" spans="1:6" x14ac:dyDescent="0.25">
      <c r="A498">
        <v>2843</v>
      </c>
      <c r="B498" s="3">
        <v>1</v>
      </c>
      <c r="E498" s="4">
        <v>4</v>
      </c>
    </row>
    <row r="499" spans="1:6" x14ac:dyDescent="0.25">
      <c r="A499">
        <v>2844</v>
      </c>
      <c r="B499" s="3">
        <v>1</v>
      </c>
      <c r="E499" s="4">
        <v>4</v>
      </c>
    </row>
    <row r="500" spans="1:6" x14ac:dyDescent="0.25">
      <c r="A500">
        <v>2845</v>
      </c>
      <c r="B500" s="3">
        <v>1</v>
      </c>
      <c r="E500" s="4">
        <v>4</v>
      </c>
    </row>
    <row r="501" spans="1:6" x14ac:dyDescent="0.25">
      <c r="A501">
        <v>2846</v>
      </c>
      <c r="B501" s="3">
        <v>1</v>
      </c>
      <c r="E501" s="4">
        <v>4</v>
      </c>
    </row>
    <row r="502" spans="1:6" x14ac:dyDescent="0.25">
      <c r="A502">
        <v>2847</v>
      </c>
      <c r="F502" t="s">
        <v>22</v>
      </c>
    </row>
    <row r="503" spans="1:6" x14ac:dyDescent="0.25">
      <c r="A503">
        <v>3685</v>
      </c>
    </row>
    <row r="504" spans="1:6" x14ac:dyDescent="0.25">
      <c r="A504">
        <v>3686</v>
      </c>
    </row>
    <row r="505" spans="1:6" x14ac:dyDescent="0.25">
      <c r="A505">
        <v>3687</v>
      </c>
      <c r="F505" t="s">
        <v>22</v>
      </c>
    </row>
    <row r="506" spans="1:6" x14ac:dyDescent="0.25">
      <c r="A506">
        <v>3688</v>
      </c>
    </row>
    <row r="507" spans="1:6" x14ac:dyDescent="0.25">
      <c r="A507">
        <v>3689</v>
      </c>
    </row>
    <row r="508" spans="1:6" x14ac:dyDescent="0.25">
      <c r="A508">
        <v>3690</v>
      </c>
    </row>
    <row r="509" spans="1:6" x14ac:dyDescent="0.25">
      <c r="A509">
        <v>3691</v>
      </c>
    </row>
    <row r="510" spans="1:6" x14ac:dyDescent="0.25">
      <c r="A510">
        <v>3692</v>
      </c>
    </row>
    <row r="511" spans="1:6" x14ac:dyDescent="0.25">
      <c r="A511">
        <v>3693</v>
      </c>
    </row>
    <row r="512" spans="1:6" x14ac:dyDescent="0.25">
      <c r="A512">
        <v>3694</v>
      </c>
    </row>
    <row r="513" spans="1:4" x14ac:dyDescent="0.25">
      <c r="A513">
        <v>3695</v>
      </c>
    </row>
    <row r="514" spans="1:4" x14ac:dyDescent="0.25">
      <c r="A514">
        <v>3696</v>
      </c>
      <c r="C514" s="1">
        <v>2</v>
      </c>
      <c r="D514" s="2">
        <v>3</v>
      </c>
    </row>
    <row r="515" spans="1:4" x14ac:dyDescent="0.25">
      <c r="A515">
        <v>3697</v>
      </c>
      <c r="C515" s="1">
        <v>2</v>
      </c>
      <c r="D515" s="2">
        <v>3</v>
      </c>
    </row>
    <row r="516" spans="1:4" x14ac:dyDescent="0.25">
      <c r="A516">
        <v>3698</v>
      </c>
      <c r="C516" s="1">
        <v>2</v>
      </c>
      <c r="D516" s="2">
        <v>3</v>
      </c>
    </row>
    <row r="517" spans="1:4" x14ac:dyDescent="0.25">
      <c r="A517">
        <v>3699</v>
      </c>
      <c r="C517" s="1">
        <v>2</v>
      </c>
      <c r="D517" s="2">
        <v>3</v>
      </c>
    </row>
    <row r="518" spans="1:4" x14ac:dyDescent="0.25">
      <c r="A518">
        <v>3700</v>
      </c>
      <c r="C518" s="1">
        <v>2</v>
      </c>
      <c r="D518" s="2">
        <v>3</v>
      </c>
    </row>
    <row r="519" spans="1:4" x14ac:dyDescent="0.25">
      <c r="A519">
        <v>3701</v>
      </c>
      <c r="C519" s="1">
        <v>2</v>
      </c>
      <c r="D519" s="2">
        <v>3</v>
      </c>
    </row>
    <row r="520" spans="1:4" x14ac:dyDescent="0.25">
      <c r="A520">
        <v>3702</v>
      </c>
      <c r="C520" s="1">
        <v>2</v>
      </c>
      <c r="D520" s="2">
        <v>3</v>
      </c>
    </row>
    <row r="521" spans="1:4" x14ac:dyDescent="0.25">
      <c r="A521">
        <v>3703</v>
      </c>
      <c r="C521" s="1">
        <v>2</v>
      </c>
      <c r="D521" s="2">
        <v>3</v>
      </c>
    </row>
    <row r="522" spans="1:4" x14ac:dyDescent="0.25">
      <c r="A522">
        <v>3704</v>
      </c>
      <c r="C522" s="1">
        <v>2</v>
      </c>
      <c r="D522" s="2">
        <v>3</v>
      </c>
    </row>
    <row r="523" spans="1:4" x14ac:dyDescent="0.25">
      <c r="A523">
        <v>3705</v>
      </c>
      <c r="C523" s="1">
        <v>2</v>
      </c>
      <c r="D523" s="2">
        <v>3</v>
      </c>
    </row>
    <row r="524" spans="1:4" x14ac:dyDescent="0.25">
      <c r="A524">
        <v>3706</v>
      </c>
      <c r="C524" s="1">
        <v>2</v>
      </c>
      <c r="D524" s="2">
        <v>3</v>
      </c>
    </row>
    <row r="525" spans="1:4" x14ac:dyDescent="0.25">
      <c r="A525">
        <v>3707</v>
      </c>
      <c r="C525" s="1">
        <v>2</v>
      </c>
      <c r="D525" s="2">
        <v>3</v>
      </c>
    </row>
    <row r="526" spans="1:4" x14ac:dyDescent="0.25">
      <c r="A526">
        <v>3708</v>
      </c>
      <c r="C526" s="1">
        <v>2</v>
      </c>
      <c r="D526" s="2">
        <v>3</v>
      </c>
    </row>
    <row r="527" spans="1:4" x14ac:dyDescent="0.25">
      <c r="A527">
        <v>3709</v>
      </c>
      <c r="C527" s="1">
        <v>2</v>
      </c>
      <c r="D527" s="2">
        <v>3</v>
      </c>
    </row>
    <row r="528" spans="1:4" x14ac:dyDescent="0.25">
      <c r="A528">
        <v>3710</v>
      </c>
      <c r="C528" s="1">
        <v>2</v>
      </c>
      <c r="D528" s="2">
        <v>3</v>
      </c>
    </row>
    <row r="529" spans="1:5" x14ac:dyDescent="0.25">
      <c r="A529">
        <v>3711</v>
      </c>
      <c r="C529" s="1">
        <v>2</v>
      </c>
      <c r="D529" s="2">
        <v>3</v>
      </c>
    </row>
    <row r="530" spans="1:5" x14ac:dyDescent="0.25">
      <c r="A530">
        <v>3712</v>
      </c>
      <c r="C530" s="1">
        <v>2</v>
      </c>
      <c r="D530" s="2">
        <v>3</v>
      </c>
    </row>
    <row r="531" spans="1:5" x14ac:dyDescent="0.25">
      <c r="A531">
        <v>3713</v>
      </c>
      <c r="C531" s="1">
        <v>2</v>
      </c>
      <c r="D531" s="2">
        <v>3</v>
      </c>
    </row>
    <row r="532" spans="1:5" x14ac:dyDescent="0.25">
      <c r="A532">
        <v>3714</v>
      </c>
      <c r="C532" s="1">
        <v>2</v>
      </c>
      <c r="D532" s="2">
        <v>3</v>
      </c>
    </row>
    <row r="533" spans="1:5" x14ac:dyDescent="0.25">
      <c r="A533">
        <v>3715</v>
      </c>
      <c r="C533" s="1">
        <v>2</v>
      </c>
      <c r="D533" s="2">
        <v>3</v>
      </c>
    </row>
    <row r="534" spans="1:5" x14ac:dyDescent="0.25">
      <c r="A534">
        <v>3716</v>
      </c>
      <c r="C534" s="1">
        <v>2</v>
      </c>
      <c r="D534" s="2">
        <v>3</v>
      </c>
    </row>
    <row r="535" spans="1:5" x14ac:dyDescent="0.25">
      <c r="A535">
        <v>3717</v>
      </c>
      <c r="B535" s="3">
        <v>1</v>
      </c>
      <c r="C535" s="1">
        <v>2</v>
      </c>
      <c r="D535" s="2">
        <v>3</v>
      </c>
    </row>
    <row r="536" spans="1:5" x14ac:dyDescent="0.25">
      <c r="A536">
        <v>3718</v>
      </c>
      <c r="B536" s="3">
        <v>1</v>
      </c>
      <c r="D536" s="2">
        <v>3</v>
      </c>
      <c r="E536" s="4">
        <v>4</v>
      </c>
    </row>
    <row r="537" spans="1:5" x14ac:dyDescent="0.25">
      <c r="A537">
        <v>3719</v>
      </c>
      <c r="B537" s="3">
        <v>1</v>
      </c>
      <c r="D537" s="2">
        <v>3</v>
      </c>
      <c r="E537" s="4">
        <v>4</v>
      </c>
    </row>
    <row r="538" spans="1:5" x14ac:dyDescent="0.25">
      <c r="A538">
        <v>3720</v>
      </c>
      <c r="B538" s="3">
        <v>1</v>
      </c>
      <c r="E538" s="4">
        <v>4</v>
      </c>
    </row>
    <row r="539" spans="1:5" x14ac:dyDescent="0.25">
      <c r="A539">
        <v>3721</v>
      </c>
      <c r="B539" s="3">
        <v>1</v>
      </c>
      <c r="E539" s="4">
        <v>4</v>
      </c>
    </row>
    <row r="540" spans="1:5" x14ac:dyDescent="0.25">
      <c r="A540">
        <v>3722</v>
      </c>
      <c r="B540" s="3">
        <v>1</v>
      </c>
      <c r="E540" s="4">
        <v>4</v>
      </c>
    </row>
    <row r="541" spans="1:5" x14ac:dyDescent="0.25">
      <c r="A541">
        <v>3723</v>
      </c>
      <c r="B541" s="3">
        <v>1</v>
      </c>
      <c r="E541" s="4">
        <v>4</v>
      </c>
    </row>
    <row r="542" spans="1:5" x14ac:dyDescent="0.25">
      <c r="A542">
        <v>3724</v>
      </c>
      <c r="B542" s="3">
        <v>1</v>
      </c>
      <c r="E542" s="4">
        <v>4</v>
      </c>
    </row>
    <row r="543" spans="1:5" x14ac:dyDescent="0.25">
      <c r="A543">
        <v>3725</v>
      </c>
      <c r="B543" s="3">
        <v>1</v>
      </c>
      <c r="E543" s="4">
        <v>4</v>
      </c>
    </row>
    <row r="544" spans="1:5" x14ac:dyDescent="0.25">
      <c r="A544">
        <v>3726</v>
      </c>
      <c r="B544" s="3">
        <v>1</v>
      </c>
      <c r="E544" s="4">
        <v>4</v>
      </c>
    </row>
    <row r="545" spans="1:5" x14ac:dyDescent="0.25">
      <c r="A545">
        <v>3727</v>
      </c>
      <c r="B545" s="3">
        <v>1</v>
      </c>
      <c r="E545" s="4">
        <v>4</v>
      </c>
    </row>
    <row r="546" spans="1:5" x14ac:dyDescent="0.25">
      <c r="A546">
        <v>3728</v>
      </c>
      <c r="B546" s="3">
        <v>1</v>
      </c>
      <c r="E546" s="4">
        <v>4</v>
      </c>
    </row>
    <row r="547" spans="1:5" x14ac:dyDescent="0.25">
      <c r="A547">
        <v>3729</v>
      </c>
      <c r="B547" s="3">
        <v>1</v>
      </c>
      <c r="E547" s="4">
        <v>4</v>
      </c>
    </row>
    <row r="548" spans="1:5" x14ac:dyDescent="0.25">
      <c r="A548">
        <v>3730</v>
      </c>
      <c r="B548" s="3">
        <v>1</v>
      </c>
      <c r="E548" s="4">
        <v>4</v>
      </c>
    </row>
    <row r="549" spans="1:5" x14ac:dyDescent="0.25">
      <c r="A549">
        <v>3731</v>
      </c>
      <c r="B549" s="3">
        <v>1</v>
      </c>
      <c r="E549" s="4">
        <v>4</v>
      </c>
    </row>
    <row r="550" spans="1:5" x14ac:dyDescent="0.25">
      <c r="A550">
        <v>3732</v>
      </c>
      <c r="B550" s="3">
        <v>1</v>
      </c>
      <c r="E550" s="4">
        <v>4</v>
      </c>
    </row>
    <row r="551" spans="1:5" x14ac:dyDescent="0.25">
      <c r="A551">
        <v>3733</v>
      </c>
      <c r="B551" s="3">
        <v>1</v>
      </c>
      <c r="E551" s="4">
        <v>4</v>
      </c>
    </row>
    <row r="552" spans="1:5" x14ac:dyDescent="0.25">
      <c r="A552">
        <v>3734</v>
      </c>
      <c r="B552" s="3">
        <v>1</v>
      </c>
      <c r="E552" s="4">
        <v>4</v>
      </c>
    </row>
    <row r="553" spans="1:5" x14ac:dyDescent="0.25">
      <c r="A553">
        <v>3735</v>
      </c>
      <c r="B553" s="3">
        <v>1</v>
      </c>
      <c r="E553" s="4">
        <v>4</v>
      </c>
    </row>
    <row r="554" spans="1:5" x14ac:dyDescent="0.25">
      <c r="A554">
        <v>3736</v>
      </c>
      <c r="B554" s="3">
        <v>1</v>
      </c>
      <c r="E554" s="4">
        <v>4</v>
      </c>
    </row>
    <row r="555" spans="1:5" x14ac:dyDescent="0.25">
      <c r="A555">
        <v>3737</v>
      </c>
      <c r="B555" s="3">
        <v>1</v>
      </c>
      <c r="E555" s="4">
        <v>4</v>
      </c>
    </row>
    <row r="556" spans="1:5" x14ac:dyDescent="0.25">
      <c r="A556">
        <v>3738</v>
      </c>
      <c r="B556" s="3">
        <v>1</v>
      </c>
      <c r="E556" s="4">
        <v>4</v>
      </c>
    </row>
    <row r="557" spans="1:5" x14ac:dyDescent="0.25">
      <c r="A557">
        <v>3739</v>
      </c>
      <c r="E557" s="4">
        <v>4</v>
      </c>
    </row>
    <row r="558" spans="1:5" x14ac:dyDescent="0.25">
      <c r="A558">
        <v>3740</v>
      </c>
      <c r="C558" s="1">
        <v>2</v>
      </c>
      <c r="E558" s="4">
        <v>4</v>
      </c>
    </row>
    <row r="559" spans="1:5" x14ac:dyDescent="0.25">
      <c r="A559">
        <v>3741</v>
      </c>
      <c r="C559" s="1">
        <v>2</v>
      </c>
      <c r="E559" s="4">
        <v>4</v>
      </c>
    </row>
    <row r="560" spans="1:5" x14ac:dyDescent="0.25">
      <c r="A560">
        <v>3742</v>
      </c>
      <c r="C560" s="1">
        <v>2</v>
      </c>
    </row>
    <row r="561" spans="1:4" x14ac:dyDescent="0.25">
      <c r="A561">
        <v>3743</v>
      </c>
      <c r="C561" s="1">
        <v>2</v>
      </c>
      <c r="D561" s="2">
        <v>3</v>
      </c>
    </row>
    <row r="562" spans="1:4" x14ac:dyDescent="0.25">
      <c r="A562">
        <v>3744</v>
      </c>
      <c r="C562" s="1">
        <v>2</v>
      </c>
      <c r="D562" s="2">
        <v>3</v>
      </c>
    </row>
    <row r="563" spans="1:4" x14ac:dyDescent="0.25">
      <c r="A563">
        <v>3745</v>
      </c>
      <c r="C563" s="1">
        <v>2</v>
      </c>
      <c r="D563" s="2">
        <v>3</v>
      </c>
    </row>
    <row r="564" spans="1:4" x14ac:dyDescent="0.25">
      <c r="A564">
        <v>3746</v>
      </c>
      <c r="C564" s="1">
        <v>2</v>
      </c>
      <c r="D564" s="2">
        <v>3</v>
      </c>
    </row>
    <row r="565" spans="1:4" x14ac:dyDescent="0.25">
      <c r="A565">
        <v>3747</v>
      </c>
      <c r="C565" s="1">
        <v>2</v>
      </c>
      <c r="D565" s="2">
        <v>3</v>
      </c>
    </row>
    <row r="566" spans="1:4" x14ac:dyDescent="0.25">
      <c r="A566">
        <v>3748</v>
      </c>
      <c r="C566" s="1">
        <v>2</v>
      </c>
      <c r="D566" s="2">
        <v>3</v>
      </c>
    </row>
    <row r="567" spans="1:4" x14ac:dyDescent="0.25">
      <c r="A567">
        <v>3749</v>
      </c>
      <c r="C567" s="1">
        <v>2</v>
      </c>
      <c r="D567" s="2">
        <v>3</v>
      </c>
    </row>
    <row r="568" spans="1:4" x14ac:dyDescent="0.25">
      <c r="A568">
        <v>3750</v>
      </c>
      <c r="C568" s="1">
        <v>2</v>
      </c>
      <c r="D568" s="2">
        <v>3</v>
      </c>
    </row>
    <row r="569" spans="1:4" x14ac:dyDescent="0.25">
      <c r="A569">
        <v>3751</v>
      </c>
      <c r="C569" s="1">
        <v>2</v>
      </c>
      <c r="D569" s="2">
        <v>3</v>
      </c>
    </row>
    <row r="570" spans="1:4" x14ac:dyDescent="0.25">
      <c r="A570">
        <v>3752</v>
      </c>
      <c r="C570" s="1">
        <v>2</v>
      </c>
      <c r="D570" s="2">
        <v>3</v>
      </c>
    </row>
    <row r="571" spans="1:4" x14ac:dyDescent="0.25">
      <c r="A571">
        <v>3753</v>
      </c>
      <c r="C571" s="1">
        <v>2</v>
      </c>
      <c r="D571" s="2">
        <v>3</v>
      </c>
    </row>
    <row r="572" spans="1:4" x14ac:dyDescent="0.25">
      <c r="A572">
        <v>3754</v>
      </c>
      <c r="C572" s="1">
        <v>2</v>
      </c>
      <c r="D572" s="2">
        <v>3</v>
      </c>
    </row>
    <row r="573" spans="1:4" x14ac:dyDescent="0.25">
      <c r="A573">
        <v>3755</v>
      </c>
      <c r="C573" s="1">
        <v>2</v>
      </c>
      <c r="D573" s="2">
        <v>3</v>
      </c>
    </row>
    <row r="574" spans="1:4" x14ac:dyDescent="0.25">
      <c r="A574">
        <v>3756</v>
      </c>
      <c r="C574" s="1">
        <v>2</v>
      </c>
      <c r="D574" s="2">
        <v>3</v>
      </c>
    </row>
    <row r="575" spans="1:4" x14ac:dyDescent="0.25">
      <c r="A575">
        <v>3757</v>
      </c>
      <c r="C575" s="1">
        <v>2</v>
      </c>
      <c r="D575" s="2">
        <v>3</v>
      </c>
    </row>
    <row r="576" spans="1:4" x14ac:dyDescent="0.25">
      <c r="A576">
        <v>3758</v>
      </c>
      <c r="C576" s="1">
        <v>2</v>
      </c>
      <c r="D576" s="2">
        <v>3</v>
      </c>
    </row>
    <row r="577" spans="1:5" x14ac:dyDescent="0.25">
      <c r="A577">
        <v>3759</v>
      </c>
      <c r="C577" s="1">
        <v>2</v>
      </c>
      <c r="D577" s="2">
        <v>3</v>
      </c>
    </row>
    <row r="578" spans="1:5" x14ac:dyDescent="0.25">
      <c r="A578">
        <v>3760</v>
      </c>
      <c r="C578" s="1">
        <v>2</v>
      </c>
      <c r="D578" s="2">
        <v>3</v>
      </c>
      <c r="E578" s="4">
        <v>4</v>
      </c>
    </row>
    <row r="579" spans="1:5" x14ac:dyDescent="0.25">
      <c r="A579">
        <v>3761</v>
      </c>
      <c r="B579" s="3">
        <v>1</v>
      </c>
      <c r="D579" s="2">
        <v>3</v>
      </c>
      <c r="E579" s="4">
        <v>4</v>
      </c>
    </row>
    <row r="580" spans="1:5" x14ac:dyDescent="0.25">
      <c r="A580">
        <v>3762</v>
      </c>
      <c r="B580" s="3">
        <v>1</v>
      </c>
      <c r="E580" s="4">
        <v>4</v>
      </c>
    </row>
    <row r="581" spans="1:5" x14ac:dyDescent="0.25">
      <c r="A581">
        <v>3763</v>
      </c>
      <c r="B581" s="3">
        <v>1</v>
      </c>
      <c r="E581" s="4">
        <v>4</v>
      </c>
    </row>
    <row r="582" spans="1:5" x14ac:dyDescent="0.25">
      <c r="A582">
        <v>3764</v>
      </c>
      <c r="B582" s="3">
        <v>1</v>
      </c>
      <c r="E582" s="4">
        <v>4</v>
      </c>
    </row>
    <row r="583" spans="1:5" x14ac:dyDescent="0.25">
      <c r="A583">
        <v>3765</v>
      </c>
      <c r="B583" s="3">
        <v>1</v>
      </c>
      <c r="E583" s="4">
        <v>4</v>
      </c>
    </row>
    <row r="584" spans="1:5" x14ac:dyDescent="0.25">
      <c r="A584">
        <v>3766</v>
      </c>
      <c r="B584" s="3">
        <v>1</v>
      </c>
      <c r="E584" s="4">
        <v>4</v>
      </c>
    </row>
    <row r="585" spans="1:5" x14ac:dyDescent="0.25">
      <c r="A585">
        <v>3767</v>
      </c>
      <c r="B585" s="3">
        <v>1</v>
      </c>
      <c r="E585" s="4">
        <v>4</v>
      </c>
    </row>
    <row r="586" spans="1:5" x14ac:dyDescent="0.25">
      <c r="A586">
        <v>3768</v>
      </c>
      <c r="B586" s="3">
        <v>1</v>
      </c>
      <c r="E586" s="4">
        <v>4</v>
      </c>
    </row>
    <row r="587" spans="1:5" x14ac:dyDescent="0.25">
      <c r="A587">
        <v>3769</v>
      </c>
      <c r="B587" s="3">
        <v>1</v>
      </c>
      <c r="E587" s="4">
        <v>4</v>
      </c>
    </row>
    <row r="588" spans="1:5" x14ac:dyDescent="0.25">
      <c r="A588">
        <v>3770</v>
      </c>
      <c r="B588" s="3">
        <v>1</v>
      </c>
      <c r="E588" s="4">
        <v>4</v>
      </c>
    </row>
    <row r="589" spans="1:5" x14ac:dyDescent="0.25">
      <c r="A589">
        <v>3771</v>
      </c>
      <c r="B589" s="3">
        <v>1</v>
      </c>
      <c r="E589" s="4">
        <v>4</v>
      </c>
    </row>
    <row r="590" spans="1:5" x14ac:dyDescent="0.25">
      <c r="A590">
        <v>3772</v>
      </c>
      <c r="B590" s="3">
        <v>1</v>
      </c>
      <c r="E590" s="4">
        <v>4</v>
      </c>
    </row>
    <row r="591" spans="1:5" x14ac:dyDescent="0.25">
      <c r="A591">
        <v>3773</v>
      </c>
      <c r="B591" s="3">
        <v>1</v>
      </c>
      <c r="E591" s="4">
        <v>4</v>
      </c>
    </row>
    <row r="592" spans="1:5" x14ac:dyDescent="0.25">
      <c r="A592">
        <v>3774</v>
      </c>
      <c r="B592" s="3">
        <v>1</v>
      </c>
      <c r="E592" s="4">
        <v>4</v>
      </c>
    </row>
    <row r="593" spans="1:5" x14ac:dyDescent="0.25">
      <c r="A593">
        <v>3775</v>
      </c>
      <c r="B593" s="3">
        <v>1</v>
      </c>
      <c r="E593" s="4">
        <v>4</v>
      </c>
    </row>
    <row r="594" spans="1:5" x14ac:dyDescent="0.25">
      <c r="A594">
        <v>3776</v>
      </c>
      <c r="B594" s="3">
        <v>1</v>
      </c>
      <c r="E594" s="4">
        <v>4</v>
      </c>
    </row>
    <row r="595" spans="1:5" x14ac:dyDescent="0.25">
      <c r="A595">
        <v>3777</v>
      </c>
      <c r="B595" s="3">
        <v>1</v>
      </c>
      <c r="E595" s="4">
        <v>4</v>
      </c>
    </row>
    <row r="596" spans="1:5" x14ac:dyDescent="0.25">
      <c r="A596">
        <v>3778</v>
      </c>
      <c r="B596" s="3">
        <v>1</v>
      </c>
      <c r="E596" s="4">
        <v>4</v>
      </c>
    </row>
    <row r="597" spans="1:5" x14ac:dyDescent="0.25">
      <c r="A597">
        <v>3779</v>
      </c>
      <c r="B597" s="3">
        <v>1</v>
      </c>
      <c r="E597" s="4">
        <v>4</v>
      </c>
    </row>
    <row r="598" spans="1:5" x14ac:dyDescent="0.25">
      <c r="A598">
        <v>3780</v>
      </c>
      <c r="B598" s="3">
        <v>1</v>
      </c>
      <c r="E598" s="4">
        <v>4</v>
      </c>
    </row>
    <row r="599" spans="1:5" x14ac:dyDescent="0.25">
      <c r="A599">
        <v>3781</v>
      </c>
      <c r="B599" s="3">
        <v>1</v>
      </c>
      <c r="E599" s="4">
        <v>4</v>
      </c>
    </row>
    <row r="600" spans="1:5" x14ac:dyDescent="0.25">
      <c r="A600">
        <v>3782</v>
      </c>
      <c r="C600" s="1">
        <v>2</v>
      </c>
      <c r="E600" s="4">
        <v>4</v>
      </c>
    </row>
    <row r="601" spans="1:5" x14ac:dyDescent="0.25">
      <c r="A601">
        <v>3783</v>
      </c>
      <c r="C601" s="1">
        <v>2</v>
      </c>
      <c r="E601" s="4">
        <v>4</v>
      </c>
    </row>
    <row r="602" spans="1:5" x14ac:dyDescent="0.25">
      <c r="A602">
        <v>3784</v>
      </c>
      <c r="C602" s="1">
        <v>2</v>
      </c>
      <c r="E602" s="4">
        <v>4</v>
      </c>
    </row>
    <row r="603" spans="1:5" x14ac:dyDescent="0.25">
      <c r="A603">
        <v>3785</v>
      </c>
      <c r="C603" s="1">
        <v>2</v>
      </c>
    </row>
    <row r="604" spans="1:5" x14ac:dyDescent="0.25">
      <c r="A604">
        <v>3786</v>
      </c>
      <c r="C604" s="1">
        <v>2</v>
      </c>
    </row>
    <row r="605" spans="1:5" x14ac:dyDescent="0.25">
      <c r="A605">
        <v>3787</v>
      </c>
      <c r="C605" s="1">
        <v>2</v>
      </c>
    </row>
    <row r="606" spans="1:5" x14ac:dyDescent="0.25">
      <c r="A606">
        <v>3788</v>
      </c>
      <c r="C606" s="1">
        <v>2</v>
      </c>
      <c r="D606" s="2">
        <v>3</v>
      </c>
    </row>
    <row r="607" spans="1:5" x14ac:dyDescent="0.25">
      <c r="A607">
        <v>3789</v>
      </c>
      <c r="C607" s="1">
        <v>2</v>
      </c>
      <c r="D607" s="2">
        <v>3</v>
      </c>
    </row>
    <row r="608" spans="1:5" x14ac:dyDescent="0.25">
      <c r="A608">
        <v>3790</v>
      </c>
      <c r="C608" s="1">
        <v>2</v>
      </c>
      <c r="D608" s="2">
        <v>3</v>
      </c>
    </row>
    <row r="609" spans="1:5" x14ac:dyDescent="0.25">
      <c r="A609">
        <v>3791</v>
      </c>
      <c r="C609" s="1">
        <v>2</v>
      </c>
      <c r="D609" s="2">
        <v>3</v>
      </c>
    </row>
    <row r="610" spans="1:5" x14ac:dyDescent="0.25">
      <c r="A610">
        <v>3792</v>
      </c>
      <c r="C610" s="1">
        <v>2</v>
      </c>
      <c r="D610" s="2">
        <v>3</v>
      </c>
    </row>
    <row r="611" spans="1:5" x14ac:dyDescent="0.25">
      <c r="A611">
        <v>3793</v>
      </c>
      <c r="C611" s="1">
        <v>2</v>
      </c>
      <c r="D611" s="2">
        <v>3</v>
      </c>
    </row>
    <row r="612" spans="1:5" x14ac:dyDescent="0.25">
      <c r="A612">
        <v>3794</v>
      </c>
      <c r="C612" s="1">
        <v>2</v>
      </c>
      <c r="D612" s="2">
        <v>3</v>
      </c>
    </row>
    <row r="613" spans="1:5" x14ac:dyDescent="0.25">
      <c r="A613">
        <v>3795</v>
      </c>
      <c r="C613" s="1">
        <v>2</v>
      </c>
      <c r="D613" s="2">
        <v>3</v>
      </c>
    </row>
    <row r="614" spans="1:5" x14ac:dyDescent="0.25">
      <c r="A614">
        <v>3796</v>
      </c>
      <c r="C614" s="1">
        <v>2</v>
      </c>
      <c r="D614" s="2">
        <v>3</v>
      </c>
    </row>
    <row r="615" spans="1:5" x14ac:dyDescent="0.25">
      <c r="A615">
        <v>3797</v>
      </c>
      <c r="C615" s="1">
        <v>2</v>
      </c>
      <c r="D615" s="2">
        <v>3</v>
      </c>
    </row>
    <row r="616" spans="1:5" x14ac:dyDescent="0.25">
      <c r="A616">
        <v>3798</v>
      </c>
      <c r="C616" s="1">
        <v>2</v>
      </c>
      <c r="D616" s="2">
        <v>3</v>
      </c>
    </row>
    <row r="617" spans="1:5" x14ac:dyDescent="0.25">
      <c r="A617">
        <v>3799</v>
      </c>
      <c r="C617" s="1">
        <v>2</v>
      </c>
      <c r="D617" s="2">
        <v>3</v>
      </c>
    </row>
    <row r="618" spans="1:5" x14ac:dyDescent="0.25">
      <c r="A618">
        <v>3800</v>
      </c>
      <c r="C618" s="1">
        <v>2</v>
      </c>
      <c r="D618" s="2">
        <v>3</v>
      </c>
      <c r="E618" s="4">
        <v>4</v>
      </c>
    </row>
    <row r="619" spans="1:5" x14ac:dyDescent="0.25">
      <c r="A619">
        <v>3801</v>
      </c>
      <c r="D619" s="2">
        <v>3</v>
      </c>
      <c r="E619" s="4">
        <v>4</v>
      </c>
    </row>
    <row r="620" spans="1:5" x14ac:dyDescent="0.25">
      <c r="A620">
        <v>3802</v>
      </c>
      <c r="D620" s="2">
        <v>3</v>
      </c>
      <c r="E620" s="4">
        <v>4</v>
      </c>
    </row>
    <row r="621" spans="1:5" x14ac:dyDescent="0.25">
      <c r="A621">
        <v>3803</v>
      </c>
      <c r="D621" s="2">
        <v>3</v>
      </c>
      <c r="E621" s="4">
        <v>4</v>
      </c>
    </row>
    <row r="622" spans="1:5" x14ac:dyDescent="0.25">
      <c r="A622">
        <v>3804</v>
      </c>
      <c r="B622" s="3">
        <v>1</v>
      </c>
      <c r="D622" s="2">
        <v>3</v>
      </c>
      <c r="E622" s="4">
        <v>4</v>
      </c>
    </row>
    <row r="623" spans="1:5" x14ac:dyDescent="0.25">
      <c r="A623">
        <v>3805</v>
      </c>
      <c r="B623" s="3">
        <v>1</v>
      </c>
      <c r="D623" s="2">
        <v>3</v>
      </c>
      <c r="E623" s="4">
        <v>4</v>
      </c>
    </row>
    <row r="624" spans="1:5" x14ac:dyDescent="0.25">
      <c r="A624">
        <v>3806</v>
      </c>
      <c r="B624" s="3">
        <v>1</v>
      </c>
      <c r="E624" s="4">
        <v>4</v>
      </c>
    </row>
    <row r="625" spans="1:5" x14ac:dyDescent="0.25">
      <c r="A625">
        <v>3807</v>
      </c>
      <c r="B625" s="3">
        <v>1</v>
      </c>
      <c r="E625" s="4">
        <v>4</v>
      </c>
    </row>
    <row r="626" spans="1:5" x14ac:dyDescent="0.25">
      <c r="A626">
        <v>3808</v>
      </c>
      <c r="B626" s="3">
        <v>1</v>
      </c>
      <c r="E626" s="4">
        <v>4</v>
      </c>
    </row>
    <row r="627" spans="1:5" x14ac:dyDescent="0.25">
      <c r="A627">
        <v>3809</v>
      </c>
      <c r="B627" s="3">
        <v>1</v>
      </c>
      <c r="E627" s="4">
        <v>4</v>
      </c>
    </row>
    <row r="628" spans="1:5" x14ac:dyDescent="0.25">
      <c r="A628">
        <v>3810</v>
      </c>
      <c r="B628" s="3">
        <v>1</v>
      </c>
      <c r="E628" s="4">
        <v>4</v>
      </c>
    </row>
    <row r="629" spans="1:5" x14ac:dyDescent="0.25">
      <c r="A629">
        <v>3811</v>
      </c>
      <c r="B629" s="3">
        <v>1</v>
      </c>
      <c r="E629" s="4">
        <v>4</v>
      </c>
    </row>
    <row r="630" spans="1:5" x14ac:dyDescent="0.25">
      <c r="A630">
        <v>3812</v>
      </c>
      <c r="B630" s="3">
        <v>1</v>
      </c>
      <c r="E630" s="4">
        <v>4</v>
      </c>
    </row>
    <row r="631" spans="1:5" x14ac:dyDescent="0.25">
      <c r="A631">
        <v>3813</v>
      </c>
      <c r="B631" s="3">
        <v>1</v>
      </c>
      <c r="E631" s="4">
        <v>4</v>
      </c>
    </row>
    <row r="632" spans="1:5" x14ac:dyDescent="0.25">
      <c r="A632">
        <v>3814</v>
      </c>
      <c r="B632" s="3">
        <v>1</v>
      </c>
      <c r="E632" s="4">
        <v>4</v>
      </c>
    </row>
    <row r="633" spans="1:5" x14ac:dyDescent="0.25">
      <c r="A633">
        <v>3815</v>
      </c>
      <c r="B633" s="3">
        <v>1</v>
      </c>
      <c r="E633" s="4">
        <v>4</v>
      </c>
    </row>
    <row r="634" spans="1:5" x14ac:dyDescent="0.25">
      <c r="A634">
        <v>3816</v>
      </c>
      <c r="B634" s="3">
        <v>1</v>
      </c>
      <c r="E634" s="4">
        <v>4</v>
      </c>
    </row>
    <row r="635" spans="1:5" x14ac:dyDescent="0.25">
      <c r="A635">
        <v>3817</v>
      </c>
      <c r="B635" s="3">
        <v>1</v>
      </c>
      <c r="E635" s="4">
        <v>4</v>
      </c>
    </row>
    <row r="636" spans="1:5" x14ac:dyDescent="0.25">
      <c r="A636">
        <v>3818</v>
      </c>
      <c r="B636" s="3">
        <v>1</v>
      </c>
      <c r="E636" s="4">
        <v>4</v>
      </c>
    </row>
    <row r="637" spans="1:5" x14ac:dyDescent="0.25">
      <c r="A637">
        <v>3819</v>
      </c>
      <c r="B637" s="3">
        <v>1</v>
      </c>
      <c r="E637" s="4">
        <v>4</v>
      </c>
    </row>
    <row r="638" spans="1:5" x14ac:dyDescent="0.25">
      <c r="A638">
        <v>3820</v>
      </c>
      <c r="B638" s="3">
        <v>1</v>
      </c>
      <c r="E638" s="4">
        <v>4</v>
      </c>
    </row>
    <row r="639" spans="1:5" x14ac:dyDescent="0.25">
      <c r="A639">
        <v>3821</v>
      </c>
      <c r="B639" s="3">
        <v>1</v>
      </c>
      <c r="E639" s="4">
        <v>4</v>
      </c>
    </row>
    <row r="640" spans="1:5" x14ac:dyDescent="0.25">
      <c r="A640">
        <v>3822</v>
      </c>
      <c r="B640" s="3">
        <v>1</v>
      </c>
      <c r="E640" s="4">
        <v>4</v>
      </c>
    </row>
    <row r="641" spans="1:4" x14ac:dyDescent="0.25">
      <c r="A641">
        <v>3823</v>
      </c>
      <c r="B641" s="3">
        <v>1</v>
      </c>
    </row>
    <row r="642" spans="1:4" x14ac:dyDescent="0.25">
      <c r="A642">
        <v>3824</v>
      </c>
      <c r="B642" s="3">
        <v>1</v>
      </c>
      <c r="C642" s="1">
        <v>2</v>
      </c>
    </row>
    <row r="643" spans="1:4" x14ac:dyDescent="0.25">
      <c r="A643">
        <v>3825</v>
      </c>
      <c r="C643" s="1">
        <v>2</v>
      </c>
      <c r="D643" s="2">
        <v>3</v>
      </c>
    </row>
    <row r="644" spans="1:4" x14ac:dyDescent="0.25">
      <c r="A644">
        <v>3826</v>
      </c>
      <c r="C644" s="1">
        <v>2</v>
      </c>
      <c r="D644" s="2">
        <v>3</v>
      </c>
    </row>
    <row r="645" spans="1:4" x14ac:dyDescent="0.25">
      <c r="A645">
        <v>3827</v>
      </c>
      <c r="C645" s="1">
        <v>2</v>
      </c>
      <c r="D645" s="2">
        <v>3</v>
      </c>
    </row>
    <row r="646" spans="1:4" x14ac:dyDescent="0.25">
      <c r="A646">
        <v>3828</v>
      </c>
      <c r="C646" s="1">
        <v>2</v>
      </c>
      <c r="D646" s="2">
        <v>3</v>
      </c>
    </row>
    <row r="647" spans="1:4" x14ac:dyDescent="0.25">
      <c r="A647">
        <v>3829</v>
      </c>
      <c r="C647" s="1">
        <v>2</v>
      </c>
      <c r="D647" s="2">
        <v>3</v>
      </c>
    </row>
    <row r="648" spans="1:4" x14ac:dyDescent="0.25">
      <c r="A648">
        <v>3830</v>
      </c>
      <c r="C648" s="1">
        <v>2</v>
      </c>
      <c r="D648" s="2">
        <v>3</v>
      </c>
    </row>
    <row r="649" spans="1:4" x14ac:dyDescent="0.25">
      <c r="A649">
        <v>3831</v>
      </c>
      <c r="C649" s="1">
        <v>2</v>
      </c>
      <c r="D649" s="2">
        <v>3</v>
      </c>
    </row>
    <row r="650" spans="1:4" x14ac:dyDescent="0.25">
      <c r="A650">
        <v>3832</v>
      </c>
      <c r="C650" s="1">
        <v>2</v>
      </c>
      <c r="D650" s="2">
        <v>3</v>
      </c>
    </row>
    <row r="651" spans="1:4" x14ac:dyDescent="0.25">
      <c r="A651">
        <v>3833</v>
      </c>
      <c r="C651" s="1">
        <v>2</v>
      </c>
      <c r="D651" s="2">
        <v>3</v>
      </c>
    </row>
    <row r="652" spans="1:4" x14ac:dyDescent="0.25">
      <c r="A652">
        <v>3834</v>
      </c>
      <c r="C652" s="1">
        <v>2</v>
      </c>
      <c r="D652" s="2">
        <v>3</v>
      </c>
    </row>
    <row r="653" spans="1:4" x14ac:dyDescent="0.25">
      <c r="A653">
        <v>3835</v>
      </c>
      <c r="C653" s="1">
        <v>2</v>
      </c>
      <c r="D653" s="2">
        <v>3</v>
      </c>
    </row>
    <row r="654" spans="1:4" x14ac:dyDescent="0.25">
      <c r="A654">
        <v>3836</v>
      </c>
      <c r="C654" s="1">
        <v>2</v>
      </c>
      <c r="D654" s="2">
        <v>3</v>
      </c>
    </row>
    <row r="655" spans="1:4" x14ac:dyDescent="0.25">
      <c r="A655">
        <v>3837</v>
      </c>
      <c r="C655" s="1">
        <v>2</v>
      </c>
      <c r="D655" s="2">
        <v>3</v>
      </c>
    </row>
    <row r="656" spans="1:4" x14ac:dyDescent="0.25">
      <c r="A656">
        <v>3838</v>
      </c>
      <c r="C656" s="1">
        <v>2</v>
      </c>
      <c r="D656" s="2">
        <v>3</v>
      </c>
    </row>
    <row r="657" spans="1:5" x14ac:dyDescent="0.25">
      <c r="A657">
        <v>3839</v>
      </c>
      <c r="C657" s="1">
        <v>2</v>
      </c>
      <c r="D657" s="2">
        <v>3</v>
      </c>
    </row>
    <row r="658" spans="1:5" x14ac:dyDescent="0.25">
      <c r="A658">
        <v>3840</v>
      </c>
      <c r="C658" s="1">
        <v>2</v>
      </c>
      <c r="D658" s="2">
        <v>3</v>
      </c>
    </row>
    <row r="659" spans="1:5" x14ac:dyDescent="0.25">
      <c r="A659">
        <v>3841</v>
      </c>
      <c r="C659" s="1">
        <v>2</v>
      </c>
      <c r="D659" s="2">
        <v>3</v>
      </c>
    </row>
    <row r="660" spans="1:5" x14ac:dyDescent="0.25">
      <c r="A660">
        <v>3842</v>
      </c>
      <c r="C660" s="1">
        <v>2</v>
      </c>
      <c r="D660" s="2">
        <v>3</v>
      </c>
    </row>
    <row r="661" spans="1:5" x14ac:dyDescent="0.25">
      <c r="A661">
        <v>3843</v>
      </c>
      <c r="C661" s="1">
        <v>2</v>
      </c>
      <c r="D661" s="2">
        <v>3</v>
      </c>
      <c r="E661" s="4">
        <v>4</v>
      </c>
    </row>
    <row r="662" spans="1:5" x14ac:dyDescent="0.25">
      <c r="A662">
        <v>3844</v>
      </c>
      <c r="B662" s="3">
        <v>1</v>
      </c>
      <c r="D662" s="2">
        <v>3</v>
      </c>
      <c r="E662" s="4">
        <v>4</v>
      </c>
    </row>
    <row r="663" spans="1:5" x14ac:dyDescent="0.25">
      <c r="A663">
        <v>3845</v>
      </c>
      <c r="B663" s="3">
        <v>1</v>
      </c>
      <c r="D663" s="2">
        <v>3</v>
      </c>
      <c r="E663" s="4">
        <v>4</v>
      </c>
    </row>
    <row r="664" spans="1:5" x14ac:dyDescent="0.25">
      <c r="A664">
        <v>3846</v>
      </c>
      <c r="B664" s="3">
        <v>1</v>
      </c>
      <c r="E664" s="4">
        <v>4</v>
      </c>
    </row>
    <row r="665" spans="1:5" x14ac:dyDescent="0.25">
      <c r="A665">
        <v>3847</v>
      </c>
      <c r="B665" s="3">
        <v>1</v>
      </c>
      <c r="E665" s="4">
        <v>4</v>
      </c>
    </row>
    <row r="666" spans="1:5" x14ac:dyDescent="0.25">
      <c r="A666">
        <v>3848</v>
      </c>
      <c r="B666" s="3">
        <v>1</v>
      </c>
      <c r="E666" s="4">
        <v>4</v>
      </c>
    </row>
    <row r="667" spans="1:5" x14ac:dyDescent="0.25">
      <c r="A667">
        <v>3849</v>
      </c>
      <c r="B667" s="3">
        <v>1</v>
      </c>
      <c r="E667" s="4">
        <v>4</v>
      </c>
    </row>
    <row r="668" spans="1:5" x14ac:dyDescent="0.25">
      <c r="A668">
        <v>3850</v>
      </c>
      <c r="B668" s="3">
        <v>1</v>
      </c>
      <c r="E668" s="4">
        <v>4</v>
      </c>
    </row>
    <row r="669" spans="1:5" x14ac:dyDescent="0.25">
      <c r="A669">
        <v>3851</v>
      </c>
      <c r="B669" s="3">
        <v>1</v>
      </c>
      <c r="E669" s="4">
        <v>4</v>
      </c>
    </row>
    <row r="670" spans="1:5" x14ac:dyDescent="0.25">
      <c r="A670">
        <v>3852</v>
      </c>
      <c r="B670" s="3">
        <v>1</v>
      </c>
      <c r="E670" s="4">
        <v>4</v>
      </c>
    </row>
    <row r="671" spans="1:5" x14ac:dyDescent="0.25">
      <c r="A671">
        <v>3853</v>
      </c>
      <c r="B671" s="3">
        <v>1</v>
      </c>
      <c r="E671" s="4">
        <v>4</v>
      </c>
    </row>
    <row r="672" spans="1:5" x14ac:dyDescent="0.25">
      <c r="A672">
        <v>3854</v>
      </c>
      <c r="B672" s="3">
        <v>1</v>
      </c>
      <c r="E672" s="4">
        <v>4</v>
      </c>
    </row>
    <row r="673" spans="1:5" x14ac:dyDescent="0.25">
      <c r="A673">
        <v>3855</v>
      </c>
      <c r="B673" s="3">
        <v>1</v>
      </c>
      <c r="E673" s="4">
        <v>4</v>
      </c>
    </row>
    <row r="674" spans="1:5" x14ac:dyDescent="0.25">
      <c r="A674">
        <v>3856</v>
      </c>
      <c r="B674" s="3">
        <v>1</v>
      </c>
      <c r="E674" s="4">
        <v>4</v>
      </c>
    </row>
    <row r="675" spans="1:5" x14ac:dyDescent="0.25">
      <c r="A675">
        <v>3857</v>
      </c>
      <c r="B675" s="3">
        <v>1</v>
      </c>
      <c r="E675" s="4">
        <v>4</v>
      </c>
    </row>
    <row r="676" spans="1:5" x14ac:dyDescent="0.25">
      <c r="A676">
        <v>3858</v>
      </c>
      <c r="B676" s="3">
        <v>1</v>
      </c>
      <c r="E676" s="4">
        <v>4</v>
      </c>
    </row>
    <row r="677" spans="1:5" x14ac:dyDescent="0.25">
      <c r="A677">
        <v>3859</v>
      </c>
      <c r="B677" s="3">
        <v>1</v>
      </c>
      <c r="E677" s="4">
        <v>4</v>
      </c>
    </row>
    <row r="678" spans="1:5" x14ac:dyDescent="0.25">
      <c r="A678">
        <v>3860</v>
      </c>
      <c r="B678" s="3">
        <v>1</v>
      </c>
      <c r="E678" s="4">
        <v>4</v>
      </c>
    </row>
    <row r="679" spans="1:5" x14ac:dyDescent="0.25">
      <c r="A679">
        <v>3861</v>
      </c>
      <c r="B679" s="3">
        <v>1</v>
      </c>
      <c r="E679" s="4">
        <v>4</v>
      </c>
    </row>
    <row r="680" spans="1:5" x14ac:dyDescent="0.25">
      <c r="A680">
        <v>3862</v>
      </c>
      <c r="B680" s="3">
        <v>1</v>
      </c>
      <c r="E680" s="4">
        <v>4</v>
      </c>
    </row>
    <row r="681" spans="1:5" x14ac:dyDescent="0.25">
      <c r="A681">
        <v>3863</v>
      </c>
      <c r="B681" s="3">
        <v>1</v>
      </c>
      <c r="E681" s="4">
        <v>4</v>
      </c>
    </row>
    <row r="682" spans="1:5" x14ac:dyDescent="0.25">
      <c r="A682">
        <v>3864</v>
      </c>
      <c r="B682" s="3">
        <v>1</v>
      </c>
      <c r="E682" s="4">
        <v>4</v>
      </c>
    </row>
    <row r="683" spans="1:5" x14ac:dyDescent="0.25">
      <c r="A683">
        <v>3865</v>
      </c>
      <c r="B683" s="3">
        <v>1</v>
      </c>
      <c r="C683" s="1">
        <v>2</v>
      </c>
      <c r="E683" s="4">
        <v>4</v>
      </c>
    </row>
    <row r="684" spans="1:5" x14ac:dyDescent="0.25">
      <c r="A684">
        <v>3866</v>
      </c>
      <c r="C684" s="1">
        <v>2</v>
      </c>
    </row>
    <row r="685" spans="1:5" x14ac:dyDescent="0.25">
      <c r="A685">
        <v>3867</v>
      </c>
      <c r="C685" s="1">
        <v>2</v>
      </c>
    </row>
    <row r="686" spans="1:5" x14ac:dyDescent="0.25">
      <c r="A686">
        <v>3868</v>
      </c>
      <c r="C686" s="1">
        <v>2</v>
      </c>
      <c r="D686" s="2">
        <v>3</v>
      </c>
    </row>
    <row r="687" spans="1:5" x14ac:dyDescent="0.25">
      <c r="A687">
        <v>3869</v>
      </c>
      <c r="C687" s="1">
        <v>2</v>
      </c>
      <c r="D687" s="2">
        <v>3</v>
      </c>
    </row>
    <row r="688" spans="1:5" x14ac:dyDescent="0.25">
      <c r="A688">
        <v>3870</v>
      </c>
      <c r="C688" s="1">
        <v>2</v>
      </c>
      <c r="D688" s="2">
        <v>3</v>
      </c>
    </row>
    <row r="689" spans="1:5" x14ac:dyDescent="0.25">
      <c r="A689">
        <v>3871</v>
      </c>
      <c r="C689" s="1">
        <v>2</v>
      </c>
      <c r="D689" s="2">
        <v>3</v>
      </c>
    </row>
    <row r="690" spans="1:5" x14ac:dyDescent="0.25">
      <c r="A690">
        <v>3872</v>
      </c>
      <c r="C690" s="1">
        <v>2</v>
      </c>
      <c r="D690" s="2">
        <v>3</v>
      </c>
    </row>
    <row r="691" spans="1:5" x14ac:dyDescent="0.25">
      <c r="A691">
        <v>3873</v>
      </c>
      <c r="C691" s="1">
        <v>2</v>
      </c>
      <c r="D691" s="2">
        <v>3</v>
      </c>
    </row>
    <row r="692" spans="1:5" x14ac:dyDescent="0.25">
      <c r="A692">
        <v>3874</v>
      </c>
      <c r="C692" s="1">
        <v>2</v>
      </c>
      <c r="D692" s="2">
        <v>3</v>
      </c>
    </row>
    <row r="693" spans="1:5" x14ac:dyDescent="0.25">
      <c r="A693">
        <v>3875</v>
      </c>
      <c r="C693" s="1">
        <v>2</v>
      </c>
      <c r="D693" s="2">
        <v>3</v>
      </c>
    </row>
    <row r="694" spans="1:5" x14ac:dyDescent="0.25">
      <c r="A694">
        <v>3876</v>
      </c>
      <c r="C694" s="1">
        <v>2</v>
      </c>
      <c r="D694" s="2">
        <v>3</v>
      </c>
    </row>
    <row r="695" spans="1:5" x14ac:dyDescent="0.25">
      <c r="A695">
        <v>3877</v>
      </c>
      <c r="C695" s="1">
        <v>2</v>
      </c>
      <c r="D695" s="2">
        <v>3</v>
      </c>
    </row>
    <row r="696" spans="1:5" x14ac:dyDescent="0.25">
      <c r="A696">
        <v>3878</v>
      </c>
      <c r="C696" s="1">
        <v>2</v>
      </c>
      <c r="D696" s="2">
        <v>3</v>
      </c>
    </row>
    <row r="697" spans="1:5" x14ac:dyDescent="0.25">
      <c r="A697">
        <v>3879</v>
      </c>
      <c r="C697" s="1">
        <v>2</v>
      </c>
      <c r="D697" s="2">
        <v>3</v>
      </c>
    </row>
    <row r="698" spans="1:5" x14ac:dyDescent="0.25">
      <c r="A698">
        <v>3880</v>
      </c>
      <c r="C698" s="1">
        <v>2</v>
      </c>
      <c r="D698" s="2">
        <v>3</v>
      </c>
    </row>
    <row r="699" spans="1:5" x14ac:dyDescent="0.25">
      <c r="A699">
        <v>3881</v>
      </c>
      <c r="C699" s="1">
        <v>2</v>
      </c>
      <c r="D699" s="2">
        <v>3</v>
      </c>
    </row>
    <row r="700" spans="1:5" x14ac:dyDescent="0.25">
      <c r="A700">
        <v>3882</v>
      </c>
      <c r="C700" s="1">
        <v>2</v>
      </c>
      <c r="D700" s="2">
        <v>3</v>
      </c>
    </row>
    <row r="701" spans="1:5" x14ac:dyDescent="0.25">
      <c r="A701">
        <v>3883</v>
      </c>
      <c r="C701" s="1">
        <v>2</v>
      </c>
      <c r="D701" s="2">
        <v>3</v>
      </c>
      <c r="E701" s="4">
        <v>4</v>
      </c>
    </row>
    <row r="702" spans="1:5" x14ac:dyDescent="0.25">
      <c r="A702">
        <v>3884</v>
      </c>
      <c r="C702" s="1">
        <v>2</v>
      </c>
      <c r="D702" s="2">
        <v>3</v>
      </c>
      <c r="E702" s="4">
        <v>4</v>
      </c>
    </row>
    <row r="703" spans="1:5" x14ac:dyDescent="0.25">
      <c r="A703">
        <v>3885</v>
      </c>
      <c r="D703" s="2">
        <v>3</v>
      </c>
      <c r="E703" s="4">
        <v>4</v>
      </c>
    </row>
    <row r="704" spans="1:5" x14ac:dyDescent="0.25">
      <c r="A704">
        <v>3886</v>
      </c>
      <c r="D704" s="2">
        <v>3</v>
      </c>
      <c r="E704" s="4">
        <v>4</v>
      </c>
    </row>
    <row r="705" spans="1:5" x14ac:dyDescent="0.25">
      <c r="A705">
        <v>3887</v>
      </c>
      <c r="E705" s="4">
        <v>4</v>
      </c>
    </row>
    <row r="706" spans="1:5" x14ac:dyDescent="0.25">
      <c r="A706">
        <v>3888</v>
      </c>
      <c r="B706" s="3">
        <v>1</v>
      </c>
      <c r="E706" s="4">
        <v>4</v>
      </c>
    </row>
    <row r="707" spans="1:5" x14ac:dyDescent="0.25">
      <c r="A707">
        <v>3889</v>
      </c>
      <c r="B707" s="3">
        <v>1</v>
      </c>
      <c r="E707" s="4">
        <v>4</v>
      </c>
    </row>
    <row r="708" spans="1:5" x14ac:dyDescent="0.25">
      <c r="A708">
        <v>3890</v>
      </c>
      <c r="B708" s="3">
        <v>1</v>
      </c>
      <c r="E708" s="4">
        <v>4</v>
      </c>
    </row>
    <row r="709" spans="1:5" x14ac:dyDescent="0.25">
      <c r="A709">
        <v>3891</v>
      </c>
      <c r="B709" s="3">
        <v>1</v>
      </c>
      <c r="E709" s="4">
        <v>4</v>
      </c>
    </row>
    <row r="710" spans="1:5" x14ac:dyDescent="0.25">
      <c r="A710">
        <v>3892</v>
      </c>
      <c r="B710" s="3">
        <v>1</v>
      </c>
      <c r="E710" s="4">
        <v>4</v>
      </c>
    </row>
    <row r="711" spans="1:5" x14ac:dyDescent="0.25">
      <c r="A711">
        <v>3893</v>
      </c>
      <c r="B711" s="3">
        <v>1</v>
      </c>
      <c r="E711" s="4">
        <v>4</v>
      </c>
    </row>
    <row r="712" spans="1:5" x14ac:dyDescent="0.25">
      <c r="A712">
        <v>3894</v>
      </c>
      <c r="B712" s="3">
        <v>1</v>
      </c>
      <c r="E712" s="4">
        <v>4</v>
      </c>
    </row>
    <row r="713" spans="1:5" x14ac:dyDescent="0.25">
      <c r="A713">
        <v>3895</v>
      </c>
      <c r="B713" s="3">
        <v>1</v>
      </c>
      <c r="E713" s="4">
        <v>4</v>
      </c>
    </row>
    <row r="714" spans="1:5" x14ac:dyDescent="0.25">
      <c r="A714">
        <v>3896</v>
      </c>
      <c r="B714" s="3">
        <v>1</v>
      </c>
      <c r="E714" s="4">
        <v>4</v>
      </c>
    </row>
    <row r="715" spans="1:5" x14ac:dyDescent="0.25">
      <c r="A715">
        <v>3897</v>
      </c>
      <c r="B715" s="3">
        <v>1</v>
      </c>
      <c r="E715" s="4">
        <v>4</v>
      </c>
    </row>
    <row r="716" spans="1:5" x14ac:dyDescent="0.25">
      <c r="A716">
        <v>3898</v>
      </c>
      <c r="B716" s="3">
        <v>1</v>
      </c>
      <c r="E716" s="4">
        <v>4</v>
      </c>
    </row>
    <row r="717" spans="1:5" x14ac:dyDescent="0.25">
      <c r="A717">
        <v>3899</v>
      </c>
      <c r="B717" s="3">
        <v>1</v>
      </c>
      <c r="E717" s="4">
        <v>4</v>
      </c>
    </row>
    <row r="718" spans="1:5" x14ac:dyDescent="0.25">
      <c r="A718">
        <v>3900</v>
      </c>
      <c r="B718" s="3">
        <v>1</v>
      </c>
      <c r="E718" s="4">
        <v>4</v>
      </c>
    </row>
    <row r="719" spans="1:5" x14ac:dyDescent="0.25">
      <c r="A719">
        <v>3901</v>
      </c>
      <c r="B719" s="3">
        <v>1</v>
      </c>
      <c r="E719" s="4">
        <v>4</v>
      </c>
    </row>
    <row r="720" spans="1:5" x14ac:dyDescent="0.25">
      <c r="A720">
        <v>3902</v>
      </c>
      <c r="B720" s="3">
        <v>1</v>
      </c>
      <c r="E720" s="4">
        <v>4</v>
      </c>
    </row>
    <row r="721" spans="1:5" x14ac:dyDescent="0.25">
      <c r="A721">
        <v>3903</v>
      </c>
      <c r="B721" s="3">
        <v>1</v>
      </c>
      <c r="E721" s="4">
        <v>4</v>
      </c>
    </row>
    <row r="722" spans="1:5" x14ac:dyDescent="0.25">
      <c r="A722">
        <v>3904</v>
      </c>
      <c r="B722" s="3">
        <v>1</v>
      </c>
      <c r="E722" s="4">
        <v>4</v>
      </c>
    </row>
    <row r="723" spans="1:5" x14ac:dyDescent="0.25">
      <c r="A723">
        <v>3905</v>
      </c>
      <c r="B723" s="3">
        <v>1</v>
      </c>
      <c r="E723" s="4">
        <v>4</v>
      </c>
    </row>
    <row r="724" spans="1:5" x14ac:dyDescent="0.25">
      <c r="A724">
        <v>3906</v>
      </c>
      <c r="B724" s="3">
        <v>1</v>
      </c>
    </row>
    <row r="725" spans="1:5" x14ac:dyDescent="0.25">
      <c r="A725">
        <v>3907</v>
      </c>
      <c r="B725" s="3">
        <v>1</v>
      </c>
    </row>
    <row r="726" spans="1:5" x14ac:dyDescent="0.25">
      <c r="A726">
        <v>3908</v>
      </c>
      <c r="C726" s="1">
        <v>2</v>
      </c>
    </row>
    <row r="727" spans="1:5" x14ac:dyDescent="0.25">
      <c r="A727">
        <v>3909</v>
      </c>
      <c r="C727" s="1">
        <v>2</v>
      </c>
      <c r="D727" s="2">
        <v>3</v>
      </c>
    </row>
    <row r="728" spans="1:5" x14ac:dyDescent="0.25">
      <c r="A728">
        <v>3910</v>
      </c>
      <c r="C728" s="1">
        <v>2</v>
      </c>
      <c r="D728" s="2">
        <v>3</v>
      </c>
    </row>
    <row r="729" spans="1:5" x14ac:dyDescent="0.25">
      <c r="A729">
        <v>3911</v>
      </c>
      <c r="C729" s="1">
        <v>2</v>
      </c>
      <c r="D729" s="2">
        <v>3</v>
      </c>
    </row>
    <row r="730" spans="1:5" x14ac:dyDescent="0.25">
      <c r="A730">
        <v>3912</v>
      </c>
      <c r="C730" s="1">
        <v>2</v>
      </c>
      <c r="D730" s="2">
        <v>3</v>
      </c>
    </row>
    <row r="731" spans="1:5" x14ac:dyDescent="0.25">
      <c r="A731">
        <v>3913</v>
      </c>
      <c r="C731" s="1">
        <v>2</v>
      </c>
      <c r="D731" s="2">
        <v>3</v>
      </c>
    </row>
    <row r="732" spans="1:5" x14ac:dyDescent="0.25">
      <c r="A732">
        <v>3914</v>
      </c>
      <c r="C732" s="1">
        <v>2</v>
      </c>
      <c r="D732" s="2">
        <v>3</v>
      </c>
    </row>
    <row r="733" spans="1:5" x14ac:dyDescent="0.25">
      <c r="A733">
        <v>3915</v>
      </c>
      <c r="C733" s="1">
        <v>2</v>
      </c>
      <c r="D733" s="2">
        <v>3</v>
      </c>
    </row>
    <row r="734" spans="1:5" x14ac:dyDescent="0.25">
      <c r="A734">
        <v>3916</v>
      </c>
      <c r="C734" s="1">
        <v>2</v>
      </c>
      <c r="D734" s="2">
        <v>3</v>
      </c>
    </row>
    <row r="735" spans="1:5" x14ac:dyDescent="0.25">
      <c r="A735">
        <v>3917</v>
      </c>
      <c r="C735" s="1">
        <v>2</v>
      </c>
      <c r="D735" s="2">
        <v>3</v>
      </c>
    </row>
    <row r="736" spans="1:5" x14ac:dyDescent="0.25">
      <c r="A736">
        <v>3918</v>
      </c>
      <c r="C736" s="1">
        <v>2</v>
      </c>
      <c r="D736" s="2">
        <v>3</v>
      </c>
    </row>
    <row r="737" spans="1:5" x14ac:dyDescent="0.25">
      <c r="A737">
        <v>3919</v>
      </c>
      <c r="C737" s="1">
        <v>2</v>
      </c>
      <c r="D737" s="2">
        <v>3</v>
      </c>
    </row>
    <row r="738" spans="1:5" x14ac:dyDescent="0.25">
      <c r="A738">
        <v>3920</v>
      </c>
      <c r="C738" s="1">
        <v>2</v>
      </c>
      <c r="D738" s="2">
        <v>3</v>
      </c>
    </row>
    <row r="739" spans="1:5" x14ac:dyDescent="0.25">
      <c r="A739">
        <v>3921</v>
      </c>
      <c r="C739" s="1">
        <v>2</v>
      </c>
      <c r="D739" s="2">
        <v>3</v>
      </c>
    </row>
    <row r="740" spans="1:5" x14ac:dyDescent="0.25">
      <c r="A740">
        <v>3922</v>
      </c>
      <c r="C740" s="1">
        <v>2</v>
      </c>
      <c r="D740" s="2">
        <v>3</v>
      </c>
    </row>
    <row r="741" spans="1:5" x14ac:dyDescent="0.25">
      <c r="A741">
        <v>3923</v>
      </c>
      <c r="C741" s="1">
        <v>2</v>
      </c>
      <c r="D741" s="2">
        <v>3</v>
      </c>
    </row>
    <row r="742" spans="1:5" x14ac:dyDescent="0.25">
      <c r="A742">
        <v>3924</v>
      </c>
      <c r="C742" s="1">
        <v>2</v>
      </c>
      <c r="D742" s="2">
        <v>3</v>
      </c>
    </row>
    <row r="743" spans="1:5" x14ac:dyDescent="0.25">
      <c r="A743">
        <v>3925</v>
      </c>
      <c r="C743" s="1">
        <v>2</v>
      </c>
      <c r="D743" s="2">
        <v>3</v>
      </c>
      <c r="E743" s="4">
        <v>4</v>
      </c>
    </row>
    <row r="744" spans="1:5" x14ac:dyDescent="0.25">
      <c r="A744">
        <v>3926</v>
      </c>
      <c r="C744" s="1">
        <v>2</v>
      </c>
      <c r="D744" s="2">
        <v>3</v>
      </c>
      <c r="E744" s="4">
        <v>4</v>
      </c>
    </row>
    <row r="745" spans="1:5" x14ac:dyDescent="0.25">
      <c r="A745">
        <v>3927</v>
      </c>
      <c r="D745" s="2">
        <v>3</v>
      </c>
      <c r="E745" s="4">
        <v>4</v>
      </c>
    </row>
    <row r="746" spans="1:5" x14ac:dyDescent="0.25">
      <c r="A746">
        <v>3928</v>
      </c>
      <c r="E746" s="4">
        <v>4</v>
      </c>
    </row>
    <row r="747" spans="1:5" x14ac:dyDescent="0.25">
      <c r="A747">
        <v>3929</v>
      </c>
      <c r="E747" s="4">
        <v>4</v>
      </c>
    </row>
    <row r="748" spans="1:5" x14ac:dyDescent="0.25">
      <c r="A748">
        <v>3930</v>
      </c>
      <c r="B748" s="3">
        <v>1</v>
      </c>
      <c r="E748" s="4">
        <v>4</v>
      </c>
    </row>
    <row r="749" spans="1:5" x14ac:dyDescent="0.25">
      <c r="A749">
        <v>3931</v>
      </c>
      <c r="B749" s="3">
        <v>1</v>
      </c>
      <c r="E749" s="4">
        <v>4</v>
      </c>
    </row>
    <row r="750" spans="1:5" x14ac:dyDescent="0.25">
      <c r="A750">
        <v>3932</v>
      </c>
      <c r="B750" s="3">
        <v>1</v>
      </c>
      <c r="E750" s="4">
        <v>4</v>
      </c>
    </row>
    <row r="751" spans="1:5" x14ac:dyDescent="0.25">
      <c r="A751">
        <v>3933</v>
      </c>
      <c r="B751" s="3">
        <v>1</v>
      </c>
      <c r="E751" s="4">
        <v>4</v>
      </c>
    </row>
    <row r="752" spans="1:5" x14ac:dyDescent="0.25">
      <c r="A752">
        <v>3934</v>
      </c>
      <c r="B752" s="3">
        <v>1</v>
      </c>
      <c r="E752" s="4">
        <v>4</v>
      </c>
    </row>
    <row r="753" spans="1:5" x14ac:dyDescent="0.25">
      <c r="A753">
        <v>3935</v>
      </c>
      <c r="B753" s="3">
        <v>1</v>
      </c>
      <c r="E753" s="4">
        <v>4</v>
      </c>
    </row>
    <row r="754" spans="1:5" x14ac:dyDescent="0.25">
      <c r="A754">
        <v>3936</v>
      </c>
      <c r="B754" s="3">
        <v>1</v>
      </c>
      <c r="E754" s="4">
        <v>4</v>
      </c>
    </row>
    <row r="755" spans="1:5" x14ac:dyDescent="0.25">
      <c r="A755">
        <v>3937</v>
      </c>
      <c r="B755" s="3">
        <v>1</v>
      </c>
      <c r="E755" s="4">
        <v>4</v>
      </c>
    </row>
    <row r="756" spans="1:5" x14ac:dyDescent="0.25">
      <c r="A756">
        <v>3938</v>
      </c>
      <c r="B756" s="3">
        <v>1</v>
      </c>
      <c r="E756" s="4">
        <v>4</v>
      </c>
    </row>
    <row r="757" spans="1:5" x14ac:dyDescent="0.25">
      <c r="A757">
        <v>3939</v>
      </c>
      <c r="B757" s="3">
        <v>1</v>
      </c>
      <c r="E757" s="4">
        <v>4</v>
      </c>
    </row>
    <row r="758" spans="1:5" x14ac:dyDescent="0.25">
      <c r="A758">
        <v>3940</v>
      </c>
      <c r="B758" s="3">
        <v>1</v>
      </c>
      <c r="E758" s="4">
        <v>4</v>
      </c>
    </row>
    <row r="759" spans="1:5" x14ac:dyDescent="0.25">
      <c r="A759">
        <v>3941</v>
      </c>
      <c r="B759" s="3">
        <v>1</v>
      </c>
      <c r="E759" s="4">
        <v>4</v>
      </c>
    </row>
    <row r="760" spans="1:5" x14ac:dyDescent="0.25">
      <c r="A760">
        <v>3942</v>
      </c>
      <c r="B760" s="3">
        <v>1</v>
      </c>
      <c r="E760" s="4">
        <v>4</v>
      </c>
    </row>
    <row r="761" spans="1:5" x14ac:dyDescent="0.25">
      <c r="A761">
        <v>3943</v>
      </c>
      <c r="B761" s="3">
        <v>1</v>
      </c>
      <c r="E761" s="4">
        <v>4</v>
      </c>
    </row>
    <row r="762" spans="1:5" x14ac:dyDescent="0.25">
      <c r="A762">
        <v>3944</v>
      </c>
      <c r="B762" s="3">
        <v>1</v>
      </c>
      <c r="E762" s="4">
        <v>4</v>
      </c>
    </row>
    <row r="763" spans="1:5" x14ac:dyDescent="0.25">
      <c r="A763">
        <v>3945</v>
      </c>
      <c r="B763" s="3">
        <v>1</v>
      </c>
      <c r="E763" s="4">
        <v>4</v>
      </c>
    </row>
    <row r="764" spans="1:5" x14ac:dyDescent="0.25">
      <c r="A764">
        <v>3946</v>
      </c>
      <c r="B764" s="3">
        <v>1</v>
      </c>
      <c r="E764" s="4">
        <v>4</v>
      </c>
    </row>
    <row r="765" spans="1:5" x14ac:dyDescent="0.25">
      <c r="A765">
        <v>3947</v>
      </c>
      <c r="B765" s="3">
        <v>1</v>
      </c>
    </row>
    <row r="766" spans="1:5" x14ac:dyDescent="0.25">
      <c r="A766">
        <v>3948</v>
      </c>
      <c r="B766" s="3">
        <v>1</v>
      </c>
    </row>
    <row r="767" spans="1:5" x14ac:dyDescent="0.25">
      <c r="A767">
        <v>3949</v>
      </c>
      <c r="B767" s="3">
        <v>1</v>
      </c>
    </row>
    <row r="768" spans="1:5" x14ac:dyDescent="0.25">
      <c r="A768">
        <v>3950</v>
      </c>
      <c r="C768" s="1">
        <v>2</v>
      </c>
      <c r="D768" s="2">
        <v>3</v>
      </c>
    </row>
    <row r="769" spans="1:4" x14ac:dyDescent="0.25">
      <c r="A769">
        <v>3951</v>
      </c>
      <c r="C769" s="1">
        <v>2</v>
      </c>
      <c r="D769" s="2">
        <v>3</v>
      </c>
    </row>
    <row r="770" spans="1:4" x14ac:dyDescent="0.25">
      <c r="A770">
        <v>3952</v>
      </c>
      <c r="C770" s="1">
        <v>2</v>
      </c>
      <c r="D770" s="2">
        <v>3</v>
      </c>
    </row>
    <row r="771" spans="1:4" x14ac:dyDescent="0.25">
      <c r="A771">
        <v>3953</v>
      </c>
      <c r="C771" s="1">
        <v>2</v>
      </c>
      <c r="D771" s="2">
        <v>3</v>
      </c>
    </row>
    <row r="772" spans="1:4" x14ac:dyDescent="0.25">
      <c r="A772">
        <v>3954</v>
      </c>
      <c r="C772" s="1">
        <v>2</v>
      </c>
      <c r="D772" s="2">
        <v>3</v>
      </c>
    </row>
    <row r="773" spans="1:4" x14ac:dyDescent="0.25">
      <c r="A773">
        <v>3955</v>
      </c>
      <c r="C773" s="1">
        <v>2</v>
      </c>
      <c r="D773" s="2">
        <v>3</v>
      </c>
    </row>
    <row r="774" spans="1:4" x14ac:dyDescent="0.25">
      <c r="A774">
        <v>3956</v>
      </c>
      <c r="C774" s="1">
        <v>2</v>
      </c>
      <c r="D774" s="2">
        <v>3</v>
      </c>
    </row>
    <row r="775" spans="1:4" x14ac:dyDescent="0.25">
      <c r="A775">
        <v>3957</v>
      </c>
      <c r="C775" s="1">
        <v>2</v>
      </c>
      <c r="D775" s="2">
        <v>3</v>
      </c>
    </row>
    <row r="776" spans="1:4" x14ac:dyDescent="0.25">
      <c r="A776">
        <v>3958</v>
      </c>
      <c r="C776" s="1">
        <v>2</v>
      </c>
      <c r="D776" s="2">
        <v>3</v>
      </c>
    </row>
    <row r="777" spans="1:4" x14ac:dyDescent="0.25">
      <c r="A777">
        <v>3959</v>
      </c>
      <c r="C777" s="1">
        <v>2</v>
      </c>
      <c r="D777" s="2">
        <v>3</v>
      </c>
    </row>
    <row r="778" spans="1:4" x14ac:dyDescent="0.25">
      <c r="A778">
        <v>3960</v>
      </c>
      <c r="C778" s="1">
        <v>2</v>
      </c>
      <c r="D778" s="2">
        <v>3</v>
      </c>
    </row>
    <row r="779" spans="1:4" x14ac:dyDescent="0.25">
      <c r="A779">
        <v>3961</v>
      </c>
      <c r="C779" s="1">
        <v>2</v>
      </c>
      <c r="D779" s="2">
        <v>3</v>
      </c>
    </row>
    <row r="780" spans="1:4" x14ac:dyDescent="0.25">
      <c r="A780">
        <v>3962</v>
      </c>
      <c r="C780" s="1">
        <v>2</v>
      </c>
      <c r="D780" s="2">
        <v>3</v>
      </c>
    </row>
    <row r="781" spans="1:4" x14ac:dyDescent="0.25">
      <c r="A781">
        <v>3963</v>
      </c>
      <c r="C781" s="1">
        <v>2</v>
      </c>
      <c r="D781" s="2">
        <v>3</v>
      </c>
    </row>
    <row r="782" spans="1:4" x14ac:dyDescent="0.25">
      <c r="A782">
        <v>3964</v>
      </c>
      <c r="C782" s="1">
        <v>2</v>
      </c>
      <c r="D782" s="2">
        <v>3</v>
      </c>
    </row>
    <row r="783" spans="1:4" x14ac:dyDescent="0.25">
      <c r="A783">
        <v>3965</v>
      </c>
      <c r="C783" s="1">
        <v>2</v>
      </c>
      <c r="D783" s="2">
        <v>3</v>
      </c>
    </row>
    <row r="784" spans="1:4" x14ac:dyDescent="0.25">
      <c r="A784">
        <v>3966</v>
      </c>
      <c r="C784" s="1">
        <v>2</v>
      </c>
      <c r="D784" s="2">
        <v>3</v>
      </c>
    </row>
    <row r="785" spans="1:5" x14ac:dyDescent="0.25">
      <c r="A785">
        <v>3967</v>
      </c>
      <c r="C785" s="1">
        <v>2</v>
      </c>
      <c r="D785" s="2">
        <v>3</v>
      </c>
    </row>
    <row r="786" spans="1:5" x14ac:dyDescent="0.25">
      <c r="A786">
        <v>3968</v>
      </c>
      <c r="C786" s="1">
        <v>2</v>
      </c>
      <c r="D786" s="2">
        <v>3</v>
      </c>
    </row>
    <row r="787" spans="1:5" x14ac:dyDescent="0.25">
      <c r="A787">
        <v>3969</v>
      </c>
      <c r="B787" s="3">
        <v>1</v>
      </c>
      <c r="E787" s="4">
        <v>4</v>
      </c>
    </row>
    <row r="788" spans="1:5" x14ac:dyDescent="0.25">
      <c r="A788">
        <v>3970</v>
      </c>
      <c r="B788" s="3">
        <v>1</v>
      </c>
      <c r="E788" s="4">
        <v>4</v>
      </c>
    </row>
    <row r="789" spans="1:5" x14ac:dyDescent="0.25">
      <c r="A789">
        <v>3971</v>
      </c>
      <c r="B789" s="3">
        <v>1</v>
      </c>
      <c r="E789" s="4">
        <v>4</v>
      </c>
    </row>
    <row r="790" spans="1:5" x14ac:dyDescent="0.25">
      <c r="A790">
        <v>3972</v>
      </c>
      <c r="B790" s="3">
        <v>1</v>
      </c>
      <c r="E790" s="4">
        <v>4</v>
      </c>
    </row>
    <row r="791" spans="1:5" x14ac:dyDescent="0.25">
      <c r="A791">
        <v>3973</v>
      </c>
      <c r="B791" s="3">
        <v>1</v>
      </c>
      <c r="E791" s="4">
        <v>4</v>
      </c>
    </row>
    <row r="792" spans="1:5" x14ac:dyDescent="0.25">
      <c r="A792">
        <v>3974</v>
      </c>
      <c r="B792" s="3">
        <v>1</v>
      </c>
      <c r="E792" s="4">
        <v>4</v>
      </c>
    </row>
    <row r="793" spans="1:5" x14ac:dyDescent="0.25">
      <c r="A793">
        <v>3975</v>
      </c>
      <c r="B793" s="3">
        <v>1</v>
      </c>
      <c r="E793" s="4">
        <v>4</v>
      </c>
    </row>
    <row r="794" spans="1:5" x14ac:dyDescent="0.25">
      <c r="A794">
        <v>3976</v>
      </c>
      <c r="B794" s="3">
        <v>1</v>
      </c>
      <c r="E794" s="4">
        <v>4</v>
      </c>
    </row>
    <row r="795" spans="1:5" x14ac:dyDescent="0.25">
      <c r="A795">
        <v>3977</v>
      </c>
      <c r="B795" s="3">
        <v>1</v>
      </c>
      <c r="E795" s="4">
        <v>4</v>
      </c>
    </row>
    <row r="796" spans="1:5" x14ac:dyDescent="0.25">
      <c r="A796">
        <v>3978</v>
      </c>
      <c r="B796" s="3">
        <v>1</v>
      </c>
      <c r="E796" s="4">
        <v>4</v>
      </c>
    </row>
    <row r="797" spans="1:5" x14ac:dyDescent="0.25">
      <c r="A797">
        <v>3979</v>
      </c>
      <c r="B797" s="3">
        <v>1</v>
      </c>
      <c r="E797" s="4">
        <v>4</v>
      </c>
    </row>
    <row r="798" spans="1:5" x14ac:dyDescent="0.25">
      <c r="A798">
        <v>3980</v>
      </c>
      <c r="B798" s="3">
        <v>1</v>
      </c>
      <c r="E798" s="4">
        <v>4</v>
      </c>
    </row>
    <row r="799" spans="1:5" x14ac:dyDescent="0.25">
      <c r="A799">
        <v>3981</v>
      </c>
      <c r="B799" s="3">
        <v>1</v>
      </c>
      <c r="E799" s="4">
        <v>4</v>
      </c>
    </row>
    <row r="800" spans="1:5" x14ac:dyDescent="0.25">
      <c r="A800">
        <v>3982</v>
      </c>
      <c r="B800" s="3">
        <v>1</v>
      </c>
      <c r="E800" s="4">
        <v>4</v>
      </c>
    </row>
    <row r="801" spans="1:5" x14ac:dyDescent="0.25">
      <c r="A801">
        <v>3983</v>
      </c>
      <c r="B801" s="3">
        <v>1</v>
      </c>
      <c r="E801" s="4">
        <v>4</v>
      </c>
    </row>
    <row r="802" spans="1:5" x14ac:dyDescent="0.25">
      <c r="A802">
        <v>3984</v>
      </c>
      <c r="B802" s="3">
        <v>1</v>
      </c>
      <c r="E802" s="4">
        <v>4</v>
      </c>
    </row>
    <row r="803" spans="1:5" x14ac:dyDescent="0.25">
      <c r="A803">
        <v>3985</v>
      </c>
      <c r="B803" s="3">
        <v>1</v>
      </c>
      <c r="E803" s="4">
        <v>4</v>
      </c>
    </row>
    <row r="804" spans="1:5" x14ac:dyDescent="0.25">
      <c r="A804">
        <v>3986</v>
      </c>
      <c r="B804" s="3">
        <v>1</v>
      </c>
      <c r="E804" s="4">
        <v>4</v>
      </c>
    </row>
    <row r="805" spans="1:5" x14ac:dyDescent="0.25">
      <c r="A805">
        <v>3987</v>
      </c>
      <c r="B805" s="3">
        <v>1</v>
      </c>
      <c r="E805" s="4">
        <v>4</v>
      </c>
    </row>
    <row r="806" spans="1:5" x14ac:dyDescent="0.25">
      <c r="A806">
        <v>3988</v>
      </c>
      <c r="B806" s="3">
        <v>1</v>
      </c>
      <c r="E806" s="4">
        <v>4</v>
      </c>
    </row>
    <row r="807" spans="1:5" x14ac:dyDescent="0.25">
      <c r="A807">
        <v>3989</v>
      </c>
      <c r="E807" s="4">
        <v>4</v>
      </c>
    </row>
    <row r="808" spans="1:5" x14ac:dyDescent="0.25">
      <c r="A808">
        <v>3990</v>
      </c>
      <c r="E808" s="4">
        <v>4</v>
      </c>
    </row>
    <row r="809" spans="1:5" x14ac:dyDescent="0.25">
      <c r="A809">
        <v>3991</v>
      </c>
      <c r="D809" s="2">
        <v>3</v>
      </c>
    </row>
    <row r="810" spans="1:5" x14ac:dyDescent="0.25">
      <c r="A810">
        <v>3992</v>
      </c>
      <c r="C810" s="1">
        <v>2</v>
      </c>
      <c r="D810" s="2">
        <v>3</v>
      </c>
    </row>
    <row r="811" spans="1:5" x14ac:dyDescent="0.25">
      <c r="A811">
        <v>3993</v>
      </c>
      <c r="C811" s="1">
        <v>2</v>
      </c>
      <c r="D811" s="2">
        <v>3</v>
      </c>
    </row>
    <row r="812" spans="1:5" x14ac:dyDescent="0.25">
      <c r="A812">
        <v>3994</v>
      </c>
      <c r="C812" s="1">
        <v>2</v>
      </c>
      <c r="D812" s="2">
        <v>3</v>
      </c>
    </row>
    <row r="813" spans="1:5" x14ac:dyDescent="0.25">
      <c r="A813">
        <v>3995</v>
      </c>
      <c r="C813" s="1">
        <v>2</v>
      </c>
      <c r="D813" s="2">
        <v>3</v>
      </c>
    </row>
    <row r="814" spans="1:5" x14ac:dyDescent="0.25">
      <c r="A814">
        <v>3996</v>
      </c>
      <c r="C814" s="1">
        <v>2</v>
      </c>
      <c r="D814" s="2">
        <v>3</v>
      </c>
    </row>
    <row r="815" spans="1:5" x14ac:dyDescent="0.25">
      <c r="A815">
        <v>3997</v>
      </c>
      <c r="C815" s="1">
        <v>2</v>
      </c>
      <c r="D815" s="2">
        <v>3</v>
      </c>
    </row>
    <row r="816" spans="1:5" x14ac:dyDescent="0.25">
      <c r="A816">
        <v>3998</v>
      </c>
      <c r="C816" s="1">
        <v>2</v>
      </c>
      <c r="D816" s="2">
        <v>3</v>
      </c>
    </row>
    <row r="817" spans="1:5" x14ac:dyDescent="0.25">
      <c r="A817">
        <v>3999</v>
      </c>
      <c r="C817" s="1">
        <v>2</v>
      </c>
      <c r="D817" s="2">
        <v>3</v>
      </c>
    </row>
    <row r="818" spans="1:5" x14ac:dyDescent="0.25">
      <c r="A818">
        <v>4000</v>
      </c>
      <c r="C818" s="1">
        <v>2</v>
      </c>
      <c r="D818" s="2">
        <v>3</v>
      </c>
    </row>
    <row r="819" spans="1:5" x14ac:dyDescent="0.25">
      <c r="A819">
        <v>4001</v>
      </c>
      <c r="C819" s="1">
        <v>2</v>
      </c>
      <c r="D819" s="2">
        <v>3</v>
      </c>
    </row>
    <row r="820" spans="1:5" x14ac:dyDescent="0.25">
      <c r="A820">
        <v>4002</v>
      </c>
      <c r="C820" s="1">
        <v>2</v>
      </c>
      <c r="D820" s="2">
        <v>3</v>
      </c>
    </row>
    <row r="821" spans="1:5" x14ac:dyDescent="0.25">
      <c r="A821">
        <v>4003</v>
      </c>
      <c r="C821" s="1">
        <v>2</v>
      </c>
      <c r="D821" s="2">
        <v>3</v>
      </c>
    </row>
    <row r="822" spans="1:5" x14ac:dyDescent="0.25">
      <c r="A822">
        <v>4004</v>
      </c>
      <c r="C822" s="1">
        <v>2</v>
      </c>
      <c r="D822" s="2">
        <v>3</v>
      </c>
    </row>
    <row r="823" spans="1:5" x14ac:dyDescent="0.25">
      <c r="A823">
        <v>4005</v>
      </c>
      <c r="C823" s="1">
        <v>2</v>
      </c>
      <c r="D823" s="2">
        <v>3</v>
      </c>
    </row>
    <row r="824" spans="1:5" x14ac:dyDescent="0.25">
      <c r="A824">
        <v>4006</v>
      </c>
      <c r="C824" s="1">
        <v>2</v>
      </c>
      <c r="D824" s="2">
        <v>3</v>
      </c>
    </row>
    <row r="825" spans="1:5" x14ac:dyDescent="0.25">
      <c r="A825">
        <v>4007</v>
      </c>
      <c r="C825" s="1">
        <v>2</v>
      </c>
      <c r="D825" s="2">
        <v>3</v>
      </c>
    </row>
    <row r="826" spans="1:5" x14ac:dyDescent="0.25">
      <c r="A826">
        <v>4008</v>
      </c>
      <c r="C826" s="1">
        <v>2</v>
      </c>
      <c r="D826" s="2">
        <v>3</v>
      </c>
    </row>
    <row r="827" spans="1:5" x14ac:dyDescent="0.25">
      <c r="A827">
        <v>4009</v>
      </c>
      <c r="C827" s="1">
        <v>2</v>
      </c>
      <c r="D827" s="2">
        <v>3</v>
      </c>
    </row>
    <row r="828" spans="1:5" x14ac:dyDescent="0.25">
      <c r="A828">
        <v>4010</v>
      </c>
      <c r="B828" s="3">
        <v>1</v>
      </c>
      <c r="C828" s="1">
        <v>2</v>
      </c>
    </row>
    <row r="829" spans="1:5" x14ac:dyDescent="0.25">
      <c r="A829">
        <v>4011</v>
      </c>
      <c r="B829" s="3">
        <v>1</v>
      </c>
      <c r="C829" s="1">
        <v>2</v>
      </c>
      <c r="E829" s="4">
        <v>4</v>
      </c>
    </row>
    <row r="830" spans="1:5" x14ac:dyDescent="0.25">
      <c r="A830">
        <v>4012</v>
      </c>
      <c r="B830" s="3">
        <v>1</v>
      </c>
      <c r="E830" s="4">
        <v>4</v>
      </c>
    </row>
    <row r="831" spans="1:5" x14ac:dyDescent="0.25">
      <c r="A831">
        <v>4013</v>
      </c>
      <c r="B831" s="3">
        <v>1</v>
      </c>
      <c r="E831" s="4">
        <v>4</v>
      </c>
    </row>
    <row r="832" spans="1:5" x14ac:dyDescent="0.25">
      <c r="A832">
        <v>4014</v>
      </c>
      <c r="B832" s="3">
        <v>1</v>
      </c>
      <c r="E832" s="4">
        <v>4</v>
      </c>
    </row>
    <row r="833" spans="1:5" x14ac:dyDescent="0.25">
      <c r="A833">
        <v>4015</v>
      </c>
      <c r="B833" s="3">
        <v>1</v>
      </c>
      <c r="E833" s="4">
        <v>4</v>
      </c>
    </row>
    <row r="834" spans="1:5" x14ac:dyDescent="0.25">
      <c r="A834">
        <v>4016</v>
      </c>
      <c r="B834" s="3">
        <v>1</v>
      </c>
      <c r="E834" s="4">
        <v>4</v>
      </c>
    </row>
    <row r="835" spans="1:5" x14ac:dyDescent="0.25">
      <c r="A835">
        <v>4017</v>
      </c>
      <c r="B835" s="3">
        <v>1</v>
      </c>
      <c r="E835" s="4">
        <v>4</v>
      </c>
    </row>
    <row r="836" spans="1:5" x14ac:dyDescent="0.25">
      <c r="A836">
        <v>4018</v>
      </c>
      <c r="B836" s="3">
        <v>1</v>
      </c>
      <c r="E836" s="4">
        <v>4</v>
      </c>
    </row>
    <row r="837" spans="1:5" x14ac:dyDescent="0.25">
      <c r="A837">
        <v>4019</v>
      </c>
      <c r="B837" s="3">
        <v>1</v>
      </c>
      <c r="E837" s="4">
        <v>4</v>
      </c>
    </row>
    <row r="838" spans="1:5" x14ac:dyDescent="0.25">
      <c r="A838">
        <v>4020</v>
      </c>
      <c r="B838" s="3">
        <v>1</v>
      </c>
      <c r="E838" s="4">
        <v>4</v>
      </c>
    </row>
    <row r="839" spans="1:5" x14ac:dyDescent="0.25">
      <c r="A839">
        <v>4021</v>
      </c>
      <c r="B839" s="3">
        <v>1</v>
      </c>
      <c r="E839" s="4">
        <v>4</v>
      </c>
    </row>
    <row r="840" spans="1:5" x14ac:dyDescent="0.25">
      <c r="A840">
        <v>4022</v>
      </c>
      <c r="B840" s="3">
        <v>1</v>
      </c>
      <c r="E840" s="4">
        <v>4</v>
      </c>
    </row>
    <row r="841" spans="1:5" x14ac:dyDescent="0.25">
      <c r="A841">
        <v>4023</v>
      </c>
      <c r="B841" s="3">
        <v>1</v>
      </c>
      <c r="E841" s="4">
        <v>4</v>
      </c>
    </row>
    <row r="842" spans="1:5" x14ac:dyDescent="0.25">
      <c r="A842">
        <v>4024</v>
      </c>
      <c r="B842" s="3">
        <v>1</v>
      </c>
      <c r="E842" s="4">
        <v>4</v>
      </c>
    </row>
    <row r="843" spans="1:5" x14ac:dyDescent="0.25">
      <c r="A843">
        <v>4025</v>
      </c>
      <c r="B843" s="3">
        <v>1</v>
      </c>
      <c r="E843" s="4">
        <v>4</v>
      </c>
    </row>
    <row r="844" spans="1:5" x14ac:dyDescent="0.25">
      <c r="A844">
        <v>4026</v>
      </c>
      <c r="B844" s="3">
        <v>1</v>
      </c>
      <c r="E844" s="4">
        <v>4</v>
      </c>
    </row>
    <row r="845" spans="1:5" x14ac:dyDescent="0.25">
      <c r="A845">
        <v>4027</v>
      </c>
      <c r="B845" s="3">
        <v>1</v>
      </c>
      <c r="E845" s="4">
        <v>4</v>
      </c>
    </row>
    <row r="846" spans="1:5" x14ac:dyDescent="0.25">
      <c r="A846">
        <v>4028</v>
      </c>
      <c r="B846" s="3">
        <v>1</v>
      </c>
      <c r="E846" s="4">
        <v>4</v>
      </c>
    </row>
    <row r="847" spans="1:5" x14ac:dyDescent="0.25">
      <c r="A847">
        <v>4029</v>
      </c>
      <c r="B847" s="3">
        <v>1</v>
      </c>
      <c r="E847" s="4">
        <v>4</v>
      </c>
    </row>
    <row r="848" spans="1:5" x14ac:dyDescent="0.25">
      <c r="A848">
        <v>4030</v>
      </c>
      <c r="B848" s="3">
        <v>1</v>
      </c>
      <c r="E848" s="4">
        <v>4</v>
      </c>
    </row>
    <row r="849" spans="1:5" x14ac:dyDescent="0.25">
      <c r="A849">
        <v>4031</v>
      </c>
      <c r="B849" s="3">
        <v>1</v>
      </c>
      <c r="E849" s="4">
        <v>4</v>
      </c>
    </row>
    <row r="850" spans="1:5" x14ac:dyDescent="0.25">
      <c r="A850">
        <v>4032</v>
      </c>
      <c r="D850" s="2">
        <v>3</v>
      </c>
      <c r="E850" s="4">
        <v>4</v>
      </c>
    </row>
    <row r="851" spans="1:5" x14ac:dyDescent="0.25">
      <c r="A851">
        <v>4033</v>
      </c>
      <c r="D851" s="2">
        <v>3</v>
      </c>
    </row>
    <row r="852" spans="1:5" x14ac:dyDescent="0.25">
      <c r="A852">
        <v>4034</v>
      </c>
      <c r="C852" s="1">
        <v>2</v>
      </c>
      <c r="D852" s="2">
        <v>3</v>
      </c>
    </row>
    <row r="853" spans="1:5" x14ac:dyDescent="0.25">
      <c r="A853">
        <v>4035</v>
      </c>
      <c r="C853" s="1">
        <v>2</v>
      </c>
      <c r="D853" s="2">
        <v>3</v>
      </c>
    </row>
    <row r="854" spans="1:5" x14ac:dyDescent="0.25">
      <c r="A854">
        <v>4036</v>
      </c>
      <c r="C854" s="1">
        <v>2</v>
      </c>
      <c r="D854" s="2">
        <v>3</v>
      </c>
    </row>
    <row r="855" spans="1:5" x14ac:dyDescent="0.25">
      <c r="A855">
        <v>4037</v>
      </c>
      <c r="C855" s="1">
        <v>2</v>
      </c>
      <c r="D855" s="2">
        <v>3</v>
      </c>
    </row>
    <row r="856" spans="1:5" x14ac:dyDescent="0.25">
      <c r="A856">
        <v>4038</v>
      </c>
      <c r="C856" s="1">
        <v>2</v>
      </c>
      <c r="D856" s="2">
        <v>3</v>
      </c>
    </row>
    <row r="857" spans="1:5" x14ac:dyDescent="0.25">
      <c r="A857">
        <v>4039</v>
      </c>
      <c r="C857" s="1">
        <v>2</v>
      </c>
      <c r="D857" s="2">
        <v>3</v>
      </c>
    </row>
    <row r="858" spans="1:5" x14ac:dyDescent="0.25">
      <c r="A858">
        <v>4040</v>
      </c>
      <c r="C858" s="1">
        <v>2</v>
      </c>
      <c r="D858" s="2">
        <v>3</v>
      </c>
    </row>
    <row r="859" spans="1:5" x14ac:dyDescent="0.25">
      <c r="A859">
        <v>4041</v>
      </c>
      <c r="C859" s="1">
        <v>2</v>
      </c>
      <c r="D859" s="2">
        <v>3</v>
      </c>
    </row>
    <row r="860" spans="1:5" x14ac:dyDescent="0.25">
      <c r="A860">
        <v>4042</v>
      </c>
      <c r="C860" s="1">
        <v>2</v>
      </c>
      <c r="D860" s="2">
        <v>3</v>
      </c>
    </row>
    <row r="861" spans="1:5" x14ac:dyDescent="0.25">
      <c r="A861">
        <v>4043</v>
      </c>
      <c r="C861" s="1">
        <v>2</v>
      </c>
      <c r="D861" s="2">
        <v>3</v>
      </c>
    </row>
    <row r="862" spans="1:5" x14ac:dyDescent="0.25">
      <c r="A862">
        <v>4044</v>
      </c>
      <c r="C862" s="1">
        <v>2</v>
      </c>
      <c r="D862" s="2">
        <v>3</v>
      </c>
    </row>
    <row r="863" spans="1:5" x14ac:dyDescent="0.25">
      <c r="A863">
        <v>4045</v>
      </c>
      <c r="C863" s="1">
        <v>2</v>
      </c>
      <c r="D863" s="2">
        <v>3</v>
      </c>
    </row>
    <row r="864" spans="1:5" x14ac:dyDescent="0.25">
      <c r="A864">
        <v>4046</v>
      </c>
      <c r="C864" s="1">
        <v>2</v>
      </c>
      <c r="D864" s="2">
        <v>3</v>
      </c>
    </row>
    <row r="865" spans="1:5" x14ac:dyDescent="0.25">
      <c r="A865">
        <v>4047</v>
      </c>
      <c r="C865" s="1">
        <v>2</v>
      </c>
      <c r="D865" s="2">
        <v>3</v>
      </c>
    </row>
    <row r="866" spans="1:5" x14ac:dyDescent="0.25">
      <c r="A866">
        <v>4048</v>
      </c>
      <c r="C866" s="1">
        <v>2</v>
      </c>
      <c r="D866" s="2">
        <v>3</v>
      </c>
    </row>
    <row r="867" spans="1:5" x14ac:dyDescent="0.25">
      <c r="A867">
        <v>4049</v>
      </c>
      <c r="C867" s="1">
        <v>2</v>
      </c>
      <c r="D867" s="2">
        <v>3</v>
      </c>
    </row>
    <row r="868" spans="1:5" x14ac:dyDescent="0.25">
      <c r="A868">
        <v>4050</v>
      </c>
      <c r="C868" s="1">
        <v>2</v>
      </c>
      <c r="D868" s="2">
        <v>3</v>
      </c>
    </row>
    <row r="869" spans="1:5" x14ac:dyDescent="0.25">
      <c r="A869">
        <v>4051</v>
      </c>
      <c r="C869" s="1">
        <v>2</v>
      </c>
      <c r="D869" s="2">
        <v>3</v>
      </c>
    </row>
    <row r="870" spans="1:5" x14ac:dyDescent="0.25">
      <c r="A870">
        <v>4052</v>
      </c>
      <c r="C870" s="1">
        <v>2</v>
      </c>
      <c r="D870" s="2">
        <v>3</v>
      </c>
    </row>
    <row r="871" spans="1:5" x14ac:dyDescent="0.25">
      <c r="A871">
        <v>4053</v>
      </c>
      <c r="B871" s="3">
        <v>1</v>
      </c>
      <c r="C871" s="1">
        <v>2</v>
      </c>
    </row>
    <row r="872" spans="1:5" x14ac:dyDescent="0.25">
      <c r="A872">
        <v>4054</v>
      </c>
      <c r="B872" s="3">
        <v>1</v>
      </c>
      <c r="E872" s="4">
        <v>4</v>
      </c>
    </row>
    <row r="873" spans="1:5" x14ac:dyDescent="0.25">
      <c r="A873">
        <v>4055</v>
      </c>
      <c r="B873" s="3">
        <v>1</v>
      </c>
      <c r="E873" s="4">
        <v>4</v>
      </c>
    </row>
    <row r="874" spans="1:5" x14ac:dyDescent="0.25">
      <c r="A874">
        <v>4056</v>
      </c>
      <c r="B874" s="3">
        <v>1</v>
      </c>
      <c r="E874" s="4">
        <v>4</v>
      </c>
    </row>
    <row r="875" spans="1:5" x14ac:dyDescent="0.25">
      <c r="A875">
        <v>4057</v>
      </c>
      <c r="B875" s="3">
        <v>1</v>
      </c>
      <c r="E875" s="4">
        <v>4</v>
      </c>
    </row>
    <row r="876" spans="1:5" x14ac:dyDescent="0.25">
      <c r="A876">
        <v>4058</v>
      </c>
      <c r="B876" s="3">
        <v>1</v>
      </c>
      <c r="E876" s="4">
        <v>4</v>
      </c>
    </row>
    <row r="877" spans="1:5" x14ac:dyDescent="0.25">
      <c r="A877">
        <v>4059</v>
      </c>
      <c r="B877" s="3">
        <v>1</v>
      </c>
      <c r="E877" s="4">
        <v>4</v>
      </c>
    </row>
    <row r="878" spans="1:5" x14ac:dyDescent="0.25">
      <c r="A878">
        <v>4060</v>
      </c>
      <c r="B878" s="3">
        <v>1</v>
      </c>
      <c r="E878" s="4">
        <v>4</v>
      </c>
    </row>
    <row r="879" spans="1:5" x14ac:dyDescent="0.25">
      <c r="A879">
        <v>4061</v>
      </c>
      <c r="B879" s="3">
        <v>1</v>
      </c>
      <c r="E879" s="4">
        <v>4</v>
      </c>
    </row>
    <row r="880" spans="1:5" x14ac:dyDescent="0.25">
      <c r="A880">
        <v>4062</v>
      </c>
      <c r="B880" s="3">
        <v>1</v>
      </c>
      <c r="E880" s="4">
        <v>4</v>
      </c>
    </row>
    <row r="881" spans="1:5" x14ac:dyDescent="0.25">
      <c r="A881">
        <v>4063</v>
      </c>
      <c r="B881" s="3">
        <v>1</v>
      </c>
      <c r="E881" s="4">
        <v>4</v>
      </c>
    </row>
    <row r="882" spans="1:5" x14ac:dyDescent="0.25">
      <c r="A882">
        <v>4064</v>
      </c>
      <c r="B882" s="3">
        <v>1</v>
      </c>
      <c r="E882" s="4">
        <v>4</v>
      </c>
    </row>
    <row r="883" spans="1:5" x14ac:dyDescent="0.25">
      <c r="A883">
        <v>4065</v>
      </c>
      <c r="B883" s="3">
        <v>1</v>
      </c>
      <c r="E883" s="4">
        <v>4</v>
      </c>
    </row>
    <row r="884" spans="1:5" x14ac:dyDescent="0.25">
      <c r="A884">
        <v>4066</v>
      </c>
      <c r="B884" s="3">
        <v>1</v>
      </c>
      <c r="E884" s="4">
        <v>4</v>
      </c>
    </row>
    <row r="885" spans="1:5" x14ac:dyDescent="0.25">
      <c r="A885">
        <v>4067</v>
      </c>
      <c r="B885" s="3">
        <v>1</v>
      </c>
      <c r="E885" s="4">
        <v>4</v>
      </c>
    </row>
    <row r="886" spans="1:5" x14ac:dyDescent="0.25">
      <c r="A886">
        <v>4068</v>
      </c>
      <c r="B886" s="3">
        <v>1</v>
      </c>
      <c r="E886" s="4">
        <v>4</v>
      </c>
    </row>
    <row r="887" spans="1:5" x14ac:dyDescent="0.25">
      <c r="A887">
        <v>4069</v>
      </c>
      <c r="B887" s="3">
        <v>1</v>
      </c>
      <c r="E887" s="4">
        <v>4</v>
      </c>
    </row>
    <row r="888" spans="1:5" x14ac:dyDescent="0.25">
      <c r="A888">
        <v>4070</v>
      </c>
      <c r="B888" s="3">
        <v>1</v>
      </c>
      <c r="E888" s="4">
        <v>4</v>
      </c>
    </row>
    <row r="889" spans="1:5" x14ac:dyDescent="0.25">
      <c r="A889">
        <v>4071</v>
      </c>
      <c r="B889" s="3">
        <v>1</v>
      </c>
      <c r="E889" s="4">
        <v>4</v>
      </c>
    </row>
    <row r="890" spans="1:5" x14ac:dyDescent="0.25">
      <c r="A890">
        <v>4072</v>
      </c>
      <c r="B890" s="3">
        <v>1</v>
      </c>
      <c r="E890" s="4">
        <v>4</v>
      </c>
    </row>
    <row r="891" spans="1:5" x14ac:dyDescent="0.25">
      <c r="A891">
        <v>4073</v>
      </c>
      <c r="B891" s="3">
        <v>1</v>
      </c>
      <c r="E891" s="4">
        <v>4</v>
      </c>
    </row>
    <row r="892" spans="1:5" x14ac:dyDescent="0.25">
      <c r="A892">
        <v>4074</v>
      </c>
      <c r="B892" s="3">
        <v>1</v>
      </c>
      <c r="E892" s="4">
        <v>4</v>
      </c>
    </row>
    <row r="893" spans="1:5" x14ac:dyDescent="0.25">
      <c r="A893">
        <v>4075</v>
      </c>
      <c r="B893" s="3">
        <v>1</v>
      </c>
      <c r="E893" s="4">
        <v>4</v>
      </c>
    </row>
    <row r="894" spans="1:5" x14ac:dyDescent="0.25">
      <c r="A894">
        <v>4076</v>
      </c>
      <c r="C894" s="1">
        <v>2</v>
      </c>
      <c r="D894" s="2">
        <v>3</v>
      </c>
      <c r="E894" s="4">
        <v>4</v>
      </c>
    </row>
    <row r="895" spans="1:5" x14ac:dyDescent="0.25">
      <c r="A895">
        <v>4077</v>
      </c>
      <c r="C895" s="1">
        <v>2</v>
      </c>
      <c r="D895" s="2">
        <v>3</v>
      </c>
    </row>
    <row r="896" spans="1:5" x14ac:dyDescent="0.25">
      <c r="A896">
        <v>4078</v>
      </c>
      <c r="C896" s="1">
        <v>2</v>
      </c>
      <c r="D896" s="2">
        <v>3</v>
      </c>
    </row>
    <row r="897" spans="1:4" x14ac:dyDescent="0.25">
      <c r="A897">
        <v>4079</v>
      </c>
      <c r="C897" s="1">
        <v>2</v>
      </c>
      <c r="D897" s="2">
        <v>3</v>
      </c>
    </row>
    <row r="898" spans="1:4" x14ac:dyDescent="0.25">
      <c r="A898">
        <v>4080</v>
      </c>
      <c r="C898" s="1">
        <v>2</v>
      </c>
      <c r="D898" s="2">
        <v>3</v>
      </c>
    </row>
    <row r="899" spans="1:4" x14ac:dyDescent="0.25">
      <c r="A899">
        <v>4081</v>
      </c>
      <c r="C899" s="1">
        <v>2</v>
      </c>
      <c r="D899" s="2">
        <v>3</v>
      </c>
    </row>
    <row r="900" spans="1:4" x14ac:dyDescent="0.25">
      <c r="A900">
        <v>4082</v>
      </c>
      <c r="C900" s="1">
        <v>2</v>
      </c>
      <c r="D900" s="2">
        <v>3</v>
      </c>
    </row>
    <row r="901" spans="1:4" x14ac:dyDescent="0.25">
      <c r="A901">
        <v>4083</v>
      </c>
      <c r="C901" s="1">
        <v>2</v>
      </c>
      <c r="D901" s="2">
        <v>3</v>
      </c>
    </row>
    <row r="902" spans="1:4" x14ac:dyDescent="0.25">
      <c r="A902">
        <v>4084</v>
      </c>
      <c r="C902" s="1">
        <v>2</v>
      </c>
      <c r="D902" s="2">
        <v>3</v>
      </c>
    </row>
    <row r="903" spans="1:4" x14ac:dyDescent="0.25">
      <c r="A903">
        <v>4085</v>
      </c>
      <c r="C903" s="1">
        <v>2</v>
      </c>
      <c r="D903" s="2">
        <v>3</v>
      </c>
    </row>
    <row r="904" spans="1:4" x14ac:dyDescent="0.25">
      <c r="A904">
        <v>4086</v>
      </c>
      <c r="C904" s="1">
        <v>2</v>
      </c>
      <c r="D904" s="2">
        <v>3</v>
      </c>
    </row>
    <row r="905" spans="1:4" x14ac:dyDescent="0.25">
      <c r="A905">
        <v>4087</v>
      </c>
      <c r="C905" s="1">
        <v>2</v>
      </c>
      <c r="D905" s="2">
        <v>3</v>
      </c>
    </row>
    <row r="906" spans="1:4" x14ac:dyDescent="0.25">
      <c r="A906">
        <v>4088</v>
      </c>
      <c r="C906" s="1">
        <v>2</v>
      </c>
      <c r="D906" s="2">
        <v>3</v>
      </c>
    </row>
    <row r="907" spans="1:4" x14ac:dyDescent="0.25">
      <c r="A907">
        <v>4089</v>
      </c>
      <c r="C907" s="1">
        <v>2</v>
      </c>
      <c r="D907" s="2">
        <v>3</v>
      </c>
    </row>
    <row r="908" spans="1:4" x14ac:dyDescent="0.25">
      <c r="A908">
        <v>4090</v>
      </c>
      <c r="C908" s="1">
        <v>2</v>
      </c>
      <c r="D908" s="2">
        <v>3</v>
      </c>
    </row>
    <row r="909" spans="1:4" x14ac:dyDescent="0.25">
      <c r="A909">
        <v>4091</v>
      </c>
      <c r="C909" s="1">
        <v>2</v>
      </c>
      <c r="D909" s="2">
        <v>3</v>
      </c>
    </row>
    <row r="910" spans="1:4" x14ac:dyDescent="0.25">
      <c r="A910">
        <v>4092</v>
      </c>
      <c r="C910" s="1">
        <v>2</v>
      </c>
      <c r="D910" s="2">
        <v>3</v>
      </c>
    </row>
    <row r="911" spans="1:4" x14ac:dyDescent="0.25">
      <c r="A911">
        <v>4093</v>
      </c>
      <c r="C911" s="1">
        <v>2</v>
      </c>
      <c r="D911" s="2">
        <v>3</v>
      </c>
    </row>
    <row r="912" spans="1:4" x14ac:dyDescent="0.25">
      <c r="A912">
        <v>4094</v>
      </c>
      <c r="C912" s="1">
        <v>2</v>
      </c>
      <c r="D912" s="2">
        <v>3</v>
      </c>
    </row>
    <row r="913" spans="1:5" x14ac:dyDescent="0.25">
      <c r="A913">
        <v>4095</v>
      </c>
      <c r="C913" s="1">
        <v>2</v>
      </c>
      <c r="D913" s="2">
        <v>3</v>
      </c>
    </row>
    <row r="914" spans="1:5" x14ac:dyDescent="0.25">
      <c r="A914">
        <v>4096</v>
      </c>
      <c r="C914" s="1">
        <v>2</v>
      </c>
      <c r="D914" s="2">
        <v>3</v>
      </c>
    </row>
    <row r="915" spans="1:5" x14ac:dyDescent="0.25">
      <c r="A915">
        <v>4097</v>
      </c>
      <c r="C915" s="1">
        <v>2</v>
      </c>
      <c r="D915" s="2">
        <v>3</v>
      </c>
    </row>
    <row r="916" spans="1:5" x14ac:dyDescent="0.25">
      <c r="A916">
        <v>4098</v>
      </c>
      <c r="B916" s="3">
        <v>1</v>
      </c>
      <c r="D916" s="2">
        <v>3</v>
      </c>
    </row>
    <row r="917" spans="1:5" x14ac:dyDescent="0.25">
      <c r="A917">
        <v>4099</v>
      </c>
      <c r="B917" s="3">
        <v>1</v>
      </c>
    </row>
    <row r="918" spans="1:5" x14ac:dyDescent="0.25">
      <c r="A918">
        <v>4100</v>
      </c>
      <c r="B918" s="3">
        <v>1</v>
      </c>
      <c r="E918" s="4">
        <v>4</v>
      </c>
    </row>
    <row r="919" spans="1:5" x14ac:dyDescent="0.25">
      <c r="A919">
        <v>4101</v>
      </c>
      <c r="B919" s="3">
        <v>1</v>
      </c>
      <c r="E919" s="4">
        <v>4</v>
      </c>
    </row>
    <row r="920" spans="1:5" x14ac:dyDescent="0.25">
      <c r="A920">
        <v>4102</v>
      </c>
      <c r="B920" s="3">
        <v>1</v>
      </c>
      <c r="E920" s="4">
        <v>4</v>
      </c>
    </row>
    <row r="921" spans="1:5" x14ac:dyDescent="0.25">
      <c r="A921">
        <v>4103</v>
      </c>
      <c r="B921" s="3">
        <v>1</v>
      </c>
      <c r="E921" s="4">
        <v>4</v>
      </c>
    </row>
    <row r="922" spans="1:5" x14ac:dyDescent="0.25">
      <c r="A922">
        <v>4104</v>
      </c>
      <c r="B922" s="3">
        <v>1</v>
      </c>
      <c r="E922" s="4">
        <v>4</v>
      </c>
    </row>
    <row r="923" spans="1:5" x14ac:dyDescent="0.25">
      <c r="A923">
        <v>4105</v>
      </c>
      <c r="B923" s="3">
        <v>1</v>
      </c>
      <c r="E923" s="4">
        <v>4</v>
      </c>
    </row>
    <row r="924" spans="1:5" x14ac:dyDescent="0.25">
      <c r="A924">
        <v>4106</v>
      </c>
      <c r="B924" s="3">
        <v>1</v>
      </c>
      <c r="E924" s="4">
        <v>4</v>
      </c>
    </row>
    <row r="925" spans="1:5" x14ac:dyDescent="0.25">
      <c r="A925">
        <v>4107</v>
      </c>
      <c r="B925" s="3">
        <v>1</v>
      </c>
      <c r="E925" s="4">
        <v>4</v>
      </c>
    </row>
    <row r="926" spans="1:5" x14ac:dyDescent="0.25">
      <c r="A926">
        <v>4108</v>
      </c>
      <c r="B926" s="3">
        <v>1</v>
      </c>
      <c r="E926" s="4">
        <v>4</v>
      </c>
    </row>
    <row r="927" spans="1:5" x14ac:dyDescent="0.25">
      <c r="A927">
        <v>4109</v>
      </c>
      <c r="B927" s="3">
        <v>1</v>
      </c>
      <c r="E927" s="4">
        <v>4</v>
      </c>
    </row>
    <row r="928" spans="1:5" x14ac:dyDescent="0.25">
      <c r="A928">
        <v>4110</v>
      </c>
      <c r="B928" s="3">
        <v>1</v>
      </c>
      <c r="E928" s="4">
        <v>4</v>
      </c>
    </row>
    <row r="929" spans="1:6" x14ac:dyDescent="0.25">
      <c r="A929">
        <v>4111</v>
      </c>
      <c r="B929" s="3">
        <v>1</v>
      </c>
      <c r="E929" s="4">
        <v>4</v>
      </c>
    </row>
    <row r="930" spans="1:6" x14ac:dyDescent="0.25">
      <c r="A930">
        <v>4112</v>
      </c>
      <c r="B930" s="3">
        <v>1</v>
      </c>
      <c r="E930" s="4">
        <v>4</v>
      </c>
    </row>
    <row r="931" spans="1:6" x14ac:dyDescent="0.25">
      <c r="A931">
        <v>4113</v>
      </c>
      <c r="B931" s="3">
        <v>1</v>
      </c>
      <c r="E931" s="4">
        <v>4</v>
      </c>
    </row>
    <row r="932" spans="1:6" x14ac:dyDescent="0.25">
      <c r="A932">
        <v>4114</v>
      </c>
      <c r="B932" s="3">
        <v>1</v>
      </c>
      <c r="E932" s="4">
        <v>4</v>
      </c>
    </row>
    <row r="933" spans="1:6" x14ac:dyDescent="0.25">
      <c r="A933">
        <v>4115</v>
      </c>
      <c r="B933" s="3">
        <v>1</v>
      </c>
      <c r="E933" s="4">
        <v>4</v>
      </c>
    </row>
    <row r="934" spans="1:6" x14ac:dyDescent="0.25">
      <c r="A934">
        <v>4116</v>
      </c>
      <c r="B934" s="3">
        <v>1</v>
      </c>
      <c r="E934" s="4">
        <v>4</v>
      </c>
    </row>
    <row r="935" spans="1:6" x14ac:dyDescent="0.25">
      <c r="A935">
        <v>4117</v>
      </c>
      <c r="B935" s="3">
        <v>1</v>
      </c>
      <c r="E935" s="4">
        <v>4</v>
      </c>
    </row>
    <row r="936" spans="1:6" x14ac:dyDescent="0.25">
      <c r="A936">
        <v>4118</v>
      </c>
      <c r="B936" s="3">
        <v>1</v>
      </c>
      <c r="E936" s="4">
        <v>4</v>
      </c>
    </row>
    <row r="937" spans="1:6" x14ac:dyDescent="0.25">
      <c r="A937">
        <v>4119</v>
      </c>
      <c r="B937" s="3">
        <v>1</v>
      </c>
      <c r="E937" s="4">
        <v>4</v>
      </c>
    </row>
    <row r="938" spans="1:6" x14ac:dyDescent="0.25">
      <c r="A938">
        <v>4120</v>
      </c>
      <c r="F938" t="s">
        <v>22</v>
      </c>
    </row>
    <row r="939" spans="1:6" x14ac:dyDescent="0.25">
      <c r="A939">
        <v>18741</v>
      </c>
    </row>
    <row r="940" spans="1:6" x14ac:dyDescent="0.25">
      <c r="A940">
        <v>18742</v>
      </c>
    </row>
    <row r="941" spans="1:6" x14ac:dyDescent="0.25">
      <c r="A941">
        <v>18743</v>
      </c>
    </row>
    <row r="942" spans="1:6" x14ac:dyDescent="0.25">
      <c r="A942">
        <v>18744</v>
      </c>
    </row>
    <row r="943" spans="1:6" x14ac:dyDescent="0.25">
      <c r="A943">
        <v>18745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4"/>
  <sheetViews>
    <sheetView tabSelected="1" workbookViewId="0">
      <selection activeCell="DH1" sqref="DH1:DT3"/>
    </sheetView>
  </sheetViews>
  <sheetFormatPr defaultRowHeight="15" x14ac:dyDescent="0.25"/>
  <sheetData>
    <row r="1" spans="1:1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243</v>
      </c>
      <c r="CR1" t="s">
        <v>244</v>
      </c>
      <c r="CS1" t="s">
        <v>245</v>
      </c>
      <c r="CT1" t="s">
        <v>246</v>
      </c>
      <c r="CU1" t="s">
        <v>247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</row>
    <row r="2" spans="1:111" x14ac:dyDescent="0.25">
      <c r="A2">
        <v>225.42730599999999</v>
      </c>
      <c r="B2">
        <v>6.9676229999999997</v>
      </c>
      <c r="C2">
        <v>234.22248400000001</v>
      </c>
      <c r="D2">
        <v>5.8263600000000002</v>
      </c>
      <c r="E2">
        <v>242.89712299999999</v>
      </c>
      <c r="F2">
        <v>8.8897189999999995</v>
      </c>
      <c r="G2">
        <v>233.43936099999999</v>
      </c>
      <c r="H2">
        <v>4.6850969999999998</v>
      </c>
      <c r="I2">
        <f>SQRT((ABS($A$3-$A$2)^2+(ABS($B$3-$B$2)^2)))</f>
        <v>15.061148224857389</v>
      </c>
      <c r="J2">
        <f>SQRT((ABS($C$3-$C$2)^2+(ABS($D$3-$D$2)^2)))</f>
        <v>16.699762503863465</v>
      </c>
      <c r="K2">
        <f>SQRT((ABS($E$3-$E$2)^2+(ABS($F$3-$F$2)^2)))</f>
        <v>18.041896390056365</v>
      </c>
      <c r="L2">
        <f>SQRT((ABS($G$3-$G$2)^2+(ABS($H$3-$H$2)^2)))</f>
        <v>16.695440886285699</v>
      </c>
      <c r="M2">
        <f>ABS($B$2-$D$2)</f>
        <v>1.1412629999999995</v>
      </c>
      <c r="N2">
        <f>ABS($F$2-$H$2)</f>
        <v>4.2046219999999996</v>
      </c>
      <c r="Q2">
        <f>SQRT((ABS($A$2-$E$3)^2+(ABS($B$2-$F$3)^2)))</f>
        <v>0.49661992525470827</v>
      </c>
      <c r="R2">
        <f>SQRT((ABS($C$2-$G$2)^2+(ABS($D$2-$H$2)^2)))</f>
        <v>1.3841108583845545</v>
      </c>
      <c r="S2">
        <v>25</v>
      </c>
      <c r="T2">
        <v>0</v>
      </c>
      <c r="U2">
        <v>17</v>
      </c>
      <c r="V2">
        <v>8</v>
      </c>
      <c r="W2">
        <v>22</v>
      </c>
      <c r="X2">
        <v>0</v>
      </c>
      <c r="Y2">
        <v>7</v>
      </c>
      <c r="Z2">
        <v>10</v>
      </c>
      <c r="AA2">
        <v>25</v>
      </c>
      <c r="AB2">
        <v>17</v>
      </c>
      <c r="AC2">
        <v>7</v>
      </c>
      <c r="AD2">
        <v>0</v>
      </c>
      <c r="AE2">
        <v>20</v>
      </c>
      <c r="AF2">
        <v>8</v>
      </c>
      <c r="AG2">
        <v>12</v>
      </c>
      <c r="AH2">
        <v>0</v>
      </c>
      <c r="AI2">
        <v>25</v>
      </c>
      <c r="AJ2">
        <v>3</v>
      </c>
      <c r="AK2">
        <v>17</v>
      </c>
      <c r="AL2">
        <v>13</v>
      </c>
      <c r="AM2">
        <v>32</v>
      </c>
      <c r="AN2">
        <v>2</v>
      </c>
      <c r="AO2">
        <v>12</v>
      </c>
      <c r="AP2">
        <v>0</v>
      </c>
      <c r="AQ2">
        <v>27</v>
      </c>
      <c r="AR2">
        <v>17</v>
      </c>
      <c r="AS2">
        <v>12</v>
      </c>
      <c r="AT2">
        <v>5</v>
      </c>
      <c r="AU2">
        <v>30</v>
      </c>
      <c r="AV2">
        <v>13</v>
      </c>
      <c r="AW2">
        <v>18</v>
      </c>
      <c r="AX2">
        <v>5</v>
      </c>
      <c r="AY2">
        <f>(25/200)</f>
        <v>0.125</v>
      </c>
      <c r="AZ2">
        <f>(22/200)</f>
        <v>0.11</v>
      </c>
      <c r="BA2">
        <f>(25/200)</f>
        <v>0.125</v>
      </c>
      <c r="BB2">
        <f>(20/200)</f>
        <v>0.1</v>
      </c>
      <c r="BC2">
        <f>(25/200)</f>
        <v>0.125</v>
      </c>
      <c r="BD2">
        <f>(32/200)</f>
        <v>0.16</v>
      </c>
      <c r="BE2">
        <f>(27/200)</f>
        <v>0.13500000000000001</v>
      </c>
      <c r="BF2">
        <f>(30/200)</f>
        <v>0.15</v>
      </c>
      <c r="BG2">
        <f>(0.125+0.125)</f>
        <v>0.25</v>
      </c>
      <c r="BH2">
        <f>(0.11+0.16)</f>
        <v>0.27</v>
      </c>
      <c r="BI2">
        <f>(0.125+0.135)</f>
        <v>0.26</v>
      </c>
      <c r="BJ2">
        <f>(0.1+0.15)</f>
        <v>0.25</v>
      </c>
      <c r="BK2">
        <f>((0.125/0.25)*100)</f>
        <v>50</v>
      </c>
      <c r="BL2">
        <f>((0.11/0.27)*100)</f>
        <v>40.74074074074074</v>
      </c>
      <c r="BM2">
        <f>((0.125/0.26)*100)</f>
        <v>48.076923076923073</v>
      </c>
      <c r="BN2">
        <f>((0.1/0.25)*100)</f>
        <v>40</v>
      </c>
      <c r="BO2">
        <f>((0.125/0.25)*100)</f>
        <v>50</v>
      </c>
      <c r="BP2">
        <f>((0.16/0.27)*100)</f>
        <v>59.259259259259252</v>
      </c>
      <c r="BQ2">
        <f>((0.135/0.26)*100)</f>
        <v>51.923076923076927</v>
      </c>
      <c r="BS2">
        <f>((0/25)*100)</f>
        <v>0</v>
      </c>
      <c r="BT2">
        <f>((17/25)*100)</f>
        <v>68</v>
      </c>
      <c r="BU2">
        <f>((8/25)*100)</f>
        <v>32</v>
      </c>
      <c r="BV2">
        <f>((0/22)*100)</f>
        <v>0</v>
      </c>
      <c r="BW2">
        <f>((7/22)*100)</f>
        <v>31.818181818181817</v>
      </c>
      <c r="BX2">
        <f>((10/22)*100)</f>
        <v>45.454545454545453</v>
      </c>
      <c r="BY2">
        <f>((17/25)*100)</f>
        <v>68</v>
      </c>
      <c r="BZ2">
        <f>((7/25)*100)</f>
        <v>28.000000000000004</v>
      </c>
      <c r="CA2">
        <f>((0/25)*100)</f>
        <v>0</v>
      </c>
      <c r="CB2">
        <f>((8/20)*100)</f>
        <v>40</v>
      </c>
      <c r="CC2">
        <f>((12/20)*100)</f>
        <v>60</v>
      </c>
      <c r="CD2">
        <f>((0/20)*100)</f>
        <v>0</v>
      </c>
      <c r="CE2">
        <f>((3/25)*100)</f>
        <v>12</v>
      </c>
      <c r="CF2">
        <f>((17/25)*100)</f>
        <v>68</v>
      </c>
      <c r="CG2">
        <f>((13/25)*100)</f>
        <v>52</v>
      </c>
      <c r="CH2">
        <f>((2/32)*100)</f>
        <v>6.25</v>
      </c>
      <c r="CI2">
        <f>((12/32)*100)</f>
        <v>37.5</v>
      </c>
      <c r="CJ2">
        <f>((0/32)*100)</f>
        <v>0</v>
      </c>
      <c r="CK2">
        <f>((17/27)*100)</f>
        <v>62.962962962962962</v>
      </c>
      <c r="CL2">
        <f>((12/27)*100)</f>
        <v>44.444444444444443</v>
      </c>
      <c r="CM2">
        <f>((5/27)*100)</f>
        <v>18.518518518518519</v>
      </c>
      <c r="CN2">
        <f>((13/30)*100)</f>
        <v>43.333333333333336</v>
      </c>
      <c r="CO2">
        <f>((18/30)*100)</f>
        <v>60</v>
      </c>
      <c r="CP2">
        <f>((5/30)*100)</f>
        <v>16.666666666666664</v>
      </c>
      <c r="CQ2">
        <f>$I2/$BG2</f>
        <v>60.244592899429556</v>
      </c>
      <c r="CR2">
        <f>$J2/$BH2</f>
        <v>61.850972236531348</v>
      </c>
      <c r="CS2">
        <f>$K2/$BI2</f>
        <v>69.39190919252448</v>
      </c>
      <c r="CT2">
        <f>$L2/$BJ2</f>
        <v>66.781763545142795</v>
      </c>
      <c r="CU2">
        <f>CU4/CU6</f>
        <v>93.113321764047257</v>
      </c>
      <c r="CV2">
        <v>0.48</v>
      </c>
      <c r="CW2">
        <v>0.16</v>
      </c>
      <c r="CX2">
        <v>0.24</v>
      </c>
      <c r="CY2">
        <v>0.44444444444444442</v>
      </c>
      <c r="CZ2">
        <v>0.37037037037037035</v>
      </c>
      <c r="DA2">
        <v>0.22222222222222221</v>
      </c>
      <c r="DB2">
        <v>0.19230769230769229</v>
      </c>
      <c r="DC2">
        <v>0.34615384615384615</v>
      </c>
      <c r="DD2">
        <v>0.42307692307692313</v>
      </c>
      <c r="DE2">
        <v>0.24</v>
      </c>
      <c r="DF2">
        <v>0.24</v>
      </c>
      <c r="DG2">
        <v>0.4</v>
      </c>
    </row>
    <row r="3" spans="1:111" x14ac:dyDescent="0.25">
      <c r="A3">
        <v>210.36723599999999</v>
      </c>
      <c r="B3">
        <v>7.1478380000000001</v>
      </c>
      <c r="C3">
        <v>217.535796</v>
      </c>
      <c r="D3">
        <v>5.1656700000000004</v>
      </c>
      <c r="E3">
        <v>224.945438</v>
      </c>
      <c r="F3">
        <v>7.0877670000000004</v>
      </c>
      <c r="G3">
        <v>216.75267299999999</v>
      </c>
      <c r="H3">
        <v>4.1445509999999999</v>
      </c>
      <c r="I3">
        <f>SQRT((ABS($A$4-$A$3)^2+(ABS($B$4-$B$3)^2)))</f>
        <v>17.289291167721242</v>
      </c>
      <c r="J3">
        <f>SQRT((ABS($C$4-$C$3)^2+(ABS($D$4-$D$3)^2)))</f>
        <v>13.676647963816478</v>
      </c>
      <c r="K3">
        <f>SQRT((ABS($E$4-$E$3)^2+(ABS($F$4-$F$3)^2)))</f>
        <v>15.862522915908983</v>
      </c>
      <c r="L3">
        <f>SQRT((ABS($G$4-$G$3)^2+(ABS($H$4-$H$3)^2)))</f>
        <v>14.824485953939366</v>
      </c>
      <c r="M3">
        <f>ABS($B$3-$D$3)</f>
        <v>1.9821679999999997</v>
      </c>
      <c r="N3">
        <f>ABS($F$3-$H$3)</f>
        <v>2.9432160000000005</v>
      </c>
      <c r="Q3">
        <f>SQRT((ABS($A$3-$E$4)^2+(ABS($B$3-$F$4)^2)))</f>
        <v>1.5190703655515632</v>
      </c>
      <c r="R3">
        <f>SQRT((ABS($C$3-$G$3)^2+(ABS($D$3-$H$3)^2)))</f>
        <v>1.2868432869973052</v>
      </c>
      <c r="S3">
        <v>24</v>
      </c>
      <c r="T3">
        <v>3</v>
      </c>
      <c r="U3">
        <v>15</v>
      </c>
      <c r="V3">
        <v>10</v>
      </c>
      <c r="W3">
        <v>23</v>
      </c>
      <c r="X3">
        <v>0</v>
      </c>
      <c r="Y3">
        <v>7</v>
      </c>
      <c r="Z3">
        <v>12</v>
      </c>
      <c r="AA3">
        <v>24</v>
      </c>
      <c r="AB3">
        <v>15</v>
      </c>
      <c r="AC3">
        <v>7</v>
      </c>
      <c r="AD3">
        <v>1</v>
      </c>
      <c r="AE3">
        <v>16</v>
      </c>
      <c r="AF3">
        <v>10</v>
      </c>
      <c r="AG3">
        <v>9</v>
      </c>
      <c r="AH3">
        <v>1</v>
      </c>
      <c r="AI3">
        <v>25</v>
      </c>
      <c r="AJ3">
        <v>2</v>
      </c>
      <c r="AK3">
        <v>16</v>
      </c>
      <c r="AL3">
        <v>13</v>
      </c>
      <c r="AM3">
        <v>26</v>
      </c>
      <c r="AN3">
        <v>1</v>
      </c>
      <c r="AO3">
        <v>8</v>
      </c>
      <c r="AP3">
        <v>18</v>
      </c>
      <c r="AQ3">
        <v>24</v>
      </c>
      <c r="AR3">
        <v>16</v>
      </c>
      <c r="AS3">
        <v>8</v>
      </c>
      <c r="AT3">
        <v>4</v>
      </c>
      <c r="AU3">
        <v>27</v>
      </c>
      <c r="AV3">
        <v>13</v>
      </c>
      <c r="AW3">
        <v>16</v>
      </c>
      <c r="AX3">
        <v>4</v>
      </c>
      <c r="AY3">
        <f>(24/200)</f>
        <v>0.12</v>
      </c>
      <c r="AZ3">
        <f>(23/200)</f>
        <v>0.115</v>
      </c>
      <c r="BA3">
        <f>(24/200)</f>
        <v>0.12</v>
      </c>
      <c r="BB3">
        <f>(16/200)</f>
        <v>0.08</v>
      </c>
      <c r="BC3">
        <f>(25/200)</f>
        <v>0.125</v>
      </c>
      <c r="BD3">
        <f>(26/200)</f>
        <v>0.13</v>
      </c>
      <c r="BE3">
        <f>(24/200)</f>
        <v>0.12</v>
      </c>
      <c r="BF3">
        <f>(27/200)</f>
        <v>0.13500000000000001</v>
      </c>
      <c r="BG3">
        <f>(0.12+0.125)</f>
        <v>0.245</v>
      </c>
      <c r="BH3">
        <f>(0.115+0.13)</f>
        <v>0.245</v>
      </c>
      <c r="BI3">
        <f>(0.12+0.12)</f>
        <v>0.24</v>
      </c>
      <c r="BJ3">
        <f>(0.08+0.135)</f>
        <v>0.21500000000000002</v>
      </c>
      <c r="BK3">
        <f>((0.12/0.245)*100)</f>
        <v>48.979591836734691</v>
      </c>
      <c r="BL3">
        <f>((0.115/0.245)*100)</f>
        <v>46.938775510204081</v>
      </c>
      <c r="BM3">
        <f>((0.12/0.24)*100)</f>
        <v>50</v>
      </c>
      <c r="BN3">
        <f>((0.08/0.215)*100)</f>
        <v>37.209302325581397</v>
      </c>
      <c r="BO3">
        <f>((0.125/0.245)*100)</f>
        <v>51.020408163265309</v>
      </c>
      <c r="BP3">
        <f>((0.13/0.245)*100)</f>
        <v>53.061224489795919</v>
      </c>
      <c r="BQ3">
        <f>((0.12/0.24)*100)</f>
        <v>50</v>
      </c>
      <c r="BS3">
        <f>((3/24)*100)</f>
        <v>12.5</v>
      </c>
      <c r="BT3">
        <f>((15/24)*100)</f>
        <v>62.5</v>
      </c>
      <c r="BU3">
        <f>((10/24)*100)</f>
        <v>41.666666666666671</v>
      </c>
      <c r="BV3">
        <f>((0/23)*100)</f>
        <v>0</v>
      </c>
      <c r="BW3">
        <f>((7/23)*100)</f>
        <v>30.434782608695656</v>
      </c>
      <c r="BX3">
        <f>((12/23)*100)</f>
        <v>52.173913043478258</v>
      </c>
      <c r="BY3">
        <f>((15/24)*100)</f>
        <v>62.5</v>
      </c>
      <c r="BZ3">
        <f>((7/24)*100)</f>
        <v>29.166666666666668</v>
      </c>
      <c r="CA3">
        <f>((1/24)*100)</f>
        <v>4.1666666666666661</v>
      </c>
      <c r="CB3">
        <f>((10/16)*100)</f>
        <v>62.5</v>
      </c>
      <c r="CC3">
        <f>((9/16)*100)</f>
        <v>56.25</v>
      </c>
      <c r="CD3">
        <f>((1/16)*100)</f>
        <v>6.25</v>
      </c>
      <c r="CE3">
        <f>((2/25)*100)</f>
        <v>8</v>
      </c>
      <c r="CF3">
        <f>((16/25)*100)</f>
        <v>64</v>
      </c>
      <c r="CG3">
        <f>((13/25)*100)</f>
        <v>52</v>
      </c>
      <c r="CH3">
        <f>((1/26)*100)</f>
        <v>3.8461538461538463</v>
      </c>
      <c r="CI3">
        <f>((8/26)*100)</f>
        <v>30.76923076923077</v>
      </c>
      <c r="CJ3">
        <f>((18/26)*100)</f>
        <v>69.230769230769226</v>
      </c>
      <c r="CK3">
        <f>((16/24)*100)</f>
        <v>66.666666666666657</v>
      </c>
      <c r="CL3">
        <f>((8/24)*100)</f>
        <v>33.333333333333329</v>
      </c>
      <c r="CM3">
        <f>((4/24)*100)</f>
        <v>16.666666666666664</v>
      </c>
      <c r="CN3">
        <f>((13/27)*100)</f>
        <v>48.148148148148145</v>
      </c>
      <c r="CO3">
        <f>((16/27)*100)</f>
        <v>59.259259259259252</v>
      </c>
      <c r="CP3">
        <f>((4/27)*100)</f>
        <v>14.814814814814813</v>
      </c>
      <c r="CQ3">
        <f>$I3/$BG3</f>
        <v>70.568535378454044</v>
      </c>
      <c r="CR3">
        <f>$J3/$BH3</f>
        <v>55.82305291353665</v>
      </c>
      <c r="CS3">
        <f>$K3/$BI3</f>
        <v>66.093845482954094</v>
      </c>
      <c r="CT3">
        <f>$L3/$BJ3</f>
        <v>68.951097460183092</v>
      </c>
      <c r="CU3" t="s">
        <v>249</v>
      </c>
      <c r="CV3">
        <v>0.46938775510204078</v>
      </c>
      <c r="CW3">
        <v>0.18367346938775511</v>
      </c>
      <c r="CX3">
        <v>0.24489795918367352</v>
      </c>
      <c r="CY3">
        <v>0.46938775510204084</v>
      </c>
      <c r="CZ3">
        <v>0.36734693877551017</v>
      </c>
      <c r="DA3">
        <v>0.22448979591836735</v>
      </c>
      <c r="DB3">
        <v>0.16666666666666663</v>
      </c>
      <c r="DC3">
        <v>0.35416666666666669</v>
      </c>
      <c r="DD3">
        <v>0.41666666666666663</v>
      </c>
      <c r="DE3">
        <v>0.13953488372093023</v>
      </c>
      <c r="DF3">
        <v>0.2558139534883721</v>
      </c>
      <c r="DG3">
        <v>0.34883720930232559</v>
      </c>
    </row>
    <row r="4" spans="1:111" x14ac:dyDescent="0.25">
      <c r="A4">
        <v>193.103836</v>
      </c>
      <c r="B4">
        <v>6.202</v>
      </c>
      <c r="C4">
        <v>203.86125899999999</v>
      </c>
      <c r="D4">
        <v>4.9253840000000002</v>
      </c>
      <c r="E4">
        <v>209.10214500000001</v>
      </c>
      <c r="F4">
        <v>6.306934</v>
      </c>
      <c r="G4">
        <v>202.013384</v>
      </c>
      <c r="H4">
        <v>2.557496</v>
      </c>
      <c r="I4">
        <f>SQRT((ABS($A$5-$A$4)^2+(ABS($B$5-$B$4)^2)))</f>
        <v>18.172215050612994</v>
      </c>
      <c r="J4">
        <f>SQRT((ABS($C$5-$C$4)^2+(ABS($D$5-$D$4)^2)))</f>
        <v>19.481477588174258</v>
      </c>
      <c r="K4">
        <f>SQRT((ABS($E$5-$E$4)^2+(ABS($F$5-$F$4)^2)))</f>
        <v>15.180350009759859</v>
      </c>
      <c r="L4">
        <f>SQRT((ABS($G$5-$G$4)^2+(ABS($H$5-$H$4)^2)))</f>
        <v>16.346933758547038</v>
      </c>
      <c r="M4">
        <f>ABS($B$4-$D$4)</f>
        <v>1.2766159999999998</v>
      </c>
      <c r="N4">
        <f>ABS($F$4-$H$4)</f>
        <v>3.749438</v>
      </c>
      <c r="Q4">
        <f>SQRT((ABS($A$4-$E$5)^2+(ABS($B$4-$F$5)^2)))</f>
        <v>1.0126001110235971</v>
      </c>
      <c r="R4">
        <f>SQRT((ABS($C$4-$G$4)^2+(ABS($D$4-$H$4)^2)))</f>
        <v>3.0035871214547707</v>
      </c>
      <c r="S4">
        <v>22</v>
      </c>
      <c r="T4">
        <v>1</v>
      </c>
      <c r="U4">
        <v>13</v>
      </c>
      <c r="V4">
        <v>15</v>
      </c>
      <c r="W4">
        <v>23</v>
      </c>
      <c r="X4">
        <v>3</v>
      </c>
      <c r="Y4">
        <v>7</v>
      </c>
      <c r="Z4">
        <v>9</v>
      </c>
      <c r="AA4">
        <v>21</v>
      </c>
      <c r="AB4">
        <v>13</v>
      </c>
      <c r="AC4">
        <v>7</v>
      </c>
      <c r="AD4">
        <v>6</v>
      </c>
      <c r="AE4">
        <v>19</v>
      </c>
      <c r="AF4">
        <v>15</v>
      </c>
      <c r="AG4">
        <v>5</v>
      </c>
      <c r="AH4">
        <v>6</v>
      </c>
      <c r="AI4">
        <v>21</v>
      </c>
      <c r="AJ4">
        <v>1</v>
      </c>
      <c r="AK4">
        <v>13</v>
      </c>
      <c r="AL4">
        <v>15</v>
      </c>
      <c r="AM4">
        <v>23</v>
      </c>
      <c r="AN4">
        <v>2</v>
      </c>
      <c r="AO4">
        <v>6</v>
      </c>
      <c r="AP4">
        <v>16</v>
      </c>
      <c r="AQ4">
        <v>22</v>
      </c>
      <c r="AR4">
        <v>13</v>
      </c>
      <c r="AS4">
        <v>6</v>
      </c>
      <c r="AT4">
        <v>7</v>
      </c>
      <c r="AU4">
        <v>22</v>
      </c>
      <c r="AV4">
        <v>15</v>
      </c>
      <c r="AW4">
        <v>8</v>
      </c>
      <c r="AX4">
        <v>7</v>
      </c>
      <c r="AY4">
        <f>(22/200)</f>
        <v>0.11</v>
      </c>
      <c r="AZ4">
        <f>(23/200)</f>
        <v>0.115</v>
      </c>
      <c r="BA4">
        <f>(21/200)</f>
        <v>0.105</v>
      </c>
      <c r="BB4">
        <f>(19/200)</f>
        <v>9.5000000000000001E-2</v>
      </c>
      <c r="BC4">
        <f>(21/200)</f>
        <v>0.105</v>
      </c>
      <c r="BD4">
        <f>(23/200)</f>
        <v>0.115</v>
      </c>
      <c r="BE4">
        <f>(22/200)</f>
        <v>0.11</v>
      </c>
      <c r="BF4">
        <f>(22/200)</f>
        <v>0.11</v>
      </c>
      <c r="BG4">
        <f>(0.11+0.105)</f>
        <v>0.215</v>
      </c>
      <c r="BH4">
        <f>(0.115+0.115)</f>
        <v>0.23</v>
      </c>
      <c r="BI4">
        <f>(0.105+0.11)</f>
        <v>0.215</v>
      </c>
      <c r="BJ4">
        <f>(0.095+0.11)</f>
        <v>0.20500000000000002</v>
      </c>
      <c r="BK4">
        <f>((0.11/0.215)*100)</f>
        <v>51.162790697674424</v>
      </c>
      <c r="BL4">
        <f>((0.115/0.23)*100)</f>
        <v>50</v>
      </c>
      <c r="BM4">
        <f>((0.105/0.215)*100)</f>
        <v>48.837209302325576</v>
      </c>
      <c r="BN4">
        <f>((0.095/0.205)*100)</f>
        <v>46.341463414634148</v>
      </c>
      <c r="BO4">
        <f>((0.105/0.215)*100)</f>
        <v>48.837209302325576</v>
      </c>
      <c r="BP4">
        <f>((0.115/0.23)*100)</f>
        <v>50</v>
      </c>
      <c r="BQ4">
        <f>((0.11/0.215)*100)</f>
        <v>51.162790697674424</v>
      </c>
      <c r="BS4">
        <f>((1/22)*100)</f>
        <v>4.5454545454545459</v>
      </c>
      <c r="BT4">
        <f>((13/22)*100)</f>
        <v>59.090909090909093</v>
      </c>
      <c r="BU4">
        <f>((15/22)*100)</f>
        <v>68.181818181818173</v>
      </c>
      <c r="BV4">
        <f>((3/23)*100)</f>
        <v>13.043478260869565</v>
      </c>
      <c r="BW4">
        <f>((7/23)*100)</f>
        <v>30.434782608695656</v>
      </c>
      <c r="BX4">
        <f>((9/23)*100)</f>
        <v>39.130434782608695</v>
      </c>
      <c r="BY4">
        <f>((13/21)*100)</f>
        <v>61.904761904761905</v>
      </c>
      <c r="BZ4">
        <f>((7/21)*100)</f>
        <v>33.333333333333329</v>
      </c>
      <c r="CA4">
        <f>((6/21)*100)</f>
        <v>28.571428571428569</v>
      </c>
      <c r="CB4">
        <f>((15/19)*100)</f>
        <v>78.94736842105263</v>
      </c>
      <c r="CC4">
        <f>((5/19)*100)</f>
        <v>26.315789473684209</v>
      </c>
      <c r="CD4">
        <f>((6/19)*100)</f>
        <v>31.578947368421051</v>
      </c>
      <c r="CE4">
        <f>((1/21)*100)</f>
        <v>4.7619047619047619</v>
      </c>
      <c r="CF4">
        <f>((13/21)*100)</f>
        <v>61.904761904761905</v>
      </c>
      <c r="CG4">
        <f>((15/21)*100)</f>
        <v>71.428571428571431</v>
      </c>
      <c r="CH4">
        <f>((2/23)*100)</f>
        <v>8.695652173913043</v>
      </c>
      <c r="CI4">
        <f>((6/23)*100)</f>
        <v>26.086956521739129</v>
      </c>
      <c r="CJ4">
        <f>((16/23)*100)</f>
        <v>69.565217391304344</v>
      </c>
      <c r="CK4">
        <f>((13/22)*100)</f>
        <v>59.090909090909093</v>
      </c>
      <c r="CL4">
        <f>((6/22)*100)</f>
        <v>27.27272727272727</v>
      </c>
      <c r="CM4">
        <f>((7/22)*100)</f>
        <v>31.818181818181817</v>
      </c>
      <c r="CN4">
        <f>((15/22)*100)</f>
        <v>68.181818181818173</v>
      </c>
      <c r="CO4">
        <f>((8/22)*100)</f>
        <v>36.363636363636367</v>
      </c>
      <c r="CP4">
        <f>((7/22)*100)</f>
        <v>31.818181818181817</v>
      </c>
      <c r="CQ4">
        <f>$I4/$BG4</f>
        <v>84.521930467967422</v>
      </c>
      <c r="CR4">
        <f>$J4/$BH4</f>
        <v>84.702076470322851</v>
      </c>
      <c r="CS4">
        <f>$K4/$BI4</f>
        <v>70.606279115162138</v>
      </c>
      <c r="CT4">
        <f>$L4/$BJ4</f>
        <v>79.741140285595307</v>
      </c>
      <c r="CU4">
        <f>SUM(I:L)</f>
        <v>1522.4028108421735</v>
      </c>
      <c r="CV4">
        <v>0.46511627906976749</v>
      </c>
      <c r="CW4">
        <v>0.20930232558139536</v>
      </c>
      <c r="CX4">
        <v>0.13953488372093026</v>
      </c>
      <c r="CY4">
        <v>0.43478260869565216</v>
      </c>
      <c r="CZ4">
        <v>0.36956521739130432</v>
      </c>
      <c r="DA4">
        <v>0.30434782608695654</v>
      </c>
      <c r="DB4">
        <v>0.20930232558139539</v>
      </c>
      <c r="DC4">
        <v>0.32558139534883723</v>
      </c>
      <c r="DD4">
        <v>0.34883720930232553</v>
      </c>
      <c r="DE4">
        <v>9.7560975609756101E-2</v>
      </c>
      <c r="DF4">
        <v>0.34146341463414631</v>
      </c>
      <c r="DG4">
        <v>0.31707317073170732</v>
      </c>
    </row>
    <row r="5" spans="1:111" x14ac:dyDescent="0.25">
      <c r="A5">
        <v>174.96416099999999</v>
      </c>
      <c r="B5">
        <v>7.2890100000000002</v>
      </c>
      <c r="C5">
        <v>184.38655299999999</v>
      </c>
      <c r="D5">
        <v>4.4117740000000003</v>
      </c>
      <c r="E5">
        <v>193.937049</v>
      </c>
      <c r="F5">
        <v>5.6265739999999997</v>
      </c>
      <c r="G5">
        <v>185.66845000000001</v>
      </c>
      <c r="H5">
        <v>2.301809</v>
      </c>
      <c r="I5">
        <f>SQRT((ABS($A$6-$A$5)^2+(ABS($B$6-$B$5)^2)))</f>
        <v>19.007763401857375</v>
      </c>
      <c r="J5">
        <f>SQRT((ABS($C$6-$C$5)^2+(ABS($D$6-$D$5)^2)))</f>
        <v>19.128471555031528</v>
      </c>
      <c r="K5">
        <f>SQRT((ABS($E$6-$E$5)^2+(ABS($F$6-$F$5)^2)))</f>
        <v>16.837393442013809</v>
      </c>
      <c r="L5">
        <f>SQRT((ABS($G$6-$G$5)^2+(ABS($H$6-$H$5)^2)))</f>
        <v>17.589956680965354</v>
      </c>
      <c r="M5">
        <f>ABS($B$5-$D$5)</f>
        <v>2.8772359999999999</v>
      </c>
      <c r="N5">
        <f>ABS($F$5-$H$5)</f>
        <v>3.3247649999999997</v>
      </c>
      <c r="Q5">
        <f>SQRT((ABS($A$5-$E$6)^2+(ABS($B$5-$F$6)^2)))</f>
        <v>2.2248715421616976</v>
      </c>
      <c r="R5">
        <f>SQRT((ABS($C$5-$G$5)^2+(ABS($D$5-$H$5)^2)))</f>
        <v>2.4688483590196544</v>
      </c>
      <c r="S5">
        <v>24</v>
      </c>
      <c r="T5">
        <v>1</v>
      </c>
      <c r="U5">
        <v>9</v>
      </c>
      <c r="V5">
        <v>18</v>
      </c>
      <c r="W5">
        <v>24</v>
      </c>
      <c r="X5">
        <v>1</v>
      </c>
      <c r="Y5">
        <v>13</v>
      </c>
      <c r="Z5">
        <v>5</v>
      </c>
      <c r="AA5">
        <v>22</v>
      </c>
      <c r="AB5">
        <v>9</v>
      </c>
      <c r="AC5">
        <v>13</v>
      </c>
      <c r="AD5">
        <v>3</v>
      </c>
      <c r="AE5">
        <v>19</v>
      </c>
      <c r="AF5">
        <v>18</v>
      </c>
      <c r="AG5">
        <v>2</v>
      </c>
      <c r="AH5">
        <v>3</v>
      </c>
      <c r="AI5">
        <v>23</v>
      </c>
      <c r="AJ5">
        <v>0</v>
      </c>
      <c r="AK5">
        <v>10</v>
      </c>
      <c r="AL5">
        <v>19</v>
      </c>
      <c r="AM5">
        <v>22</v>
      </c>
      <c r="AN5">
        <v>1</v>
      </c>
      <c r="AO5">
        <v>8</v>
      </c>
      <c r="AP5">
        <v>8</v>
      </c>
      <c r="AQ5">
        <v>19</v>
      </c>
      <c r="AR5">
        <v>10</v>
      </c>
      <c r="AS5">
        <v>8</v>
      </c>
      <c r="AT5">
        <v>6</v>
      </c>
      <c r="AU5">
        <v>25</v>
      </c>
      <c r="AV5">
        <v>19</v>
      </c>
      <c r="AW5">
        <v>6</v>
      </c>
      <c r="AX5">
        <v>6</v>
      </c>
      <c r="AY5">
        <f>(24/200)</f>
        <v>0.12</v>
      </c>
      <c r="AZ5">
        <f>(24/200)</f>
        <v>0.12</v>
      </c>
      <c r="BA5">
        <f>(22/200)</f>
        <v>0.11</v>
      </c>
      <c r="BB5">
        <f>(19/200)</f>
        <v>9.5000000000000001E-2</v>
      </c>
      <c r="BC5">
        <f>(23/200)</f>
        <v>0.115</v>
      </c>
      <c r="BD5">
        <f>(22/200)</f>
        <v>0.11</v>
      </c>
      <c r="BE5">
        <f>(19/200)</f>
        <v>9.5000000000000001E-2</v>
      </c>
      <c r="BF5">
        <f>(25/200)</f>
        <v>0.125</v>
      </c>
      <c r="BG5">
        <f>(0.12+0.115)</f>
        <v>0.23499999999999999</v>
      </c>
      <c r="BH5">
        <f>(0.12+0.11)</f>
        <v>0.22999999999999998</v>
      </c>
      <c r="BI5">
        <f>(0.11+0.095)</f>
        <v>0.20500000000000002</v>
      </c>
      <c r="BJ5">
        <f>(0.095+0.125)</f>
        <v>0.22</v>
      </c>
      <c r="BK5">
        <f>((0.12/0.235)*100)</f>
        <v>51.063829787234042</v>
      </c>
      <c r="BL5">
        <f>((0.12/0.23)*100)</f>
        <v>52.173913043478258</v>
      </c>
      <c r="BM5">
        <f>((0.11/0.205)*100)</f>
        <v>53.658536585365859</v>
      </c>
      <c r="BN5">
        <f>((0.095/0.22)*100)</f>
        <v>43.18181818181818</v>
      </c>
      <c r="BO5">
        <f>((0.115/0.235)*100)</f>
        <v>48.936170212765958</v>
      </c>
      <c r="BP5">
        <f>((0.11/0.23)*100)</f>
        <v>47.826086956521735</v>
      </c>
      <c r="BQ5">
        <f>((0.095/0.205)*100)</f>
        <v>46.341463414634148</v>
      </c>
      <c r="BR5">
        <f>((0.125/0.22)*100)</f>
        <v>56.81818181818182</v>
      </c>
      <c r="BS5">
        <f>((1/24)*100)</f>
        <v>4.1666666666666661</v>
      </c>
      <c r="BT5">
        <f>((9/24)*100)</f>
        <v>37.5</v>
      </c>
      <c r="BU5">
        <f>((18/24)*100)</f>
        <v>75</v>
      </c>
      <c r="BV5">
        <f>((1/24)*100)</f>
        <v>4.1666666666666661</v>
      </c>
      <c r="BW5">
        <f>((13/24)*100)</f>
        <v>54.166666666666664</v>
      </c>
      <c r="BX5">
        <f>((5/24)*100)</f>
        <v>20.833333333333336</v>
      </c>
      <c r="BY5">
        <f>((9/22)*100)</f>
        <v>40.909090909090914</v>
      </c>
      <c r="BZ5">
        <f>((13/22)*100)</f>
        <v>59.090909090909093</v>
      </c>
      <c r="CA5">
        <f>((3/22)*100)</f>
        <v>13.636363636363635</v>
      </c>
      <c r="CB5">
        <f>((18/19)*100)</f>
        <v>94.73684210526315</v>
      </c>
      <c r="CC5">
        <f>((2/19)*100)</f>
        <v>10.526315789473683</v>
      </c>
      <c r="CD5">
        <f>((3/19)*100)</f>
        <v>15.789473684210526</v>
      </c>
      <c r="CE5">
        <f>((0/23)*100)</f>
        <v>0</v>
      </c>
      <c r="CF5">
        <f>((10/23)*100)</f>
        <v>43.478260869565219</v>
      </c>
      <c r="CG5">
        <f>((19/23)*100)</f>
        <v>82.608695652173907</v>
      </c>
      <c r="CH5">
        <f>((1/22)*100)</f>
        <v>4.5454545454545459</v>
      </c>
      <c r="CI5">
        <f>((8/22)*100)</f>
        <v>36.363636363636367</v>
      </c>
      <c r="CJ5">
        <f>((8/22)*100)</f>
        <v>36.363636363636367</v>
      </c>
      <c r="CK5">
        <f>((10/19)*100)</f>
        <v>52.631578947368418</v>
      </c>
      <c r="CL5">
        <f>((8/19)*100)</f>
        <v>42.105263157894733</v>
      </c>
      <c r="CM5">
        <f>((6/19)*100)</f>
        <v>31.578947368421051</v>
      </c>
      <c r="CN5">
        <f>((19/25)*100)</f>
        <v>76</v>
      </c>
      <c r="CO5">
        <f>((6/25)*100)</f>
        <v>24</v>
      </c>
      <c r="CP5">
        <f>((6/25)*100)</f>
        <v>24</v>
      </c>
      <c r="CQ5">
        <f>$I5/$BG5</f>
        <v>80.884099582371817</v>
      </c>
      <c r="CR5">
        <f>$J5/$BH5</f>
        <v>83.167267630571871</v>
      </c>
      <c r="CS5">
        <f>$K5/$BI5</f>
        <v>82.13362654640882</v>
      </c>
      <c r="CT5">
        <f>$L5/$BJ5</f>
        <v>79.954348549842521</v>
      </c>
      <c r="CU5" t="s">
        <v>250</v>
      </c>
      <c r="CV5">
        <v>0.48936170212765961</v>
      </c>
      <c r="CW5">
        <v>0.31914893617021278</v>
      </c>
      <c r="CX5">
        <v>8.5106382978723416E-2</v>
      </c>
      <c r="CY5">
        <v>0.5</v>
      </c>
      <c r="CZ5">
        <v>0.30434782608695654</v>
      </c>
      <c r="DA5">
        <v>0.41304347826086957</v>
      </c>
      <c r="DB5">
        <v>0.21951219512195119</v>
      </c>
      <c r="DC5">
        <v>0.21951219512195122</v>
      </c>
      <c r="DD5">
        <v>0.31707317073170727</v>
      </c>
      <c r="DE5">
        <v>2.2727272727272728E-2</v>
      </c>
      <c r="DF5">
        <v>0.43181818181818177</v>
      </c>
      <c r="DG5">
        <v>0.36363636363636365</v>
      </c>
    </row>
    <row r="6" spans="1:111" x14ac:dyDescent="0.25">
      <c r="A6">
        <v>155.991276</v>
      </c>
      <c r="B6">
        <v>6.1380520000000001</v>
      </c>
      <c r="C6">
        <v>165.28545399999999</v>
      </c>
      <c r="D6">
        <v>5.4347310000000002</v>
      </c>
      <c r="E6">
        <v>177.14353599999998</v>
      </c>
      <c r="F6">
        <v>6.8413740000000001</v>
      </c>
      <c r="G6">
        <v>168.16983099999999</v>
      </c>
      <c r="H6">
        <v>4.0920350000000001</v>
      </c>
      <c r="I6">
        <f>SQRT((ABS($A$7-$A$6)^2+(ABS($B$7-$B$6)^2)))</f>
        <v>30.647118198334834</v>
      </c>
      <c r="J6">
        <f>SQRT((ABS($C$7-$C$6)^2+(ABS($D$7-$D$6)^2)))</f>
        <v>17.506199512388751</v>
      </c>
      <c r="K6">
        <f>SQRT((ABS($E$7-$E$6)^2+(ABS($F$7-$F$6)^2)))</f>
        <v>18.845755413156578</v>
      </c>
      <c r="L6">
        <f>SQRT((ABS($G$7-$G$6)^2+(ABS($H$7-$H$6)^2)))</f>
        <v>18.481834232172524</v>
      </c>
      <c r="M6">
        <f>ABS($B$6-$D$6)</f>
        <v>0.70332099999999986</v>
      </c>
      <c r="N6">
        <f>ABS($F$6-$H$6)</f>
        <v>2.749339</v>
      </c>
      <c r="Q6">
        <f>SQRT((ABS($A$6-$E$7)^2+(ABS($B$6-$F$7)^2)))</f>
        <v>2.3635103376733921</v>
      </c>
      <c r="R6">
        <f>SQRT((ABS($C$6-$G$6)^2+(ABS($D$6-$H$6)^2)))</f>
        <v>3.1815818748768678</v>
      </c>
      <c r="S6">
        <v>21</v>
      </c>
      <c r="T6">
        <v>1</v>
      </c>
      <c r="U6">
        <v>4</v>
      </c>
      <c r="V6">
        <v>20</v>
      </c>
      <c r="W6">
        <v>24</v>
      </c>
      <c r="X6">
        <v>1</v>
      </c>
      <c r="Y6">
        <v>20</v>
      </c>
      <c r="Z6">
        <v>2</v>
      </c>
      <c r="AA6">
        <v>24</v>
      </c>
      <c r="AB6">
        <v>4</v>
      </c>
      <c r="AC6">
        <v>20</v>
      </c>
      <c r="AD6">
        <v>3</v>
      </c>
      <c r="AE6">
        <v>20</v>
      </c>
      <c r="AF6">
        <v>20</v>
      </c>
      <c r="AG6">
        <v>1</v>
      </c>
      <c r="AH6">
        <v>3</v>
      </c>
      <c r="AI6">
        <v>23</v>
      </c>
      <c r="AJ6">
        <v>0</v>
      </c>
      <c r="AK6">
        <v>3</v>
      </c>
      <c r="AL6">
        <v>22</v>
      </c>
      <c r="AM6">
        <v>23</v>
      </c>
      <c r="AN6">
        <v>0</v>
      </c>
      <c r="AO6">
        <v>14</v>
      </c>
      <c r="AP6">
        <v>6</v>
      </c>
      <c r="AQ6">
        <v>18</v>
      </c>
      <c r="AR6">
        <v>3</v>
      </c>
      <c r="AS6">
        <v>14</v>
      </c>
      <c r="AT6">
        <v>2</v>
      </c>
      <c r="AU6">
        <v>23</v>
      </c>
      <c r="AV6">
        <v>22</v>
      </c>
      <c r="AW6">
        <v>1</v>
      </c>
      <c r="AX6">
        <v>2</v>
      </c>
      <c r="AY6">
        <f>(21/200)</f>
        <v>0.105</v>
      </c>
      <c r="AZ6">
        <f>(24/200)</f>
        <v>0.12</v>
      </c>
      <c r="BA6">
        <f>(24/200)</f>
        <v>0.12</v>
      </c>
      <c r="BB6">
        <f>(20/200)</f>
        <v>0.1</v>
      </c>
      <c r="BC6">
        <f>(23/200)</f>
        <v>0.115</v>
      </c>
      <c r="BD6">
        <f>(23/200)</f>
        <v>0.115</v>
      </c>
      <c r="BE6">
        <f>(18/200)</f>
        <v>0.09</v>
      </c>
      <c r="BF6">
        <f>(23/200)</f>
        <v>0.115</v>
      </c>
      <c r="BG6">
        <f>(0.105+0.115)</f>
        <v>0.22</v>
      </c>
      <c r="BH6">
        <f>(0.12+0.115)</f>
        <v>0.23499999999999999</v>
      </c>
      <c r="BI6">
        <f>(0.12+0.09)</f>
        <v>0.21</v>
      </c>
      <c r="BJ6">
        <f>(0.1+0.115)</f>
        <v>0.21500000000000002</v>
      </c>
      <c r="BK6">
        <f>((0.105/0.22)*100)</f>
        <v>47.727272727272727</v>
      </c>
      <c r="BL6">
        <f>((0.12/0.235)*100)</f>
        <v>51.063829787234042</v>
      </c>
      <c r="BM6">
        <f>((0.12/0.21)*100)</f>
        <v>57.142857142857139</v>
      </c>
      <c r="BN6">
        <f>((0.1/0.215)*100)</f>
        <v>46.511627906976749</v>
      </c>
      <c r="BO6">
        <f>((0.115/0.22)*100)</f>
        <v>52.272727272727273</v>
      </c>
      <c r="BP6">
        <f>((0.115/0.235)*100)</f>
        <v>48.936170212765958</v>
      </c>
      <c r="BQ6">
        <f>((0.09/0.21)*100)</f>
        <v>42.857142857142854</v>
      </c>
      <c r="BR6">
        <f>((0.115/0.215)*100)</f>
        <v>53.488372093023258</v>
      </c>
      <c r="BS6">
        <f>((1/21)*100)</f>
        <v>4.7619047619047619</v>
      </c>
      <c r="BT6">
        <f>((4/21)*100)</f>
        <v>19.047619047619047</v>
      </c>
      <c r="BU6">
        <f>((20/21)*100)</f>
        <v>95.238095238095227</v>
      </c>
      <c r="BV6">
        <f>((1/24)*100)</f>
        <v>4.1666666666666661</v>
      </c>
      <c r="BW6">
        <f>((20/24)*100)</f>
        <v>83.333333333333343</v>
      </c>
      <c r="BX6">
        <f>((2/24)*100)</f>
        <v>8.3333333333333321</v>
      </c>
      <c r="BY6">
        <f>((4/24)*100)</f>
        <v>16.666666666666664</v>
      </c>
      <c r="BZ6">
        <f>((20/24)*100)</f>
        <v>83.333333333333343</v>
      </c>
      <c r="CA6">
        <f>((3/24)*100)</f>
        <v>12.5</v>
      </c>
      <c r="CB6">
        <f>((20/20)*100)</f>
        <v>100</v>
      </c>
      <c r="CC6">
        <f>((1/20)*100)</f>
        <v>5</v>
      </c>
      <c r="CD6">
        <f>((3/20)*100)</f>
        <v>15</v>
      </c>
      <c r="CE6">
        <f>((0/23)*100)</f>
        <v>0</v>
      </c>
      <c r="CF6">
        <f>((3/23)*100)</f>
        <v>13.043478260869565</v>
      </c>
      <c r="CG6">
        <f>((22/23)*100)</f>
        <v>95.652173913043484</v>
      </c>
      <c r="CH6">
        <f>((0/23)*100)</f>
        <v>0</v>
      </c>
      <c r="CI6">
        <f>((14/23)*100)</f>
        <v>60.869565217391312</v>
      </c>
      <c r="CJ6">
        <f>((6/23)*100)</f>
        <v>26.086956521739129</v>
      </c>
      <c r="CK6">
        <f>((3/18)*100)</f>
        <v>16.666666666666664</v>
      </c>
      <c r="CL6">
        <f>((14/18)*100)</f>
        <v>77.777777777777786</v>
      </c>
      <c r="CM6">
        <f>((2/18)*100)</f>
        <v>11.111111111111111</v>
      </c>
      <c r="CN6">
        <f>((22/23)*100)</f>
        <v>95.652173913043484</v>
      </c>
      <c r="CO6">
        <f>((1/23)*100)</f>
        <v>4.3478260869565215</v>
      </c>
      <c r="CP6">
        <f>((2/23)*100)</f>
        <v>8.695652173913043</v>
      </c>
      <c r="CQ6">
        <f>$I6/$BG6</f>
        <v>139.30508271970379</v>
      </c>
      <c r="CR6">
        <f>$J6/$BH6</f>
        <v>74.494466010164899</v>
      </c>
      <c r="CS6">
        <f>$K6/$BI6</f>
        <v>89.741692443602759</v>
      </c>
      <c r="CT6">
        <f>$L6/$BJ6</f>
        <v>85.962019684523355</v>
      </c>
      <c r="CU6">
        <f>SUM(BG:BJ)</f>
        <v>16.350000000000009</v>
      </c>
      <c r="CV6">
        <v>0.47727272727272729</v>
      </c>
      <c r="CW6">
        <v>0.38636363636363635</v>
      </c>
      <c r="CX6">
        <v>2.2727272727272707E-2</v>
      </c>
      <c r="CY6">
        <v>0.48936170212765956</v>
      </c>
      <c r="CZ6">
        <v>0.19148936170212771</v>
      </c>
      <c r="DA6">
        <v>0.46808510638297873</v>
      </c>
      <c r="DB6">
        <v>0.3571428571428571</v>
      </c>
      <c r="DC6">
        <v>9.5238095238095233E-2</v>
      </c>
      <c r="DD6">
        <v>0.38095238095238093</v>
      </c>
      <c r="DE6">
        <v>0</v>
      </c>
      <c r="DF6">
        <v>0.48837209302325579</v>
      </c>
      <c r="DG6">
        <v>0.39534883720930231</v>
      </c>
    </row>
    <row r="7" spans="1:111" x14ac:dyDescent="0.25">
      <c r="A7">
        <v>125.35068099999999</v>
      </c>
      <c r="B7">
        <v>6.7703430000000004</v>
      </c>
      <c r="C7">
        <v>147.78672799999998</v>
      </c>
      <c r="D7">
        <v>4.9232529999999999</v>
      </c>
      <c r="E7">
        <v>158.298756</v>
      </c>
      <c r="F7">
        <v>6.649635</v>
      </c>
      <c r="G7">
        <v>149.70968299999998</v>
      </c>
      <c r="H7">
        <v>3.1969750000000001</v>
      </c>
      <c r="I7">
        <f>SQRT((ABS($A$8-$A$7)^2+(ABS($B$8-$B$7)^2)))</f>
        <v>19.103035393549899</v>
      </c>
      <c r="J7">
        <f>SQRT((ABS($C$8-$C$7)^2+(ABS($D$8-$D$7)^2)))</f>
        <v>31.400623326566372</v>
      </c>
      <c r="K7">
        <f>SQRT((ABS($E$8-$E$7)^2+(ABS($F$8-$F$7)^2)))</f>
        <v>31.239342875553366</v>
      </c>
      <c r="L7">
        <f>SQRT((ABS($G$8-$G$7)^2+(ABS($H$8-$H$7)^2)))</f>
        <v>31.158264724972881</v>
      </c>
      <c r="M7">
        <f>ABS($B$7-$D$7)</f>
        <v>1.8470900000000006</v>
      </c>
      <c r="N7">
        <f>ABS($F$7-$H$7)</f>
        <v>3.4526599999999998</v>
      </c>
      <c r="Q7">
        <f>SQRT((ABS($A$7-$E$8)^2+(ABS($B$7-$F$8)^2)))</f>
        <v>1.721683488399935</v>
      </c>
      <c r="R7">
        <f>SQRT((ABS($C$7-$G$7)^2+(ABS($D$7-$H$7)^2)))</f>
        <v>2.5841423461777424</v>
      </c>
      <c r="S7">
        <v>21</v>
      </c>
      <c r="T7">
        <v>2</v>
      </c>
      <c r="U7">
        <v>5</v>
      </c>
      <c r="V7">
        <v>20</v>
      </c>
      <c r="W7">
        <v>23</v>
      </c>
      <c r="X7">
        <v>2</v>
      </c>
      <c r="Y7">
        <v>19</v>
      </c>
      <c r="Z7">
        <v>1</v>
      </c>
      <c r="AA7">
        <v>23</v>
      </c>
      <c r="AB7">
        <v>5</v>
      </c>
      <c r="AC7">
        <v>19</v>
      </c>
      <c r="AD7">
        <v>4</v>
      </c>
      <c r="AE7">
        <v>21</v>
      </c>
      <c r="AF7">
        <v>20</v>
      </c>
      <c r="AG7">
        <v>2</v>
      </c>
      <c r="AH7">
        <v>4</v>
      </c>
      <c r="AI7">
        <v>21</v>
      </c>
      <c r="AJ7">
        <v>0</v>
      </c>
      <c r="AK7">
        <v>3</v>
      </c>
      <c r="AL7">
        <v>21</v>
      </c>
      <c r="AM7">
        <v>20</v>
      </c>
      <c r="AN7">
        <v>0</v>
      </c>
      <c r="AO7">
        <v>16</v>
      </c>
      <c r="AP7">
        <v>1</v>
      </c>
      <c r="AQ7">
        <v>20</v>
      </c>
      <c r="AR7">
        <v>3</v>
      </c>
      <c r="AS7">
        <v>16</v>
      </c>
      <c r="AT7">
        <v>3</v>
      </c>
      <c r="AU7">
        <v>22</v>
      </c>
      <c r="AV7">
        <v>21</v>
      </c>
      <c r="AW7">
        <v>0</v>
      </c>
      <c r="AX7">
        <v>3</v>
      </c>
      <c r="AY7">
        <f>(21/200)</f>
        <v>0.105</v>
      </c>
      <c r="AZ7">
        <f>(23/200)</f>
        <v>0.115</v>
      </c>
      <c r="BA7">
        <f>(23/200)</f>
        <v>0.115</v>
      </c>
      <c r="BB7">
        <f>(21/200)</f>
        <v>0.105</v>
      </c>
      <c r="BC7">
        <f>(21/200)</f>
        <v>0.105</v>
      </c>
      <c r="BD7">
        <f>(20/200)</f>
        <v>0.1</v>
      </c>
      <c r="BE7">
        <f>(20/200)</f>
        <v>0.1</v>
      </c>
      <c r="BF7">
        <f>(22/200)</f>
        <v>0.11</v>
      </c>
      <c r="BG7">
        <f>(0.105+0.105)</f>
        <v>0.21</v>
      </c>
      <c r="BH7">
        <f>(0.115+0.1)</f>
        <v>0.21500000000000002</v>
      </c>
      <c r="BI7">
        <f>(0.115+0.1)</f>
        <v>0.21500000000000002</v>
      </c>
      <c r="BJ7">
        <f>(0.105+0.11)</f>
        <v>0.215</v>
      </c>
      <c r="BK7">
        <f>((0.105/0.21)*100)</f>
        <v>50</v>
      </c>
      <c r="BL7">
        <f>((0.115/0.215)*100)</f>
        <v>53.488372093023258</v>
      </c>
      <c r="BM7">
        <f>((0.115/0.215)*100)</f>
        <v>53.488372093023258</v>
      </c>
      <c r="BN7">
        <f>((0.105/0.215)*100)</f>
        <v>48.837209302325576</v>
      </c>
      <c r="BO7">
        <f>((0.105/0.21)*100)</f>
        <v>50</v>
      </c>
      <c r="BP7">
        <f>((0.1/0.215)*100)</f>
        <v>46.511627906976749</v>
      </c>
      <c r="BQ7">
        <f>((0.1/0.215)*100)</f>
        <v>46.511627906976749</v>
      </c>
      <c r="BR7">
        <f>((0.11/0.215)*100)</f>
        <v>51.162790697674424</v>
      </c>
      <c r="BS7">
        <f>((2/21)*100)</f>
        <v>9.5238095238095237</v>
      </c>
      <c r="BT7">
        <f>((5/21)*100)</f>
        <v>23.809523809523807</v>
      </c>
      <c r="BU7">
        <f>((20/21)*100)</f>
        <v>95.238095238095227</v>
      </c>
      <c r="BV7">
        <f>((2/23)*100)</f>
        <v>8.695652173913043</v>
      </c>
      <c r="BW7">
        <f>((19/23)*100)</f>
        <v>82.608695652173907</v>
      </c>
      <c r="BX7">
        <f>((1/23)*100)</f>
        <v>4.3478260869565215</v>
      </c>
      <c r="BY7">
        <f>((5/23)*100)</f>
        <v>21.739130434782609</v>
      </c>
      <c r="BZ7">
        <f>((19/23)*100)</f>
        <v>82.608695652173907</v>
      </c>
      <c r="CA7">
        <f>((4/23)*100)</f>
        <v>17.391304347826086</v>
      </c>
      <c r="CB7">
        <f>((20/21)*100)</f>
        <v>95.238095238095227</v>
      </c>
      <c r="CC7">
        <f>((2/21)*100)</f>
        <v>9.5238095238095237</v>
      </c>
      <c r="CD7">
        <f>((4/21)*100)</f>
        <v>19.047619047619047</v>
      </c>
      <c r="CE7">
        <f>((0/21)*100)</f>
        <v>0</v>
      </c>
      <c r="CF7">
        <f>((3/21)*100)</f>
        <v>14.285714285714285</v>
      </c>
      <c r="CG7">
        <f>((21/21)*100)</f>
        <v>100</v>
      </c>
      <c r="CH7">
        <f>((0/20)*100)</f>
        <v>0</v>
      </c>
      <c r="CI7">
        <f>((16/20)*100)</f>
        <v>80</v>
      </c>
      <c r="CJ7">
        <f>((1/20)*100)</f>
        <v>5</v>
      </c>
      <c r="CK7">
        <f>((3/20)*100)</f>
        <v>15</v>
      </c>
      <c r="CL7">
        <f>((16/20)*100)</f>
        <v>80</v>
      </c>
      <c r="CM7">
        <f>((3/20)*100)</f>
        <v>15</v>
      </c>
      <c r="CN7">
        <f>((21/22)*100)</f>
        <v>95.454545454545453</v>
      </c>
      <c r="CO7">
        <f>((0/22)*100)</f>
        <v>0</v>
      </c>
      <c r="CP7">
        <f>((3/22)*100)</f>
        <v>13.636363636363635</v>
      </c>
      <c r="CQ7">
        <f>$I7/$BG7</f>
        <v>90.96683520738047</v>
      </c>
      <c r="CR7">
        <f>$J7/$BH7</f>
        <v>146.04941082123892</v>
      </c>
      <c r="CS7">
        <f>$K7/$BI7</f>
        <v>145.29926918862029</v>
      </c>
      <c r="CT7">
        <f>$L7/$BJ7</f>
        <v>144.92216151150177</v>
      </c>
      <c r="CV7">
        <v>0.47619047619047616</v>
      </c>
      <c r="CW7">
        <v>0.38095238095238093</v>
      </c>
      <c r="CX7">
        <v>0</v>
      </c>
      <c r="CY7">
        <v>0.48837209302325579</v>
      </c>
      <c r="CZ7">
        <v>9.3023255813953543E-2</v>
      </c>
      <c r="DA7">
        <v>0.48837209302325579</v>
      </c>
      <c r="DB7">
        <v>0.39534883720930236</v>
      </c>
      <c r="DC7">
        <v>9.3023255813953487E-2</v>
      </c>
      <c r="DD7">
        <v>0.39534883720930236</v>
      </c>
      <c r="DE7">
        <v>2.3255813953488372E-2</v>
      </c>
      <c r="DF7">
        <v>0.48837209302325579</v>
      </c>
      <c r="DG7">
        <v>0.39534883720930231</v>
      </c>
    </row>
    <row r="8" spans="1:111" x14ac:dyDescent="0.25">
      <c r="A8">
        <v>106.27310899999999</v>
      </c>
      <c r="B8">
        <v>7.7563490000000002</v>
      </c>
      <c r="C8">
        <v>116.403944</v>
      </c>
      <c r="D8">
        <v>5.98156</v>
      </c>
      <c r="E8">
        <v>127.06103099999999</v>
      </c>
      <c r="F8">
        <v>6.9675659999999997</v>
      </c>
      <c r="G8">
        <v>118.574806</v>
      </c>
      <c r="H8">
        <v>4.403994</v>
      </c>
      <c r="I8">
        <f>SQRT((ABS($A$9-$A$8)^2+(ABS($B$9-$B$8)^2)))</f>
        <v>20.857501048905601</v>
      </c>
      <c r="J8">
        <f>SQRT((ABS($C$9-$C$8)^2+(ABS($D$9-$D$8)^2)))</f>
        <v>20.535371218397835</v>
      </c>
      <c r="K8">
        <f>SQRT((ABS($E$9-$E$8)^2+(ABS($F$9-$F$8)^2)))</f>
        <v>18.79939323815665</v>
      </c>
      <c r="L8">
        <f>SQRT((ABS($G$9-$G$8)^2+(ABS($H$9-$H$8)^2)))</f>
        <v>20.603280959154642</v>
      </c>
      <c r="M8">
        <f>ABS($B$8-$D$8)</f>
        <v>1.7747890000000002</v>
      </c>
      <c r="N8">
        <f>ABS($F$8-$H$8)</f>
        <v>2.5635719999999997</v>
      </c>
      <c r="Q8">
        <f>SQRT((ABS($A$8-$E$9)^2+(ABS($B$8-$F$9)^2)))</f>
        <v>2.1233411412509713</v>
      </c>
      <c r="R8">
        <f>SQRT((ABS($C$8-$G$8)^2+(ABS($D$8-$H$8)^2)))</f>
        <v>2.6835342940607259</v>
      </c>
      <c r="S8">
        <v>22</v>
      </c>
      <c r="T8">
        <v>4</v>
      </c>
      <c r="U8">
        <v>5</v>
      </c>
      <c r="V8">
        <v>19</v>
      </c>
      <c r="W8">
        <v>23</v>
      </c>
      <c r="X8">
        <v>3</v>
      </c>
      <c r="Y8">
        <v>18</v>
      </c>
      <c r="Z8">
        <v>2</v>
      </c>
      <c r="AA8">
        <v>21</v>
      </c>
      <c r="AB8">
        <v>5</v>
      </c>
      <c r="AC8">
        <v>18</v>
      </c>
      <c r="AD8">
        <v>2</v>
      </c>
      <c r="AE8">
        <v>20</v>
      </c>
      <c r="AF8">
        <v>19</v>
      </c>
      <c r="AG8">
        <v>3</v>
      </c>
      <c r="AH8">
        <v>2</v>
      </c>
      <c r="AI8">
        <v>20</v>
      </c>
      <c r="AJ8">
        <v>0</v>
      </c>
      <c r="AK8">
        <v>4</v>
      </c>
      <c r="AL8">
        <v>19</v>
      </c>
      <c r="AM8">
        <v>19</v>
      </c>
      <c r="AN8">
        <v>0</v>
      </c>
      <c r="AO8">
        <v>15</v>
      </c>
      <c r="AP8">
        <v>0</v>
      </c>
      <c r="AQ8">
        <v>20</v>
      </c>
      <c r="AR8">
        <v>4</v>
      </c>
      <c r="AS8">
        <v>15</v>
      </c>
      <c r="AT8">
        <v>3</v>
      </c>
      <c r="AU8">
        <v>22</v>
      </c>
      <c r="AV8">
        <v>19</v>
      </c>
      <c r="AW8">
        <v>1</v>
      </c>
      <c r="AX8">
        <v>3</v>
      </c>
      <c r="AY8">
        <f>(22/200)</f>
        <v>0.11</v>
      </c>
      <c r="AZ8">
        <f>(23/200)</f>
        <v>0.115</v>
      </c>
      <c r="BA8">
        <f>(21/200)</f>
        <v>0.105</v>
      </c>
      <c r="BB8">
        <f>(20/200)</f>
        <v>0.1</v>
      </c>
      <c r="BC8">
        <f>(20/200)</f>
        <v>0.1</v>
      </c>
      <c r="BD8">
        <f>(19/200)</f>
        <v>9.5000000000000001E-2</v>
      </c>
      <c r="BE8">
        <f>(20/200)</f>
        <v>0.1</v>
      </c>
      <c r="BF8">
        <f>(22/200)</f>
        <v>0.11</v>
      </c>
      <c r="BG8">
        <f>(0.11+0.1)</f>
        <v>0.21000000000000002</v>
      </c>
      <c r="BH8">
        <f>(0.115+0.095)</f>
        <v>0.21000000000000002</v>
      </c>
      <c r="BI8">
        <f>(0.105+0.1)</f>
        <v>0.20500000000000002</v>
      </c>
      <c r="BJ8">
        <f>(0.1+0.11)</f>
        <v>0.21000000000000002</v>
      </c>
      <c r="BK8">
        <f>((0.11/0.21)*100)</f>
        <v>52.380952380952387</v>
      </c>
      <c r="BL8">
        <f>((0.115/0.21)*100)</f>
        <v>54.761904761904766</v>
      </c>
      <c r="BM8">
        <f>((0.105/0.205)*100)</f>
        <v>51.219512195121951</v>
      </c>
      <c r="BN8">
        <f>((0.1/0.21)*100)</f>
        <v>47.61904761904762</v>
      </c>
      <c r="BO8">
        <f>((0.1/0.21)*100)</f>
        <v>47.61904761904762</v>
      </c>
      <c r="BP8">
        <f>((0.095/0.21)*100)</f>
        <v>45.238095238095241</v>
      </c>
      <c r="BQ8">
        <f>((0.1/0.205)*100)</f>
        <v>48.780487804878057</v>
      </c>
      <c r="BR8">
        <f>((0.11/0.21)*100)</f>
        <v>52.380952380952387</v>
      </c>
      <c r="BS8">
        <f>((4/22)*100)</f>
        <v>18.181818181818183</v>
      </c>
      <c r="BT8">
        <f>((5/22)*100)</f>
        <v>22.727272727272727</v>
      </c>
      <c r="BU8">
        <f>((19/22)*100)</f>
        <v>86.36363636363636</v>
      </c>
      <c r="BV8">
        <f>((3/23)*100)</f>
        <v>13.043478260869565</v>
      </c>
      <c r="BW8">
        <f>((18/23)*100)</f>
        <v>78.260869565217391</v>
      </c>
      <c r="BX8">
        <f>((2/23)*100)</f>
        <v>8.695652173913043</v>
      </c>
      <c r="BY8">
        <f>((5/21)*100)</f>
        <v>23.809523809523807</v>
      </c>
      <c r="BZ8">
        <f>((18/21)*100)</f>
        <v>85.714285714285708</v>
      </c>
      <c r="CA8">
        <f>((2/21)*100)</f>
        <v>9.5238095238095237</v>
      </c>
      <c r="CB8">
        <f>((19/20)*100)</f>
        <v>95</v>
      </c>
      <c r="CC8">
        <f>((3/20)*100)</f>
        <v>15</v>
      </c>
      <c r="CD8">
        <f>((2/20)*100)</f>
        <v>10</v>
      </c>
      <c r="CE8">
        <f>((0/20)*100)</f>
        <v>0</v>
      </c>
      <c r="CF8">
        <f>((4/20)*100)</f>
        <v>20</v>
      </c>
      <c r="CG8">
        <f>((19/20)*100)</f>
        <v>95</v>
      </c>
      <c r="CH8">
        <f>((0/19)*100)</f>
        <v>0</v>
      </c>
      <c r="CI8">
        <f>((15/19)*100)</f>
        <v>78.94736842105263</v>
      </c>
      <c r="CJ8">
        <f>((0/19)*100)</f>
        <v>0</v>
      </c>
      <c r="CK8">
        <f>((4/20)*100)</f>
        <v>20</v>
      </c>
      <c r="CL8">
        <f>((15/20)*100)</f>
        <v>75</v>
      </c>
      <c r="CM8">
        <f>((3/20)*100)</f>
        <v>15</v>
      </c>
      <c r="CN8">
        <f>((19/22)*100)</f>
        <v>86.36363636363636</v>
      </c>
      <c r="CO8">
        <f>((1/22)*100)</f>
        <v>4.5454545454545459</v>
      </c>
      <c r="CP8">
        <f>((3/22)*100)</f>
        <v>13.636363636363635</v>
      </c>
      <c r="CQ8">
        <f>$I8/$BG8</f>
        <v>99.321433566217138</v>
      </c>
      <c r="CR8">
        <f>$J8/$BH8</f>
        <v>97.78748199237063</v>
      </c>
      <c r="CS8">
        <f>$K8/$BI8</f>
        <v>91.704357259300721</v>
      </c>
      <c r="CT8">
        <f>$L8/$BJ8</f>
        <v>98.110861710260195</v>
      </c>
      <c r="CV8">
        <v>0.47619047619047616</v>
      </c>
      <c r="CW8">
        <v>0.40476190476190477</v>
      </c>
      <c r="CX8">
        <v>2.3809523809523836E-2</v>
      </c>
      <c r="CY8">
        <v>0.47619047619047616</v>
      </c>
      <c r="CZ8">
        <v>9.5238095238095233E-2</v>
      </c>
      <c r="DA8">
        <v>0.5</v>
      </c>
      <c r="DB8">
        <v>0.3902439024390244</v>
      </c>
      <c r="DC8">
        <v>7.3170731707317069E-2</v>
      </c>
      <c r="DD8">
        <v>0.41463414634146345</v>
      </c>
      <c r="DE8">
        <v>2.3809523809523808E-2</v>
      </c>
      <c r="DF8">
        <v>0.5</v>
      </c>
      <c r="DG8">
        <v>0.42857142857142855</v>
      </c>
    </row>
    <row r="9" spans="1:111" x14ac:dyDescent="0.25">
      <c r="A9">
        <v>85.419335999999987</v>
      </c>
      <c r="B9">
        <v>8.1506860000000003</v>
      </c>
      <c r="C9">
        <v>95.879094999999992</v>
      </c>
      <c r="D9">
        <v>6.6388610000000003</v>
      </c>
      <c r="E9">
        <v>108.31238199999999</v>
      </c>
      <c r="F9">
        <v>8.3479089999999996</v>
      </c>
      <c r="G9">
        <v>97.984215999999989</v>
      </c>
      <c r="H9">
        <v>5.1270360000000004</v>
      </c>
      <c r="I9">
        <f>SQRT((ABS($A$10-$A$9)^2+(ABS($B$10-$B$9)^2)))</f>
        <v>17.303370298112693</v>
      </c>
      <c r="J9">
        <f>SQRT((ABS($C$10-$C$9)^2+(ABS($D$10-$D$9)^2)))</f>
        <v>19.078025079433882</v>
      </c>
      <c r="K9">
        <f>SQRT((ABS($E$10-$E$9)^2+(ABS($F$10-$F$9)^2)))</f>
        <v>20.922094285591221</v>
      </c>
      <c r="L9">
        <f>SQRT((ABS($G$10-$G$9)^2+(ABS($H$10-$H$9)^2)))</f>
        <v>19.617157337069717</v>
      </c>
      <c r="M9">
        <f>ABS($B$9-$D$9)</f>
        <v>1.511825</v>
      </c>
      <c r="N9">
        <f>ABS($F$9-$H$9)</f>
        <v>3.2208729999999992</v>
      </c>
      <c r="Q9">
        <f>SQRT((ABS($A$9-$E$10)^2+(ABS($B$9-$F$10)^2)))</f>
        <v>1.9779089881690723</v>
      </c>
      <c r="R9">
        <f>SQRT((ABS($C$9-$G$9)^2+(ABS($D$9-$H$9)^2)))</f>
        <v>2.5917463717088496</v>
      </c>
      <c r="S9">
        <v>20</v>
      </c>
      <c r="T9">
        <v>4</v>
      </c>
      <c r="U9">
        <v>4</v>
      </c>
      <c r="V9">
        <v>19</v>
      </c>
      <c r="W9">
        <v>21</v>
      </c>
      <c r="X9">
        <v>2</v>
      </c>
      <c r="Y9">
        <v>18</v>
      </c>
      <c r="Z9">
        <v>3</v>
      </c>
      <c r="AA9">
        <v>23</v>
      </c>
      <c r="AB9">
        <v>4</v>
      </c>
      <c r="AC9">
        <v>18</v>
      </c>
      <c r="AD9">
        <v>4</v>
      </c>
      <c r="AE9">
        <v>19</v>
      </c>
      <c r="AF9">
        <v>19</v>
      </c>
      <c r="AG9">
        <v>3</v>
      </c>
      <c r="AH9">
        <v>4</v>
      </c>
      <c r="AI9">
        <v>20</v>
      </c>
      <c r="AJ9">
        <v>1</v>
      </c>
      <c r="AK9">
        <v>1</v>
      </c>
      <c r="AL9">
        <v>19</v>
      </c>
      <c r="AM9">
        <v>18</v>
      </c>
      <c r="AN9">
        <v>0</v>
      </c>
      <c r="AO9">
        <v>15</v>
      </c>
      <c r="AP9">
        <v>1</v>
      </c>
      <c r="AQ9">
        <v>18</v>
      </c>
      <c r="AR9">
        <v>1</v>
      </c>
      <c r="AS9">
        <v>15</v>
      </c>
      <c r="AT9">
        <v>0</v>
      </c>
      <c r="AU9">
        <v>19</v>
      </c>
      <c r="AV9">
        <v>19</v>
      </c>
      <c r="AW9">
        <v>1</v>
      </c>
      <c r="AX9">
        <v>0</v>
      </c>
      <c r="AY9">
        <f>(20/200)</f>
        <v>0.1</v>
      </c>
      <c r="AZ9">
        <f>(21/200)</f>
        <v>0.105</v>
      </c>
      <c r="BA9">
        <f>(23/200)</f>
        <v>0.115</v>
      </c>
      <c r="BB9">
        <f>(19/200)</f>
        <v>9.5000000000000001E-2</v>
      </c>
      <c r="BC9">
        <f>(20/200)</f>
        <v>0.1</v>
      </c>
      <c r="BD9">
        <f>(18/200)</f>
        <v>0.09</v>
      </c>
      <c r="BE9">
        <f>(18/200)</f>
        <v>0.09</v>
      </c>
      <c r="BF9">
        <f>(19/200)</f>
        <v>9.5000000000000001E-2</v>
      </c>
      <c r="BG9">
        <f>(0.1+0.1)</f>
        <v>0.2</v>
      </c>
      <c r="BH9">
        <f>(0.105+0.09)</f>
        <v>0.19500000000000001</v>
      </c>
      <c r="BI9">
        <f>(0.115+0.09)</f>
        <v>0.20500000000000002</v>
      </c>
      <c r="BJ9">
        <f>(0.095+0.095)</f>
        <v>0.19</v>
      </c>
      <c r="BK9">
        <f>((0.1/0.2)*100)</f>
        <v>50</v>
      </c>
      <c r="BL9">
        <f>((0.105/0.195)*100)</f>
        <v>53.846153846153847</v>
      </c>
      <c r="BM9">
        <f>((0.115/0.205)*100)</f>
        <v>56.09756097560976</v>
      </c>
      <c r="BN9">
        <f>((0.095/0.19)*100)</f>
        <v>50</v>
      </c>
      <c r="BO9">
        <f>((0.1/0.2)*100)</f>
        <v>50</v>
      </c>
      <c r="BP9">
        <f>((0.09/0.195)*100)</f>
        <v>46.153846153846153</v>
      </c>
      <c r="BQ9">
        <f>((0.09/0.205)*100)</f>
        <v>43.902439024390247</v>
      </c>
      <c r="BR9">
        <f>((0.095/0.19)*100)</f>
        <v>50</v>
      </c>
      <c r="BS9">
        <f>((4/20)*100)</f>
        <v>20</v>
      </c>
      <c r="BT9">
        <f>((4/20)*100)</f>
        <v>20</v>
      </c>
      <c r="BU9">
        <f>((19/20)*100)</f>
        <v>95</v>
      </c>
      <c r="BV9">
        <f>((2/21)*100)</f>
        <v>9.5238095238095237</v>
      </c>
      <c r="BW9">
        <f>((18/21)*100)</f>
        <v>85.714285714285708</v>
      </c>
      <c r="BX9">
        <f>((3/21)*100)</f>
        <v>14.285714285714285</v>
      </c>
      <c r="BY9">
        <f>((4/23)*100)</f>
        <v>17.391304347826086</v>
      </c>
      <c r="BZ9">
        <f>((18/23)*100)</f>
        <v>78.260869565217391</v>
      </c>
      <c r="CA9">
        <f>((4/23)*100)</f>
        <v>17.391304347826086</v>
      </c>
      <c r="CB9">
        <f>((19/19)*100)</f>
        <v>100</v>
      </c>
      <c r="CC9">
        <f>((3/19)*100)</f>
        <v>15.789473684210526</v>
      </c>
      <c r="CD9">
        <f>((4/19)*100)</f>
        <v>21.052631578947366</v>
      </c>
      <c r="CE9">
        <f>((1/20)*100)</f>
        <v>5</v>
      </c>
      <c r="CF9">
        <f>((1/20)*100)</f>
        <v>5</v>
      </c>
      <c r="CG9">
        <f>((19/20)*100)</f>
        <v>95</v>
      </c>
      <c r="CH9">
        <f>((0/18)*100)</f>
        <v>0</v>
      </c>
      <c r="CI9">
        <f>((15/18)*100)</f>
        <v>83.333333333333343</v>
      </c>
      <c r="CJ9">
        <f>((1/18)*100)</f>
        <v>5.5555555555555554</v>
      </c>
      <c r="CK9">
        <f>((1/18)*100)</f>
        <v>5.5555555555555554</v>
      </c>
      <c r="CL9">
        <f>((15/18)*100)</f>
        <v>83.333333333333343</v>
      </c>
      <c r="CM9">
        <f>((0/18)*100)</f>
        <v>0</v>
      </c>
      <c r="CN9">
        <f>((19/19)*100)</f>
        <v>100</v>
      </c>
      <c r="CO9">
        <f>((1/19)*100)</f>
        <v>5.2631578947368416</v>
      </c>
      <c r="CP9">
        <f>((0/19)*100)</f>
        <v>0</v>
      </c>
      <c r="CQ9">
        <f>$I9/$BG9</f>
        <v>86.516851490563454</v>
      </c>
      <c r="CR9">
        <f>$J9/$BH9</f>
        <v>97.836026048378884</v>
      </c>
      <c r="CS9">
        <f>$K9/$BI9</f>
        <v>102.05899651507912</v>
      </c>
      <c r="CT9">
        <f>$L9/$BJ9</f>
        <v>103.24819651089325</v>
      </c>
      <c r="CV9">
        <v>0.47499999999999998</v>
      </c>
      <c r="CW9">
        <v>0.4</v>
      </c>
      <c r="CX9">
        <v>2.5000000000000022E-2</v>
      </c>
      <c r="CY9">
        <v>0.48717948717948717</v>
      </c>
      <c r="CZ9">
        <v>7.6923076923076872E-2</v>
      </c>
      <c r="DA9">
        <v>0.46153846153846156</v>
      </c>
      <c r="DB9">
        <v>0.41463414634146345</v>
      </c>
      <c r="DC9">
        <v>0.12195121951219512</v>
      </c>
      <c r="DD9">
        <v>0.43902439024390238</v>
      </c>
      <c r="DE9">
        <v>2.2222222222222254E-2</v>
      </c>
      <c r="DF9">
        <v>0.47368421052631582</v>
      </c>
      <c r="DG9">
        <v>0.39473684210526316</v>
      </c>
    </row>
    <row r="10" spans="1:111" x14ac:dyDescent="0.25">
      <c r="A10">
        <v>68.117964000000001</v>
      </c>
      <c r="B10">
        <v>8.4136509999999998</v>
      </c>
      <c r="C10">
        <v>76.801522999999989</v>
      </c>
      <c r="D10">
        <v>6.7703430000000004</v>
      </c>
      <c r="E10">
        <v>87.392869999999988</v>
      </c>
      <c r="F10">
        <v>8.0192040000000002</v>
      </c>
      <c r="G10">
        <v>78.380387999999982</v>
      </c>
      <c r="H10">
        <v>4.403994</v>
      </c>
      <c r="I10">
        <f>SQRT((ABS($A$11-$A$10)^2+(ABS($B$11-$B$10)^2)))</f>
        <v>20.499200653031657</v>
      </c>
      <c r="J10">
        <f>SQRT((ABS($C$11-$C$10)^2+(ABS($D$11-$D$10)^2)))</f>
        <v>19.547381955891119</v>
      </c>
      <c r="K10">
        <f>SQRT((ABS($E$11-$E$10)^2+(ABS($F$11-$F$10)^2)))</f>
        <v>17.913184267212479</v>
      </c>
      <c r="L10">
        <f>SQRT((ABS($G$11-$G$10)^2+(ABS($H$11-$H$10)^2)))</f>
        <v>15.911017940220468</v>
      </c>
      <c r="M10">
        <f>ABS($B$10-$D$10)</f>
        <v>1.6433079999999993</v>
      </c>
      <c r="N10">
        <f>ABS($F$10-$H$10)</f>
        <v>3.6152100000000003</v>
      </c>
      <c r="Q10">
        <f>SQRT((ABS($A$10-$E$11)^2+(ABS($B$10-$F$11)^2)))</f>
        <v>1.9441132727832475</v>
      </c>
      <c r="R10">
        <f>SQRT((ABS($C$10-$G$10)^2+(ABS($D$10-$H$10)^2)))</f>
        <v>2.8447183125972213</v>
      </c>
      <c r="S10">
        <v>19</v>
      </c>
      <c r="T10">
        <v>1</v>
      </c>
      <c r="U10">
        <v>1</v>
      </c>
      <c r="V10">
        <v>19</v>
      </c>
      <c r="W10">
        <v>26</v>
      </c>
      <c r="X10">
        <v>5</v>
      </c>
      <c r="Y10">
        <v>21</v>
      </c>
      <c r="Z10">
        <v>4</v>
      </c>
      <c r="AA10">
        <v>21</v>
      </c>
      <c r="AB10">
        <v>1</v>
      </c>
      <c r="AC10">
        <v>21</v>
      </c>
      <c r="AD10">
        <v>1</v>
      </c>
      <c r="AE10">
        <v>23</v>
      </c>
      <c r="AF10">
        <v>19</v>
      </c>
      <c r="AG10">
        <v>4</v>
      </c>
      <c r="AH10">
        <v>4</v>
      </c>
      <c r="AI10">
        <v>21</v>
      </c>
      <c r="AJ10">
        <v>0</v>
      </c>
      <c r="AK10">
        <v>1</v>
      </c>
      <c r="AL10">
        <v>21</v>
      </c>
      <c r="AM10">
        <v>17</v>
      </c>
      <c r="AN10">
        <v>1</v>
      </c>
      <c r="AO10">
        <v>12</v>
      </c>
      <c r="AP10">
        <v>1</v>
      </c>
      <c r="AQ10">
        <v>17</v>
      </c>
      <c r="AR10">
        <v>1</v>
      </c>
      <c r="AS10">
        <v>12</v>
      </c>
      <c r="AT10">
        <v>2</v>
      </c>
      <c r="AU10">
        <v>22</v>
      </c>
      <c r="AV10">
        <v>21</v>
      </c>
      <c r="AW10">
        <v>0</v>
      </c>
      <c r="AX10">
        <v>2</v>
      </c>
      <c r="AY10">
        <f>(19/200)</f>
        <v>9.5000000000000001E-2</v>
      </c>
      <c r="AZ10">
        <f>(26/200)</f>
        <v>0.13</v>
      </c>
      <c r="BA10">
        <f>(21/200)</f>
        <v>0.105</v>
      </c>
      <c r="BB10">
        <f>(23/200)</f>
        <v>0.115</v>
      </c>
      <c r="BC10">
        <f>(21/200)</f>
        <v>0.105</v>
      </c>
      <c r="BD10">
        <f>(17/200)</f>
        <v>8.5000000000000006E-2</v>
      </c>
      <c r="BE10">
        <f>(17/200)</f>
        <v>8.5000000000000006E-2</v>
      </c>
      <c r="BF10">
        <f>(22/200)</f>
        <v>0.11</v>
      </c>
      <c r="BG10">
        <f>(0.095+0.105)</f>
        <v>0.2</v>
      </c>
      <c r="BH10">
        <f>(0.13+0.085)</f>
        <v>0.21500000000000002</v>
      </c>
      <c r="BI10">
        <f>(0.105+0.085)</f>
        <v>0.19</v>
      </c>
      <c r="BJ10">
        <f>(0.115+0.11)</f>
        <v>0.22500000000000001</v>
      </c>
      <c r="BK10">
        <f>((0.095/0.2)*100)</f>
        <v>47.5</v>
      </c>
      <c r="BL10">
        <f>((0.13/0.215)*100)</f>
        <v>60.465116279069775</v>
      </c>
      <c r="BM10">
        <f>((0.105/0.19)*100)</f>
        <v>55.263157894736835</v>
      </c>
      <c r="BN10">
        <f>((0.115/0.225)*100)</f>
        <v>51.111111111111107</v>
      </c>
      <c r="BO10">
        <f>((0.105/0.2)*100)</f>
        <v>52.499999999999993</v>
      </c>
      <c r="BP10">
        <f>((0.085/0.215)*100)</f>
        <v>39.534883720930239</v>
      </c>
      <c r="BQ10">
        <f>((0.085/0.19)*100)</f>
        <v>44.736842105263158</v>
      </c>
      <c r="BR10">
        <f>((0.11/0.225)*100)</f>
        <v>48.888888888888886</v>
      </c>
      <c r="BS10">
        <f>((1/19)*100)</f>
        <v>5.2631578947368416</v>
      </c>
      <c r="BT10">
        <f>((1/19)*100)</f>
        <v>5.2631578947368416</v>
      </c>
      <c r="BU10">
        <f>((19/19)*100)</f>
        <v>100</v>
      </c>
      <c r="BV10">
        <f>((5/26)*100)</f>
        <v>19.230769230769234</v>
      </c>
      <c r="BW10">
        <f>((21/26)*100)</f>
        <v>80.769230769230774</v>
      </c>
      <c r="BX10">
        <f>((4/26)*100)</f>
        <v>15.384615384615385</v>
      </c>
      <c r="BY10">
        <f>((1/21)*100)</f>
        <v>4.7619047619047619</v>
      </c>
      <c r="BZ10">
        <f>((21/21)*100)</f>
        <v>100</v>
      </c>
      <c r="CA10">
        <f>((1/21)*100)</f>
        <v>4.7619047619047619</v>
      </c>
      <c r="CB10">
        <f>((19/23)*100)</f>
        <v>82.608695652173907</v>
      </c>
      <c r="CC10">
        <f>((4/23)*100)</f>
        <v>17.391304347826086</v>
      </c>
      <c r="CD10">
        <f>((4/23)*100)</f>
        <v>17.391304347826086</v>
      </c>
      <c r="CE10">
        <f>((0/21)*100)</f>
        <v>0</v>
      </c>
      <c r="CF10">
        <f>((1/21)*100)</f>
        <v>4.7619047619047619</v>
      </c>
      <c r="CG10">
        <f>((21/21)*100)</f>
        <v>100</v>
      </c>
      <c r="CH10">
        <f>((1/17)*100)</f>
        <v>5.8823529411764701</v>
      </c>
      <c r="CI10">
        <f>((12/17)*100)</f>
        <v>70.588235294117652</v>
      </c>
      <c r="CJ10">
        <f>((1/17)*100)</f>
        <v>5.8823529411764701</v>
      </c>
      <c r="CK10">
        <f>((1/17)*100)</f>
        <v>5.8823529411764701</v>
      </c>
      <c r="CL10">
        <f>((12/17)*100)</f>
        <v>70.588235294117652</v>
      </c>
      <c r="CM10">
        <f>((2/17)*100)</f>
        <v>11.76470588235294</v>
      </c>
      <c r="CN10">
        <f>((21/22)*100)</f>
        <v>95.454545454545453</v>
      </c>
      <c r="CO10">
        <f>((0/22)*100)</f>
        <v>0</v>
      </c>
      <c r="CP10">
        <f>((2/22)*100)</f>
        <v>9.0909090909090917</v>
      </c>
      <c r="CQ10">
        <f>$I10/$BG10</f>
        <v>102.49600326515828</v>
      </c>
      <c r="CR10">
        <f>$J10/$BH10</f>
        <v>90.918055608795896</v>
      </c>
      <c r="CS10">
        <f>$K10/$BI10</f>
        <v>94.279917195855148</v>
      </c>
      <c r="CT10">
        <f>$L10/$BJ10</f>
        <v>70.715635289868743</v>
      </c>
      <c r="CV10">
        <v>0.45</v>
      </c>
      <c r="CW10">
        <v>0.45</v>
      </c>
      <c r="CX10">
        <v>2.5000000000000001E-2</v>
      </c>
      <c r="CY10">
        <v>0.48837209302325579</v>
      </c>
      <c r="CZ10">
        <v>0.11627906976744184</v>
      </c>
      <c r="DA10">
        <v>0.46511627906976749</v>
      </c>
      <c r="DB10">
        <v>0.42105263157894735</v>
      </c>
      <c r="DC10">
        <v>0</v>
      </c>
      <c r="DD10">
        <v>0.39473684210526316</v>
      </c>
      <c r="DE10">
        <v>8.8888888888888892E-2</v>
      </c>
      <c r="DF10">
        <v>0.48888888888888887</v>
      </c>
      <c r="DG10">
        <v>0.48888888888888887</v>
      </c>
    </row>
    <row r="11" spans="1:111" x14ac:dyDescent="0.25">
      <c r="A11">
        <v>47.624165999999988</v>
      </c>
      <c r="B11">
        <v>8.8842580000000009</v>
      </c>
      <c r="C11">
        <v>57.273269999999997</v>
      </c>
      <c r="D11">
        <v>7.6349099999999996</v>
      </c>
      <c r="E11">
        <v>69.560339999999997</v>
      </c>
      <c r="F11">
        <v>9.7171570000000003</v>
      </c>
      <c r="G11">
        <v>62.592034999999996</v>
      </c>
      <c r="H11">
        <v>6.3758970000000001</v>
      </c>
      <c r="I11">
        <f>SQRT((ABS($A$12-$A$11)^2+(ABS($B$12-$B$11)^2)))</f>
        <v>22.26168918219302</v>
      </c>
      <c r="J11">
        <f>SQRT((ABS($C$12-$C$11)^2+(ABS($D$12-$D$11)^2)))</f>
        <v>21.110463837322218</v>
      </c>
      <c r="K11">
        <f>SQRT((ABS($E$12-$E$11)^2+(ABS($F$12-$F$11)^2)))</f>
        <v>18.145776316407417</v>
      </c>
      <c r="L11">
        <f>SQRT((ABS($G$12-$G$11)^2+(ABS($H$12-$H$11)^2)))</f>
        <v>22.676963816591961</v>
      </c>
      <c r="M11">
        <f>ABS($B$11-$D$11)</f>
        <v>1.2493480000000012</v>
      </c>
      <c r="N11">
        <f>ABS($F$11-$H$11)</f>
        <v>3.3412600000000001</v>
      </c>
      <c r="Q11">
        <f>SQRT((ABS($A$11-$E$12)^2+(ABS($B$11-$F$12)^2)))</f>
        <v>4.7370379545780503</v>
      </c>
      <c r="R11">
        <f>SQRT((ABS($C$11-$G$11)^2+(ABS($D$11-$H$11)^2)))</f>
        <v>5.4657455904381411</v>
      </c>
      <c r="S11">
        <v>23</v>
      </c>
      <c r="T11">
        <v>2</v>
      </c>
      <c r="U11">
        <v>1</v>
      </c>
      <c r="V11">
        <v>18</v>
      </c>
      <c r="W11">
        <v>22</v>
      </c>
      <c r="X11">
        <v>2</v>
      </c>
      <c r="Y11">
        <v>18</v>
      </c>
      <c r="Z11">
        <v>3</v>
      </c>
      <c r="AA11">
        <v>18</v>
      </c>
      <c r="AB11">
        <v>0</v>
      </c>
      <c r="AC11">
        <v>18</v>
      </c>
      <c r="AD11">
        <v>3</v>
      </c>
      <c r="AE11">
        <v>19</v>
      </c>
      <c r="AF11">
        <v>18</v>
      </c>
      <c r="AG11">
        <v>1</v>
      </c>
      <c r="AH11">
        <v>2</v>
      </c>
      <c r="AI11">
        <v>21</v>
      </c>
      <c r="AJ11">
        <v>1</v>
      </c>
      <c r="AK11">
        <v>3</v>
      </c>
      <c r="AL11">
        <v>17</v>
      </c>
      <c r="AM11">
        <v>19</v>
      </c>
      <c r="AN11">
        <v>1</v>
      </c>
      <c r="AO11">
        <v>19</v>
      </c>
      <c r="AP11">
        <v>0</v>
      </c>
      <c r="AQ11">
        <v>19</v>
      </c>
      <c r="AR11">
        <v>1</v>
      </c>
      <c r="AS11">
        <v>19</v>
      </c>
      <c r="AT11">
        <v>0</v>
      </c>
      <c r="AU11">
        <v>22</v>
      </c>
      <c r="AV11">
        <v>17</v>
      </c>
      <c r="AW11">
        <v>3</v>
      </c>
      <c r="AX11">
        <v>7</v>
      </c>
      <c r="AY11">
        <f>(23/200)</f>
        <v>0.115</v>
      </c>
      <c r="AZ11">
        <f>(22/200)</f>
        <v>0.11</v>
      </c>
      <c r="BA11">
        <f>(18/200)</f>
        <v>0.09</v>
      </c>
      <c r="BB11">
        <f>(19/200)</f>
        <v>9.5000000000000001E-2</v>
      </c>
      <c r="BC11">
        <f>(21/200)</f>
        <v>0.105</v>
      </c>
      <c r="BD11">
        <f>(19/200)</f>
        <v>9.5000000000000001E-2</v>
      </c>
      <c r="BE11">
        <f>(19/200)</f>
        <v>9.5000000000000001E-2</v>
      </c>
      <c r="BF11">
        <f>(22/200)</f>
        <v>0.11</v>
      </c>
      <c r="BG11">
        <f>(0.115+0.105)</f>
        <v>0.22</v>
      </c>
      <c r="BH11">
        <f>(0.11+0.095)</f>
        <v>0.20500000000000002</v>
      </c>
      <c r="BI11">
        <f>(0.09+0.095)</f>
        <v>0.185</v>
      </c>
      <c r="BJ11">
        <f>(0.095+0.11)</f>
        <v>0.20500000000000002</v>
      </c>
      <c r="BK11">
        <f>((0.115/0.22)*100)</f>
        <v>52.272727272727273</v>
      </c>
      <c r="BL11">
        <f>((0.11/0.205)*100)</f>
        <v>53.658536585365859</v>
      </c>
      <c r="BM11">
        <f>((0.09/0.185)*100)</f>
        <v>48.648648648648646</v>
      </c>
      <c r="BN11">
        <f>((0.095/0.205)*100)</f>
        <v>46.341463414634148</v>
      </c>
      <c r="BO11">
        <f>((0.105/0.22)*100)</f>
        <v>47.727272727272727</v>
      </c>
      <c r="BP11">
        <f>((0.095/0.205)*100)</f>
        <v>46.341463414634148</v>
      </c>
      <c r="BQ11">
        <f>((0.095/0.185)*100)</f>
        <v>51.351351351351347</v>
      </c>
      <c r="BR11">
        <f>((0.11/0.205)*100)</f>
        <v>53.658536585365859</v>
      </c>
      <c r="BS11">
        <f>((2/23)*100)</f>
        <v>8.695652173913043</v>
      </c>
      <c r="BT11">
        <f>((1/23)*100)</f>
        <v>4.3478260869565215</v>
      </c>
      <c r="BU11">
        <f>((18/23)*100)</f>
        <v>78.260869565217391</v>
      </c>
      <c r="BV11">
        <f>((2/22)*100)</f>
        <v>9.0909090909090917</v>
      </c>
      <c r="BW11">
        <f>((18/22)*100)</f>
        <v>81.818181818181827</v>
      </c>
      <c r="BX11">
        <f>((3/22)*100)</f>
        <v>13.636363636363635</v>
      </c>
      <c r="BY11">
        <f>((0/18)*100)</f>
        <v>0</v>
      </c>
      <c r="BZ11">
        <f>((18/18)*100)</f>
        <v>100</v>
      </c>
      <c r="CA11">
        <f>((3/18)*100)</f>
        <v>16.666666666666664</v>
      </c>
      <c r="CB11">
        <f>((18/19)*100)</f>
        <v>94.73684210526315</v>
      </c>
      <c r="CC11">
        <f>((1/19)*100)</f>
        <v>5.2631578947368416</v>
      </c>
      <c r="CD11">
        <f>((2/19)*100)</f>
        <v>10.526315789473683</v>
      </c>
      <c r="CE11">
        <f>((1/21)*100)</f>
        <v>4.7619047619047619</v>
      </c>
      <c r="CF11">
        <f>((3/21)*100)</f>
        <v>14.285714285714285</v>
      </c>
      <c r="CG11">
        <f>((17/21)*100)</f>
        <v>80.952380952380949</v>
      </c>
      <c r="CH11">
        <f>((1/19)*100)</f>
        <v>5.2631578947368416</v>
      </c>
      <c r="CI11">
        <f>((19/19)*100)</f>
        <v>100</v>
      </c>
      <c r="CJ11">
        <f>((0/19)*100)</f>
        <v>0</v>
      </c>
      <c r="CK11">
        <f>((1/19)*100)</f>
        <v>5.2631578947368416</v>
      </c>
      <c r="CL11">
        <f>((19/19)*100)</f>
        <v>100</v>
      </c>
      <c r="CM11">
        <f>((0/19)*100)</f>
        <v>0</v>
      </c>
      <c r="CN11">
        <f>((17/22)*100)</f>
        <v>77.272727272727266</v>
      </c>
      <c r="CO11">
        <f>((3/22)*100)</f>
        <v>13.636363636363635</v>
      </c>
      <c r="CP11">
        <f>((7/22)*100)</f>
        <v>31.818181818181817</v>
      </c>
      <c r="CQ11">
        <f>$I11/$BG11</f>
        <v>101.18949628269554</v>
      </c>
      <c r="CR11">
        <f>$J11/$BH11</f>
        <v>102.97787237718154</v>
      </c>
      <c r="CS11">
        <f>$K11/$BI11</f>
        <v>98.085277385986046</v>
      </c>
      <c r="CT11">
        <f>$L11/$BJ11</f>
        <v>110.61933569069248</v>
      </c>
      <c r="CV11">
        <v>0.47727272727272729</v>
      </c>
      <c r="CW11">
        <v>0.43181818181818177</v>
      </c>
      <c r="CX11">
        <v>9.0909090909090939E-2</v>
      </c>
      <c r="CY11">
        <v>0.43902439024390238</v>
      </c>
      <c r="CZ11">
        <v>0</v>
      </c>
      <c r="DA11">
        <v>0.46341463414634149</v>
      </c>
      <c r="DB11">
        <v>0.48648648648648651</v>
      </c>
      <c r="DD11">
        <v>0.40540540540540543</v>
      </c>
      <c r="DE11">
        <v>2.4390243902439025E-2</v>
      </c>
      <c r="DF11">
        <v>0.46341463414634143</v>
      </c>
      <c r="DG11">
        <v>0.36585365853658536</v>
      </c>
    </row>
    <row r="12" spans="1:111" x14ac:dyDescent="0.25">
      <c r="A12">
        <v>25.410244999999996</v>
      </c>
      <c r="B12">
        <v>7.426685</v>
      </c>
      <c r="C12">
        <v>36.170109999999994</v>
      </c>
      <c r="D12">
        <v>7.0796429999999999</v>
      </c>
      <c r="E12">
        <v>51.511593999999988</v>
      </c>
      <c r="F12">
        <v>11.591181000000001</v>
      </c>
      <c r="G12">
        <v>39.918719999999993</v>
      </c>
      <c r="H12">
        <v>5.9691109999999998</v>
      </c>
      <c r="M12">
        <f>ABS($B$12-$D$12)</f>
        <v>0.34704200000000007</v>
      </c>
      <c r="N12">
        <f>ABS($F$12-$H$12)</f>
        <v>5.6220700000000008</v>
      </c>
      <c r="O12">
        <v>2.9846710000000001</v>
      </c>
      <c r="P12">
        <v>5.8570785000000001</v>
      </c>
      <c r="R12">
        <f>SQRT((ABS($C$12-$G$12)^2+(ABS($D$12-$H$12)^2)))</f>
        <v>3.9096493775176304</v>
      </c>
      <c r="AM12">
        <v>21</v>
      </c>
      <c r="AN12">
        <v>0</v>
      </c>
      <c r="AO12">
        <v>20</v>
      </c>
      <c r="AP12">
        <v>3</v>
      </c>
      <c r="AQ12">
        <v>24</v>
      </c>
      <c r="AR12">
        <v>2</v>
      </c>
      <c r="AS12">
        <v>20</v>
      </c>
      <c r="AT12">
        <v>7</v>
      </c>
      <c r="BD12">
        <f>(21/200)</f>
        <v>0.105</v>
      </c>
      <c r="BE12">
        <f>(24/200)</f>
        <v>0.12</v>
      </c>
      <c r="CH12">
        <f>((0/21)*100)</f>
        <v>0</v>
      </c>
      <c r="CI12">
        <f>((20/21)*100)</f>
        <v>95.238095238095227</v>
      </c>
      <c r="CJ12">
        <f>((3/21)*100)</f>
        <v>14.285714285714285</v>
      </c>
      <c r="CK12">
        <f>((2/24)*100)</f>
        <v>8.3333333333333321</v>
      </c>
      <c r="CL12">
        <f>((20/24)*100)</f>
        <v>83.333333333333343</v>
      </c>
      <c r="CM12">
        <f>((7/24)*100)</f>
        <v>29.166666666666668</v>
      </c>
      <c r="CZ12">
        <v>9.7560975609756101E-2</v>
      </c>
    </row>
    <row r="13" spans="1:11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</row>
    <row r="14" spans="1:111" x14ac:dyDescent="0.25">
      <c r="A14">
        <v>212.897323</v>
      </c>
      <c r="B14">
        <v>6.7273360000000002</v>
      </c>
      <c r="C14">
        <v>220.84910500000001</v>
      </c>
      <c r="D14">
        <v>5.7062160000000004</v>
      </c>
      <c r="E14">
        <v>233.68024800000001</v>
      </c>
      <c r="F14">
        <v>7.6883840000000001</v>
      </c>
      <c r="G14">
        <v>224.10204199999998</v>
      </c>
      <c r="H14">
        <v>4.2046219999999996</v>
      </c>
      <c r="I14">
        <f>SQRT((ABS($A$15-$A$14)^2+(ABS($B$15-$B$14)^2)))</f>
        <v>17.324795243253099</v>
      </c>
      <c r="J14">
        <f>SQRT((ABS($C$15-$C$14)^2+(ABS($D$15-$D$14)^2)))</f>
        <v>15.730194678251802</v>
      </c>
      <c r="K14">
        <f>SQRT((ABS($E$15-$E$14)^2+(ABS($F$15-$F$14)^2)))</f>
        <v>18.461812624742585</v>
      </c>
      <c r="L14">
        <f>SQRT((ABS($G$15-$G$14)^2+(ABS($H$15-$H$14)^2)))</f>
        <v>17.598029119736601</v>
      </c>
      <c r="M14">
        <f>ABS($B$14-$D$14)</f>
        <v>1.0211199999999998</v>
      </c>
      <c r="N14">
        <f>ABS($F$14-$H$14)</f>
        <v>3.4837620000000005</v>
      </c>
      <c r="Q14">
        <f>SQRT((ABS($A$14-$E$15)^2+(ABS($B$14-$F$15)^2)))</f>
        <v>2.3501408762695339</v>
      </c>
      <c r="R14">
        <f>SQRT((ABS($C$14-$G$14)^2+(ABS($D$14-$H$14)^2)))</f>
        <v>3.5827899278083324</v>
      </c>
      <c r="S14">
        <v>22</v>
      </c>
      <c r="T14">
        <v>1</v>
      </c>
      <c r="U14">
        <v>4</v>
      </c>
      <c r="V14">
        <v>18</v>
      </c>
      <c r="W14">
        <v>22</v>
      </c>
      <c r="X14">
        <v>1</v>
      </c>
      <c r="Y14">
        <v>20</v>
      </c>
      <c r="Z14">
        <v>0</v>
      </c>
      <c r="AA14">
        <v>23</v>
      </c>
      <c r="AB14">
        <v>4</v>
      </c>
      <c r="AC14">
        <v>20</v>
      </c>
      <c r="AD14">
        <v>1</v>
      </c>
      <c r="AE14">
        <v>18</v>
      </c>
      <c r="AF14">
        <v>18</v>
      </c>
      <c r="AG14">
        <v>0</v>
      </c>
      <c r="AH14">
        <v>1</v>
      </c>
      <c r="AI14">
        <v>22</v>
      </c>
      <c r="AJ14">
        <v>1</v>
      </c>
      <c r="AK14">
        <v>3</v>
      </c>
      <c r="AL14">
        <v>21</v>
      </c>
      <c r="AM14">
        <v>22</v>
      </c>
      <c r="AN14">
        <v>1</v>
      </c>
      <c r="AO14">
        <v>22</v>
      </c>
      <c r="AP14">
        <v>0</v>
      </c>
      <c r="AQ14">
        <v>24</v>
      </c>
      <c r="AR14">
        <v>3</v>
      </c>
      <c r="AS14">
        <v>22</v>
      </c>
      <c r="AT14">
        <v>2</v>
      </c>
      <c r="AU14">
        <v>24</v>
      </c>
      <c r="AV14">
        <v>21</v>
      </c>
      <c r="AW14">
        <v>2</v>
      </c>
      <c r="AX14">
        <v>2</v>
      </c>
      <c r="AY14">
        <f>(22/200)</f>
        <v>0.11</v>
      </c>
      <c r="AZ14">
        <f>(22/200)</f>
        <v>0.11</v>
      </c>
      <c r="BA14">
        <f>(23/200)</f>
        <v>0.115</v>
      </c>
      <c r="BB14">
        <f>(18/200)</f>
        <v>0.09</v>
      </c>
      <c r="BC14">
        <f>(22/200)</f>
        <v>0.11</v>
      </c>
      <c r="BD14">
        <f>(22/200)</f>
        <v>0.11</v>
      </c>
      <c r="BE14">
        <f>(24/200)</f>
        <v>0.12</v>
      </c>
      <c r="BF14">
        <f>(24/200)</f>
        <v>0.12</v>
      </c>
      <c r="BG14">
        <f>(0.11+0.11)</f>
        <v>0.22</v>
      </c>
      <c r="BH14">
        <f>(0.11+0.11)</f>
        <v>0.22</v>
      </c>
      <c r="BI14">
        <f>(0.115+0.12)</f>
        <v>0.23499999999999999</v>
      </c>
      <c r="BJ14">
        <f>(0.09+0.12)</f>
        <v>0.21</v>
      </c>
      <c r="BK14">
        <f>((0.11/0.22)*100)</f>
        <v>50</v>
      </c>
      <c r="BL14">
        <f>((0.11/0.22)*100)</f>
        <v>50</v>
      </c>
      <c r="BM14">
        <f>((0.115/0.235)*100)</f>
        <v>48.936170212765958</v>
      </c>
      <c r="BN14">
        <f>((0.09/0.21)*100)</f>
        <v>42.857142857142854</v>
      </c>
      <c r="BO14">
        <f>((0.11/0.22)*100)</f>
        <v>50</v>
      </c>
      <c r="BP14">
        <f>((0.11/0.22)*100)</f>
        <v>50</v>
      </c>
      <c r="BQ14">
        <f>((0.12/0.235)*100)</f>
        <v>51.063829787234042</v>
      </c>
      <c r="BR14">
        <f>((0.12/0.21)*100)</f>
        <v>57.142857142857139</v>
      </c>
      <c r="BS14">
        <f>((1/22)*100)</f>
        <v>4.5454545454545459</v>
      </c>
      <c r="BT14">
        <f>((4/22)*100)</f>
        <v>18.181818181818183</v>
      </c>
      <c r="BU14">
        <f>((18/22)*100)</f>
        <v>81.818181818181827</v>
      </c>
      <c r="BV14">
        <f>((1/22)*100)</f>
        <v>4.5454545454545459</v>
      </c>
      <c r="BW14">
        <f>((20/22)*100)</f>
        <v>90.909090909090907</v>
      </c>
      <c r="BX14">
        <f>((0/22)*100)</f>
        <v>0</v>
      </c>
      <c r="BY14">
        <f>((4/23)*100)</f>
        <v>17.391304347826086</v>
      </c>
      <c r="BZ14">
        <f>((20/23)*100)</f>
        <v>86.956521739130437</v>
      </c>
      <c r="CA14">
        <f>((1/23)*100)</f>
        <v>4.3478260869565215</v>
      </c>
      <c r="CB14">
        <f>((18/18)*100)</f>
        <v>100</v>
      </c>
      <c r="CC14">
        <f>((0/18)*100)</f>
        <v>0</v>
      </c>
      <c r="CD14">
        <f>((1/18)*100)</f>
        <v>5.5555555555555554</v>
      </c>
      <c r="CE14">
        <f>((1/22)*100)</f>
        <v>4.5454545454545459</v>
      </c>
      <c r="CF14">
        <f>((3/22)*100)</f>
        <v>13.636363636363635</v>
      </c>
      <c r="CG14">
        <f>((21/22)*100)</f>
        <v>95.454545454545453</v>
      </c>
      <c r="CH14">
        <f>((1/22)*100)</f>
        <v>4.5454545454545459</v>
      </c>
      <c r="CI14">
        <f>((22/22)*100)</f>
        <v>100</v>
      </c>
      <c r="CJ14">
        <f>((0/22)*100)</f>
        <v>0</v>
      </c>
      <c r="CK14">
        <f>((3/24)*100)</f>
        <v>12.5</v>
      </c>
      <c r="CL14">
        <f>((22/24)*100)</f>
        <v>91.666666666666657</v>
      </c>
      <c r="CM14">
        <f>((2/24)*100)</f>
        <v>8.3333333333333321</v>
      </c>
      <c r="CN14">
        <f>((21/24)*100)</f>
        <v>87.5</v>
      </c>
      <c r="CO14">
        <f>((2/24)*100)</f>
        <v>8.3333333333333321</v>
      </c>
      <c r="CP14">
        <f>((2/24)*100)</f>
        <v>8.3333333333333321</v>
      </c>
      <c r="CQ14">
        <f>$I14/$BG14</f>
        <v>78.749069287514089</v>
      </c>
      <c r="CR14">
        <f>$J14/$BH14</f>
        <v>71.500884901144559</v>
      </c>
      <c r="CS14">
        <f>$K14/$BI14</f>
        <v>78.560904786138664</v>
      </c>
      <c r="CT14">
        <f>$L14/$BJ14</f>
        <v>83.800138665412391</v>
      </c>
      <c r="CV14">
        <v>0.47727272727272729</v>
      </c>
      <c r="CW14">
        <v>0.40909090909090912</v>
      </c>
      <c r="CX14">
        <v>2.2727272727272707E-2</v>
      </c>
      <c r="CY14">
        <v>0.47727272727272729</v>
      </c>
      <c r="CZ14">
        <v>0</v>
      </c>
      <c r="DA14">
        <v>0.5</v>
      </c>
      <c r="DB14">
        <v>0.44680851063829785</v>
      </c>
      <c r="DC14">
        <v>0</v>
      </c>
      <c r="DD14">
        <v>0.46808510638297873</v>
      </c>
      <c r="DE14">
        <v>2.5000000000000022E-2</v>
      </c>
      <c r="DF14">
        <v>0.47619047619047616</v>
      </c>
      <c r="DG14">
        <v>0.40476190476190477</v>
      </c>
    </row>
    <row r="15" spans="1:111" x14ac:dyDescent="0.25">
      <c r="A15">
        <v>195.60357999999999</v>
      </c>
      <c r="B15">
        <v>5.6905219999999996</v>
      </c>
      <c r="C15">
        <v>205.12625</v>
      </c>
      <c r="D15">
        <v>5.2257420000000003</v>
      </c>
      <c r="E15">
        <v>215.24669599999999</v>
      </c>
      <c r="F15">
        <v>6.6672640000000003</v>
      </c>
      <c r="G15">
        <v>206.564289</v>
      </c>
      <c r="H15">
        <v>2.749339</v>
      </c>
      <c r="I15">
        <f>SQRT((ABS($A$16-$A$15)^2+(ABS($B$16-$B$15)^2)))</f>
        <v>20.003476833835659</v>
      </c>
      <c r="J15">
        <f>SQRT((ABS($C$16-$C$15)^2+(ABS($D$16-$D$15)^2)))</f>
        <v>18.444982842310946</v>
      </c>
      <c r="K15">
        <f>SQRT((ABS($E$16-$E$15)^2+(ABS($F$16-$F$15)^2)))</f>
        <v>17.222417510313129</v>
      </c>
      <c r="L15">
        <f>SQRT((ABS($G$16-$G$15)^2+(ABS($H$16-$H$15)^2)))</f>
        <v>16.540285684073467</v>
      </c>
      <c r="M15">
        <f>ABS($B$15-$D$15)</f>
        <v>0.4647799999999993</v>
      </c>
      <c r="N15">
        <f>ABS($F$15-$H$15)</f>
        <v>3.9179250000000003</v>
      </c>
      <c r="Q15">
        <f>SQRT((ABS($A$15-$E$16)^2+(ABS($B$15-$F$16)^2)))</f>
        <v>2.4491890146105639</v>
      </c>
      <c r="R15">
        <f>SQRT((ABS($C$15-$G$15)^2+(ABS($D$15-$H$15)^2)))</f>
        <v>2.8636564011644294</v>
      </c>
      <c r="S15">
        <v>22</v>
      </c>
      <c r="T15">
        <v>3</v>
      </c>
      <c r="U15">
        <v>6</v>
      </c>
      <c r="V15">
        <v>15</v>
      </c>
      <c r="W15">
        <v>21</v>
      </c>
      <c r="X15">
        <v>0</v>
      </c>
      <c r="Y15">
        <v>20</v>
      </c>
      <c r="Z15">
        <v>0</v>
      </c>
      <c r="AA15">
        <v>26</v>
      </c>
      <c r="AB15">
        <v>6</v>
      </c>
      <c r="AC15">
        <v>20</v>
      </c>
      <c r="AD15">
        <v>3</v>
      </c>
      <c r="AE15">
        <v>15</v>
      </c>
      <c r="AF15">
        <v>15</v>
      </c>
      <c r="AG15">
        <v>0</v>
      </c>
      <c r="AH15">
        <v>3</v>
      </c>
      <c r="AI15">
        <v>21</v>
      </c>
      <c r="AJ15">
        <v>0</v>
      </c>
      <c r="AK15">
        <v>1</v>
      </c>
      <c r="AL15">
        <v>21</v>
      </c>
      <c r="AM15">
        <v>21</v>
      </c>
      <c r="AN15">
        <v>0</v>
      </c>
      <c r="AO15">
        <v>18</v>
      </c>
      <c r="AP15">
        <v>3</v>
      </c>
      <c r="AQ15">
        <v>19</v>
      </c>
      <c r="AR15">
        <v>1</v>
      </c>
      <c r="AS15">
        <v>18</v>
      </c>
      <c r="AT15">
        <v>2</v>
      </c>
      <c r="AU15">
        <v>25</v>
      </c>
      <c r="AV15">
        <v>21</v>
      </c>
      <c r="AW15">
        <v>4</v>
      </c>
      <c r="AX15">
        <v>2</v>
      </c>
      <c r="AY15">
        <f>(22/200)</f>
        <v>0.11</v>
      </c>
      <c r="AZ15">
        <f>(21/200)</f>
        <v>0.105</v>
      </c>
      <c r="BA15">
        <f>(26/200)</f>
        <v>0.13</v>
      </c>
      <c r="BB15">
        <f>(15/200)</f>
        <v>7.4999999999999997E-2</v>
      </c>
      <c r="BC15">
        <f>(21/200)</f>
        <v>0.105</v>
      </c>
      <c r="BD15">
        <f>(21/200)</f>
        <v>0.105</v>
      </c>
      <c r="BE15">
        <f>(19/200)</f>
        <v>9.5000000000000001E-2</v>
      </c>
      <c r="BF15">
        <f>(25/200)</f>
        <v>0.125</v>
      </c>
      <c r="BG15">
        <f>(0.11+0.105)</f>
        <v>0.215</v>
      </c>
      <c r="BH15">
        <f>(0.105+0.105)</f>
        <v>0.21</v>
      </c>
      <c r="BI15">
        <f>(0.13+0.095)</f>
        <v>0.22500000000000001</v>
      </c>
      <c r="BJ15">
        <f>(0.075+0.125)</f>
        <v>0.2</v>
      </c>
      <c r="BK15">
        <f>((0.11/0.215)*100)</f>
        <v>51.162790697674424</v>
      </c>
      <c r="BL15">
        <f>((0.105/0.21)*100)</f>
        <v>50</v>
      </c>
      <c r="BM15">
        <f>((0.13/0.225)*100)</f>
        <v>57.777777777777786</v>
      </c>
      <c r="BN15">
        <f>((0.075/0.2)*100)</f>
        <v>37.499999999999993</v>
      </c>
      <c r="BO15">
        <f>((0.105/0.215)*100)</f>
        <v>48.837209302325576</v>
      </c>
      <c r="BP15">
        <f>((0.105/0.21)*100)</f>
        <v>50</v>
      </c>
      <c r="BQ15">
        <f>((0.095/0.225)*100)</f>
        <v>42.222222222222221</v>
      </c>
      <c r="BR15">
        <f>((0.125/0.2)*100)</f>
        <v>62.5</v>
      </c>
      <c r="BS15">
        <f>((3/22)*100)</f>
        <v>13.636363636363635</v>
      </c>
      <c r="BT15">
        <f>((6/22)*100)</f>
        <v>27.27272727272727</v>
      </c>
      <c r="BU15">
        <f>((15/22)*100)</f>
        <v>68.181818181818173</v>
      </c>
      <c r="BV15">
        <f>((0/21)*100)</f>
        <v>0</v>
      </c>
      <c r="BW15">
        <f>((20/21)*100)</f>
        <v>95.238095238095227</v>
      </c>
      <c r="BX15">
        <f>((0/21)*100)</f>
        <v>0</v>
      </c>
      <c r="BY15">
        <f>((6/26)*100)</f>
        <v>23.076923076923077</v>
      </c>
      <c r="BZ15">
        <f>((20/26)*100)</f>
        <v>76.923076923076934</v>
      </c>
      <c r="CA15">
        <f>((3/26)*100)</f>
        <v>11.538461538461538</v>
      </c>
      <c r="CB15">
        <f>((15/15)*100)</f>
        <v>100</v>
      </c>
      <c r="CC15">
        <f>((0/15)*100)</f>
        <v>0</v>
      </c>
      <c r="CD15">
        <f>((3/15)*100)</f>
        <v>20</v>
      </c>
      <c r="CE15">
        <f>((0/21)*100)</f>
        <v>0</v>
      </c>
      <c r="CF15">
        <f>((1/21)*100)</f>
        <v>4.7619047619047619</v>
      </c>
      <c r="CG15">
        <f>((21/21)*100)</f>
        <v>100</v>
      </c>
      <c r="CH15">
        <f>((0/21)*100)</f>
        <v>0</v>
      </c>
      <c r="CI15">
        <f>((18/21)*100)</f>
        <v>85.714285714285708</v>
      </c>
      <c r="CJ15">
        <f>((3/21)*100)</f>
        <v>14.285714285714285</v>
      </c>
      <c r="CK15">
        <f>((1/19)*100)</f>
        <v>5.2631578947368416</v>
      </c>
      <c r="CL15">
        <f>((18/19)*100)</f>
        <v>94.73684210526315</v>
      </c>
      <c r="CM15">
        <f>((2/19)*100)</f>
        <v>10.526315789473683</v>
      </c>
      <c r="CN15">
        <f>((21/25)*100)</f>
        <v>84</v>
      </c>
      <c r="CO15">
        <f>((4/25)*100)</f>
        <v>16</v>
      </c>
      <c r="CP15">
        <f>((2/25)*100)</f>
        <v>8</v>
      </c>
      <c r="CQ15">
        <f>$I15/$BG15</f>
        <v>93.03942713411935</v>
      </c>
      <c r="CR15">
        <f>$J15/$BH15</f>
        <v>87.833251630052132</v>
      </c>
      <c r="CS15">
        <f>$K15/$BI15</f>
        <v>76.544077823613904</v>
      </c>
      <c r="CT15">
        <f>$L15/$BJ15</f>
        <v>82.701428420367336</v>
      </c>
      <c r="CV15">
        <v>0.48837209302325579</v>
      </c>
      <c r="CW15">
        <v>0.37209302325581395</v>
      </c>
      <c r="CX15">
        <v>2.2727272727272728E-2</v>
      </c>
      <c r="CY15">
        <v>0.5</v>
      </c>
      <c r="CZ15">
        <v>7.1428571428571397E-2</v>
      </c>
      <c r="DA15">
        <v>0.47619047619047616</v>
      </c>
      <c r="DB15">
        <v>0.4</v>
      </c>
      <c r="DC15">
        <v>6.3829787234042548E-2</v>
      </c>
      <c r="DD15">
        <v>0.37777777777777777</v>
      </c>
      <c r="DE15">
        <v>9.3023255813953543E-2</v>
      </c>
      <c r="DF15">
        <v>0.45</v>
      </c>
      <c r="DG15">
        <v>0.3</v>
      </c>
    </row>
    <row r="16" spans="1:111" x14ac:dyDescent="0.25">
      <c r="A16">
        <v>175.60511</v>
      </c>
      <c r="B16">
        <v>6.1380520000000001</v>
      </c>
      <c r="C16">
        <v>186.694031</v>
      </c>
      <c r="D16">
        <v>4.5396700000000001</v>
      </c>
      <c r="E16">
        <v>198.03937500000001</v>
      </c>
      <c r="F16">
        <v>5.9463140000000001</v>
      </c>
      <c r="G16">
        <v>190.02709199999998</v>
      </c>
      <c r="H16">
        <v>2.4297049999999998</v>
      </c>
      <c r="I16">
        <f>SQRT((ABS($A$17-$A$16)^2+(ABS($B$17-$B$16)^2)))</f>
        <v>18.90883713352423</v>
      </c>
      <c r="J16">
        <f>SQRT((ABS($C$17-$C$16)^2+(ABS($D$17-$D$16)^2)))</f>
        <v>20.768021815599099</v>
      </c>
      <c r="K16">
        <f>SQRT((ABS($E$17-$E$16)^2+(ABS($F$17-$F$16)^2)))</f>
        <v>18.343085525930398</v>
      </c>
      <c r="L16">
        <f>SQRT((ABS($G$17-$G$16)^2+(ABS($H$17-$H$16)^2)))</f>
        <v>20.525552753817578</v>
      </c>
      <c r="M16">
        <f>ABS($B$16-$D$16)</f>
        <v>1.598382</v>
      </c>
      <c r="N16">
        <f>ABS($F$16-$H$16)</f>
        <v>3.5166090000000003</v>
      </c>
      <c r="Q16">
        <f>SQRT((ABS($A$16-$E$17)^2+(ABS($B$16-$F$17)^2)))</f>
        <v>4.1266762168568594</v>
      </c>
      <c r="R16">
        <f>SQRT((ABS($C$16-$G$16)^2+(ABS($D$16-$H$16)^2)))</f>
        <v>3.9447747630182777</v>
      </c>
      <c r="S16">
        <v>19</v>
      </c>
      <c r="T16">
        <v>0</v>
      </c>
      <c r="U16">
        <v>0</v>
      </c>
      <c r="V16">
        <v>18</v>
      </c>
      <c r="W16">
        <v>23</v>
      </c>
      <c r="X16">
        <v>3</v>
      </c>
      <c r="Y16">
        <v>18</v>
      </c>
      <c r="Z16">
        <v>1</v>
      </c>
      <c r="AA16">
        <v>19</v>
      </c>
      <c r="AB16">
        <v>0</v>
      </c>
      <c r="AC16">
        <v>18</v>
      </c>
      <c r="AD16">
        <v>2</v>
      </c>
      <c r="AE16">
        <v>20</v>
      </c>
      <c r="AF16">
        <v>18</v>
      </c>
      <c r="AG16">
        <v>1</v>
      </c>
      <c r="AH16">
        <v>2</v>
      </c>
      <c r="AI16">
        <v>21</v>
      </c>
      <c r="AJ16">
        <v>1</v>
      </c>
      <c r="AK16">
        <v>2</v>
      </c>
      <c r="AL16">
        <v>19</v>
      </c>
      <c r="AM16">
        <v>19</v>
      </c>
      <c r="AN16">
        <v>0</v>
      </c>
      <c r="AO16">
        <v>13</v>
      </c>
      <c r="AP16">
        <v>4</v>
      </c>
      <c r="AQ16">
        <v>18</v>
      </c>
      <c r="AR16">
        <v>2</v>
      </c>
      <c r="AS16">
        <v>13</v>
      </c>
      <c r="AT16">
        <v>6</v>
      </c>
      <c r="AU16">
        <v>23</v>
      </c>
      <c r="AV16">
        <v>19</v>
      </c>
      <c r="AW16">
        <v>1</v>
      </c>
      <c r="AX16">
        <v>6</v>
      </c>
      <c r="AY16">
        <f>(19/200)</f>
        <v>9.5000000000000001E-2</v>
      </c>
      <c r="AZ16">
        <f>(23/200)</f>
        <v>0.115</v>
      </c>
      <c r="BA16">
        <f>(19/200)</f>
        <v>9.5000000000000001E-2</v>
      </c>
      <c r="BB16">
        <f>(20/200)</f>
        <v>0.1</v>
      </c>
      <c r="BC16">
        <f>(21/200)</f>
        <v>0.105</v>
      </c>
      <c r="BD16">
        <f>(19/200)</f>
        <v>9.5000000000000001E-2</v>
      </c>
      <c r="BE16">
        <f>(18/200)</f>
        <v>0.09</v>
      </c>
      <c r="BF16">
        <f>(23/200)</f>
        <v>0.115</v>
      </c>
      <c r="BG16">
        <f>(0.095+0.105)</f>
        <v>0.2</v>
      </c>
      <c r="BH16">
        <f>(0.115+0.095)</f>
        <v>0.21000000000000002</v>
      </c>
      <c r="BI16">
        <f>(0.095+0.09)</f>
        <v>0.185</v>
      </c>
      <c r="BJ16">
        <f>(0.1+0.115)</f>
        <v>0.21500000000000002</v>
      </c>
      <c r="BK16">
        <f>((0.095/0.2)*100)</f>
        <v>47.5</v>
      </c>
      <c r="BL16">
        <f>((0.115/0.21)*100)</f>
        <v>54.761904761904766</v>
      </c>
      <c r="BM16">
        <f>((0.095/0.185)*100)</f>
        <v>51.351351351351347</v>
      </c>
      <c r="BN16">
        <f>((0.1/0.215)*100)</f>
        <v>46.511627906976749</v>
      </c>
      <c r="BO16">
        <f>((0.105/0.2)*100)</f>
        <v>52.499999999999993</v>
      </c>
      <c r="BP16">
        <f>((0.095/0.21)*100)</f>
        <v>45.238095238095241</v>
      </c>
      <c r="BQ16">
        <f>((0.09/0.185)*100)</f>
        <v>48.648648648648646</v>
      </c>
      <c r="BR16">
        <f>((0.115/0.215)*100)</f>
        <v>53.488372093023258</v>
      </c>
      <c r="BS16">
        <f>((0/19)*100)</f>
        <v>0</v>
      </c>
      <c r="BT16">
        <f>((0/19)*100)</f>
        <v>0</v>
      </c>
      <c r="BU16">
        <f>((18/19)*100)</f>
        <v>94.73684210526315</v>
      </c>
      <c r="BV16">
        <f>((3/23)*100)</f>
        <v>13.043478260869565</v>
      </c>
      <c r="BW16">
        <f>((18/23)*100)</f>
        <v>78.260869565217391</v>
      </c>
      <c r="BX16">
        <f>((1/23)*100)</f>
        <v>4.3478260869565215</v>
      </c>
      <c r="BY16">
        <f>((0/19)*100)</f>
        <v>0</v>
      </c>
      <c r="BZ16">
        <f>((18/19)*100)</f>
        <v>94.73684210526315</v>
      </c>
      <c r="CA16">
        <f>((2/19)*100)</f>
        <v>10.526315789473683</v>
      </c>
      <c r="CB16">
        <f>((18/20)*100)</f>
        <v>90</v>
      </c>
      <c r="CC16">
        <f>((1/20)*100)</f>
        <v>5</v>
      </c>
      <c r="CD16">
        <f>((2/20)*100)</f>
        <v>10</v>
      </c>
      <c r="CE16">
        <f>((1/21)*100)</f>
        <v>4.7619047619047619</v>
      </c>
      <c r="CF16">
        <f>((2/21)*100)</f>
        <v>9.5238095238095237</v>
      </c>
      <c r="CG16">
        <f>((19/21)*100)</f>
        <v>90.476190476190482</v>
      </c>
      <c r="CH16">
        <f>((0/19)*100)</f>
        <v>0</v>
      </c>
      <c r="CI16">
        <f>((13/19)*100)</f>
        <v>68.421052631578945</v>
      </c>
      <c r="CJ16">
        <f>((4/19)*100)</f>
        <v>21.052631578947366</v>
      </c>
      <c r="CK16">
        <f>((2/18)*100)</f>
        <v>11.111111111111111</v>
      </c>
      <c r="CL16">
        <f>((13/18)*100)</f>
        <v>72.222222222222214</v>
      </c>
      <c r="CM16">
        <f>((6/18)*100)</f>
        <v>33.333333333333329</v>
      </c>
      <c r="CN16">
        <f>((19/23)*100)</f>
        <v>82.608695652173907</v>
      </c>
      <c r="CO16">
        <f>((1/23)*100)</f>
        <v>4.3478260869565215</v>
      </c>
      <c r="CP16">
        <f>((6/23)*100)</f>
        <v>26.086956521739129</v>
      </c>
      <c r="CQ16">
        <f>$I16/$BG16</f>
        <v>94.54418566762115</v>
      </c>
      <c r="CR16">
        <f>$J16/$BH16</f>
        <v>98.895341979043323</v>
      </c>
      <c r="CS16">
        <f>$K16/$BI16</f>
        <v>99.151813653677834</v>
      </c>
      <c r="CT16">
        <f>$L16/$BJ16</f>
        <v>95.467687227058491</v>
      </c>
      <c r="CV16">
        <v>0.5</v>
      </c>
      <c r="CW16">
        <v>0.47499999999999998</v>
      </c>
      <c r="CX16">
        <v>9.3023255813953487E-2</v>
      </c>
      <c r="CY16">
        <v>0.47619047619047616</v>
      </c>
      <c r="CZ16">
        <v>0.1428571428571429</v>
      </c>
      <c r="DA16">
        <v>0.4285714285714286</v>
      </c>
      <c r="DB16">
        <v>0.43243243243243246</v>
      </c>
      <c r="DC16">
        <v>0.13333333333333333</v>
      </c>
      <c r="DD16">
        <v>0.32432432432432434</v>
      </c>
      <c r="DE16">
        <v>2.5000000000000022E-2</v>
      </c>
      <c r="DF16">
        <v>0.44186046511627908</v>
      </c>
      <c r="DG16">
        <v>0.41860465116279072</v>
      </c>
    </row>
    <row r="17" spans="1:111" x14ac:dyDescent="0.25">
      <c r="A17">
        <v>156.696381</v>
      </c>
      <c r="B17">
        <v>6.202</v>
      </c>
      <c r="C17">
        <v>165.92640299999999</v>
      </c>
      <c r="D17">
        <v>4.4117740000000003</v>
      </c>
      <c r="E17">
        <v>179.707436</v>
      </c>
      <c r="F17">
        <v>6.5856880000000002</v>
      </c>
      <c r="G17">
        <v>169.515885</v>
      </c>
      <c r="H17">
        <v>3.1969750000000001</v>
      </c>
      <c r="I17">
        <f>SQRT((ABS($A$18-$A$17)^2+(ABS($B$18-$B$17)^2)))</f>
        <v>31.28216049278058</v>
      </c>
      <c r="J17">
        <f>SQRT((ABS($C$18-$C$17)^2+(ABS($D$18-$D$17)^2)))</f>
        <v>17.521607625746906</v>
      </c>
      <c r="K17">
        <f>SQRT((ABS($E$18-$E$17)^2+(ABS($F$18-$F$17)^2)))</f>
        <v>20.256506089875064</v>
      </c>
      <c r="L17">
        <f>SQRT((ABS($G$18-$G$17)^2+(ABS($H$18-$H$17)^2)))</f>
        <v>18.331936000000013</v>
      </c>
      <c r="M17">
        <f>ABS($B$17-$D$17)</f>
        <v>1.7902259999999997</v>
      </c>
      <c r="N17">
        <f>ABS($F$17-$H$17)</f>
        <v>3.3887130000000001</v>
      </c>
      <c r="Q17">
        <f>SQRT((ABS($A$17-$E$18)^2+(ABS($B$17-$F$18)^2)))</f>
        <v>2.7591298232797805</v>
      </c>
      <c r="R17">
        <f>SQRT((ABS($C$17-$G$17)^2+(ABS($D$17-$H$17)^2)))</f>
        <v>3.789474586103597</v>
      </c>
      <c r="S17">
        <v>22</v>
      </c>
      <c r="T17">
        <v>3</v>
      </c>
      <c r="U17">
        <v>3</v>
      </c>
      <c r="V17">
        <v>17</v>
      </c>
      <c r="W17">
        <v>21</v>
      </c>
      <c r="X17">
        <v>0</v>
      </c>
      <c r="Y17">
        <v>19</v>
      </c>
      <c r="Z17">
        <v>0</v>
      </c>
      <c r="AA17">
        <v>22</v>
      </c>
      <c r="AB17">
        <v>2</v>
      </c>
      <c r="AC17">
        <v>19</v>
      </c>
      <c r="AD17">
        <v>2</v>
      </c>
      <c r="AE17">
        <v>17</v>
      </c>
      <c r="AF17">
        <v>17</v>
      </c>
      <c r="AG17">
        <v>0</v>
      </c>
      <c r="AH17">
        <v>2</v>
      </c>
      <c r="AI17">
        <v>22</v>
      </c>
      <c r="AJ17">
        <v>1</v>
      </c>
      <c r="AK17">
        <v>2</v>
      </c>
      <c r="AL17">
        <v>22</v>
      </c>
      <c r="AM17">
        <v>20</v>
      </c>
      <c r="AN17">
        <v>1</v>
      </c>
      <c r="AO17">
        <v>19</v>
      </c>
      <c r="AP17">
        <v>1</v>
      </c>
      <c r="AQ17">
        <v>21</v>
      </c>
      <c r="AR17">
        <v>2</v>
      </c>
      <c r="AS17">
        <v>19</v>
      </c>
      <c r="AT17">
        <v>3</v>
      </c>
      <c r="AU17">
        <v>23</v>
      </c>
      <c r="AV17">
        <v>22</v>
      </c>
      <c r="AW17">
        <v>2</v>
      </c>
      <c r="AX17">
        <v>3</v>
      </c>
      <c r="AY17">
        <f>(22/200)</f>
        <v>0.11</v>
      </c>
      <c r="AZ17">
        <f>(21/200)</f>
        <v>0.105</v>
      </c>
      <c r="BA17">
        <f>(22/200)</f>
        <v>0.11</v>
      </c>
      <c r="BB17">
        <f>(17/200)</f>
        <v>8.5000000000000006E-2</v>
      </c>
      <c r="BC17">
        <f>(22/200)</f>
        <v>0.11</v>
      </c>
      <c r="BD17">
        <f>(20/200)</f>
        <v>0.1</v>
      </c>
      <c r="BE17">
        <f>(21/200)</f>
        <v>0.105</v>
      </c>
      <c r="BF17">
        <f>(23/200)</f>
        <v>0.115</v>
      </c>
      <c r="BG17">
        <f>(0.11+0.11)</f>
        <v>0.22</v>
      </c>
      <c r="BH17">
        <f>(0.105+0.1)</f>
        <v>0.20500000000000002</v>
      </c>
      <c r="BI17">
        <f>(0.11+0.105)</f>
        <v>0.215</v>
      </c>
      <c r="BJ17">
        <f>(0.085+0.115)</f>
        <v>0.2</v>
      </c>
      <c r="BK17">
        <f>((0.11/0.22)*100)</f>
        <v>50</v>
      </c>
      <c r="BL17">
        <f>((0.105/0.205)*100)</f>
        <v>51.219512195121951</v>
      </c>
      <c r="BM17">
        <f>((0.11/0.215)*100)</f>
        <v>51.162790697674424</v>
      </c>
      <c r="BN17">
        <f>((0.085/0.2)*100)</f>
        <v>42.5</v>
      </c>
      <c r="BO17">
        <f>((0.11/0.22)*100)</f>
        <v>50</v>
      </c>
      <c r="BP17">
        <f>((0.1/0.205)*100)</f>
        <v>48.780487804878057</v>
      </c>
      <c r="BQ17">
        <f>((0.105/0.215)*100)</f>
        <v>48.837209302325576</v>
      </c>
      <c r="BR17">
        <f>((0.115/0.2)*100)</f>
        <v>57.499999999999993</v>
      </c>
      <c r="BS17">
        <f>((3/22)*100)</f>
        <v>13.636363636363635</v>
      </c>
      <c r="BT17">
        <f>((3/22)*100)</f>
        <v>13.636363636363635</v>
      </c>
      <c r="BU17">
        <f>((17/22)*100)</f>
        <v>77.272727272727266</v>
      </c>
      <c r="BV17">
        <f>((0/21)*100)</f>
        <v>0</v>
      </c>
      <c r="BW17">
        <f>((19/21)*100)</f>
        <v>90.476190476190482</v>
      </c>
      <c r="BX17">
        <f>((0/21)*100)</f>
        <v>0</v>
      </c>
      <c r="BY17">
        <f>((2/22)*100)</f>
        <v>9.0909090909090917</v>
      </c>
      <c r="BZ17">
        <f>((19/22)*100)</f>
        <v>86.36363636363636</v>
      </c>
      <c r="CA17">
        <f>((2/22)*100)</f>
        <v>9.0909090909090917</v>
      </c>
      <c r="CB17">
        <f>((17/17)*100)</f>
        <v>100</v>
      </c>
      <c r="CC17">
        <f>((0/17)*100)</f>
        <v>0</v>
      </c>
      <c r="CD17">
        <f>((2/17)*100)</f>
        <v>11.76470588235294</v>
      </c>
      <c r="CE17">
        <f>((1/22)*100)</f>
        <v>4.5454545454545459</v>
      </c>
      <c r="CF17">
        <f>((2/22)*100)</f>
        <v>9.0909090909090917</v>
      </c>
      <c r="CG17">
        <f>((22/22)*100)</f>
        <v>100</v>
      </c>
      <c r="CH17">
        <f>((1/20)*100)</f>
        <v>5</v>
      </c>
      <c r="CI17">
        <f>((19/20)*100)</f>
        <v>95</v>
      </c>
      <c r="CJ17">
        <f>((1/20)*100)</f>
        <v>5</v>
      </c>
      <c r="CK17">
        <f>((2/21)*100)</f>
        <v>9.5238095238095237</v>
      </c>
      <c r="CL17">
        <f>((19/21)*100)</f>
        <v>90.476190476190482</v>
      </c>
      <c r="CM17">
        <f>((3/21)*100)</f>
        <v>14.285714285714285</v>
      </c>
      <c r="CN17">
        <f>((22/23)*100)</f>
        <v>95.652173913043484</v>
      </c>
      <c r="CO17">
        <f>((2/23)*100)</f>
        <v>8.695652173913043</v>
      </c>
      <c r="CP17">
        <f>((3/23)*100)</f>
        <v>13.043478260869565</v>
      </c>
      <c r="CQ17">
        <f>$I17/$BG17</f>
        <v>142.19163860354809</v>
      </c>
      <c r="CR17">
        <f>$J17/$BH17</f>
        <v>85.471256710960517</v>
      </c>
      <c r="CS17">
        <f>$K17/$BI17</f>
        <v>94.216307394767739</v>
      </c>
      <c r="CT17">
        <f>$L17/$BJ17</f>
        <v>91.659680000000066</v>
      </c>
      <c r="CV17">
        <v>0.47727272727272729</v>
      </c>
      <c r="CW17">
        <v>0.45454545454545453</v>
      </c>
      <c r="CX17">
        <v>2.5000000000000001E-2</v>
      </c>
      <c r="CY17">
        <v>0.48780487804878048</v>
      </c>
      <c r="CZ17">
        <v>2.4390243902439046E-2</v>
      </c>
      <c r="DA17">
        <v>0.46341463414634143</v>
      </c>
      <c r="DB17">
        <v>0.44186046511627908</v>
      </c>
      <c r="DC17">
        <v>2.7027027027027029E-2</v>
      </c>
      <c r="DD17">
        <v>0.41860465116279066</v>
      </c>
      <c r="DE17">
        <v>0.11904761904761907</v>
      </c>
      <c r="DF17">
        <v>0.45</v>
      </c>
      <c r="DG17">
        <v>0.375</v>
      </c>
    </row>
    <row r="18" spans="1:111" x14ac:dyDescent="0.25">
      <c r="A18">
        <v>125.41642199999998</v>
      </c>
      <c r="B18">
        <v>6.5731200000000003</v>
      </c>
      <c r="C18">
        <v>148.42767699999999</v>
      </c>
      <c r="D18">
        <v>5.30694</v>
      </c>
      <c r="E18">
        <v>159.45254499999999</v>
      </c>
      <c r="F18">
        <v>6.3298959999999997</v>
      </c>
      <c r="G18">
        <v>151.18394899999998</v>
      </c>
      <c r="H18">
        <v>3.1969750000000001</v>
      </c>
      <c r="I18">
        <f>SQRT((ABS($A$19-$A$18)^2+(ABS($B$19-$B$18)^2)))</f>
        <v>19.084816976747369</v>
      </c>
      <c r="J18">
        <f>SQRT((ABS($C$19-$C$18)^2+(ABS($D$19-$D$18)^2)))</f>
        <v>31.367797383293038</v>
      </c>
      <c r="K18">
        <f>SQRT((ABS($E$19-$E$18)^2+(ABS($F$19-$F$18)^2)))</f>
        <v>31.67186627244099</v>
      </c>
      <c r="L18">
        <f>SQRT((ABS($G$19-$G$18)^2+(ABS($H$19-$H$18)^2)))</f>
        <v>31.031599933489417</v>
      </c>
      <c r="M18">
        <f>ABS($B$18-$D$18)</f>
        <v>1.2661800000000003</v>
      </c>
      <c r="N18">
        <f>ABS($F$18-$H$18)</f>
        <v>3.1329209999999996</v>
      </c>
      <c r="Q18">
        <f>SQRT((ABS($A$18-$E$19)^2+(ABS($B$18-$F$19)^2)))</f>
        <v>2.3828563591832386</v>
      </c>
      <c r="R18">
        <f>SQRT((ABS($C$18-$G$18)^2+(ABS($D$18-$H$18)^2)))</f>
        <v>3.4711651702575281</v>
      </c>
      <c r="S18">
        <v>22</v>
      </c>
      <c r="T18">
        <v>3</v>
      </c>
      <c r="U18">
        <v>3</v>
      </c>
      <c r="V18">
        <v>17</v>
      </c>
      <c r="W18">
        <v>23</v>
      </c>
      <c r="X18">
        <v>3</v>
      </c>
      <c r="Y18">
        <v>21</v>
      </c>
      <c r="Z18">
        <v>2</v>
      </c>
      <c r="AA18">
        <v>22</v>
      </c>
      <c r="AB18">
        <v>2</v>
      </c>
      <c r="AC18">
        <v>21</v>
      </c>
      <c r="AD18">
        <v>3</v>
      </c>
      <c r="AE18">
        <v>19</v>
      </c>
      <c r="AF18">
        <v>17</v>
      </c>
      <c r="AG18">
        <v>2</v>
      </c>
      <c r="AH18">
        <v>3</v>
      </c>
      <c r="AI18">
        <v>20</v>
      </c>
      <c r="AJ18">
        <v>0</v>
      </c>
      <c r="AK18">
        <v>0</v>
      </c>
      <c r="AL18">
        <v>18</v>
      </c>
      <c r="AM18">
        <v>20</v>
      </c>
      <c r="AN18">
        <v>1</v>
      </c>
      <c r="AO18">
        <v>17</v>
      </c>
      <c r="AP18">
        <v>3</v>
      </c>
      <c r="AQ18">
        <v>19</v>
      </c>
      <c r="AR18">
        <v>0</v>
      </c>
      <c r="AS18">
        <v>17</v>
      </c>
      <c r="AT18">
        <v>4</v>
      </c>
      <c r="AU18">
        <v>23</v>
      </c>
      <c r="AV18">
        <v>18</v>
      </c>
      <c r="AW18">
        <v>2</v>
      </c>
      <c r="AX18">
        <v>4</v>
      </c>
      <c r="AY18">
        <f>(22/200)</f>
        <v>0.11</v>
      </c>
      <c r="AZ18">
        <f>(23/200)</f>
        <v>0.115</v>
      </c>
      <c r="BA18">
        <f>(22/200)</f>
        <v>0.11</v>
      </c>
      <c r="BB18">
        <f>(19/200)</f>
        <v>9.5000000000000001E-2</v>
      </c>
      <c r="BC18">
        <f>(20/200)</f>
        <v>0.1</v>
      </c>
      <c r="BD18">
        <f>(20/200)</f>
        <v>0.1</v>
      </c>
      <c r="BE18">
        <f>(19/200)</f>
        <v>9.5000000000000001E-2</v>
      </c>
      <c r="BF18">
        <f>(23/200)</f>
        <v>0.115</v>
      </c>
      <c r="BG18">
        <f>(0.11+0.1)</f>
        <v>0.21000000000000002</v>
      </c>
      <c r="BH18">
        <f>(0.115+0.1)</f>
        <v>0.21500000000000002</v>
      </c>
      <c r="BI18">
        <f>(0.11+0.095)</f>
        <v>0.20500000000000002</v>
      </c>
      <c r="BJ18">
        <f>(0.095+0.115)</f>
        <v>0.21000000000000002</v>
      </c>
      <c r="BK18">
        <f>((0.11/0.21)*100)</f>
        <v>52.380952380952387</v>
      </c>
      <c r="BL18">
        <f>((0.115/0.215)*100)</f>
        <v>53.488372093023258</v>
      </c>
      <c r="BM18">
        <f>((0.11/0.205)*100)</f>
        <v>53.658536585365859</v>
      </c>
      <c r="BN18">
        <f>((0.095/0.21)*100)</f>
        <v>45.238095238095241</v>
      </c>
      <c r="BO18">
        <f>((0.1/0.21)*100)</f>
        <v>47.61904761904762</v>
      </c>
      <c r="BP18">
        <f>((0.1/0.215)*100)</f>
        <v>46.511627906976749</v>
      </c>
      <c r="BQ18">
        <f>((0.095/0.205)*100)</f>
        <v>46.341463414634148</v>
      </c>
      <c r="BR18">
        <f>((0.115/0.21)*100)</f>
        <v>54.761904761904766</v>
      </c>
      <c r="BS18">
        <f>((3/22)*100)</f>
        <v>13.636363636363635</v>
      </c>
      <c r="BT18">
        <f>((3/22)*100)</f>
        <v>13.636363636363635</v>
      </c>
      <c r="BU18">
        <f>((17/22)*100)</f>
        <v>77.272727272727266</v>
      </c>
      <c r="BV18">
        <f>((3/23)*100)</f>
        <v>13.043478260869565</v>
      </c>
      <c r="BW18">
        <f>((21/23)*100)</f>
        <v>91.304347826086953</v>
      </c>
      <c r="BX18">
        <f>((2/23)*100)</f>
        <v>8.695652173913043</v>
      </c>
      <c r="BY18">
        <f>((2/22)*100)</f>
        <v>9.0909090909090917</v>
      </c>
      <c r="BZ18">
        <f>((21/22)*100)</f>
        <v>95.454545454545453</v>
      </c>
      <c r="CA18">
        <f>((3/22)*100)</f>
        <v>13.636363636363635</v>
      </c>
      <c r="CB18">
        <f>((17/19)*100)</f>
        <v>89.473684210526315</v>
      </c>
      <c r="CC18">
        <f>((2/19)*100)</f>
        <v>10.526315789473683</v>
      </c>
      <c r="CD18">
        <f>((3/19)*100)</f>
        <v>15.789473684210526</v>
      </c>
      <c r="CE18">
        <f>((0/20)*100)</f>
        <v>0</v>
      </c>
      <c r="CF18">
        <f>((0/20)*100)</f>
        <v>0</v>
      </c>
      <c r="CG18">
        <f>((18/20)*100)</f>
        <v>90</v>
      </c>
      <c r="CH18">
        <f>((1/20)*100)</f>
        <v>5</v>
      </c>
      <c r="CI18">
        <f>((17/20)*100)</f>
        <v>85</v>
      </c>
      <c r="CJ18">
        <f>((3/20)*100)</f>
        <v>15</v>
      </c>
      <c r="CK18">
        <f>((0/19)*100)</f>
        <v>0</v>
      </c>
      <c r="CL18">
        <f>((17/19)*100)</f>
        <v>89.473684210526315</v>
      </c>
      <c r="CM18">
        <f>((4/19)*100)</f>
        <v>21.052631578947366</v>
      </c>
      <c r="CN18">
        <f>((18/23)*100)</f>
        <v>78.260869565217391</v>
      </c>
      <c r="CO18">
        <f>((2/23)*100)</f>
        <v>8.695652173913043</v>
      </c>
      <c r="CP18">
        <f>((4/23)*100)</f>
        <v>17.391304347826086</v>
      </c>
      <c r="CQ18">
        <f>$I18/$BG18</f>
        <v>90.880080841654134</v>
      </c>
      <c r="CR18">
        <f>$J18/$BH18</f>
        <v>145.89673201531645</v>
      </c>
      <c r="CS18">
        <f>$K18/$BI18</f>
        <v>154.49690864605361</v>
      </c>
      <c r="CT18">
        <f>$L18/$BJ18</f>
        <v>147.76952349280674</v>
      </c>
      <c r="CV18">
        <v>0.47619047619047616</v>
      </c>
      <c r="CW18">
        <v>0.5</v>
      </c>
      <c r="CX18">
        <v>0.11363636363636363</v>
      </c>
      <c r="CY18">
        <v>0.46511627906976744</v>
      </c>
      <c r="CZ18">
        <v>6.9767441860465129E-2</v>
      </c>
      <c r="DA18">
        <v>0.41860465116279066</v>
      </c>
      <c r="DB18">
        <v>0.48780487804878048</v>
      </c>
      <c r="DC18">
        <v>6.9767441860465115E-2</v>
      </c>
      <c r="DD18">
        <v>0.36585365853658536</v>
      </c>
      <c r="DE18">
        <v>0.11363636363636365</v>
      </c>
      <c r="DF18">
        <v>0.40476190476190477</v>
      </c>
      <c r="DG18">
        <v>0.38095238095238093</v>
      </c>
    </row>
    <row r="19" spans="1:111" x14ac:dyDescent="0.25">
      <c r="A19">
        <v>106.33884999999999</v>
      </c>
      <c r="B19">
        <v>7.0989389999999997</v>
      </c>
      <c r="C19">
        <v>117.06178699999998</v>
      </c>
      <c r="D19">
        <v>5.6528549999999997</v>
      </c>
      <c r="E19">
        <v>127.78472399999998</v>
      </c>
      <c r="F19">
        <v>6.8360839999999996</v>
      </c>
      <c r="G19">
        <v>120.153674</v>
      </c>
      <c r="H19">
        <v>3.4837289999999999</v>
      </c>
      <c r="I19">
        <f>SQRT((ABS($A$20-$A$19)^2+(ABS($B$20-$B$19)^2)))</f>
        <v>19.888200617769051</v>
      </c>
      <c r="J19">
        <f>SQRT((ABS($C$20-$C$19)^2+(ABS($D$20-$D$19)^2)))</f>
        <v>20.791662924094268</v>
      </c>
      <c r="K19">
        <f>SQRT((ABS($E$20-$E$19)^2+(ABS($F$20-$F$19)^2)))</f>
        <v>17.776596524947053</v>
      </c>
      <c r="L19">
        <f>SQRT((ABS($G$20-$G$19)^2+(ABS($H$20-$H$19)^2)))</f>
        <v>20.161071889069486</v>
      </c>
      <c r="M19">
        <f>ABS($B$19-$D$19)</f>
        <v>1.4460839999999999</v>
      </c>
      <c r="N19">
        <f>ABS($F$19-$H$19)</f>
        <v>3.3523549999999998</v>
      </c>
      <c r="Q19">
        <f>SQRT((ABS($A$19-$E$20)^2+(ABS($B$19-$F$20)^2)))</f>
        <v>3.7126189757518877</v>
      </c>
      <c r="R19">
        <f>SQRT((ABS($C$19-$G$19)^2+(ABS($D$19-$H$19)^2)))</f>
        <v>3.7768866576381512</v>
      </c>
      <c r="S19">
        <v>19</v>
      </c>
      <c r="T19">
        <v>0</v>
      </c>
      <c r="U19">
        <v>0</v>
      </c>
      <c r="V19">
        <v>19</v>
      </c>
      <c r="W19">
        <v>23</v>
      </c>
      <c r="X19">
        <v>3</v>
      </c>
      <c r="Y19">
        <v>22</v>
      </c>
      <c r="Z19">
        <v>3</v>
      </c>
      <c r="AA19">
        <v>22</v>
      </c>
      <c r="AB19">
        <v>2</v>
      </c>
      <c r="AC19">
        <v>22</v>
      </c>
      <c r="AD19">
        <v>3</v>
      </c>
      <c r="AE19">
        <v>22</v>
      </c>
      <c r="AF19">
        <v>19</v>
      </c>
      <c r="AG19">
        <v>3</v>
      </c>
      <c r="AH19">
        <v>3</v>
      </c>
      <c r="AI19">
        <v>20</v>
      </c>
      <c r="AJ19">
        <v>0</v>
      </c>
      <c r="AK19">
        <v>0</v>
      </c>
      <c r="AL19">
        <v>17</v>
      </c>
      <c r="AM19">
        <v>19</v>
      </c>
      <c r="AN19">
        <v>0</v>
      </c>
      <c r="AO19">
        <v>18</v>
      </c>
      <c r="AP19">
        <v>2</v>
      </c>
      <c r="AQ19">
        <v>19</v>
      </c>
      <c r="AR19">
        <v>0</v>
      </c>
      <c r="AS19">
        <v>18</v>
      </c>
      <c r="AT19">
        <v>3</v>
      </c>
      <c r="AU19">
        <v>22</v>
      </c>
      <c r="AV19">
        <v>17</v>
      </c>
      <c r="AW19">
        <v>2</v>
      </c>
      <c r="AX19">
        <v>3</v>
      </c>
      <c r="AY19">
        <f>(19/200)</f>
        <v>9.5000000000000001E-2</v>
      </c>
      <c r="AZ19">
        <f>(23/200)</f>
        <v>0.115</v>
      </c>
      <c r="BA19">
        <f>(22/200)</f>
        <v>0.11</v>
      </c>
      <c r="BB19">
        <f>(22/200)</f>
        <v>0.11</v>
      </c>
      <c r="BC19">
        <f>(20/200)</f>
        <v>0.1</v>
      </c>
      <c r="BD19">
        <f>(19/200)</f>
        <v>9.5000000000000001E-2</v>
      </c>
      <c r="BE19">
        <f>(19/200)</f>
        <v>9.5000000000000001E-2</v>
      </c>
      <c r="BF19">
        <f>(22/200)</f>
        <v>0.11</v>
      </c>
      <c r="BG19">
        <f>(0.095+0.1)</f>
        <v>0.19500000000000001</v>
      </c>
      <c r="BH19">
        <f>(0.115+0.095)</f>
        <v>0.21000000000000002</v>
      </c>
      <c r="BI19">
        <f>(0.11+0.095)</f>
        <v>0.20500000000000002</v>
      </c>
      <c r="BJ19">
        <f>(0.11+0.11)</f>
        <v>0.22</v>
      </c>
      <c r="BK19">
        <f>((0.095/0.195)*100)</f>
        <v>48.717948717948715</v>
      </c>
      <c r="BL19">
        <f>((0.115/0.21)*100)</f>
        <v>54.761904761904766</v>
      </c>
      <c r="BM19">
        <f>((0.11/0.205)*100)</f>
        <v>53.658536585365859</v>
      </c>
      <c r="BN19">
        <f>((0.11/0.22)*100)</f>
        <v>50</v>
      </c>
      <c r="BO19">
        <f>((0.1/0.195)*100)</f>
        <v>51.282051282051292</v>
      </c>
      <c r="BP19">
        <f>((0.095/0.21)*100)</f>
        <v>45.238095238095241</v>
      </c>
      <c r="BQ19">
        <f>((0.095/0.205)*100)</f>
        <v>46.341463414634148</v>
      </c>
      <c r="BR19">
        <f>((0.11/0.22)*100)</f>
        <v>50</v>
      </c>
      <c r="BS19">
        <f>((0/19)*100)</f>
        <v>0</v>
      </c>
      <c r="BT19">
        <f>((0/19)*100)</f>
        <v>0</v>
      </c>
      <c r="BU19">
        <f>((19/19)*100)</f>
        <v>100</v>
      </c>
      <c r="BV19">
        <f>((3/23)*100)</f>
        <v>13.043478260869565</v>
      </c>
      <c r="BW19">
        <f>((22/23)*100)</f>
        <v>95.652173913043484</v>
      </c>
      <c r="BX19">
        <f>((3/23)*100)</f>
        <v>13.043478260869565</v>
      </c>
      <c r="BY19">
        <f>((2/22)*100)</f>
        <v>9.0909090909090917</v>
      </c>
      <c r="BZ19">
        <f>((22/22)*100)</f>
        <v>100</v>
      </c>
      <c r="CA19">
        <f>((3/22)*100)</f>
        <v>13.636363636363635</v>
      </c>
      <c r="CB19">
        <f>((19/22)*100)</f>
        <v>86.36363636363636</v>
      </c>
      <c r="CC19">
        <f>((3/22)*100)</f>
        <v>13.636363636363635</v>
      </c>
      <c r="CD19">
        <f>((3/22)*100)</f>
        <v>13.636363636363635</v>
      </c>
      <c r="CE19">
        <f>((0/20)*100)</f>
        <v>0</v>
      </c>
      <c r="CF19">
        <f>((0/20)*100)</f>
        <v>0</v>
      </c>
      <c r="CG19">
        <f>((17/20)*100)</f>
        <v>85</v>
      </c>
      <c r="CH19">
        <f>((0/19)*100)</f>
        <v>0</v>
      </c>
      <c r="CI19">
        <f>((18/19)*100)</f>
        <v>94.73684210526315</v>
      </c>
      <c r="CJ19">
        <f>((2/19)*100)</f>
        <v>10.526315789473683</v>
      </c>
      <c r="CK19">
        <f>((0/19)*100)</f>
        <v>0</v>
      </c>
      <c r="CL19">
        <f>((18/19)*100)</f>
        <v>94.73684210526315</v>
      </c>
      <c r="CM19">
        <f>((3/19)*100)</f>
        <v>15.789473684210526</v>
      </c>
      <c r="CN19">
        <f>((17/22)*100)</f>
        <v>77.272727272727266</v>
      </c>
      <c r="CO19">
        <f>((2/22)*100)</f>
        <v>9.0909090909090917</v>
      </c>
      <c r="CP19">
        <f>((3/22)*100)</f>
        <v>13.636363636363635</v>
      </c>
      <c r="CQ19">
        <f>$I19/$BG19</f>
        <v>101.99077239881565</v>
      </c>
      <c r="CR19">
        <f>$J19/$BH19</f>
        <v>99.00791868616318</v>
      </c>
      <c r="CS19">
        <f>$K19/$BI19</f>
        <v>86.715104999741712</v>
      </c>
      <c r="CT19">
        <f>$L19/$BJ19</f>
        <v>91.641235859406748</v>
      </c>
      <c r="CV19">
        <v>0.48717948717948717</v>
      </c>
      <c r="CW19">
        <v>0.48717948717948717</v>
      </c>
      <c r="CX19">
        <v>0.11904761904761904</v>
      </c>
      <c r="CY19">
        <v>0.47619047619047616</v>
      </c>
      <c r="CZ19">
        <v>2.3809523809523836E-2</v>
      </c>
      <c r="DA19">
        <v>0.40476190476190477</v>
      </c>
      <c r="DB19">
        <v>0.48780487804878048</v>
      </c>
      <c r="DC19">
        <v>2.4390243902439025E-2</v>
      </c>
      <c r="DD19">
        <v>0.3902439024390244</v>
      </c>
      <c r="DE19">
        <v>0</v>
      </c>
      <c r="DF19">
        <v>0.43181818181818182</v>
      </c>
      <c r="DG19">
        <v>0.43181818181818182</v>
      </c>
    </row>
    <row r="20" spans="1:111" x14ac:dyDescent="0.25">
      <c r="A20">
        <v>86.471951999999987</v>
      </c>
      <c r="B20">
        <v>8.0192040000000002</v>
      </c>
      <c r="C20">
        <v>96.273865999999998</v>
      </c>
      <c r="D20">
        <v>6.047301</v>
      </c>
      <c r="E20">
        <v>110.02283799999999</v>
      </c>
      <c r="F20">
        <v>7.559126</v>
      </c>
      <c r="G20">
        <v>100.023596</v>
      </c>
      <c r="H20">
        <v>4.6012170000000001</v>
      </c>
      <c r="I20">
        <f>SQRT((ABS($A$21-$A$20)^2+(ABS($B$21-$B$20)^2)))</f>
        <v>17.83984908821531</v>
      </c>
      <c r="J20">
        <f>SQRT((ABS($C$21-$C$20)^2+(ABS($D$21-$D$20)^2)))</f>
        <v>19.867443076258908</v>
      </c>
      <c r="K20">
        <f>SQRT((ABS($E$21-$E$20)^2+(ABS($F$21-$F$20)^2)))</f>
        <v>20.277014776341662</v>
      </c>
      <c r="L20">
        <f>SQRT((ABS($G$21-$G$20)^2+(ABS($H$21-$H$20)^2)))</f>
        <v>20.464283390248614</v>
      </c>
      <c r="M20">
        <f>ABS($B$20-$D$20)</f>
        <v>1.9719030000000002</v>
      </c>
      <c r="N20">
        <f>ABS($F$20-$H$20)</f>
        <v>2.9579089999999999</v>
      </c>
      <c r="Q20">
        <f>SQRT((ABS($A$20-$E$21)^2+(ABS($B$20-$F$21)^2)))</f>
        <v>3.3056026087516961</v>
      </c>
      <c r="R20">
        <f>SQRT((ABS($C$20-$G$20)^2+(ABS($D$20-$H$20)^2)))</f>
        <v>4.0189095545876619</v>
      </c>
      <c r="S20">
        <v>21</v>
      </c>
      <c r="T20">
        <v>3</v>
      </c>
      <c r="U20">
        <v>2</v>
      </c>
      <c r="V20">
        <v>19</v>
      </c>
      <c r="W20">
        <v>23</v>
      </c>
      <c r="X20">
        <v>3</v>
      </c>
      <c r="Y20">
        <v>22</v>
      </c>
      <c r="Z20">
        <v>1</v>
      </c>
      <c r="AA20">
        <v>22</v>
      </c>
      <c r="AB20">
        <v>2</v>
      </c>
      <c r="AC20">
        <v>22</v>
      </c>
      <c r="AD20">
        <v>0</v>
      </c>
      <c r="AE20">
        <v>20</v>
      </c>
      <c r="AF20">
        <v>19</v>
      </c>
      <c r="AG20">
        <v>1</v>
      </c>
      <c r="AH20">
        <v>1</v>
      </c>
      <c r="AI20">
        <v>20</v>
      </c>
      <c r="AJ20">
        <v>0</v>
      </c>
      <c r="AK20">
        <v>0</v>
      </c>
      <c r="AL20">
        <v>20</v>
      </c>
      <c r="AM20">
        <v>19</v>
      </c>
      <c r="AN20">
        <v>0</v>
      </c>
      <c r="AO20">
        <v>19</v>
      </c>
      <c r="AP20">
        <v>0</v>
      </c>
      <c r="AQ20">
        <v>19</v>
      </c>
      <c r="AR20">
        <v>0</v>
      </c>
      <c r="AS20">
        <v>19</v>
      </c>
      <c r="AT20">
        <v>0</v>
      </c>
      <c r="AU20">
        <v>22</v>
      </c>
      <c r="AV20">
        <v>20</v>
      </c>
      <c r="AW20">
        <v>0</v>
      </c>
      <c r="AX20">
        <v>0</v>
      </c>
      <c r="AY20">
        <f>(21/200)</f>
        <v>0.105</v>
      </c>
      <c r="AZ20">
        <f>(23/200)</f>
        <v>0.115</v>
      </c>
      <c r="BA20">
        <f>(22/200)</f>
        <v>0.11</v>
      </c>
      <c r="BB20">
        <f>(20/200)</f>
        <v>0.1</v>
      </c>
      <c r="BC20">
        <f>(20/200)</f>
        <v>0.1</v>
      </c>
      <c r="BD20">
        <f>(19/200)</f>
        <v>9.5000000000000001E-2</v>
      </c>
      <c r="BE20">
        <f>(19/200)</f>
        <v>9.5000000000000001E-2</v>
      </c>
      <c r="BF20">
        <f>(22/200)</f>
        <v>0.11</v>
      </c>
      <c r="BG20">
        <f>(0.105+0.1)</f>
        <v>0.20500000000000002</v>
      </c>
      <c r="BH20">
        <f>(0.115+0.095)</f>
        <v>0.21000000000000002</v>
      </c>
      <c r="BI20">
        <f>(0.11+0.095)</f>
        <v>0.20500000000000002</v>
      </c>
      <c r="BJ20">
        <f>(0.1+0.11)</f>
        <v>0.21000000000000002</v>
      </c>
      <c r="BK20">
        <f>((0.105/0.205)*100)</f>
        <v>51.219512195121951</v>
      </c>
      <c r="BL20">
        <f>((0.115/0.21)*100)</f>
        <v>54.761904761904766</v>
      </c>
      <c r="BM20">
        <f>((0.11/0.205)*100)</f>
        <v>53.658536585365859</v>
      </c>
      <c r="BN20">
        <f>((0.1/0.21)*100)</f>
        <v>47.61904761904762</v>
      </c>
      <c r="BO20">
        <f>((0.1/0.205)*100)</f>
        <v>48.780487804878057</v>
      </c>
      <c r="BP20">
        <f>((0.095/0.21)*100)</f>
        <v>45.238095238095241</v>
      </c>
      <c r="BQ20">
        <f>((0.095/0.205)*100)</f>
        <v>46.341463414634148</v>
      </c>
      <c r="BR20">
        <f>((0.11/0.21)*100)</f>
        <v>52.380952380952387</v>
      </c>
      <c r="BS20">
        <f>((3/21)*100)</f>
        <v>14.285714285714285</v>
      </c>
      <c r="BT20">
        <f>((2/21)*100)</f>
        <v>9.5238095238095237</v>
      </c>
      <c r="BU20">
        <f>((19/21)*100)</f>
        <v>90.476190476190482</v>
      </c>
      <c r="BV20">
        <f>((3/23)*100)</f>
        <v>13.043478260869565</v>
      </c>
      <c r="BW20">
        <f>((22/23)*100)</f>
        <v>95.652173913043484</v>
      </c>
      <c r="BX20">
        <f>((1/23)*100)</f>
        <v>4.3478260869565215</v>
      </c>
      <c r="BY20">
        <f>((2/22)*100)</f>
        <v>9.0909090909090917</v>
      </c>
      <c r="BZ20">
        <f>((22/22)*100)</f>
        <v>100</v>
      </c>
      <c r="CA20">
        <f>((0/22)*100)</f>
        <v>0</v>
      </c>
      <c r="CB20">
        <f>((19/20)*100)</f>
        <v>95</v>
      </c>
      <c r="CC20">
        <f>((1/20)*100)</f>
        <v>5</v>
      </c>
      <c r="CD20">
        <f>((1/20)*100)</f>
        <v>5</v>
      </c>
      <c r="CE20">
        <f>((0/20)*100)</f>
        <v>0</v>
      </c>
      <c r="CF20">
        <f>((0/20)*100)</f>
        <v>0</v>
      </c>
      <c r="CG20">
        <f>((20/20)*100)</f>
        <v>100</v>
      </c>
      <c r="CH20">
        <f>((0/19)*100)</f>
        <v>0</v>
      </c>
      <c r="CI20">
        <f>((19/19)*100)</f>
        <v>100</v>
      </c>
      <c r="CJ20">
        <f>((0/19)*100)</f>
        <v>0</v>
      </c>
      <c r="CK20">
        <f>((0/19)*100)</f>
        <v>0</v>
      </c>
      <c r="CL20">
        <f>((19/19)*100)</f>
        <v>100</v>
      </c>
      <c r="CM20">
        <f>((0/19)*100)</f>
        <v>0</v>
      </c>
      <c r="CN20">
        <f>((20/22)*100)</f>
        <v>90.909090909090907</v>
      </c>
      <c r="CO20">
        <f>((0/22)*100)</f>
        <v>0</v>
      </c>
      <c r="CP20">
        <f>((0/22)*100)</f>
        <v>0</v>
      </c>
      <c r="CQ20">
        <f>$I20/$BG20</f>
        <v>87.023654088855167</v>
      </c>
      <c r="CR20">
        <f>$J20/$BH20</f>
        <v>94.606871791709082</v>
      </c>
      <c r="CS20">
        <f>$K20/$BI20</f>
        <v>98.912267201666637</v>
      </c>
      <c r="CT20">
        <f>$L20/$BJ20</f>
        <v>97.44896852499339</v>
      </c>
      <c r="CV20">
        <v>0.43902439024390244</v>
      </c>
      <c r="CW20">
        <v>0.46341463414634149</v>
      </c>
      <c r="CX20">
        <v>0</v>
      </c>
      <c r="CY20">
        <v>0.45238095238095233</v>
      </c>
      <c r="CZ20">
        <v>0</v>
      </c>
      <c r="DA20">
        <v>0.45238095238095233</v>
      </c>
      <c r="DB20">
        <v>0.46341463414634143</v>
      </c>
      <c r="DC20">
        <v>0</v>
      </c>
      <c r="DD20">
        <v>0.46341463414634143</v>
      </c>
      <c r="DE20">
        <v>2.3809523809523808E-2</v>
      </c>
      <c r="DF20">
        <v>0.45238095238095238</v>
      </c>
      <c r="DG20">
        <v>0.47619047619047616</v>
      </c>
    </row>
    <row r="21" spans="1:111" x14ac:dyDescent="0.25">
      <c r="A21">
        <v>68.644216</v>
      </c>
      <c r="B21">
        <v>7.3619029999999999</v>
      </c>
      <c r="C21">
        <v>76.406858</v>
      </c>
      <c r="D21">
        <v>6.1787830000000001</v>
      </c>
      <c r="E21">
        <v>89.76117099999999</v>
      </c>
      <c r="F21">
        <v>8.3479089999999996</v>
      </c>
      <c r="G21">
        <v>79.564484999999991</v>
      </c>
      <c r="H21">
        <v>5.0612950000000003</v>
      </c>
      <c r="I21">
        <f>SQRT((ABS($A$22-$A$21)^2+(ABS($B$22-$B$21)^2)))</f>
        <v>21.091224989455053</v>
      </c>
      <c r="J21">
        <f>SQRT((ABS($C$22-$C$21)^2+(ABS($D$22-$D$21)^2)))</f>
        <v>18.997914637014169</v>
      </c>
      <c r="K21">
        <f>SQRT((ABS($E$22-$E$21)^2+(ABS($F$22-$F$21)^2)))</f>
        <v>19.371897319884493</v>
      </c>
      <c r="L21">
        <f>SQRT((ABS($G$22-$G$21)^2+(ABS($H$22-$H$21)^2)))</f>
        <v>16.056265153525835</v>
      </c>
      <c r="M21">
        <f>ABS($B$21-$D$21)</f>
        <v>1.1831199999999997</v>
      </c>
      <c r="N21">
        <f>ABS($F$21-$H$21)</f>
        <v>3.2866139999999993</v>
      </c>
      <c r="Q21">
        <f>SQRT((ABS($A$21-$E$22)^2+(ABS($B$21-$F$22)^2)))</f>
        <v>2.2301698684658451</v>
      </c>
      <c r="R21">
        <f>SQRT((ABS($C$21-$G$21)^2+(ABS($D$21-$H$21)^2)))</f>
        <v>3.3495354455913646</v>
      </c>
      <c r="S21">
        <v>21</v>
      </c>
      <c r="T21">
        <v>2</v>
      </c>
      <c r="U21">
        <v>0</v>
      </c>
      <c r="V21">
        <v>20</v>
      </c>
      <c r="W21">
        <v>22</v>
      </c>
      <c r="X21">
        <v>2</v>
      </c>
      <c r="Y21">
        <v>20</v>
      </c>
      <c r="Z21">
        <v>1</v>
      </c>
      <c r="AA21">
        <v>22</v>
      </c>
      <c r="AB21">
        <v>0</v>
      </c>
      <c r="AC21">
        <v>20</v>
      </c>
      <c r="AD21">
        <v>1</v>
      </c>
      <c r="AE21">
        <v>21</v>
      </c>
      <c r="AF21">
        <v>20</v>
      </c>
      <c r="AG21">
        <v>1</v>
      </c>
      <c r="AH21">
        <v>1</v>
      </c>
      <c r="AI21">
        <v>22</v>
      </c>
      <c r="AJ21">
        <v>2</v>
      </c>
      <c r="AK21">
        <v>0</v>
      </c>
      <c r="AL21">
        <v>21</v>
      </c>
      <c r="AM21">
        <v>20</v>
      </c>
      <c r="AN21">
        <v>2</v>
      </c>
      <c r="AO21">
        <v>18</v>
      </c>
      <c r="AP21">
        <v>1</v>
      </c>
      <c r="AQ21">
        <v>19</v>
      </c>
      <c r="AR21">
        <v>0</v>
      </c>
      <c r="AS21">
        <v>18</v>
      </c>
      <c r="AT21">
        <v>0</v>
      </c>
      <c r="AU21">
        <v>22</v>
      </c>
      <c r="AV21">
        <v>21</v>
      </c>
      <c r="AW21">
        <v>1</v>
      </c>
      <c r="AX21">
        <v>1</v>
      </c>
      <c r="AY21">
        <f>(21/200)</f>
        <v>0.105</v>
      </c>
      <c r="AZ21">
        <f>(22/200)</f>
        <v>0.11</v>
      </c>
      <c r="BA21">
        <f>(22/200)</f>
        <v>0.11</v>
      </c>
      <c r="BB21">
        <f>(21/200)</f>
        <v>0.105</v>
      </c>
      <c r="BC21">
        <f>(22/200)</f>
        <v>0.11</v>
      </c>
      <c r="BD21">
        <f>(20/200)</f>
        <v>0.1</v>
      </c>
      <c r="BE21">
        <f>(19/200)</f>
        <v>9.5000000000000001E-2</v>
      </c>
      <c r="BF21">
        <f>(22/200)</f>
        <v>0.11</v>
      </c>
      <c r="BG21">
        <f>(0.105+0.11)</f>
        <v>0.215</v>
      </c>
      <c r="BH21">
        <f>(0.11+0.1)</f>
        <v>0.21000000000000002</v>
      </c>
      <c r="BI21">
        <f>(0.11+0.095)</f>
        <v>0.20500000000000002</v>
      </c>
      <c r="BJ21">
        <f>(0.105+0.11)</f>
        <v>0.215</v>
      </c>
      <c r="BK21">
        <f>((0.105/0.215)*100)</f>
        <v>48.837209302325576</v>
      </c>
      <c r="BL21">
        <f>((0.11/0.21)*100)</f>
        <v>52.380952380952387</v>
      </c>
      <c r="BM21">
        <f>((0.11/0.205)*100)</f>
        <v>53.658536585365859</v>
      </c>
      <c r="BN21">
        <f>((0.105/0.215)*100)</f>
        <v>48.837209302325576</v>
      </c>
      <c r="BO21">
        <f>((0.11/0.215)*100)</f>
        <v>51.162790697674424</v>
      </c>
      <c r="BP21">
        <f>((0.1/0.21)*100)</f>
        <v>47.61904761904762</v>
      </c>
      <c r="BQ21">
        <f>((0.095/0.205)*100)</f>
        <v>46.341463414634148</v>
      </c>
      <c r="BR21">
        <f>((0.11/0.215)*100)</f>
        <v>51.162790697674424</v>
      </c>
      <c r="BS21">
        <f>((2/21)*100)</f>
        <v>9.5238095238095237</v>
      </c>
      <c r="BT21">
        <f>((0/21)*100)</f>
        <v>0</v>
      </c>
      <c r="BU21">
        <f>((20/21)*100)</f>
        <v>95.238095238095227</v>
      </c>
      <c r="BV21">
        <f>((2/22)*100)</f>
        <v>9.0909090909090917</v>
      </c>
      <c r="BW21">
        <f>((20/22)*100)</f>
        <v>90.909090909090907</v>
      </c>
      <c r="BX21">
        <f>((1/22)*100)</f>
        <v>4.5454545454545459</v>
      </c>
      <c r="BY21">
        <f>((0/22)*100)</f>
        <v>0</v>
      </c>
      <c r="BZ21">
        <f>((20/22)*100)</f>
        <v>90.909090909090907</v>
      </c>
      <c r="CA21">
        <f>((1/22)*100)</f>
        <v>4.5454545454545459</v>
      </c>
      <c r="CB21">
        <f>((20/21)*100)</f>
        <v>95.238095238095227</v>
      </c>
      <c r="CC21">
        <f>((1/21)*100)</f>
        <v>4.7619047619047619</v>
      </c>
      <c r="CD21">
        <f>((1/21)*100)</f>
        <v>4.7619047619047619</v>
      </c>
      <c r="CE21">
        <f>((2/22)*100)</f>
        <v>9.0909090909090917</v>
      </c>
      <c r="CF21">
        <f>((0/22)*100)</f>
        <v>0</v>
      </c>
      <c r="CG21">
        <f>((21/22)*100)</f>
        <v>95.454545454545453</v>
      </c>
      <c r="CH21">
        <f>((2/20)*100)</f>
        <v>10</v>
      </c>
      <c r="CI21">
        <f>((18/20)*100)</f>
        <v>90</v>
      </c>
      <c r="CJ21">
        <f>((1/20)*100)</f>
        <v>5</v>
      </c>
      <c r="CK21">
        <f>((0/19)*100)</f>
        <v>0</v>
      </c>
      <c r="CL21">
        <f>((18/19)*100)</f>
        <v>94.73684210526315</v>
      </c>
      <c r="CM21">
        <f>((0/19)*100)</f>
        <v>0</v>
      </c>
      <c r="CN21">
        <f>((21/22)*100)</f>
        <v>95.454545454545453</v>
      </c>
      <c r="CO21">
        <f>((1/22)*100)</f>
        <v>4.5454545454545459</v>
      </c>
      <c r="CP21">
        <f>((1/22)*100)</f>
        <v>4.5454545454545459</v>
      </c>
      <c r="CQ21">
        <f>$I21/$BG21</f>
        <v>98.098720881186296</v>
      </c>
      <c r="CR21">
        <f>$J21/$BH21</f>
        <v>90.466260176257933</v>
      </c>
      <c r="CS21">
        <f>$K21/$BI21</f>
        <v>94.497060096997515</v>
      </c>
      <c r="CT21">
        <f>$L21/$BJ21</f>
        <v>74.680303039655044</v>
      </c>
      <c r="CV21">
        <v>0.44186046511627908</v>
      </c>
      <c r="CW21">
        <v>0.48837209302325579</v>
      </c>
      <c r="CX21">
        <v>2.3255813953488413E-2</v>
      </c>
      <c r="CY21">
        <v>0.4285714285714286</v>
      </c>
      <c r="CZ21">
        <v>2.3809523809523808E-2</v>
      </c>
      <c r="DA21">
        <v>0.45238095238095233</v>
      </c>
      <c r="DB21">
        <v>0.46341463414634143</v>
      </c>
      <c r="DC21">
        <v>2.4390243902439046E-2</v>
      </c>
      <c r="DD21">
        <v>0.48780487804878048</v>
      </c>
      <c r="DE21">
        <v>2.3255813953488372E-2</v>
      </c>
      <c r="DF21">
        <v>0.46511627906976744</v>
      </c>
      <c r="DG21">
        <v>0.48837209302325579</v>
      </c>
    </row>
    <row r="22" spans="1:111" x14ac:dyDescent="0.25">
      <c r="A22">
        <v>47.554757999999993</v>
      </c>
      <c r="B22">
        <v>7.6349099999999996</v>
      </c>
      <c r="C22">
        <v>57.412086999999993</v>
      </c>
      <c r="D22">
        <v>6.5243770000000003</v>
      </c>
      <c r="E22">
        <v>70.393352999999991</v>
      </c>
      <c r="F22">
        <v>8.7454409999999996</v>
      </c>
      <c r="G22">
        <v>63.513062999999988</v>
      </c>
      <c r="H22">
        <v>4.666957</v>
      </c>
      <c r="I22">
        <f>SQRT((ABS($A$23-$A$22)^2+(ABS($B$23-$B$22)^2)))</f>
        <v>21.822320710209002</v>
      </c>
      <c r="J22">
        <f>SQRT((ABS($C$23-$C$22)^2+(ABS($D$23-$D$22)^2)))</f>
        <v>21.242997531014897</v>
      </c>
      <c r="K22">
        <f>SQRT((ABS($E$23-$E$22)^2+(ABS($F$23-$F$22)^2)))</f>
        <v>19.023741714695795</v>
      </c>
      <c r="L22">
        <f>SQRT((ABS($G$23-$G$22)^2+(ABS($H$23-$H$22)^2)))</f>
        <v>23.250741355869167</v>
      </c>
      <c r="M22">
        <f>ABS($B$22-$D$22)</f>
        <v>1.1105329999999993</v>
      </c>
      <c r="N22">
        <f>ABS($F$22-$H$22)</f>
        <v>4.0784839999999996</v>
      </c>
      <c r="Q22">
        <f>SQRT((ABS($A$22-$E$23)^2+(ABS($B$22-$F$23)^2)))</f>
        <v>3.8936083604364988</v>
      </c>
      <c r="R22">
        <f>SQRT((ABS($C$22-$G$22)^2+(ABS($D$22-$H$22)^2)))</f>
        <v>6.3774538186470586</v>
      </c>
      <c r="S22">
        <v>22</v>
      </c>
      <c r="T22">
        <v>0</v>
      </c>
      <c r="U22">
        <v>0</v>
      </c>
      <c r="V22">
        <v>21</v>
      </c>
      <c r="W22">
        <v>22</v>
      </c>
      <c r="X22">
        <v>0</v>
      </c>
      <c r="Y22">
        <v>22</v>
      </c>
      <c r="Z22">
        <v>0</v>
      </c>
      <c r="AA22">
        <v>23</v>
      </c>
      <c r="AB22">
        <v>0</v>
      </c>
      <c r="AC22">
        <v>22</v>
      </c>
      <c r="AD22">
        <v>1</v>
      </c>
      <c r="AE22">
        <v>23</v>
      </c>
      <c r="AF22">
        <v>21</v>
      </c>
      <c r="AG22">
        <v>2</v>
      </c>
      <c r="AH22">
        <v>1</v>
      </c>
      <c r="AI22">
        <v>23</v>
      </c>
      <c r="AJ22">
        <v>1</v>
      </c>
      <c r="AK22">
        <v>0</v>
      </c>
      <c r="AL22">
        <v>22</v>
      </c>
      <c r="AM22">
        <v>20</v>
      </c>
      <c r="AN22">
        <v>1</v>
      </c>
      <c r="AO22">
        <v>19</v>
      </c>
      <c r="AP22">
        <v>0</v>
      </c>
      <c r="AQ22">
        <v>21</v>
      </c>
      <c r="AR22">
        <v>0</v>
      </c>
      <c r="AS22">
        <v>19</v>
      </c>
      <c r="AT22">
        <v>1</v>
      </c>
      <c r="AU22">
        <v>23</v>
      </c>
      <c r="AV22">
        <v>22</v>
      </c>
      <c r="AW22">
        <v>1</v>
      </c>
      <c r="AX22">
        <v>1</v>
      </c>
      <c r="AY22">
        <f>(22/200)</f>
        <v>0.11</v>
      </c>
      <c r="AZ22">
        <f>(22/200)</f>
        <v>0.11</v>
      </c>
      <c r="BA22">
        <f>(23/200)</f>
        <v>0.115</v>
      </c>
      <c r="BB22">
        <f>(23/200)</f>
        <v>0.115</v>
      </c>
      <c r="BC22">
        <f>(23/200)</f>
        <v>0.115</v>
      </c>
      <c r="BD22">
        <f>(20/200)</f>
        <v>0.1</v>
      </c>
      <c r="BE22">
        <f>(21/200)</f>
        <v>0.105</v>
      </c>
      <c r="BF22">
        <f>(23/200)</f>
        <v>0.115</v>
      </c>
      <c r="BG22">
        <f>(0.11+0.115)</f>
        <v>0.22500000000000001</v>
      </c>
      <c r="BH22">
        <f>(0.11+0.1)</f>
        <v>0.21000000000000002</v>
      </c>
      <c r="BI22">
        <f>(0.115+0.105)</f>
        <v>0.22</v>
      </c>
      <c r="BJ22">
        <f>(0.115+0.115)</f>
        <v>0.23</v>
      </c>
      <c r="BK22">
        <f>((0.11/0.225)*100)</f>
        <v>48.888888888888886</v>
      </c>
      <c r="BL22">
        <f>((0.11/0.21)*100)</f>
        <v>52.380952380952387</v>
      </c>
      <c r="BM22">
        <f>((0.115/0.22)*100)</f>
        <v>52.272727272727273</v>
      </c>
      <c r="BN22">
        <f>((0.115/0.23)*100)</f>
        <v>50</v>
      </c>
      <c r="BO22">
        <f>((0.115/0.225)*100)</f>
        <v>51.111111111111107</v>
      </c>
      <c r="BP22">
        <f>((0.1/0.21)*100)</f>
        <v>47.61904761904762</v>
      </c>
      <c r="BQ22">
        <f>((0.105/0.22)*100)</f>
        <v>47.727272727272727</v>
      </c>
      <c r="BR22">
        <f>((0.115/0.23)*100)</f>
        <v>50</v>
      </c>
      <c r="BS22">
        <f>((0/22)*100)</f>
        <v>0</v>
      </c>
      <c r="BT22">
        <f>((0/22)*100)</f>
        <v>0</v>
      </c>
      <c r="BU22">
        <f>((21/22)*100)</f>
        <v>95.454545454545453</v>
      </c>
      <c r="BV22">
        <f>((0/22)*100)</f>
        <v>0</v>
      </c>
      <c r="BW22">
        <f>((22/22)*100)</f>
        <v>100</v>
      </c>
      <c r="BX22">
        <f>((0/22)*100)</f>
        <v>0</v>
      </c>
      <c r="BY22">
        <f>((0/23)*100)</f>
        <v>0</v>
      </c>
      <c r="BZ22">
        <f>((22/23)*100)</f>
        <v>95.652173913043484</v>
      </c>
      <c r="CA22">
        <f>((1/23)*100)</f>
        <v>4.3478260869565215</v>
      </c>
      <c r="CB22">
        <f>((21/23)*100)</f>
        <v>91.304347826086953</v>
      </c>
      <c r="CC22">
        <f>((2/23)*100)</f>
        <v>8.695652173913043</v>
      </c>
      <c r="CD22">
        <f>((1/23)*100)</f>
        <v>4.3478260869565215</v>
      </c>
      <c r="CE22">
        <f>((1/23)*100)</f>
        <v>4.3478260869565215</v>
      </c>
      <c r="CF22">
        <f>((0/23)*100)</f>
        <v>0</v>
      </c>
      <c r="CG22">
        <f>((22/23)*100)</f>
        <v>95.652173913043484</v>
      </c>
      <c r="CH22">
        <f>((1/20)*100)</f>
        <v>5</v>
      </c>
      <c r="CI22">
        <f>((19/20)*100)</f>
        <v>95</v>
      </c>
      <c r="CJ22">
        <f>((0/20)*100)</f>
        <v>0</v>
      </c>
      <c r="CK22">
        <f>((0/21)*100)</f>
        <v>0</v>
      </c>
      <c r="CL22">
        <f>((19/21)*100)</f>
        <v>90.476190476190482</v>
      </c>
      <c r="CM22">
        <f>((1/21)*100)</f>
        <v>4.7619047619047619</v>
      </c>
      <c r="CN22">
        <f>((22/23)*100)</f>
        <v>95.652173913043484</v>
      </c>
      <c r="CO22">
        <f>((1/23)*100)</f>
        <v>4.3478260869565215</v>
      </c>
      <c r="CP22">
        <f>((1/23)*100)</f>
        <v>4.3478260869565215</v>
      </c>
      <c r="CQ22">
        <f>$I22/$BG22</f>
        <v>96.988092045373335</v>
      </c>
      <c r="CR22">
        <f>$J22/$BH22</f>
        <v>101.15713110007093</v>
      </c>
      <c r="CS22">
        <f>$K22/$BI22</f>
        <v>86.471553248617255</v>
      </c>
      <c r="CT22">
        <f>$L22/$BJ22</f>
        <v>101.09017980812681</v>
      </c>
      <c r="CV22">
        <v>0.48888888888888887</v>
      </c>
      <c r="CW22">
        <v>0.48888888888888887</v>
      </c>
      <c r="CX22">
        <v>2.2222222222222254E-2</v>
      </c>
      <c r="CY22">
        <v>0.45238095238095233</v>
      </c>
      <c r="CZ22">
        <v>4.7619047619047616E-2</v>
      </c>
      <c r="DA22">
        <v>0.47619047619047616</v>
      </c>
      <c r="DB22">
        <v>0.47727272727272729</v>
      </c>
      <c r="DC22">
        <v>4.5454545454545414E-2</v>
      </c>
      <c r="DD22">
        <v>0.5</v>
      </c>
      <c r="DE22">
        <v>4.3478260869565216E-2</v>
      </c>
      <c r="DF22">
        <v>0.47826086956521741</v>
      </c>
      <c r="DG22">
        <v>0.47826086956521741</v>
      </c>
    </row>
    <row r="23" spans="1:111" x14ac:dyDescent="0.25">
      <c r="A23">
        <v>25.757286999999998</v>
      </c>
      <c r="B23">
        <v>6.5937859999999997</v>
      </c>
      <c r="C23">
        <v>36.170109999999994</v>
      </c>
      <c r="D23">
        <v>6.3161529999999999</v>
      </c>
      <c r="E23">
        <v>51.372776999999992</v>
      </c>
      <c r="F23">
        <v>8.3984000000000005</v>
      </c>
      <c r="G23">
        <v>40.265759999999993</v>
      </c>
      <c r="H23">
        <v>5.0668030000000002</v>
      </c>
      <c r="M23">
        <f>ABS($B$23-$D$23)</f>
        <v>0.2776329999999998</v>
      </c>
      <c r="N23">
        <f>ABS($F$23-$H$23)</f>
        <v>3.3315970000000004</v>
      </c>
      <c r="O23">
        <v>2.2206425000000003</v>
      </c>
      <c r="P23">
        <v>3.0195295</v>
      </c>
      <c r="R23">
        <f>SQRT((ABS($C$23-$G$23)^2+(ABS($D$23-$H$23)^2)))</f>
        <v>4.281965009782307</v>
      </c>
      <c r="AM23">
        <v>22</v>
      </c>
      <c r="AN23">
        <v>0</v>
      </c>
      <c r="AO23">
        <v>22</v>
      </c>
      <c r="AP23">
        <v>1</v>
      </c>
      <c r="AQ23">
        <v>23</v>
      </c>
      <c r="AR23">
        <v>1</v>
      </c>
      <c r="AS23">
        <v>22</v>
      </c>
      <c r="AT23">
        <v>1</v>
      </c>
      <c r="BD23">
        <f>(22/200)</f>
        <v>0.11</v>
      </c>
      <c r="BE23">
        <f>(23/200)</f>
        <v>0.115</v>
      </c>
      <c r="CH23">
        <f>((0/22)*100)</f>
        <v>0</v>
      </c>
      <c r="CI23">
        <f>((22/22)*100)</f>
        <v>100</v>
      </c>
      <c r="CJ23">
        <f>((1/22)*100)</f>
        <v>4.5454545454545459</v>
      </c>
      <c r="CK23">
        <f>((1/23)*100)</f>
        <v>4.3478260869565215</v>
      </c>
      <c r="CL23">
        <f>((22/23)*100)</f>
        <v>95.652173913043484</v>
      </c>
      <c r="CM23">
        <f>((1/23)*100)</f>
        <v>4.3478260869565215</v>
      </c>
    </row>
    <row r="24" spans="1:111" x14ac:dyDescent="0.25">
      <c r="A24" t="s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43"/>
  <sheetViews>
    <sheetView workbookViewId="0">
      <selection sqref="A1:K1048576"/>
    </sheetView>
  </sheetViews>
  <sheetFormatPr defaultRowHeight="15" x14ac:dyDescent="0.25"/>
  <cols>
    <col min="1" max="1" width="6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5" bestFit="1" customWidth="1"/>
    <col min="11" max="11" width="14.85546875" bestFit="1" customWidth="1"/>
    <col min="12" max="12" width="6.28515625" bestFit="1" customWidth="1"/>
    <col min="14" max="14" width="6" bestFit="1" customWidth="1"/>
    <col min="16" max="16" width="12" bestFit="1" customWidth="1"/>
    <col min="17" max="17" width="4" bestFit="1" customWidth="1"/>
    <col min="18" max="18" width="9" bestFit="1" customWidth="1"/>
    <col min="19" max="19" width="12" bestFit="1" customWidth="1"/>
    <col min="20" max="20" width="5" bestFit="1" customWidth="1"/>
    <col min="21" max="21" width="12" bestFit="1" customWidth="1"/>
    <col min="22" max="22" width="5" bestFit="1" customWidth="1"/>
    <col min="23" max="23" width="7.42578125" bestFit="1" customWidth="1"/>
    <col min="24" max="24" width="4.7109375" bestFit="1" customWidth="1"/>
    <col min="25" max="25" width="12.28515625" bestFit="1" customWidth="1"/>
    <col min="26" max="26" width="7.42578125" bestFit="1" customWidth="1"/>
    <col min="27" max="27" width="12" bestFit="1" customWidth="1"/>
    <col min="28" max="28" width="11" bestFit="1" customWidth="1"/>
    <col min="29" max="33" width="5" bestFit="1" customWidth="1"/>
    <col min="34" max="34" width="9.28515625" bestFit="1" customWidth="1"/>
    <col min="35" max="46" width="12" bestFit="1" customWidth="1"/>
    <col min="47" max="47" width="5.5703125" bestFit="1" customWidth="1"/>
    <col min="48" max="48" width="7.5703125" bestFit="1" customWidth="1"/>
    <col min="49" max="49" width="12.42578125" bestFit="1" customWidth="1"/>
    <col min="50" max="50" width="6.85546875" bestFit="1" customWidth="1"/>
    <col min="51" max="51" width="9.7109375" bestFit="1" customWidth="1"/>
    <col min="52" max="52" width="12.42578125" bestFit="1" customWidth="1"/>
    <col min="53" max="53" width="12" bestFit="1" customWidth="1"/>
    <col min="55" max="55" width="12.5703125" bestFit="1" customWidth="1"/>
    <col min="57" max="57" width="9.5703125" bestFit="1" customWidth="1"/>
    <col min="58" max="58" width="9.28515625" bestFit="1" customWidth="1"/>
    <col min="60" max="60" width="9.28515625" bestFit="1" customWidth="1"/>
    <col min="61" max="61" width="9" bestFit="1" customWidth="1"/>
    <col min="62" max="62" width="9.5703125" bestFit="1" customWidth="1"/>
    <col min="63" max="63" width="9.28515625" bestFit="1" customWidth="1"/>
    <col min="64" max="64" width="9.42578125" bestFit="1" customWidth="1"/>
    <col min="65" max="65" width="9.28515625" bestFit="1" customWidth="1"/>
    <col min="66" max="66" width="9" bestFit="1" customWidth="1"/>
    <col min="67" max="67" width="9.42578125" bestFit="1" customWidth="1"/>
    <col min="69" max="69" width="5.5703125" bestFit="1" customWidth="1"/>
    <col min="70" max="70" width="5.28515625" bestFit="1" customWidth="1"/>
    <col min="71" max="71" width="5.7109375" bestFit="1" customWidth="1"/>
    <col min="72" max="72" width="5.42578125" bestFit="1" customWidth="1"/>
  </cols>
  <sheetData>
    <row r="1" spans="1:72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182</v>
      </c>
      <c r="R1" t="s">
        <v>206</v>
      </c>
      <c r="S1" t="s">
        <v>213</v>
      </c>
      <c r="T1" t="s">
        <v>214</v>
      </c>
      <c r="U1" t="s">
        <v>214</v>
      </c>
      <c r="V1" t="s">
        <v>215</v>
      </c>
      <c r="W1" t="s">
        <v>215</v>
      </c>
      <c r="X1" t="s">
        <v>216</v>
      </c>
      <c r="Z1" t="s">
        <v>189</v>
      </c>
      <c r="AA1" t="s">
        <v>190</v>
      </c>
      <c r="AB1" t="s">
        <v>191</v>
      </c>
      <c r="AC1" t="s">
        <v>129</v>
      </c>
      <c r="AD1" t="s">
        <v>130</v>
      </c>
      <c r="AE1" t="s">
        <v>131</v>
      </c>
      <c r="AF1" t="s">
        <v>132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207</v>
      </c>
      <c r="AV1" t="s">
        <v>208</v>
      </c>
      <c r="AW1" t="s">
        <v>209</v>
      </c>
      <c r="AX1" t="s">
        <v>210</v>
      </c>
      <c r="AY1" t="s">
        <v>211</v>
      </c>
      <c r="AZ1" t="s">
        <v>209</v>
      </c>
      <c r="BA1" t="s">
        <v>212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Q1" t="s">
        <v>267</v>
      </c>
      <c r="BR1" t="s">
        <v>268</v>
      </c>
      <c r="BS1" t="s">
        <v>269</v>
      </c>
      <c r="BT1" t="s">
        <v>270</v>
      </c>
    </row>
    <row r="2" spans="1:72" x14ac:dyDescent="0.25">
      <c r="A2">
        <v>1</v>
      </c>
      <c r="Q2" t="str">
        <f>CONCATENATE(C2,E2,G2,I2)</f>
        <v/>
      </c>
      <c r="R2" t="s">
        <v>22</v>
      </c>
      <c r="S2">
        <v>78</v>
      </c>
      <c r="T2" t="s">
        <v>227</v>
      </c>
      <c r="U2">
        <f>(U$6/U$4)*100</f>
        <v>91.025641025641022</v>
      </c>
      <c r="V2" t="str">
        <f>CONCATENATE($R$3,$R$4,$R$5,$R$6)</f>
        <v>2314</v>
      </c>
      <c r="W2">
        <f>(W$6/W$4)*100</f>
        <v>100</v>
      </c>
      <c r="X2">
        <f>(X$8/X$6)*100</f>
        <v>100</v>
      </c>
      <c r="Y2" t="s">
        <v>183</v>
      </c>
      <c r="Z2">
        <f>COUNTIF(P:P,0)</f>
        <v>1</v>
      </c>
      <c r="AA2">
        <f>(Z2/Z7)*100</f>
        <v>0.11001100110011</v>
      </c>
      <c r="AB2">
        <f>(1/200)</f>
        <v>5.0000000000000001E-3</v>
      </c>
      <c r="AC2">
        <v>2392</v>
      </c>
      <c r="AD2">
        <v>2362</v>
      </c>
      <c r="AE2">
        <v>2382</v>
      </c>
      <c r="AF2">
        <v>2404</v>
      </c>
      <c r="AG2">
        <v>2350</v>
      </c>
      <c r="AI2">
        <f>1-(($AC$3-$AD$3)/($AC$3-$AC$2))</f>
        <v>0.48</v>
      </c>
      <c r="AJ2">
        <f>(($AC$3-$AE$3)/($AC$3-$AC$2))</f>
        <v>0.16</v>
      </c>
      <c r="AK2">
        <f>1-(($AC$3-$AF$2)/($AC$3-$AC$2))</f>
        <v>0.24</v>
      </c>
      <c r="AL2">
        <f>(($AD$3-$AC$2)/($AD$3-$AD$2))</f>
        <v>0.44444444444444442</v>
      </c>
      <c r="AM2">
        <f>1-(($AD$3-$AE$2)/($AD$3-$AD$2))</f>
        <v>0.37037037037037035</v>
      </c>
      <c r="AN2">
        <f>(($AD$3-$AF$2)/($AD$3-$AD$2))</f>
        <v>0.22222222222222221</v>
      </c>
      <c r="AO2">
        <f>1-(($AE$3-$AC$2)/($AE$3-$AE$2))</f>
        <v>0.19230769230769229</v>
      </c>
      <c r="AP2">
        <f>(($AE$3-$AD$3)/($AE$3-$AE$2))</f>
        <v>0.34615384615384615</v>
      </c>
      <c r="AQ2">
        <f>1-(($AE$3-$AF$2)/($AE$3-$AE$2))</f>
        <v>0.42307692307692313</v>
      </c>
      <c r="AR2">
        <f>(($AF$3-$AC$3)/($AF$3-$AF$2))</f>
        <v>0.24</v>
      </c>
      <c r="AS2">
        <f>1-(($AF$3-$AD$3)/($AF$3-$AF$2))</f>
        <v>0.24</v>
      </c>
      <c r="AT2">
        <f>(($AF$3-$AE$3)/($AF$3-$AF$2))</f>
        <v>0.4</v>
      </c>
      <c r="AU2" t="s">
        <v>22</v>
      </c>
      <c r="AV2">
        <v>2350</v>
      </c>
      <c r="AW2">
        <f>($AV$6-$AV$3)/200</f>
        <v>0.21</v>
      </c>
      <c r="AX2">
        <f>($AV$47-$AV$2)/200</f>
        <v>2.4849999999999999</v>
      </c>
      <c r="AY2">
        <f>SUM($AX:$AX)</f>
        <v>4.6500000000000004</v>
      </c>
      <c r="AZ2">
        <f>AVERAGE($AW:$AW)</f>
        <v>0.1607692307692308</v>
      </c>
      <c r="BA2">
        <f>AY4/AY2</f>
        <v>16.774193548387096</v>
      </c>
      <c r="BQ2">
        <f>COUNTIF($AU:$AU,1)</f>
        <v>21</v>
      </c>
      <c r="BR2">
        <f>COUNTIF($AU:$AU,2)</f>
        <v>21</v>
      </c>
      <c r="BS2">
        <v>21</v>
      </c>
      <c r="BT2">
        <v>21</v>
      </c>
    </row>
    <row r="3" spans="1:72" x14ac:dyDescent="0.25">
      <c r="A3">
        <v>2348</v>
      </c>
      <c r="Q3" t="str">
        <f>CONCATENATE(C3,E3,G3,I3)</f>
        <v/>
      </c>
      <c r="R3">
        <v>2</v>
      </c>
      <c r="S3" t="s">
        <v>217</v>
      </c>
      <c r="T3" t="s">
        <v>228</v>
      </c>
      <c r="U3" t="s">
        <v>221</v>
      </c>
      <c r="V3" t="str">
        <f>CONCATENATE($R$7,$R$8,$R$9,$R$10)</f>
        <v>2314</v>
      </c>
      <c r="W3" t="s">
        <v>221</v>
      </c>
      <c r="X3" t="s">
        <v>223</v>
      </c>
      <c r="Y3" t="s">
        <v>184</v>
      </c>
      <c r="Z3">
        <f>COUNTIF(P:P,1)</f>
        <v>85</v>
      </c>
      <c r="AA3">
        <f>(Z3/Z7)*100</f>
        <v>9.3509350935093511</v>
      </c>
      <c r="AB3">
        <f>(85/200)</f>
        <v>0.42499999999999999</v>
      </c>
      <c r="AC3">
        <v>2442</v>
      </c>
      <c r="AD3">
        <v>2416</v>
      </c>
      <c r="AE3">
        <v>2434</v>
      </c>
      <c r="AF3">
        <v>2454</v>
      </c>
      <c r="AG3">
        <v>2847</v>
      </c>
      <c r="AI3">
        <f>1-(($AC$4-$AD$4)/($AC$4-$AC$3))</f>
        <v>0.46938775510204078</v>
      </c>
      <c r="AJ3">
        <f>(($AC$4-$AE$4)/($AC$4-$AC$3))</f>
        <v>0.18367346938775511</v>
      </c>
      <c r="AK3">
        <f>1-(($AC$4-$AF$3)/($AC$4-$AC$3))</f>
        <v>0.24489795918367352</v>
      </c>
      <c r="AL3">
        <f>(($AD$4-$AC$3)/($AD$4-$AD$3))</f>
        <v>0.46938775510204084</v>
      </c>
      <c r="AM3">
        <f>1-(($AD$4-$AE$3)/($AD$4-$AD$3))</f>
        <v>0.36734693877551017</v>
      </c>
      <c r="AN3">
        <f>(($AD$4-$AF$3)/($AD$4-$AD$3))</f>
        <v>0.22448979591836735</v>
      </c>
      <c r="AO3">
        <f>1-(($AE$4-$AC$3)/($AE$4-$AE$3))</f>
        <v>0.16666666666666663</v>
      </c>
      <c r="AP3">
        <f>(($AE$4-$AD$4)/($AE$4-$AE$3))</f>
        <v>0.35416666666666669</v>
      </c>
      <c r="AQ3">
        <f>1-(($AE$4-$AF$3)/($AE$4-$AE$3))</f>
        <v>0.41666666666666663</v>
      </c>
      <c r="AR3">
        <f>(($AF$4-$AC$4)/($AF$4-$AF$3))</f>
        <v>0.13953488372093023</v>
      </c>
      <c r="AS3">
        <f>1-(($AF$4-$AD$4)/($AF$4-$AF$3))</f>
        <v>0.2558139534883721</v>
      </c>
      <c r="AT3">
        <f>(($AF$4-$AE$4)/($AF$4-$AF$3))</f>
        <v>0.34883720930232559</v>
      </c>
      <c r="AU3">
        <v>2</v>
      </c>
      <c r="AV3">
        <v>2362</v>
      </c>
      <c r="AW3">
        <f>($AV$7-$AV$4)/200</f>
        <v>0.17</v>
      </c>
      <c r="AX3">
        <f>($AV$89-$AV$48)/200</f>
        <v>2.165</v>
      </c>
      <c r="AY3" t="s">
        <v>213</v>
      </c>
      <c r="AZ3">
        <f>STDEV($AW:$AW)</f>
        <v>4.0732552818855391E-2</v>
      </c>
    </row>
    <row r="4" spans="1:72" x14ac:dyDescent="0.25">
      <c r="A4">
        <v>2349</v>
      </c>
      <c r="Q4" t="str">
        <f>CONCATENATE(C4,E4,G4,I4)</f>
        <v/>
      </c>
      <c r="R4">
        <v>3</v>
      </c>
      <c r="S4">
        <f xml:space="preserve"> (S$12/S$2)*100</f>
        <v>41.025641025641022</v>
      </c>
      <c r="T4" t="s">
        <v>229</v>
      </c>
      <c r="U4">
        <v>78</v>
      </c>
      <c r="V4" t="str">
        <f>CONCATENATE($R$11,$R$12,$R$13,$R$14)</f>
        <v>2314</v>
      </c>
      <c r="W4">
        <v>21</v>
      </c>
      <c r="X4">
        <f>(X$10/(X$8+X$10))*100</f>
        <v>0</v>
      </c>
      <c r="Y4" t="s">
        <v>185</v>
      </c>
      <c r="Z4">
        <f>COUNTIF(P:P,2)</f>
        <v>761</v>
      </c>
      <c r="AA4">
        <f>(Z4/Z7)*100</f>
        <v>83.71837183718371</v>
      </c>
      <c r="AB4">
        <f>(761/200)</f>
        <v>3.8050000000000002</v>
      </c>
      <c r="AC4">
        <v>2491</v>
      </c>
      <c r="AD4">
        <v>2465</v>
      </c>
      <c r="AE4">
        <v>2482</v>
      </c>
      <c r="AF4">
        <v>2497</v>
      </c>
      <c r="AG4">
        <v>3687</v>
      </c>
      <c r="AI4">
        <f>1-(($AC$5-$AD$5)/($AC$5-$AC$4))</f>
        <v>0.46511627906976749</v>
      </c>
      <c r="AJ4">
        <f>(($AC$5-$AE$5)/($AC$5-$AC$4))</f>
        <v>0.20930232558139536</v>
      </c>
      <c r="AK4">
        <f>1-(($AC$5-$AF$4)/($AC$5-$AC$4))</f>
        <v>0.13953488372093026</v>
      </c>
      <c r="AL4">
        <f>(($AD$5-$AC$4)/($AD$5-$AD$4))</f>
        <v>0.43478260869565216</v>
      </c>
      <c r="AM4">
        <f>1-(($AD$5-$AE$4)/($AD$5-$AD$4))</f>
        <v>0.36956521739130432</v>
      </c>
      <c r="AN4">
        <f>(($AD$5-$AF$4)/($AD$5-$AD$4))</f>
        <v>0.30434782608695654</v>
      </c>
      <c r="AO4">
        <f>1-(($AE$5-$AC$4)/($AE$5-$AE$4))</f>
        <v>0.20930232558139539</v>
      </c>
      <c r="AP4">
        <f>(($AE$5-$AD$5)/($AE$5-$AE$4))</f>
        <v>0.32558139534883723</v>
      </c>
      <c r="AQ4">
        <f>1-(($AE$5-$AF$4)/($AE$5-$AE$4))</f>
        <v>0.34883720930232553</v>
      </c>
      <c r="AR4">
        <f>(($AF$5-$AC$5)/($AF$5-$AF$4))</f>
        <v>9.7560975609756101E-2</v>
      </c>
      <c r="AS4">
        <f>1-(($AF$5-$AD$5)/($AF$5-$AF$4))</f>
        <v>0.34146341463414631</v>
      </c>
      <c r="AT4">
        <f>(($AF$5-$AE$5)/($AF$5-$AF$4))</f>
        <v>0.31707317073170732</v>
      </c>
      <c r="AU4">
        <v>3</v>
      </c>
      <c r="AV4">
        <v>2382</v>
      </c>
      <c r="AW4">
        <f>($AV$8-$AV$5)/200</f>
        <v>0.21</v>
      </c>
      <c r="AY4">
        <f>COUNTA($T:$T)-1</f>
        <v>78</v>
      </c>
    </row>
    <row r="5" spans="1:72" x14ac:dyDescent="0.25">
      <c r="A5">
        <v>2350</v>
      </c>
      <c r="J5">
        <v>211.029819</v>
      </c>
      <c r="K5" t="s">
        <v>22</v>
      </c>
      <c r="Q5" t="str">
        <f>CONCATENATE(C5,E5,G5,I5)</f>
        <v/>
      </c>
      <c r="R5">
        <v>1</v>
      </c>
      <c r="S5" t="s">
        <v>218</v>
      </c>
      <c r="T5" t="s">
        <v>230</v>
      </c>
      <c r="U5" t="s">
        <v>222</v>
      </c>
      <c r="V5" t="str">
        <f>CONCATENATE($R$15,$R$16,$R$17,$R$18)</f>
        <v>2314</v>
      </c>
      <c r="W5" t="s">
        <v>222</v>
      </c>
      <c r="X5" t="s">
        <v>224</v>
      </c>
      <c r="Y5" t="s">
        <v>186</v>
      </c>
      <c r="Z5">
        <f>COUNTIF(P:P,3)</f>
        <v>62</v>
      </c>
      <c r="AA5">
        <f>(Z5/Z7)*100</f>
        <v>6.8206820682068212</v>
      </c>
      <c r="AB5">
        <f>(62/200)</f>
        <v>0.31</v>
      </c>
      <c r="AC5">
        <v>2534</v>
      </c>
      <c r="AD5">
        <v>2511</v>
      </c>
      <c r="AE5">
        <v>2525</v>
      </c>
      <c r="AF5">
        <v>2538</v>
      </c>
      <c r="AG5">
        <v>4120</v>
      </c>
      <c r="AI5">
        <f>1-(($AC$6-$AD$6)/($AC$6-$AC$5))</f>
        <v>0.48936170212765961</v>
      </c>
      <c r="AJ5">
        <f>(($AC$6-$AE$6)/($AC$6-$AC$5))</f>
        <v>0.31914893617021278</v>
      </c>
      <c r="AK5">
        <f>1-(($AC$6-$AF$5)/($AC$6-$AC$5))</f>
        <v>8.5106382978723416E-2</v>
      </c>
      <c r="AL5">
        <f>(($AD$6-$AC$5)/($AD$6-$AD$5))</f>
        <v>0.5</v>
      </c>
      <c r="AM5">
        <f>1-(($AD$6-$AE$5)/($AD$6-$AD$5))</f>
        <v>0.30434782608695654</v>
      </c>
      <c r="AN5">
        <f>(($AD$6-$AF$5)/($AD$6-$AD$5))</f>
        <v>0.41304347826086957</v>
      </c>
      <c r="AO5">
        <f>1-(($AE$6-$AC$5)/($AE$6-$AE$5))</f>
        <v>0.21951219512195119</v>
      </c>
      <c r="AP5">
        <f>(($AE$6-$AD$6)/($AE$6-$AE$5))</f>
        <v>0.21951219512195122</v>
      </c>
      <c r="AQ5">
        <f>1-(($AE$6-$AF$5)/($AE$6-$AE$5))</f>
        <v>0.31707317073170727</v>
      </c>
      <c r="AR5">
        <f>(($AF$6-$AC$6)/($AF$6-$AF$5))</f>
        <v>2.2727272727272728E-2</v>
      </c>
      <c r="AS5">
        <f>1-(($AF$6-$AD$6)/($AF$6-$AF$5))</f>
        <v>0.43181818181818177</v>
      </c>
      <c r="AT5">
        <f>(($AF$6-$AE$6)/($AF$6-$AF$5))</f>
        <v>0.36363636363636365</v>
      </c>
      <c r="AU5">
        <v>1</v>
      </c>
      <c r="AV5">
        <v>2392</v>
      </c>
      <c r="AW5">
        <f>($AV$9-$AV$6)/200</f>
        <v>0.19</v>
      </c>
    </row>
    <row r="6" spans="1:72" x14ac:dyDescent="0.25">
      <c r="A6">
        <v>2351</v>
      </c>
      <c r="Q6" t="str">
        <f>CONCATENATE(C6,E6,G6,I6)</f>
        <v/>
      </c>
      <c r="R6">
        <v>4</v>
      </c>
      <c r="S6">
        <f xml:space="preserve"> (S$14/S$2)*100</f>
        <v>50</v>
      </c>
      <c r="T6" t="s">
        <v>227</v>
      </c>
      <c r="U6">
        <v>71</v>
      </c>
      <c r="V6" t="str">
        <f>CONCATENATE($R$19,$R$20,$R$21,$R$22)</f>
        <v>2314</v>
      </c>
      <c r="W6">
        <v>21</v>
      </c>
      <c r="X6">
        <f>COUNTIF($R:$R,1)+COUNTIF($R:$R,2)</f>
        <v>42</v>
      </c>
      <c r="Y6" t="s">
        <v>187</v>
      </c>
      <c r="Z6">
        <f>COUNTIF(P:P,4)</f>
        <v>0</v>
      </c>
      <c r="AA6">
        <f>(Z6/Z7)*100</f>
        <v>0</v>
      </c>
      <c r="AB6">
        <f>(0/200)</f>
        <v>0</v>
      </c>
      <c r="AC6">
        <v>2581</v>
      </c>
      <c r="AD6">
        <v>2557</v>
      </c>
      <c r="AE6">
        <v>2566</v>
      </c>
      <c r="AF6">
        <v>2582</v>
      </c>
      <c r="AI6">
        <f>(($AC$7-$AD$7)/($AC$7-$AC$6))</f>
        <v>0.47727272727272729</v>
      </c>
      <c r="AJ6">
        <f>(($AC$7-$AE$7)/($AC$7-$AC$6))</f>
        <v>0.38636363636363635</v>
      </c>
      <c r="AK6">
        <f>1-(($AC$7-$AF$6)/($AC$7-$AC$6))</f>
        <v>2.2727272727272707E-2</v>
      </c>
      <c r="AL6">
        <f>(($AD$7-$AC$6)/($AD$7-$AD$6))</f>
        <v>0.48936170212765956</v>
      </c>
      <c r="AM6">
        <f>1-(($AD$7-$AE$6)/($AD$7-$AD$6))</f>
        <v>0.19148936170212771</v>
      </c>
      <c r="AN6">
        <f>(($AD$7-$AF$6)/($AD$7-$AD$6))</f>
        <v>0.46808510638297873</v>
      </c>
      <c r="AO6">
        <f>1-(($AE$7-$AC$6)/($AE$7-$AE$6))</f>
        <v>0.3571428571428571</v>
      </c>
      <c r="AP6">
        <f>(($AE$7-$AD$7)/($AE$7-$AE$6))</f>
        <v>9.5238095238095233E-2</v>
      </c>
      <c r="AQ6">
        <f>1-(($AE$7-$AF$6)/($AE$7-$AE$6))</f>
        <v>0.38095238095238093</v>
      </c>
      <c r="AR6">
        <f>1-(($AF$8-$AC$7)/($AF$8-$AF$7))</f>
        <v>0</v>
      </c>
      <c r="AS6">
        <f>(($AF$7-$AD$7)/($AF$7-$AF$6))</f>
        <v>0.48837209302325579</v>
      </c>
      <c r="AT6">
        <f>(($AF$7-$AE$7)/($AF$7-$AF$6))</f>
        <v>0.39534883720930231</v>
      </c>
      <c r="AU6">
        <v>4</v>
      </c>
      <c r="AV6">
        <v>2404</v>
      </c>
      <c r="AW6">
        <f>($AV$10-$AV$7)/200</f>
        <v>0.19</v>
      </c>
    </row>
    <row r="7" spans="1:72" x14ac:dyDescent="0.25">
      <c r="A7">
        <v>2352</v>
      </c>
      <c r="Q7" t="str">
        <f>CONCATENATE(C7,E7,G7,I7)</f>
        <v/>
      </c>
      <c r="R7">
        <v>2</v>
      </c>
      <c r="S7" t="s">
        <v>219</v>
      </c>
      <c r="T7" t="s">
        <v>228</v>
      </c>
      <c r="V7" t="str">
        <f>CONCATENATE($R$23,$R$24,$R$25,$R$26)</f>
        <v>2314</v>
      </c>
      <c r="X7" t="s">
        <v>225</v>
      </c>
      <c r="Y7" t="s">
        <v>188</v>
      </c>
      <c r="Z7">
        <f>COUNT(P:P)</f>
        <v>909</v>
      </c>
      <c r="AC7">
        <v>2625</v>
      </c>
      <c r="AD7">
        <v>2604</v>
      </c>
      <c r="AE7">
        <v>2608</v>
      </c>
      <c r="AF7">
        <v>2625</v>
      </c>
      <c r="AI7">
        <f>(($AC$8-$AD$8)/($AC$8-$AC$7))</f>
        <v>0.47619047619047616</v>
      </c>
      <c r="AJ7">
        <f>(($AC$8-$AE$8)/($AC$8-$AC$7))</f>
        <v>0.38095238095238093</v>
      </c>
      <c r="AK7">
        <f>1-(($AC$8-$AF$7)/($AC$8-$AC$7))</f>
        <v>0</v>
      </c>
      <c r="AL7">
        <f>1-(($AD$8-$AC$7)/($AD$8-$AD$7))</f>
        <v>0.48837209302325579</v>
      </c>
      <c r="AM7">
        <f>1-(($AD$8-$AE$7)/($AD$8-$AD$7))</f>
        <v>9.3023255813953543E-2</v>
      </c>
      <c r="AN7">
        <f>1-(($AD$8-$AF$7)/($AD$8-$AD$7))</f>
        <v>0.48837209302325579</v>
      </c>
      <c r="AO7">
        <f>1-(($AE$8-$AC$7)/($AE$8-$AE$7))</f>
        <v>0.39534883720930236</v>
      </c>
      <c r="AP7">
        <f>(($AE$8-$AD$8)/($AE$8-$AE$7))</f>
        <v>9.3023255813953487E-2</v>
      </c>
      <c r="AQ7">
        <f>1-(($AE$8-$AF$7)/($AE$8-$AE$7))</f>
        <v>0.39534883720930236</v>
      </c>
      <c r="AR7">
        <f>(($AF$8-$AC$8)/($AF$8-$AF$7))</f>
        <v>2.3255813953488372E-2</v>
      </c>
      <c r="AS7">
        <f>(($AF$8-$AD$8)/($AF$8-$AF$7))</f>
        <v>0.48837209302325579</v>
      </c>
      <c r="AT7">
        <f>(($AF$8-$AE$8)/($AF$8-$AF$7))</f>
        <v>0.39534883720930231</v>
      </c>
      <c r="AU7">
        <v>2</v>
      </c>
      <c r="AV7">
        <v>2416</v>
      </c>
      <c r="AW7">
        <f>($AV$11-$AV$8)/200</f>
        <v>0.155</v>
      </c>
    </row>
    <row r="8" spans="1:72" x14ac:dyDescent="0.25">
      <c r="A8">
        <v>2353</v>
      </c>
      <c r="Q8" t="str">
        <f>CONCATENATE(C8,E8,G8,I8)</f>
        <v/>
      </c>
      <c r="R8">
        <v>3</v>
      </c>
      <c r="S8">
        <f xml:space="preserve"> (S$16/S$2)*100</f>
        <v>0</v>
      </c>
      <c r="T8" t="s">
        <v>229</v>
      </c>
      <c r="V8" t="str">
        <f>CONCATENATE($R$27,$R$28,$R$29,$R$30)</f>
        <v>2314</v>
      </c>
      <c r="X8">
        <f>COUNTIF($R:$R,3)+COUNTIF($R:$R,4)</f>
        <v>42</v>
      </c>
      <c r="AC8">
        <v>2667</v>
      </c>
      <c r="AD8">
        <v>2647</v>
      </c>
      <c r="AE8">
        <v>2651</v>
      </c>
      <c r="AF8">
        <v>2668</v>
      </c>
      <c r="AI8">
        <f>(($AC$9-$AD$9)/($AC$9-$AC$8))</f>
        <v>0.47619047619047616</v>
      </c>
      <c r="AJ8">
        <f>(($AC$9-$AE$9)/($AC$9-$AC$8))</f>
        <v>0.40476190476190477</v>
      </c>
      <c r="AK8">
        <f>1-(($AC$9-$AF$8)/($AC$9-$AC$8))</f>
        <v>2.3809523809523836E-2</v>
      </c>
      <c r="AL8">
        <f>1-(($AD$9-$AC$8)/($AD$9-$AD$8))</f>
        <v>0.47619047619047616</v>
      </c>
      <c r="AM8">
        <f>1-(($AD$9-$AE$8)/($AD$9-$AD$8))</f>
        <v>9.5238095238095233E-2</v>
      </c>
      <c r="AN8">
        <f>(($AD$9-$AF$8)/($AD$9-$AD$8))</f>
        <v>0.5</v>
      </c>
      <c r="AO8">
        <f>1-(($AE$9-$AC$8)/($AE$9-$AE$8))</f>
        <v>0.3902439024390244</v>
      </c>
      <c r="AP8">
        <f>(($AE$9-$AD$9)/($AE$9-$AE$8))</f>
        <v>7.3170731707317069E-2</v>
      </c>
      <c r="AQ8">
        <f>1-(($AE$9-$AF$8)/($AE$9-$AE$8))</f>
        <v>0.41463414634146345</v>
      </c>
      <c r="AR8">
        <f>(($AF$9-$AC$9)/($AF$9-$AF$8))</f>
        <v>2.3809523809523808E-2</v>
      </c>
      <c r="AS8">
        <f>(($AF$9-$AD$9)/($AF$9-$AF$8))</f>
        <v>0.5</v>
      </c>
      <c r="AT8">
        <f>(($AF$9-$AE$9)/($AF$9-$AF$8))</f>
        <v>0.42857142857142855</v>
      </c>
      <c r="AU8">
        <v>3</v>
      </c>
      <c r="AV8">
        <v>2434</v>
      </c>
      <c r="AW8">
        <f>($AV$12-$AV$9)/200</f>
        <v>0.2</v>
      </c>
    </row>
    <row r="9" spans="1:72" x14ac:dyDescent="0.25">
      <c r="A9">
        <v>2354</v>
      </c>
      <c r="Q9" t="str">
        <f>CONCATENATE(C9,E9,G9,I9)</f>
        <v/>
      </c>
      <c r="R9">
        <v>1</v>
      </c>
      <c r="S9" t="s">
        <v>220</v>
      </c>
      <c r="T9" t="s">
        <v>230</v>
      </c>
      <c r="V9" t="str">
        <f>CONCATENATE($R$31,$R$32,$R$33,$R$34)</f>
        <v>2314</v>
      </c>
      <c r="X9" t="s">
        <v>226</v>
      </c>
      <c r="AC9">
        <v>2709</v>
      </c>
      <c r="AD9">
        <v>2689</v>
      </c>
      <c r="AE9">
        <v>2692</v>
      </c>
      <c r="AF9">
        <v>2710</v>
      </c>
      <c r="AI9">
        <f>1-(($AC$10-$AD$10)/($AC$10-$AC$9))</f>
        <v>0.47499999999999998</v>
      </c>
      <c r="AJ9">
        <f>(($AC$10-$AE$10)/($AC$10-$AC$9))</f>
        <v>0.4</v>
      </c>
      <c r="AK9">
        <f>1-(($AC$10-$AF$9)/($AC$10-$AC$9))</f>
        <v>2.5000000000000022E-2</v>
      </c>
      <c r="AL9">
        <f>(($AD$10-$AC$9)/($AD$10-$AD$9))</f>
        <v>0.48717948717948717</v>
      </c>
      <c r="AM9">
        <f>1-(($AD$10-$AE$9)/($AD$10-$AD$9))</f>
        <v>7.6923076923076872E-2</v>
      </c>
      <c r="AN9">
        <f>(($AD$10-$AF$9)/($AD$10-$AD$9))</f>
        <v>0.46153846153846156</v>
      </c>
      <c r="AO9">
        <f>1-(($AE$10-$AC$9)/($AE$10-$AE$9))</f>
        <v>0.41463414634146345</v>
      </c>
      <c r="AP9">
        <f>(($AE$10-$AD$10)/($AE$10-$AE$9))</f>
        <v>0.12195121951219512</v>
      </c>
      <c r="AQ9">
        <f>1-(($AE$10-$AF$9)/($AE$10-$AE$9))</f>
        <v>0.43902439024390238</v>
      </c>
      <c r="AR9">
        <f>1-(($AF$11-$AC$10)/($AF$11-$AF$10))</f>
        <v>2.2222222222222254E-2</v>
      </c>
      <c r="AS9">
        <f>1-(($AF$10-$AD$10)/($AF$10-$AF$9))</f>
        <v>0.47368421052631582</v>
      </c>
      <c r="AT9">
        <f>(($AF$10-$AE$10)/($AF$10-$AF$9))</f>
        <v>0.39473684210526316</v>
      </c>
      <c r="AU9">
        <v>1</v>
      </c>
      <c r="AV9">
        <v>2442</v>
      </c>
      <c r="AW9">
        <f>($AV$13-$AV$10)/200</f>
        <v>0.185</v>
      </c>
    </row>
    <row r="10" spans="1:72" x14ac:dyDescent="0.25">
      <c r="A10">
        <v>2355</v>
      </c>
      <c r="Q10" t="str">
        <f>CONCATENATE(C10,E10,G10,I10)</f>
        <v/>
      </c>
      <c r="R10">
        <v>4</v>
      </c>
      <c r="S10">
        <f xml:space="preserve"> (S$18/S$2)*100</f>
        <v>8.9743589743589745</v>
      </c>
      <c r="T10" t="s">
        <v>227</v>
      </c>
      <c r="V10" t="str">
        <f>CONCATENATE($R$35,$R$36,$R$37,$R$38)</f>
        <v>2341</v>
      </c>
      <c r="X10">
        <v>0</v>
      </c>
      <c r="AC10">
        <v>2749</v>
      </c>
      <c r="AD10">
        <v>2728</v>
      </c>
      <c r="AE10">
        <v>2733</v>
      </c>
      <c r="AF10">
        <v>2748</v>
      </c>
      <c r="AI10">
        <f>(($AC$11-$AD$11)/($AC$11-$AC$10))</f>
        <v>0.45</v>
      </c>
      <c r="AJ10">
        <f>(($AC$11-$AE$11)/($AC$11-$AC$10))</f>
        <v>0.45</v>
      </c>
      <c r="AK10">
        <f>(($AC$10-$AF$10)/($AC$10-$AC$9))</f>
        <v>2.5000000000000001E-2</v>
      </c>
      <c r="AL10">
        <f>1-(($AD$11-$AC$10)/($AD$11-$AD$10))</f>
        <v>0.48837209302325579</v>
      </c>
      <c r="AM10">
        <f>1-(($AD$11-$AE$10)/($AD$11-$AD$10))</f>
        <v>0.11627906976744184</v>
      </c>
      <c r="AN10">
        <f>1-(($AD$11-$AF$10)/($AD$11-$AD$10))</f>
        <v>0.46511627906976749</v>
      </c>
      <c r="AO10">
        <f>1-(($AE$11-$AC$10)/($AE$11-$AE$10))</f>
        <v>0.42105263157894735</v>
      </c>
      <c r="AP10">
        <f>1-(($AE$12-$AD$11)/($AE$12-$AE$11))</f>
        <v>0</v>
      </c>
      <c r="AQ10">
        <f>1-(($AE$11-$AF$10)/($AE$11-$AE$10))</f>
        <v>0.39473684210526316</v>
      </c>
      <c r="AR10">
        <f>(($AF$11-$AC$11)/($AF$11-$AF$10))</f>
        <v>8.8888888888888892E-2</v>
      </c>
      <c r="AS10">
        <f>(($AF$11-$AD$11)/($AF$11-$AF$10))</f>
        <v>0.48888888888888887</v>
      </c>
      <c r="AT10">
        <f>(($AF$11-$AE$11)/($AF$11-$AF$10))</f>
        <v>0.48888888888888887</v>
      </c>
      <c r="AU10">
        <v>4</v>
      </c>
      <c r="AV10">
        <v>2454</v>
      </c>
      <c r="AW10">
        <f>($AV$14-$AV$11)/200</f>
        <v>0.16</v>
      </c>
    </row>
    <row r="11" spans="1:72" x14ac:dyDescent="0.25">
      <c r="A11">
        <v>2356</v>
      </c>
      <c r="Q11" t="str">
        <f>CONCATENATE(C11,E11,G11,I11)</f>
        <v/>
      </c>
      <c r="R11">
        <v>2</v>
      </c>
      <c r="S11" t="s">
        <v>217</v>
      </c>
      <c r="T11" t="s">
        <v>228</v>
      </c>
      <c r="V11" t="str">
        <f>CONCATENATE($R$39,$R$40,$R$41,$R$42)</f>
        <v>2314</v>
      </c>
      <c r="AC11">
        <v>2789</v>
      </c>
      <c r="AD11">
        <v>2771</v>
      </c>
      <c r="AE11">
        <v>2771</v>
      </c>
      <c r="AF11">
        <v>2793</v>
      </c>
      <c r="AI11">
        <f>(($AC$12-$AD$12)/($AC$12-$AC$11))</f>
        <v>0.47727272727272729</v>
      </c>
      <c r="AJ11">
        <f>1-(($AC$12-$AE$12)/($AC$12-$AC$11))</f>
        <v>0.43181818181818177</v>
      </c>
      <c r="AK11">
        <f>1-(($AC$12-$AF$11)/($AC$12-$AC$11))</f>
        <v>9.0909090909090939E-2</v>
      </c>
      <c r="AL11">
        <f>1-(($AD$12-$AC$11)/($AD$12-$AD$11))</f>
        <v>0.43902439024390238</v>
      </c>
      <c r="AM11">
        <f>1-(($AD$12-$AE$11)/($AD$12-$AD$11))</f>
        <v>0</v>
      </c>
      <c r="AN11">
        <f>(($AD$12-$AF$11)/($AD$12-$AD$11))</f>
        <v>0.46341463414634149</v>
      </c>
      <c r="AO11">
        <f>1-(($AE$12-$AC$11)/($AE$12-$AE$11))</f>
        <v>0.48648648648648651</v>
      </c>
      <c r="AQ11">
        <f>(($AE$12-$AF$11)/($AE$12-$AE$11))</f>
        <v>0.40540540540540543</v>
      </c>
      <c r="AR11">
        <f>(($AF$12-$AC$12)/($AF$12-$AF$11))</f>
        <v>2.4390243902439025E-2</v>
      </c>
      <c r="AS11">
        <f>1-(($AF$12-$AD$12)/($AF$12-$AF$11))</f>
        <v>0.46341463414634143</v>
      </c>
      <c r="AT11">
        <f>1-(($AF$12-$AE$12)/($AF$12-$AF$11))</f>
        <v>0.36585365853658536</v>
      </c>
      <c r="AU11">
        <v>2</v>
      </c>
      <c r="AV11">
        <v>2465</v>
      </c>
      <c r="AW11">
        <f>($AV$15-$AV$12)/200</f>
        <v>0.14499999999999999</v>
      </c>
    </row>
    <row r="12" spans="1:72" x14ac:dyDescent="0.25">
      <c r="A12">
        <v>2357</v>
      </c>
      <c r="Q12" t="str">
        <f>CONCATENATE(C12,E12,G12,I12)</f>
        <v/>
      </c>
      <c r="R12">
        <v>3</v>
      </c>
      <c r="S12">
        <v>32</v>
      </c>
      <c r="T12" t="s">
        <v>229</v>
      </c>
      <c r="V12" t="str">
        <f>CONCATENATE($R$43,$R$44,$R$45,$R$46)</f>
        <v>3214</v>
      </c>
      <c r="AC12">
        <v>2833</v>
      </c>
      <c r="AD12">
        <v>2812</v>
      </c>
      <c r="AE12">
        <v>2808</v>
      </c>
      <c r="AF12">
        <v>2834</v>
      </c>
      <c r="AM12">
        <f>(($AD$12-$AE$12)/($AD$12-$AD$11))</f>
        <v>9.7560975609756101E-2</v>
      </c>
      <c r="AU12">
        <v>3</v>
      </c>
      <c r="AV12">
        <v>2482</v>
      </c>
      <c r="AW12">
        <f>($AV$16-$AV$13)/200</f>
        <v>0.17</v>
      </c>
    </row>
    <row r="13" spans="1:72" x14ac:dyDescent="0.25">
      <c r="A13">
        <v>2358</v>
      </c>
      <c r="Q13" t="str">
        <f>CONCATENATE(C13,E13,G13,I13)</f>
        <v/>
      </c>
      <c r="R13">
        <v>1</v>
      </c>
      <c r="S13" t="s">
        <v>218</v>
      </c>
      <c r="T13" t="s">
        <v>230</v>
      </c>
      <c r="V13" t="str">
        <f>CONCATENATE($R$49,$R$50,$R$51,$R$52)</f>
        <v>2314</v>
      </c>
      <c r="AC13">
        <v>3717</v>
      </c>
      <c r="AD13">
        <v>3696</v>
      </c>
      <c r="AE13">
        <v>3696</v>
      </c>
      <c r="AF13">
        <v>3718</v>
      </c>
      <c r="AU13">
        <v>1</v>
      </c>
      <c r="AV13">
        <v>2491</v>
      </c>
      <c r="AW13">
        <f>($AV$17-$AV$14)/200</f>
        <v>0.185</v>
      </c>
    </row>
    <row r="14" spans="1:72" x14ac:dyDescent="0.25">
      <c r="A14">
        <v>2359</v>
      </c>
      <c r="Q14" t="str">
        <f>CONCATENATE(C14,E14,G14,I14)</f>
        <v/>
      </c>
      <c r="R14">
        <v>4</v>
      </c>
      <c r="S14">
        <v>39</v>
      </c>
      <c r="T14" t="s">
        <v>227</v>
      </c>
      <c r="V14" t="str">
        <f>CONCATENATE($R$53,$R$54,$R$55,$R$56)</f>
        <v>2341</v>
      </c>
      <c r="AC14">
        <v>3761</v>
      </c>
      <c r="AD14">
        <v>3740</v>
      </c>
      <c r="AE14">
        <v>3743</v>
      </c>
      <c r="AF14">
        <v>3760</v>
      </c>
      <c r="AI14">
        <f>(($AC$14-$AD$14)/($AC$14-$AC$13))</f>
        <v>0.47727272727272729</v>
      </c>
      <c r="AJ14">
        <f>(($AC$14-$AE$14)/($AC$14-$AC$13))</f>
        <v>0.40909090909090912</v>
      </c>
      <c r="AK14">
        <f>1-(($AC$14-$AF$13)/($AC$14-$AC$13))</f>
        <v>2.2727272727272707E-2</v>
      </c>
      <c r="AL14">
        <f>1-(($AD$14-$AC$13)/($AD$14-$AD$13))</f>
        <v>0.47727272727272729</v>
      </c>
      <c r="AM14">
        <f>1-(($AD$14-$AE$13)/($AD$14-$AD$13))</f>
        <v>0</v>
      </c>
      <c r="AN14">
        <f>(($AD$14-$AF$13)/($AD$14-$AD$13))</f>
        <v>0.5</v>
      </c>
      <c r="AO14">
        <f>1-(($AE$14-$AC$13)/($AE$14-$AE$13))</f>
        <v>0.44680851063829785</v>
      </c>
      <c r="AP14">
        <f>1-(($AE$14-$AD$13)/($AE$14-$AE$13))</f>
        <v>0</v>
      </c>
      <c r="AQ14">
        <f>1-(($AE$14-$AF$13)/($AE$14-$AE$13))</f>
        <v>0.46808510638297873</v>
      </c>
      <c r="AR14">
        <f>1-(($AF$15-$AC$14)/($AF$15-$AF$14))</f>
        <v>2.5000000000000022E-2</v>
      </c>
      <c r="AS14">
        <f>(($AF$14-$AD$14)/($AF$14-$AF$13))</f>
        <v>0.47619047619047616</v>
      </c>
      <c r="AT14">
        <f>(($AF$14-$AE$14)/($AF$14-$AF$13))</f>
        <v>0.40476190476190477</v>
      </c>
      <c r="AU14">
        <v>4</v>
      </c>
      <c r="AV14">
        <v>2497</v>
      </c>
      <c r="AW14">
        <f>($AV$18-$AV$15)/200</f>
        <v>0.13500000000000001</v>
      </c>
    </row>
    <row r="15" spans="1:72" x14ac:dyDescent="0.25">
      <c r="A15">
        <v>2360</v>
      </c>
      <c r="Q15" t="str">
        <f>CONCATENATE(C15,E15,G15,I15)</f>
        <v/>
      </c>
      <c r="R15">
        <v>2</v>
      </c>
      <c r="S15" t="s">
        <v>219</v>
      </c>
      <c r="T15" t="s">
        <v>228</v>
      </c>
      <c r="V15" t="str">
        <f>CONCATENATE($R$57,$R$58,$R$59,$R$60)</f>
        <v>2341</v>
      </c>
      <c r="AC15">
        <v>3804</v>
      </c>
      <c r="AD15">
        <v>3782</v>
      </c>
      <c r="AE15">
        <v>3788</v>
      </c>
      <c r="AF15">
        <v>3800</v>
      </c>
      <c r="AI15">
        <f>1-(($AC$15-$AD$15)/($AC$15-$AC$14))</f>
        <v>0.48837209302325579</v>
      </c>
      <c r="AJ15">
        <f>(($AC$15-$AE$15)/($AC$15-$AC$14))</f>
        <v>0.37209302325581395</v>
      </c>
      <c r="AK15">
        <f>(($AC$14-$AF$14)/($AC$14-$AC$13))</f>
        <v>2.2727272727272728E-2</v>
      </c>
      <c r="AL15">
        <f>(($AD$15-$AC$14)/($AD$15-$AD$14))</f>
        <v>0.5</v>
      </c>
      <c r="AM15">
        <f>1-(($AD$15-$AE$14)/($AD$15-$AD$14))</f>
        <v>7.1428571428571397E-2</v>
      </c>
      <c r="AN15">
        <f>1-(($AD$15-$AF$14)/($AD$15-$AD$14))</f>
        <v>0.47619047619047616</v>
      </c>
      <c r="AO15">
        <f>1-(($AE$15-$AC$14)/($AE$15-$AE$14))</f>
        <v>0.4</v>
      </c>
      <c r="AP15">
        <f>(($AE$14-$AD$14)/($AE$14-$AE$13))</f>
        <v>6.3829787234042548E-2</v>
      </c>
      <c r="AQ15">
        <f>1-(($AE$15-$AF$14)/($AE$15-$AE$14))</f>
        <v>0.37777777777777777</v>
      </c>
      <c r="AR15">
        <f>1-(($AF$16-$AC$15)/($AF$16-$AF$15))</f>
        <v>9.3023255813953543E-2</v>
      </c>
      <c r="AS15">
        <f>(($AF$15-$AD$15)/($AF$15-$AF$14))</f>
        <v>0.45</v>
      </c>
      <c r="AT15">
        <f>(($AF$15-$AE$15)/($AF$15-$AF$14))</f>
        <v>0.3</v>
      </c>
      <c r="AU15">
        <v>2</v>
      </c>
      <c r="AV15">
        <v>2511</v>
      </c>
      <c r="AW15">
        <f>($AV$19-$AV$16)/200</f>
        <v>0.16</v>
      </c>
    </row>
    <row r="16" spans="1:72" x14ac:dyDescent="0.25">
      <c r="A16">
        <v>2361</v>
      </c>
      <c r="Q16" t="str">
        <f>CONCATENATE(C16,E16,G16,I16)</f>
        <v/>
      </c>
      <c r="R16">
        <v>3</v>
      </c>
      <c r="S16">
        <v>0</v>
      </c>
      <c r="T16" t="s">
        <v>229</v>
      </c>
      <c r="V16" t="str">
        <f>CONCATENATE($R$61,$R$62,$R$63,$R$64)</f>
        <v>2341</v>
      </c>
      <c r="AC16">
        <v>3844</v>
      </c>
      <c r="AD16">
        <v>3824</v>
      </c>
      <c r="AE16">
        <v>3825</v>
      </c>
      <c r="AF16">
        <v>3843</v>
      </c>
      <c r="AI16">
        <f>(($AC$16-$AD$16)/($AC$16-$AC$15))</f>
        <v>0.5</v>
      </c>
      <c r="AJ16">
        <f>(($AC$16-$AE$16)/($AC$16-$AC$15))</f>
        <v>0.47499999999999998</v>
      </c>
      <c r="AK16">
        <f>(($AC$15-$AF$15)/($AC$15-$AC$14))</f>
        <v>9.3023255813953487E-2</v>
      </c>
      <c r="AL16">
        <f>(($AD$16-$AC$15)/($AD$16-$AD$15))</f>
        <v>0.47619047619047616</v>
      </c>
      <c r="AM16">
        <f>1-(($AD$16-$AE$15)/($AD$16-$AD$15))</f>
        <v>0.1428571428571429</v>
      </c>
      <c r="AN16">
        <f>1-(($AD$16-$AF$15)/($AD$16-$AD$15))</f>
        <v>0.4285714285714286</v>
      </c>
      <c r="AO16">
        <f>1-(($AE$16-$AC$15)/($AE$16-$AE$15))</f>
        <v>0.43243243243243246</v>
      </c>
      <c r="AP16">
        <f>(($AE$15-$AD$15)/($AE$15-$AE$14))</f>
        <v>0.13333333333333333</v>
      </c>
      <c r="AQ16">
        <f>1-(($AE$16-$AF$15)/($AE$16-$AE$15))</f>
        <v>0.32432432432432434</v>
      </c>
      <c r="AR16">
        <f>1-(($AF$17-$AC$16)/($AF$17-$AF$16))</f>
        <v>2.5000000000000022E-2</v>
      </c>
      <c r="AS16">
        <f>(($AF$16-$AD$16)/($AF$16-$AF$15))</f>
        <v>0.44186046511627908</v>
      </c>
      <c r="AT16">
        <f>(($AF$16-$AE$16)/($AF$16-$AF$15))</f>
        <v>0.41860465116279072</v>
      </c>
      <c r="AU16">
        <v>3</v>
      </c>
      <c r="AV16">
        <v>2525</v>
      </c>
      <c r="AW16">
        <f>($AV$20-$AV$17)/200</f>
        <v>0.16</v>
      </c>
    </row>
    <row r="17" spans="1:49" x14ac:dyDescent="0.25">
      <c r="A17">
        <v>2362</v>
      </c>
      <c r="D17">
        <v>234.22248400000001</v>
      </c>
      <c r="E17" s="1">
        <v>2</v>
      </c>
      <c r="P17">
        <v>1</v>
      </c>
      <c r="Q17" t="str">
        <f>CONCATENATE(C17,E17,G17,I17)</f>
        <v>2</v>
      </c>
      <c r="R17">
        <v>1</v>
      </c>
      <c r="S17" t="s">
        <v>220</v>
      </c>
      <c r="T17" t="s">
        <v>230</v>
      </c>
      <c r="V17" t="str">
        <f>CONCATENATE($R$65,$R$66,$R$67,$R$68)</f>
        <v>2341</v>
      </c>
      <c r="AC17">
        <v>3888</v>
      </c>
      <c r="AD17">
        <v>3865</v>
      </c>
      <c r="AE17">
        <v>3868</v>
      </c>
      <c r="AF17">
        <v>3883</v>
      </c>
      <c r="AI17">
        <f>1-(($AC$17-$AD$17)/($AC$17-$AC$16))</f>
        <v>0.47727272727272729</v>
      </c>
      <c r="AJ17">
        <f>(($AC$17-$AE$17)/($AC$17-$AC$16))</f>
        <v>0.45454545454545453</v>
      </c>
      <c r="AK17">
        <f>(($AC$16-$AF$16)/($AC$16-$AC$15))</f>
        <v>2.5000000000000001E-2</v>
      </c>
      <c r="AL17">
        <f>1-(($AD$17-$AC$16)/($AD$17-$AD$16))</f>
        <v>0.48780487804878048</v>
      </c>
      <c r="AM17">
        <f>1-(($AD$17-$AE$16)/($AD$17-$AD$16))</f>
        <v>2.4390243902439046E-2</v>
      </c>
      <c r="AN17">
        <f>1-(($AD$17-$AF$16)/($AD$17-$AD$16))</f>
        <v>0.46341463414634143</v>
      </c>
      <c r="AO17">
        <f>1-(($AE$17-$AC$16)/($AE$17-$AE$16))</f>
        <v>0.44186046511627908</v>
      </c>
      <c r="AP17">
        <f>(($AE$16-$AD$16)/($AE$16-$AE$15))</f>
        <v>2.7027027027027029E-2</v>
      </c>
      <c r="AQ17">
        <f>1-(($AE$17-$AF$16)/($AE$17-$AE$16))</f>
        <v>0.41860465116279066</v>
      </c>
      <c r="AR17">
        <f>1-(($AF$18-$AC$17)/($AF$18-$AF$17))</f>
        <v>0.11904761904761907</v>
      </c>
      <c r="AS17">
        <f>(($AF$17-$AD$17)/($AF$17-$AF$16))</f>
        <v>0.45</v>
      </c>
      <c r="AT17">
        <f>(($AF$17-$AE$17)/($AF$17-$AF$16))</f>
        <v>0.375</v>
      </c>
      <c r="AU17">
        <v>1</v>
      </c>
      <c r="AV17">
        <v>2534</v>
      </c>
      <c r="AW17">
        <f>($AV$21-$AV$18)/200</f>
        <v>0.215</v>
      </c>
    </row>
    <row r="18" spans="1:49" x14ac:dyDescent="0.25">
      <c r="A18">
        <v>2363</v>
      </c>
      <c r="D18">
        <v>234.22248400000001</v>
      </c>
      <c r="E18" s="1">
        <v>2</v>
      </c>
      <c r="P18">
        <v>1</v>
      </c>
      <c r="Q18" t="str">
        <f>CONCATENATE(C18,E18,G18,I18)</f>
        <v>2</v>
      </c>
      <c r="R18">
        <v>4</v>
      </c>
      <c r="S18">
        <v>7</v>
      </c>
      <c r="T18" t="s">
        <v>227</v>
      </c>
      <c r="V18" t="str">
        <f>CONCATENATE($R$69,$R$70,$R$71,$R$72)</f>
        <v>2341</v>
      </c>
      <c r="AC18">
        <v>3930</v>
      </c>
      <c r="AD18">
        <v>3908</v>
      </c>
      <c r="AE18">
        <v>3909</v>
      </c>
      <c r="AF18">
        <v>3925</v>
      </c>
      <c r="AI18">
        <f>1-(($AC$18-$AD$18)/($AC$18-$AC$17))</f>
        <v>0.47619047619047616</v>
      </c>
      <c r="AJ18">
        <f>(($AC$18-$AE$18)/($AC$18-$AC$17))</f>
        <v>0.5</v>
      </c>
      <c r="AK18">
        <f>(($AC$17-$AF$17)/($AC$17-$AC$16))</f>
        <v>0.11363636363636363</v>
      </c>
      <c r="AL18">
        <f>(($AD$18-$AC$17)/($AD$18-$AD$17))</f>
        <v>0.46511627906976744</v>
      </c>
      <c r="AM18">
        <f>1-(($AD$18-$AE$17)/($AD$18-$AD$17))</f>
        <v>6.9767441860465129E-2</v>
      </c>
      <c r="AN18">
        <f>1-(($AD$18-$AF$17)/($AD$18-$AD$17))</f>
        <v>0.41860465116279066</v>
      </c>
      <c r="AO18">
        <f>1-(($AE$18-$AC$17)/($AE$18-$AE$17))</f>
        <v>0.48780487804878048</v>
      </c>
      <c r="AP18">
        <f>(($AE$17-$AD$17)/($AE$17-$AE$16))</f>
        <v>6.9767441860465115E-2</v>
      </c>
      <c r="AQ18">
        <f>1-(($AE$18-$AF$17)/($AE$18-$AE$17))</f>
        <v>0.36585365853658536</v>
      </c>
      <c r="AR18">
        <f>1-(($AF$19-$AC$18)/($AF$19-$AF$18))</f>
        <v>0.11363636363636365</v>
      </c>
      <c r="AS18">
        <f>(($AF$18-$AD$18)/($AF$18-$AF$17))</f>
        <v>0.40476190476190477</v>
      </c>
      <c r="AT18">
        <f>(($AF$18-$AE$18)/($AF$18-$AF$17))</f>
        <v>0.38095238095238093</v>
      </c>
      <c r="AU18">
        <v>4</v>
      </c>
      <c r="AV18">
        <v>2538</v>
      </c>
      <c r="AW18">
        <f>($AV$22-$AV$19)/200</f>
        <v>0.125</v>
      </c>
    </row>
    <row r="19" spans="1:49" x14ac:dyDescent="0.25">
      <c r="A19">
        <v>2364</v>
      </c>
      <c r="D19">
        <v>234.22248400000001</v>
      </c>
      <c r="E19" s="1">
        <v>2</v>
      </c>
      <c r="P19">
        <v>1</v>
      </c>
      <c r="Q19" t="str">
        <f>CONCATENATE(C19,E19,G19,I19)</f>
        <v>2</v>
      </c>
      <c r="R19">
        <v>2</v>
      </c>
      <c r="T19" t="s">
        <v>228</v>
      </c>
      <c r="V19" t="str">
        <f>CONCATENATE($R$73,$R$74,$R$75,$R$76)</f>
        <v>2314</v>
      </c>
      <c r="AC19">
        <v>3969</v>
      </c>
      <c r="AD19">
        <v>3950</v>
      </c>
      <c r="AE19">
        <v>3950</v>
      </c>
      <c r="AF19">
        <v>3969</v>
      </c>
      <c r="AI19">
        <f>(($AC$19-$AD$19)/($AC$19-$AC$18))</f>
        <v>0.48717948717948717</v>
      </c>
      <c r="AJ19">
        <f>(($AC$19-$AE$19)/($AC$19-$AC$18))</f>
        <v>0.48717948717948717</v>
      </c>
      <c r="AK19">
        <f>(($AC$18-$AF$18)/($AC$18-$AC$17))</f>
        <v>0.11904761904761904</v>
      </c>
      <c r="AL19">
        <f>(($AD$19-$AC$18)/($AD$19-$AD$18))</f>
        <v>0.47619047619047616</v>
      </c>
      <c r="AM19">
        <f>1-(($AD$19-$AE$18)/($AD$19-$AD$18))</f>
        <v>2.3809523809523836E-2</v>
      </c>
      <c r="AN19">
        <f>1-(($AD$19-$AF$18)/($AD$19-$AD$18))</f>
        <v>0.40476190476190477</v>
      </c>
      <c r="AO19">
        <f>(($AE$19-$AC$18)/($AE$19-$AE$18))</f>
        <v>0.48780487804878048</v>
      </c>
      <c r="AP19">
        <f>(($AE$18-$AD$18)/($AE$18-$AE$17))</f>
        <v>2.4390243902439025E-2</v>
      </c>
      <c r="AQ19">
        <f>1-(($AE$19-$AF$18)/($AE$19-$AE$18))</f>
        <v>0.3902439024390244</v>
      </c>
      <c r="AR19">
        <f>1-(($AF$20-$AC$19)/($AF$20-$AF$19))</f>
        <v>0</v>
      </c>
      <c r="AS19">
        <f>(($AF$19-$AD$19)/($AF$19-$AF$18))</f>
        <v>0.43181818181818182</v>
      </c>
      <c r="AT19">
        <f>(($AF$19-$AE$19)/($AF$19-$AF$18))</f>
        <v>0.43181818181818182</v>
      </c>
      <c r="AU19">
        <v>2</v>
      </c>
      <c r="AV19">
        <v>2557</v>
      </c>
      <c r="AW19">
        <f>($AV$23-$AV$20)/200</f>
        <v>0.19</v>
      </c>
    </row>
    <row r="20" spans="1:49" x14ac:dyDescent="0.25">
      <c r="A20">
        <v>2365</v>
      </c>
      <c r="D20">
        <v>234.22248400000001</v>
      </c>
      <c r="E20" s="1">
        <v>2</v>
      </c>
      <c r="P20">
        <v>1</v>
      </c>
      <c r="Q20" t="str">
        <f>CONCATENATE(C20,E20,G20,I20)</f>
        <v>2</v>
      </c>
      <c r="R20">
        <v>3</v>
      </c>
      <c r="T20" t="s">
        <v>229</v>
      </c>
      <c r="V20" t="str">
        <f>CONCATENATE($R$77,$R$78,$R$79,$R$80)</f>
        <v>3214</v>
      </c>
      <c r="AC20">
        <v>4010</v>
      </c>
      <c r="AD20">
        <v>3992</v>
      </c>
      <c r="AE20">
        <v>3991</v>
      </c>
      <c r="AF20">
        <v>4011</v>
      </c>
      <c r="AI20">
        <f>(($AC$20-$AD$20)/($AC$20-$AC$19))</f>
        <v>0.43902439024390244</v>
      </c>
      <c r="AJ20">
        <f>(($AC$20-$AE$20)/($AC$20-$AC$19))</f>
        <v>0.46341463414634149</v>
      </c>
      <c r="AK20">
        <f>1-(($AC$20-$AF$19)/($AC$20-$AC$19))</f>
        <v>0</v>
      </c>
      <c r="AL20">
        <f>1-(($AD$20-$AC$19)/($AD$20-$AD$19))</f>
        <v>0.45238095238095233</v>
      </c>
      <c r="AM20">
        <f>1-(($AD$20-$AE$19)/($AD$20-$AD$19))</f>
        <v>0</v>
      </c>
      <c r="AN20">
        <f>1-(($AD$20-$AF$19)/($AD$20-$AD$19))</f>
        <v>0.45238095238095233</v>
      </c>
      <c r="AO20">
        <f>1-(($AE$20-$AC$19)/($AE$20-$AE$19))</f>
        <v>0.46341463414634143</v>
      </c>
      <c r="AP20">
        <f>1-(($AE$20-$AD$19)/($AE$20-$AE$19))</f>
        <v>0</v>
      </c>
      <c r="AQ20">
        <f>1-(($AE$20-$AF$19)/($AE$20-$AE$19))</f>
        <v>0.46341463414634143</v>
      </c>
      <c r="AR20">
        <f>(($AF$20-$AC$20)/($AF$20-$AF$19))</f>
        <v>2.3809523809523808E-2</v>
      </c>
      <c r="AS20">
        <f>(($AF$20-$AD$20)/($AF$20-$AF$19))</f>
        <v>0.45238095238095238</v>
      </c>
      <c r="AT20">
        <f>(($AF$20-$AE$20)/($AF$20-$AF$19))</f>
        <v>0.47619047619047616</v>
      </c>
      <c r="AU20">
        <v>3</v>
      </c>
      <c r="AV20">
        <v>2566</v>
      </c>
      <c r="AW20">
        <f>($AV$24-$AV$21)/200</f>
        <v>0.13500000000000001</v>
      </c>
    </row>
    <row r="21" spans="1:49" x14ac:dyDescent="0.25">
      <c r="A21">
        <v>2366</v>
      </c>
      <c r="D21">
        <v>234.22248400000001</v>
      </c>
      <c r="E21" s="1">
        <v>2</v>
      </c>
      <c r="P21">
        <v>1</v>
      </c>
      <c r="Q21" t="str">
        <f>CONCATENATE(C21,E21,G21,I21)</f>
        <v>2</v>
      </c>
      <c r="R21">
        <v>1</v>
      </c>
      <c r="T21" t="s">
        <v>230</v>
      </c>
      <c r="V21" t="str">
        <f>CONCATENATE($R$81,$R$82,$R$83,$R$84)</f>
        <v>3214</v>
      </c>
      <c r="AC21">
        <v>4053</v>
      </c>
      <c r="AD21">
        <v>4034</v>
      </c>
      <c r="AE21">
        <v>4032</v>
      </c>
      <c r="AF21">
        <v>4054</v>
      </c>
      <c r="AI21">
        <f>(($AC$21-$AD$21)/($AC$21-$AC$20))</f>
        <v>0.44186046511627908</v>
      </c>
      <c r="AJ21">
        <f>(($AC$21-$AE$21)/($AC$21-$AC$20))</f>
        <v>0.48837209302325579</v>
      </c>
      <c r="AK21">
        <f>1-(($AC$21-$AF$20)/($AC$21-$AC$20))</f>
        <v>2.3255813953488413E-2</v>
      </c>
      <c r="AL21">
        <f>1-(($AD$21-$AC$20)/($AD$21-$AD$20))</f>
        <v>0.4285714285714286</v>
      </c>
      <c r="AM21">
        <f>(($AD$20-$AE$20)/($AD$20-$AD$19))</f>
        <v>2.3809523809523808E-2</v>
      </c>
      <c r="AN21">
        <f>1-(($AD$21-$AF$20)/($AD$21-$AD$20))</f>
        <v>0.45238095238095233</v>
      </c>
      <c r="AO21">
        <f>1-(($AE$21-$AC$20)/($AE$21-$AE$20))</f>
        <v>0.46341463414634143</v>
      </c>
      <c r="AP21">
        <f>1-(($AE$21-$AD$20)/($AE$21-$AE$20))</f>
        <v>2.4390243902439046E-2</v>
      </c>
      <c r="AQ21">
        <f>1-(($AE$21-$AF$20)/($AE$21-$AE$20))</f>
        <v>0.48780487804878048</v>
      </c>
      <c r="AR21">
        <f>(($AF$21-$AC$21)/($AF$21-$AF$20))</f>
        <v>2.3255813953488372E-2</v>
      </c>
      <c r="AS21">
        <f>(($AF$21-$AD$21)/($AF$21-$AF$20))</f>
        <v>0.46511627906976744</v>
      </c>
      <c r="AT21">
        <f>1-(($AF$21-$AE$21)/($AF$21-$AF$20))</f>
        <v>0.48837209302325579</v>
      </c>
      <c r="AU21">
        <v>1</v>
      </c>
      <c r="AV21">
        <v>2581</v>
      </c>
      <c r="AW21">
        <f>($AV$25-$AV$22)/200</f>
        <v>0.215</v>
      </c>
    </row>
    <row r="22" spans="1:49" x14ac:dyDescent="0.25">
      <c r="A22">
        <v>2367</v>
      </c>
      <c r="D22">
        <v>234.22248400000001</v>
      </c>
      <c r="E22" s="1">
        <v>2</v>
      </c>
      <c r="P22">
        <v>1</v>
      </c>
      <c r="Q22" t="str">
        <f>CONCATENATE(C22,E22,G22,I22)</f>
        <v>2</v>
      </c>
      <c r="R22">
        <v>4</v>
      </c>
      <c r="T22" t="s">
        <v>227</v>
      </c>
      <c r="V22" t="str">
        <f>CONCATENATE($R$85,$R$86,$R$87,$R$88)</f>
        <v>2314</v>
      </c>
      <c r="AC22">
        <v>4098</v>
      </c>
      <c r="AD22">
        <v>4076</v>
      </c>
      <c r="AE22">
        <v>4076</v>
      </c>
      <c r="AF22">
        <v>4100</v>
      </c>
      <c r="AI22">
        <f>(($AC$22-$AD$22)/($AC$22-$AC$21))</f>
        <v>0.48888888888888887</v>
      </c>
      <c r="AJ22">
        <f>(($AC$22-$AE$22)/($AC$22-$AC$21))</f>
        <v>0.48888888888888887</v>
      </c>
      <c r="AK22">
        <f>1-(($AC$22-$AF$21)/($AC$22-$AC$21))</f>
        <v>2.2222222222222254E-2</v>
      </c>
      <c r="AL22">
        <f>1-(($AD$22-$AC$21)/($AD$22-$AD$21))</f>
        <v>0.45238095238095233</v>
      </c>
      <c r="AM22">
        <f>(($AD$21-$AE$21)/($AD$21-$AD$20))</f>
        <v>4.7619047619047616E-2</v>
      </c>
      <c r="AN22">
        <f>1-(($AD$22-$AF$21)/($AD$22-$AD$21))</f>
        <v>0.47619047619047616</v>
      </c>
      <c r="AO22">
        <f>1-(($AE$22-$AC$21)/($AE$22-$AE$21))</f>
        <v>0.47727272727272729</v>
      </c>
      <c r="AP22">
        <f>1-(($AE$22-$AD$21)/($AE$22-$AE$21))</f>
        <v>4.5454545454545414E-2</v>
      </c>
      <c r="AQ22">
        <f>(($AE$22-$AF$21)/($AE$22-$AE$21))</f>
        <v>0.5</v>
      </c>
      <c r="AR22">
        <f>(($AF$22-$AC$22)/($AF$22-$AF$21))</f>
        <v>4.3478260869565216E-2</v>
      </c>
      <c r="AS22">
        <f>1-(($AF$22-$AD$22)/($AF$22-$AF$21))</f>
        <v>0.47826086956521741</v>
      </c>
      <c r="AT22">
        <f>1-(($AF$22-$AE$22)/($AF$22-$AF$21))</f>
        <v>0.47826086956521741</v>
      </c>
      <c r="AU22">
        <v>4</v>
      </c>
      <c r="AV22">
        <v>2582</v>
      </c>
      <c r="AW22">
        <f>($AV$26-$AV$23)/200</f>
        <v>0.105</v>
      </c>
    </row>
    <row r="23" spans="1:49" x14ac:dyDescent="0.25">
      <c r="A23">
        <v>2368</v>
      </c>
      <c r="D23">
        <v>234.22248400000001</v>
      </c>
      <c r="E23" s="1">
        <v>2</v>
      </c>
      <c r="P23">
        <v>1</v>
      </c>
      <c r="Q23" t="str">
        <f>CONCATENATE(C23,E23,G23,I23)</f>
        <v>2</v>
      </c>
      <c r="R23">
        <v>2</v>
      </c>
      <c r="T23" t="s">
        <v>228</v>
      </c>
      <c r="AU23">
        <v>2</v>
      </c>
      <c r="AV23">
        <v>2604</v>
      </c>
      <c r="AW23">
        <f>($AV$27-$AV$24)/200</f>
        <v>0.19500000000000001</v>
      </c>
    </row>
    <row r="24" spans="1:49" x14ac:dyDescent="0.25">
      <c r="A24">
        <v>2369</v>
      </c>
      <c r="D24">
        <v>234.22248400000001</v>
      </c>
      <c r="E24" s="1">
        <v>2</v>
      </c>
      <c r="P24">
        <v>1</v>
      </c>
      <c r="Q24" t="str">
        <f>CONCATENATE(C24,E24,G24,I24)</f>
        <v>2</v>
      </c>
      <c r="R24">
        <v>3</v>
      </c>
      <c r="T24" t="s">
        <v>229</v>
      </c>
      <c r="AU24">
        <v>3</v>
      </c>
      <c r="AV24">
        <v>2608</v>
      </c>
      <c r="AW24">
        <f>($AV$28-$AV$25)/200</f>
        <v>0.13</v>
      </c>
    </row>
    <row r="25" spans="1:49" x14ac:dyDescent="0.25">
      <c r="A25">
        <v>2370</v>
      </c>
      <c r="D25">
        <v>234.22248400000001</v>
      </c>
      <c r="E25" s="1">
        <v>2</v>
      </c>
      <c r="P25">
        <v>1</v>
      </c>
      <c r="Q25" t="str">
        <f>CONCATENATE(C25,E25,G25,I25)</f>
        <v>2</v>
      </c>
      <c r="R25">
        <v>1</v>
      </c>
      <c r="T25" t="s">
        <v>230</v>
      </c>
      <c r="AU25">
        <v>1</v>
      </c>
      <c r="AV25">
        <v>2625</v>
      </c>
      <c r="AW25">
        <f>($AV$29-$AV$26)/200</f>
        <v>0.21</v>
      </c>
    </row>
    <row r="26" spans="1:49" x14ac:dyDescent="0.25">
      <c r="A26">
        <v>2371</v>
      </c>
      <c r="D26">
        <v>234.22248400000001</v>
      </c>
      <c r="E26" s="1">
        <v>2</v>
      </c>
      <c r="P26">
        <v>1</v>
      </c>
      <c r="Q26" t="str">
        <f>CONCATENATE(C26,E26,G26,I26)</f>
        <v>2</v>
      </c>
      <c r="R26">
        <v>4</v>
      </c>
      <c r="T26" t="s">
        <v>227</v>
      </c>
      <c r="AU26">
        <v>4</v>
      </c>
      <c r="AV26">
        <v>2625</v>
      </c>
      <c r="AW26">
        <f>($AV$30-$AV$27)/200</f>
        <v>0.105</v>
      </c>
    </row>
    <row r="27" spans="1:49" x14ac:dyDescent="0.25">
      <c r="A27">
        <v>2372</v>
      </c>
      <c r="D27">
        <v>234.22248400000001</v>
      </c>
      <c r="E27" s="1">
        <v>2</v>
      </c>
      <c r="P27">
        <v>1</v>
      </c>
      <c r="Q27" t="str">
        <f>CONCATENATE(C27,E27,G27,I27)</f>
        <v>2</v>
      </c>
      <c r="R27">
        <v>2</v>
      </c>
      <c r="T27" t="s">
        <v>228</v>
      </c>
      <c r="AU27">
        <v>2</v>
      </c>
      <c r="AV27">
        <v>2647</v>
      </c>
      <c r="AW27">
        <f>($AV$31-$AV$28)/200</f>
        <v>0.19</v>
      </c>
    </row>
    <row r="28" spans="1:49" x14ac:dyDescent="0.25">
      <c r="A28">
        <v>2373</v>
      </c>
      <c r="D28">
        <v>234.22248400000001</v>
      </c>
      <c r="E28" s="1">
        <v>2</v>
      </c>
      <c r="P28">
        <v>1</v>
      </c>
      <c r="Q28" t="str">
        <f>CONCATENATE(C28,E28,G28,I28)</f>
        <v>2</v>
      </c>
      <c r="R28">
        <v>3</v>
      </c>
      <c r="T28" t="s">
        <v>229</v>
      </c>
      <c r="AU28">
        <v>3</v>
      </c>
      <c r="AV28">
        <v>2651</v>
      </c>
      <c r="AW28">
        <f>($AV$32-$AV$29)/200</f>
        <v>0.125</v>
      </c>
    </row>
    <row r="29" spans="1:49" x14ac:dyDescent="0.25">
      <c r="A29">
        <v>2374</v>
      </c>
      <c r="D29">
        <v>234.22248400000001</v>
      </c>
      <c r="E29" s="1">
        <v>2</v>
      </c>
      <c r="P29">
        <v>1</v>
      </c>
      <c r="Q29" t="str">
        <f>CONCATENATE(C29,E29,G29,I29)</f>
        <v>2</v>
      </c>
      <c r="R29">
        <v>1</v>
      </c>
      <c r="T29" t="s">
        <v>230</v>
      </c>
      <c r="AU29">
        <v>1</v>
      </c>
      <c r="AV29">
        <v>2667</v>
      </c>
      <c r="AW29">
        <f>($AV$33-$AV$30)/200</f>
        <v>0.20499999999999999</v>
      </c>
    </row>
    <row r="30" spans="1:49" x14ac:dyDescent="0.25">
      <c r="A30">
        <v>2375</v>
      </c>
      <c r="D30">
        <v>234.22248400000001</v>
      </c>
      <c r="E30" s="1">
        <v>2</v>
      </c>
      <c r="P30">
        <v>1</v>
      </c>
      <c r="Q30" t="str">
        <f>CONCATENATE(C30,E30,G30,I30)</f>
        <v>2</v>
      </c>
      <c r="R30">
        <v>4</v>
      </c>
      <c r="T30" t="s">
        <v>227</v>
      </c>
      <c r="AU30">
        <v>4</v>
      </c>
      <c r="AV30">
        <v>2668</v>
      </c>
      <c r="AW30">
        <f>($AV$34-$AV$31)/200</f>
        <v>0.105</v>
      </c>
    </row>
    <row r="31" spans="1:49" x14ac:dyDescent="0.25">
      <c r="A31">
        <v>2376</v>
      </c>
      <c r="D31">
        <v>234.22248400000001</v>
      </c>
      <c r="E31" s="1">
        <v>2</v>
      </c>
      <c r="P31">
        <v>1</v>
      </c>
      <c r="Q31" t="str">
        <f>CONCATENATE(C31,E31,G31,I31)</f>
        <v>2</v>
      </c>
      <c r="R31">
        <v>2</v>
      </c>
      <c r="T31" t="s">
        <v>228</v>
      </c>
      <c r="AU31">
        <v>2</v>
      </c>
      <c r="AV31">
        <v>2689</v>
      </c>
      <c r="AW31">
        <f>($AV$35-$AV$32)/200</f>
        <v>0.18</v>
      </c>
    </row>
    <row r="32" spans="1:49" x14ac:dyDescent="0.25">
      <c r="A32">
        <v>2377</v>
      </c>
      <c r="D32">
        <v>234.22248400000001</v>
      </c>
      <c r="E32" s="1">
        <v>2</v>
      </c>
      <c r="P32">
        <v>1</v>
      </c>
      <c r="Q32" t="str">
        <f>CONCATENATE(C32,E32,G32,I32)</f>
        <v>2</v>
      </c>
      <c r="R32">
        <v>3</v>
      </c>
      <c r="T32" t="s">
        <v>229</v>
      </c>
      <c r="AU32">
        <v>3</v>
      </c>
      <c r="AV32">
        <v>2692</v>
      </c>
      <c r="AW32">
        <f>($AV$36-$AV$33)/200</f>
        <v>0.12</v>
      </c>
    </row>
    <row r="33" spans="1:49" x14ac:dyDescent="0.25">
      <c r="A33">
        <v>2378</v>
      </c>
      <c r="D33">
        <v>234.22248400000001</v>
      </c>
      <c r="E33" s="1">
        <v>2</v>
      </c>
      <c r="P33">
        <v>1</v>
      </c>
      <c r="Q33" t="str">
        <f>CONCATENATE(C33,E33,G33,I33)</f>
        <v>2</v>
      </c>
      <c r="R33">
        <v>1</v>
      </c>
      <c r="T33" t="s">
        <v>231</v>
      </c>
      <c r="AU33">
        <v>1</v>
      </c>
      <c r="AV33">
        <v>2709</v>
      </c>
      <c r="AW33">
        <f>($AV$37-$AV$34)/200</f>
        <v>0.19</v>
      </c>
    </row>
    <row r="34" spans="1:49" x14ac:dyDescent="0.25">
      <c r="A34">
        <v>2379</v>
      </c>
      <c r="D34">
        <v>234.22248400000001</v>
      </c>
      <c r="E34" s="1">
        <v>2</v>
      </c>
      <c r="P34">
        <v>1</v>
      </c>
      <c r="Q34" t="str">
        <f>CONCATENATE(C34,E34,G34,I34)</f>
        <v>2</v>
      </c>
      <c r="R34">
        <v>4</v>
      </c>
      <c r="T34" t="s">
        <v>232</v>
      </c>
      <c r="AU34">
        <v>4</v>
      </c>
      <c r="AV34">
        <v>2710</v>
      </c>
      <c r="AW34">
        <f>($AV$38-$AV$35)/200</f>
        <v>0.105</v>
      </c>
    </row>
    <row r="35" spans="1:49" x14ac:dyDescent="0.25">
      <c r="A35">
        <v>2380</v>
      </c>
      <c r="D35">
        <v>234.22248400000001</v>
      </c>
      <c r="E35" s="1">
        <v>2</v>
      </c>
      <c r="P35">
        <v>1</v>
      </c>
      <c r="Q35" t="str">
        <f>CONCATENATE(C35,E35,G35,I35)</f>
        <v>2</v>
      </c>
      <c r="R35">
        <v>2</v>
      </c>
      <c r="T35" t="s">
        <v>233</v>
      </c>
      <c r="AU35">
        <v>2</v>
      </c>
      <c r="AV35">
        <v>2728</v>
      </c>
      <c r="AW35">
        <f>($AV$39-$AV$36)/200</f>
        <v>0.19</v>
      </c>
    </row>
    <row r="36" spans="1:49" x14ac:dyDescent="0.25">
      <c r="A36">
        <v>2381</v>
      </c>
      <c r="D36">
        <v>234.22248400000001</v>
      </c>
      <c r="E36" s="1">
        <v>2</v>
      </c>
      <c r="P36">
        <v>1</v>
      </c>
      <c r="Q36" t="str">
        <f>CONCATENATE(C36,E36,G36,I36)</f>
        <v>2</v>
      </c>
      <c r="R36">
        <v>3</v>
      </c>
      <c r="T36" t="s">
        <v>234</v>
      </c>
      <c r="AU36">
        <v>3</v>
      </c>
      <c r="AV36">
        <v>2733</v>
      </c>
      <c r="AW36">
        <f>($AV$40-$AV$37)/200</f>
        <v>0.115</v>
      </c>
    </row>
    <row r="37" spans="1:49" x14ac:dyDescent="0.25">
      <c r="A37">
        <v>2382</v>
      </c>
      <c r="D37">
        <v>234.22248400000001</v>
      </c>
      <c r="E37" s="1">
        <v>2</v>
      </c>
      <c r="F37">
        <v>242.89712299999999</v>
      </c>
      <c r="G37" s="2">
        <v>3</v>
      </c>
      <c r="P37">
        <v>2</v>
      </c>
      <c r="Q37" t="str">
        <f>CONCATENATE(C37,E37,G37,I37)</f>
        <v>23</v>
      </c>
      <c r="R37">
        <v>4</v>
      </c>
      <c r="T37" t="s">
        <v>235</v>
      </c>
      <c r="AU37">
        <v>4</v>
      </c>
      <c r="AV37">
        <v>2748</v>
      </c>
      <c r="AW37">
        <f>($AV$41-$AV$38)/200</f>
        <v>0.2</v>
      </c>
    </row>
    <row r="38" spans="1:49" x14ac:dyDescent="0.25">
      <c r="A38">
        <v>2383</v>
      </c>
      <c r="D38">
        <v>234.22248400000001</v>
      </c>
      <c r="E38" s="1">
        <v>2</v>
      </c>
      <c r="F38">
        <v>242.89712299999999</v>
      </c>
      <c r="G38" s="2">
        <v>3</v>
      </c>
      <c r="P38">
        <v>2</v>
      </c>
      <c r="Q38" t="str">
        <f>CONCATENATE(C38,E38,G38,I38)</f>
        <v>23</v>
      </c>
      <c r="R38">
        <v>1</v>
      </c>
      <c r="T38" t="s">
        <v>227</v>
      </c>
      <c r="AU38">
        <v>1</v>
      </c>
      <c r="AV38">
        <v>2749</v>
      </c>
      <c r="AW38">
        <f>($AV$42-$AV$39)/200</f>
        <v>0.11</v>
      </c>
    </row>
    <row r="39" spans="1:49" x14ac:dyDescent="0.25">
      <c r="A39">
        <v>2384</v>
      </c>
      <c r="D39">
        <v>234.22248400000001</v>
      </c>
      <c r="E39" s="1">
        <v>2</v>
      </c>
      <c r="F39">
        <v>242.89712299999999</v>
      </c>
      <c r="G39" s="2">
        <v>3</v>
      </c>
      <c r="P39">
        <v>2</v>
      </c>
      <c r="Q39" t="str">
        <f>CONCATENATE(C39,E39,G39,I39)</f>
        <v>23</v>
      </c>
      <c r="R39">
        <v>2</v>
      </c>
      <c r="T39" t="s">
        <v>236</v>
      </c>
      <c r="AU39">
        <v>2</v>
      </c>
      <c r="AV39">
        <v>2771</v>
      </c>
      <c r="AW39">
        <f>($AV$43-$AV$40)/200</f>
        <v>0.185</v>
      </c>
    </row>
    <row r="40" spans="1:49" x14ac:dyDescent="0.25">
      <c r="A40">
        <v>2385</v>
      </c>
      <c r="D40">
        <v>234.22248400000001</v>
      </c>
      <c r="E40" s="1">
        <v>2</v>
      </c>
      <c r="F40">
        <v>242.89712299999999</v>
      </c>
      <c r="G40" s="2">
        <v>3</v>
      </c>
      <c r="P40">
        <v>2</v>
      </c>
      <c r="Q40" t="str">
        <f>CONCATENATE(C40,E40,G40,I40)</f>
        <v>23</v>
      </c>
      <c r="R40">
        <v>3</v>
      </c>
      <c r="T40" t="s">
        <v>237</v>
      </c>
      <c r="AU40">
        <v>3</v>
      </c>
      <c r="AV40">
        <v>2771</v>
      </c>
      <c r="AW40">
        <f>($AV$44-$AV$41)/200</f>
        <v>0.115</v>
      </c>
    </row>
    <row r="41" spans="1:49" x14ac:dyDescent="0.25">
      <c r="A41">
        <v>2386</v>
      </c>
      <c r="D41">
        <v>234.22248400000001</v>
      </c>
      <c r="E41" s="1">
        <v>2</v>
      </c>
      <c r="F41">
        <v>242.89712299999999</v>
      </c>
      <c r="G41" s="2">
        <v>3</v>
      </c>
      <c r="P41">
        <v>2</v>
      </c>
      <c r="Q41" t="str">
        <f>CONCATENATE(C41,E41,G41,I41)</f>
        <v>23</v>
      </c>
      <c r="R41">
        <v>1</v>
      </c>
      <c r="T41" t="s">
        <v>238</v>
      </c>
      <c r="AU41">
        <v>1</v>
      </c>
      <c r="AV41">
        <v>2789</v>
      </c>
      <c r="AW41">
        <f>($AV$45-$AV$42)/200</f>
        <v>0.2</v>
      </c>
    </row>
    <row r="42" spans="1:49" x14ac:dyDescent="0.25">
      <c r="A42">
        <v>2387</v>
      </c>
      <c r="D42">
        <v>234.22248400000001</v>
      </c>
      <c r="E42" s="1">
        <v>2</v>
      </c>
      <c r="F42">
        <v>242.89712299999999</v>
      </c>
      <c r="G42" s="2">
        <v>3</v>
      </c>
      <c r="P42">
        <v>2</v>
      </c>
      <c r="Q42" t="str">
        <f>CONCATENATE(C42,E42,G42,I42)</f>
        <v>23</v>
      </c>
      <c r="R42">
        <v>4</v>
      </c>
      <c r="T42" t="s">
        <v>239</v>
      </c>
      <c r="AU42">
        <v>4</v>
      </c>
      <c r="AV42">
        <v>2793</v>
      </c>
      <c r="AW42">
        <f>($AV$46-$AV$43)/200</f>
        <v>0.13</v>
      </c>
    </row>
    <row r="43" spans="1:49" x14ac:dyDescent="0.25">
      <c r="A43">
        <v>2388</v>
      </c>
      <c r="D43">
        <v>234.22248400000001</v>
      </c>
      <c r="E43" s="1">
        <v>2</v>
      </c>
      <c r="F43">
        <v>242.89712299999999</v>
      </c>
      <c r="G43" s="2">
        <v>3</v>
      </c>
      <c r="P43">
        <v>2</v>
      </c>
      <c r="Q43" t="str">
        <f>CONCATENATE(C43,E43,G43,I43)</f>
        <v>23</v>
      </c>
      <c r="R43">
        <v>3</v>
      </c>
      <c r="T43" t="s">
        <v>227</v>
      </c>
      <c r="AU43">
        <v>3</v>
      </c>
      <c r="AV43">
        <v>2808</v>
      </c>
      <c r="AW43">
        <f>($AV$52-$AV$49)/200</f>
        <v>0.11</v>
      </c>
    </row>
    <row r="44" spans="1:49" x14ac:dyDescent="0.25">
      <c r="A44">
        <v>2389</v>
      </c>
      <c r="D44">
        <v>234.22248400000001</v>
      </c>
      <c r="E44" s="1">
        <v>2</v>
      </c>
      <c r="F44">
        <v>242.89712299999999</v>
      </c>
      <c r="G44" s="2">
        <v>3</v>
      </c>
      <c r="P44">
        <v>2</v>
      </c>
      <c r="Q44" t="str">
        <f>CONCATENATE(C44,E44,G44,I44)</f>
        <v>23</v>
      </c>
      <c r="R44">
        <v>2</v>
      </c>
      <c r="T44" t="s">
        <v>228</v>
      </c>
      <c r="AU44">
        <v>2</v>
      </c>
      <c r="AV44">
        <v>2812</v>
      </c>
      <c r="AW44">
        <f>($AV$53-$AV$50)/200</f>
        <v>0.22</v>
      </c>
    </row>
    <row r="45" spans="1:49" x14ac:dyDescent="0.25">
      <c r="A45">
        <v>2390</v>
      </c>
      <c r="D45">
        <v>234.22248400000001</v>
      </c>
      <c r="E45" s="1">
        <v>2</v>
      </c>
      <c r="F45">
        <v>242.89712299999999</v>
      </c>
      <c r="G45" s="2">
        <v>3</v>
      </c>
      <c r="P45">
        <v>2</v>
      </c>
      <c r="Q45" t="str">
        <f>CONCATENATE(C45,E45,G45,I45)</f>
        <v>23</v>
      </c>
      <c r="R45">
        <v>1</v>
      </c>
      <c r="T45" t="s">
        <v>229</v>
      </c>
      <c r="AU45">
        <v>1</v>
      </c>
      <c r="AV45">
        <v>2833</v>
      </c>
      <c r="AW45">
        <f>($AV$54-$AV$51)/200</f>
        <v>0.13</v>
      </c>
    </row>
    <row r="46" spans="1:49" x14ac:dyDescent="0.25">
      <c r="A46">
        <v>2391</v>
      </c>
      <c r="D46">
        <v>234.22248400000001</v>
      </c>
      <c r="E46" s="1">
        <v>2</v>
      </c>
      <c r="F46">
        <v>242.89712299999999</v>
      </c>
      <c r="G46" s="2">
        <v>3</v>
      </c>
      <c r="P46">
        <v>2</v>
      </c>
      <c r="Q46" t="str">
        <f>CONCATENATE(C46,E46,G46,I46)</f>
        <v>23</v>
      </c>
      <c r="R46">
        <v>4</v>
      </c>
      <c r="T46" t="s">
        <v>231</v>
      </c>
      <c r="AU46">
        <v>4</v>
      </c>
      <c r="AV46">
        <v>2834</v>
      </c>
      <c r="AW46">
        <f>($AV$55-$AV$52)/200</f>
        <v>0.21</v>
      </c>
    </row>
    <row r="47" spans="1:49" x14ac:dyDescent="0.25">
      <c r="A47">
        <v>2392</v>
      </c>
      <c r="B47">
        <v>225.42730599999999</v>
      </c>
      <c r="C47" s="3">
        <v>1</v>
      </c>
      <c r="D47">
        <v>234.22248400000001</v>
      </c>
      <c r="E47" s="1">
        <v>2</v>
      </c>
      <c r="F47">
        <v>242.89712299999999</v>
      </c>
      <c r="G47" s="2">
        <v>3</v>
      </c>
      <c r="P47">
        <v>3</v>
      </c>
      <c r="Q47" t="str">
        <f>CONCATENATE(C47,E47,G47,I47)</f>
        <v>123</v>
      </c>
      <c r="R47" t="s">
        <v>22</v>
      </c>
      <c r="T47" t="s">
        <v>232</v>
      </c>
      <c r="AU47" t="s">
        <v>22</v>
      </c>
      <c r="AV47">
        <v>2847</v>
      </c>
      <c r="AW47">
        <f>($AV$56-$AV$53)/200</f>
        <v>0.105</v>
      </c>
    </row>
    <row r="48" spans="1:49" x14ac:dyDescent="0.25">
      <c r="A48">
        <v>2393</v>
      </c>
      <c r="B48">
        <v>225.42730599999999</v>
      </c>
      <c r="C48" s="3">
        <v>1</v>
      </c>
      <c r="D48">
        <v>234.22248400000001</v>
      </c>
      <c r="E48" s="1">
        <v>2</v>
      </c>
      <c r="F48">
        <v>242.89712299999999</v>
      </c>
      <c r="G48" s="2">
        <v>3</v>
      </c>
      <c r="P48">
        <v>3</v>
      </c>
      <c r="Q48" t="str">
        <f>CONCATENATE(C48,E48,G48,I48)</f>
        <v>123</v>
      </c>
      <c r="R48" t="s">
        <v>22</v>
      </c>
      <c r="T48" t="s">
        <v>233</v>
      </c>
      <c r="AU48" t="s">
        <v>22</v>
      </c>
      <c r="AV48">
        <v>3687</v>
      </c>
      <c r="AW48">
        <f>($AV$57-$AV$54)/200</f>
        <v>0.19500000000000001</v>
      </c>
    </row>
    <row r="49" spans="1:49" x14ac:dyDescent="0.25">
      <c r="A49">
        <v>2394</v>
      </c>
      <c r="B49">
        <v>225.42730599999999</v>
      </c>
      <c r="C49" s="3">
        <v>1</v>
      </c>
      <c r="F49">
        <v>242.89712299999999</v>
      </c>
      <c r="G49" s="2">
        <v>3</v>
      </c>
      <c r="P49">
        <v>2</v>
      </c>
      <c r="Q49" t="str">
        <f>CONCATENATE(C49,E49,G49,I49)</f>
        <v>13</v>
      </c>
      <c r="R49">
        <v>2</v>
      </c>
      <c r="T49" t="s">
        <v>234</v>
      </c>
      <c r="AU49">
        <v>2</v>
      </c>
      <c r="AV49">
        <v>3696</v>
      </c>
      <c r="AW49">
        <f>($AV$58-$AV$55)/200</f>
        <v>0.14000000000000001</v>
      </c>
    </row>
    <row r="50" spans="1:49" x14ac:dyDescent="0.25">
      <c r="A50">
        <v>2395</v>
      </c>
      <c r="B50">
        <v>225.42730599999999</v>
      </c>
      <c r="C50" s="3">
        <v>1</v>
      </c>
      <c r="F50">
        <v>242.89712299999999</v>
      </c>
      <c r="G50" s="2">
        <v>3</v>
      </c>
      <c r="P50">
        <v>2</v>
      </c>
      <c r="Q50" t="str">
        <f>CONCATENATE(C50,E50,G50,I50)</f>
        <v>13</v>
      </c>
      <c r="R50">
        <v>3</v>
      </c>
      <c r="T50" t="s">
        <v>240</v>
      </c>
      <c r="AU50">
        <v>3</v>
      </c>
      <c r="AV50">
        <v>3696</v>
      </c>
      <c r="AW50">
        <f>($AV$59-$AV$56)/200</f>
        <v>0.19500000000000001</v>
      </c>
    </row>
    <row r="51" spans="1:49" x14ac:dyDescent="0.25">
      <c r="A51">
        <v>2396</v>
      </c>
      <c r="B51">
        <v>225.42730599999999</v>
      </c>
      <c r="C51" s="3">
        <v>1</v>
      </c>
      <c r="F51">
        <v>242.89712299999999</v>
      </c>
      <c r="G51" s="2">
        <v>3</v>
      </c>
      <c r="P51">
        <v>2</v>
      </c>
      <c r="Q51" t="str">
        <f>CONCATENATE(C51,E51,G51,I51)</f>
        <v>13</v>
      </c>
      <c r="R51">
        <v>1</v>
      </c>
      <c r="T51" t="s">
        <v>232</v>
      </c>
      <c r="AU51">
        <v>1</v>
      </c>
      <c r="AV51">
        <v>3717</v>
      </c>
      <c r="AW51">
        <f>($AV$60-$AV$57)/200</f>
        <v>0.11</v>
      </c>
    </row>
    <row r="52" spans="1:49" x14ac:dyDescent="0.25">
      <c r="A52">
        <v>2397</v>
      </c>
      <c r="B52">
        <v>225.42730599999999</v>
      </c>
      <c r="C52" s="3">
        <v>1</v>
      </c>
      <c r="F52">
        <v>242.89712299999999</v>
      </c>
      <c r="G52" s="2">
        <v>3</v>
      </c>
      <c r="P52">
        <v>2</v>
      </c>
      <c r="Q52" t="str">
        <f>CONCATENATE(C52,E52,G52,I52)</f>
        <v>13</v>
      </c>
      <c r="R52">
        <v>4</v>
      </c>
      <c r="T52" t="s">
        <v>233</v>
      </c>
      <c r="AU52">
        <v>4</v>
      </c>
      <c r="AV52">
        <v>3718</v>
      </c>
      <c r="AW52">
        <f>($AV$61-$AV$58)/200</f>
        <v>0.18</v>
      </c>
    </row>
    <row r="53" spans="1:49" x14ac:dyDescent="0.25">
      <c r="A53">
        <v>2398</v>
      </c>
      <c r="B53">
        <v>225.42730599999999</v>
      </c>
      <c r="C53" s="3">
        <v>1</v>
      </c>
      <c r="F53">
        <v>242.89712299999999</v>
      </c>
      <c r="G53" s="2">
        <v>3</v>
      </c>
      <c r="P53">
        <v>2</v>
      </c>
      <c r="Q53" t="str">
        <f>CONCATENATE(C53,E53,G53,I53)</f>
        <v>13</v>
      </c>
      <c r="R53">
        <v>2</v>
      </c>
      <c r="T53" t="s">
        <v>234</v>
      </c>
      <c r="AU53">
        <v>2</v>
      </c>
      <c r="AV53">
        <v>3740</v>
      </c>
      <c r="AW53">
        <f>($AV$62-$AV$59)/200</f>
        <v>0.125</v>
      </c>
    </row>
    <row r="54" spans="1:49" x14ac:dyDescent="0.25">
      <c r="A54">
        <v>2399</v>
      </c>
      <c r="B54">
        <v>225.42730599999999</v>
      </c>
      <c r="C54" s="3">
        <v>1</v>
      </c>
      <c r="F54">
        <v>242.83685</v>
      </c>
      <c r="G54" s="2">
        <v>3</v>
      </c>
      <c r="P54">
        <v>2</v>
      </c>
      <c r="Q54" t="str">
        <f>CONCATENATE(C54,E54,G54,I54)</f>
        <v>13</v>
      </c>
      <c r="R54">
        <v>3</v>
      </c>
      <c r="T54" t="s">
        <v>240</v>
      </c>
      <c r="AU54">
        <v>3</v>
      </c>
      <c r="AV54">
        <v>3743</v>
      </c>
      <c r="AW54">
        <f>($AV$63-$AV$60)/200</f>
        <v>0.19500000000000001</v>
      </c>
    </row>
    <row r="55" spans="1:49" x14ac:dyDescent="0.25">
      <c r="A55">
        <v>2400</v>
      </c>
      <c r="B55">
        <v>225.42730599999999</v>
      </c>
      <c r="C55" s="3">
        <v>1</v>
      </c>
      <c r="F55">
        <v>242.656137</v>
      </c>
      <c r="G55" s="2">
        <v>3</v>
      </c>
      <c r="P55">
        <v>2</v>
      </c>
      <c r="Q55" t="str">
        <f>CONCATENATE(C55,E55,G55,I55)</f>
        <v>13</v>
      </c>
      <c r="R55">
        <v>4</v>
      </c>
      <c r="T55" t="s">
        <v>232</v>
      </c>
      <c r="AU55">
        <v>4</v>
      </c>
      <c r="AV55">
        <v>3760</v>
      </c>
      <c r="AW55">
        <f>($AV$64-$AV$61)/200</f>
        <v>0.1</v>
      </c>
    </row>
    <row r="56" spans="1:49" x14ac:dyDescent="0.25">
      <c r="A56">
        <v>2401</v>
      </c>
      <c r="B56">
        <v>225.42730599999999</v>
      </c>
      <c r="C56" s="3">
        <v>1</v>
      </c>
      <c r="F56">
        <v>242.656137</v>
      </c>
      <c r="G56" s="2">
        <v>3</v>
      </c>
      <c r="P56">
        <v>2</v>
      </c>
      <c r="Q56" t="str">
        <f>CONCATENATE(C56,E56,G56,I56)</f>
        <v>13</v>
      </c>
      <c r="R56">
        <v>1</v>
      </c>
      <c r="T56" t="s">
        <v>233</v>
      </c>
      <c r="AU56">
        <v>1</v>
      </c>
      <c r="AV56">
        <v>3761</v>
      </c>
      <c r="AW56">
        <f>($AV$65-$AV$62)/200</f>
        <v>0.2</v>
      </c>
    </row>
    <row r="57" spans="1:49" x14ac:dyDescent="0.25">
      <c r="A57">
        <v>2402</v>
      </c>
      <c r="B57">
        <v>225.42730599999999</v>
      </c>
      <c r="C57" s="3">
        <v>1</v>
      </c>
      <c r="F57">
        <v>242.656137</v>
      </c>
      <c r="G57" s="2">
        <v>3</v>
      </c>
      <c r="P57">
        <v>2</v>
      </c>
      <c r="Q57" t="str">
        <f>CONCATENATE(C57,E57,G57,I57)</f>
        <v>13</v>
      </c>
      <c r="R57">
        <v>2</v>
      </c>
      <c r="T57" t="s">
        <v>234</v>
      </c>
      <c r="AU57">
        <v>2</v>
      </c>
      <c r="AV57">
        <v>3782</v>
      </c>
      <c r="AW57">
        <f>($AV$66-$AV$63)/200</f>
        <v>0.125</v>
      </c>
    </row>
    <row r="58" spans="1:49" x14ac:dyDescent="0.25">
      <c r="A58">
        <v>2403</v>
      </c>
      <c r="B58">
        <v>225.42730599999999</v>
      </c>
      <c r="C58" s="3">
        <v>1</v>
      </c>
      <c r="F58">
        <v>242.656137</v>
      </c>
      <c r="G58" s="2">
        <v>3</v>
      </c>
      <c r="P58">
        <v>2</v>
      </c>
      <c r="Q58" t="str">
        <f>CONCATENATE(C58,E58,G58,I58)</f>
        <v>13</v>
      </c>
      <c r="R58">
        <v>3</v>
      </c>
      <c r="T58" t="s">
        <v>240</v>
      </c>
      <c r="AU58">
        <v>3</v>
      </c>
      <c r="AV58">
        <v>3788</v>
      </c>
      <c r="AW58">
        <f>($AV$67-$AV$64)/200</f>
        <v>0.19500000000000001</v>
      </c>
    </row>
    <row r="59" spans="1:49" x14ac:dyDescent="0.25">
      <c r="A59">
        <v>2404</v>
      </c>
      <c r="B59">
        <v>225.42730599999999</v>
      </c>
      <c r="C59" s="3">
        <v>1</v>
      </c>
      <c r="F59">
        <v>242.656137</v>
      </c>
      <c r="G59" s="2">
        <v>3</v>
      </c>
      <c r="H59">
        <v>233.43936099999999</v>
      </c>
      <c r="I59" s="4">
        <v>4</v>
      </c>
      <c r="P59">
        <v>3</v>
      </c>
      <c r="Q59" t="str">
        <f>CONCATENATE(C59,E59,G59,I59)</f>
        <v>134</v>
      </c>
      <c r="R59">
        <v>4</v>
      </c>
      <c r="T59" t="s">
        <v>232</v>
      </c>
      <c r="AU59">
        <v>4</v>
      </c>
      <c r="AV59">
        <v>3800</v>
      </c>
      <c r="AW59">
        <f>($AV$68-$AV$65)/200</f>
        <v>0.115</v>
      </c>
    </row>
    <row r="60" spans="1:49" x14ac:dyDescent="0.25">
      <c r="A60">
        <v>2405</v>
      </c>
      <c r="B60">
        <v>225.42730599999999</v>
      </c>
      <c r="C60" s="3">
        <v>1</v>
      </c>
      <c r="F60">
        <v>242.656137</v>
      </c>
      <c r="G60" s="2">
        <v>3</v>
      </c>
      <c r="H60">
        <v>233.43936099999999</v>
      </c>
      <c r="I60" s="4">
        <v>4</v>
      </c>
      <c r="P60">
        <v>3</v>
      </c>
      <c r="Q60" t="str">
        <f>CONCATENATE(C60,E60,G60,I60)</f>
        <v>134</v>
      </c>
      <c r="R60">
        <v>1</v>
      </c>
      <c r="T60" t="s">
        <v>233</v>
      </c>
      <c r="AU60">
        <v>1</v>
      </c>
      <c r="AV60">
        <v>3804</v>
      </c>
      <c r="AW60">
        <f>($AV$69-$AV$66)/200</f>
        <v>0.2</v>
      </c>
    </row>
    <row r="61" spans="1:49" x14ac:dyDescent="0.25">
      <c r="A61">
        <v>2406</v>
      </c>
      <c r="B61">
        <v>225.42730599999999</v>
      </c>
      <c r="C61" s="3">
        <v>1</v>
      </c>
      <c r="F61">
        <v>242.29471100000001</v>
      </c>
      <c r="G61" s="2">
        <v>3</v>
      </c>
      <c r="H61">
        <v>233.43936099999999</v>
      </c>
      <c r="I61" s="4">
        <v>4</v>
      </c>
      <c r="P61">
        <v>3</v>
      </c>
      <c r="Q61" t="str">
        <f>CONCATENATE(C61,E61,G61,I61)</f>
        <v>134</v>
      </c>
      <c r="R61">
        <v>2</v>
      </c>
      <c r="T61" t="s">
        <v>234</v>
      </c>
      <c r="AU61">
        <v>2</v>
      </c>
      <c r="AV61">
        <v>3824</v>
      </c>
      <c r="AW61">
        <f>($AV$70-$AV$67)/200</f>
        <v>0.13</v>
      </c>
    </row>
    <row r="62" spans="1:49" x14ac:dyDescent="0.25">
      <c r="A62">
        <v>2407</v>
      </c>
      <c r="B62">
        <v>225.42730599999999</v>
      </c>
      <c r="C62" s="3">
        <v>1</v>
      </c>
      <c r="F62">
        <v>242.23443900000001</v>
      </c>
      <c r="G62" s="2">
        <v>3</v>
      </c>
      <c r="H62">
        <v>233.43936099999999</v>
      </c>
      <c r="I62" s="4">
        <v>4</v>
      </c>
      <c r="P62">
        <v>3</v>
      </c>
      <c r="Q62" t="str">
        <f>CONCATENATE(C62,E62,G62,I62)</f>
        <v>134</v>
      </c>
      <c r="R62">
        <v>3</v>
      </c>
      <c r="T62" t="s">
        <v>240</v>
      </c>
      <c r="AU62">
        <v>3</v>
      </c>
      <c r="AV62">
        <v>3825</v>
      </c>
      <c r="AW62">
        <f>($AV$71-$AV$68)/200</f>
        <v>0.185</v>
      </c>
    </row>
    <row r="63" spans="1:49" x14ac:dyDescent="0.25">
      <c r="A63">
        <v>2408</v>
      </c>
      <c r="B63">
        <v>225.42730599999999</v>
      </c>
      <c r="C63" s="3">
        <v>1</v>
      </c>
      <c r="F63">
        <v>242.23443900000001</v>
      </c>
      <c r="G63" s="2">
        <v>3</v>
      </c>
      <c r="H63">
        <v>233.43936099999999</v>
      </c>
      <c r="I63" s="4">
        <v>4</v>
      </c>
      <c r="P63">
        <v>3</v>
      </c>
      <c r="Q63" t="str">
        <f>CONCATENATE(C63,E63,G63,I63)</f>
        <v>134</v>
      </c>
      <c r="R63">
        <v>4</v>
      </c>
      <c r="T63" t="s">
        <v>232</v>
      </c>
      <c r="AU63">
        <v>4</v>
      </c>
      <c r="AV63">
        <v>3843</v>
      </c>
      <c r="AW63">
        <f>($AV$72-$AV$69)/200</f>
        <v>0.11</v>
      </c>
    </row>
    <row r="64" spans="1:49" x14ac:dyDescent="0.25">
      <c r="A64">
        <v>2409</v>
      </c>
      <c r="B64">
        <v>225.42730599999999</v>
      </c>
      <c r="C64" s="3">
        <v>1</v>
      </c>
      <c r="H64">
        <v>233.43936099999999</v>
      </c>
      <c r="I64" s="4">
        <v>4</v>
      </c>
      <c r="P64">
        <v>2</v>
      </c>
      <c r="Q64" t="str">
        <f>CONCATENATE(C64,E64,G64,I64)</f>
        <v>14</v>
      </c>
      <c r="R64">
        <v>1</v>
      </c>
      <c r="T64" t="s">
        <v>233</v>
      </c>
      <c r="AU64">
        <v>1</v>
      </c>
      <c r="AV64">
        <v>3844</v>
      </c>
      <c r="AW64">
        <f>($AV$73-$AV$70)/200</f>
        <v>0.20499999999999999</v>
      </c>
    </row>
    <row r="65" spans="1:49" x14ac:dyDescent="0.25">
      <c r="A65">
        <v>2410</v>
      </c>
      <c r="B65">
        <v>225.42730599999999</v>
      </c>
      <c r="C65" s="3">
        <v>1</v>
      </c>
      <c r="H65">
        <v>233.43936099999999</v>
      </c>
      <c r="I65" s="4">
        <v>4</v>
      </c>
      <c r="P65">
        <v>2</v>
      </c>
      <c r="Q65" t="str">
        <f>CONCATENATE(C65,E65,G65,I65)</f>
        <v>14</v>
      </c>
      <c r="R65">
        <v>2</v>
      </c>
      <c r="T65" t="s">
        <v>234</v>
      </c>
      <c r="AU65">
        <v>2</v>
      </c>
      <c r="AV65">
        <v>3865</v>
      </c>
      <c r="AW65">
        <f>($AV$74-$AV$71)/200</f>
        <v>0.125</v>
      </c>
    </row>
    <row r="66" spans="1:49" x14ac:dyDescent="0.25">
      <c r="A66">
        <v>2411</v>
      </c>
      <c r="B66">
        <v>225.42730599999999</v>
      </c>
      <c r="C66" s="3">
        <v>1</v>
      </c>
      <c r="H66">
        <v>233.43936099999999</v>
      </c>
      <c r="I66" s="4">
        <v>4</v>
      </c>
      <c r="P66">
        <v>2</v>
      </c>
      <c r="Q66" t="str">
        <f>CONCATENATE(C66,E66,G66,I66)</f>
        <v>14</v>
      </c>
      <c r="R66">
        <v>3</v>
      </c>
      <c r="T66" t="s">
        <v>235</v>
      </c>
      <c r="AU66">
        <v>3</v>
      </c>
      <c r="AV66">
        <v>3868</v>
      </c>
      <c r="AW66">
        <f>($AV$75-$AV$72)/200</f>
        <v>0.19500000000000001</v>
      </c>
    </row>
    <row r="67" spans="1:49" x14ac:dyDescent="0.25">
      <c r="A67">
        <v>2412</v>
      </c>
      <c r="B67">
        <v>225.42730599999999</v>
      </c>
      <c r="C67" s="3">
        <v>1</v>
      </c>
      <c r="H67">
        <v>233.43936099999999</v>
      </c>
      <c r="I67" s="4">
        <v>4</v>
      </c>
      <c r="P67">
        <v>2</v>
      </c>
      <c r="Q67" t="str">
        <f>CONCATENATE(C67,E67,G67,I67)</f>
        <v>14</v>
      </c>
      <c r="R67">
        <v>4</v>
      </c>
      <c r="T67" t="s">
        <v>227</v>
      </c>
      <c r="AU67">
        <v>4</v>
      </c>
      <c r="AV67">
        <v>3883</v>
      </c>
      <c r="AW67">
        <f>($AV$76-$AV$73)/200</f>
        <v>9.5000000000000001E-2</v>
      </c>
    </row>
    <row r="68" spans="1:49" x14ac:dyDescent="0.25">
      <c r="A68">
        <v>2413</v>
      </c>
      <c r="B68">
        <v>225.42730599999999</v>
      </c>
      <c r="C68" s="3">
        <v>1</v>
      </c>
      <c r="H68">
        <v>233.43936099999999</v>
      </c>
      <c r="I68" s="4">
        <v>4</v>
      </c>
      <c r="P68">
        <v>2</v>
      </c>
      <c r="Q68" t="str">
        <f>CONCATENATE(C68,E68,G68,I68)</f>
        <v>14</v>
      </c>
      <c r="R68">
        <v>1</v>
      </c>
      <c r="T68" t="s">
        <v>236</v>
      </c>
      <c r="AU68">
        <v>1</v>
      </c>
      <c r="AV68">
        <v>3888</v>
      </c>
      <c r="AW68">
        <f>($AV$77-$AV$74)/200</f>
        <v>0.20499999999999999</v>
      </c>
    </row>
    <row r="69" spans="1:49" x14ac:dyDescent="0.25">
      <c r="A69">
        <v>2414</v>
      </c>
      <c r="B69">
        <v>225.42730599999999</v>
      </c>
      <c r="C69" s="3">
        <v>1</v>
      </c>
      <c r="H69">
        <v>233.43936099999999</v>
      </c>
      <c r="I69" s="4">
        <v>4</v>
      </c>
      <c r="P69">
        <v>2</v>
      </c>
      <c r="Q69" t="str">
        <f>CONCATENATE(C69,E69,G69,I69)</f>
        <v>14</v>
      </c>
      <c r="R69">
        <v>2</v>
      </c>
      <c r="T69" t="s">
        <v>237</v>
      </c>
      <c r="AU69">
        <v>2</v>
      </c>
      <c r="AV69">
        <v>3908</v>
      </c>
      <c r="AW69">
        <f>($AV$78-$AV$75)/200</f>
        <v>0.115</v>
      </c>
    </row>
    <row r="70" spans="1:49" x14ac:dyDescent="0.25">
      <c r="A70">
        <v>2415</v>
      </c>
      <c r="B70">
        <v>225.42730599999999</v>
      </c>
      <c r="C70" s="3">
        <v>1</v>
      </c>
      <c r="H70">
        <v>233.43936099999999</v>
      </c>
      <c r="I70" s="4">
        <v>4</v>
      </c>
      <c r="P70">
        <v>2</v>
      </c>
      <c r="Q70" t="str">
        <f>CONCATENATE(C70,E70,G70,I70)</f>
        <v>14</v>
      </c>
      <c r="R70">
        <v>3</v>
      </c>
      <c r="T70" t="s">
        <v>238</v>
      </c>
      <c r="AU70">
        <v>3</v>
      </c>
      <c r="AV70">
        <v>3909</v>
      </c>
      <c r="AW70">
        <f>($AV$79-$AV$76)/200</f>
        <v>0.20499999999999999</v>
      </c>
    </row>
    <row r="71" spans="1:49" x14ac:dyDescent="0.25">
      <c r="A71">
        <v>2416</v>
      </c>
      <c r="B71">
        <v>225.42730599999999</v>
      </c>
      <c r="C71" s="3">
        <v>1</v>
      </c>
      <c r="D71">
        <v>217.535796</v>
      </c>
      <c r="E71" s="1">
        <v>2</v>
      </c>
      <c r="H71">
        <v>233.43936099999999</v>
      </c>
      <c r="I71" s="4">
        <v>4</v>
      </c>
      <c r="P71">
        <v>3</v>
      </c>
      <c r="Q71" t="str">
        <f>CONCATENATE(C71,E71,G71,I71)</f>
        <v>124</v>
      </c>
      <c r="R71">
        <v>4</v>
      </c>
      <c r="T71" t="s">
        <v>239</v>
      </c>
      <c r="AU71">
        <v>4</v>
      </c>
      <c r="AV71">
        <v>3925</v>
      </c>
      <c r="AW71">
        <f>($AV$80-$AV$77)/200</f>
        <v>0.1</v>
      </c>
    </row>
    <row r="72" spans="1:49" x14ac:dyDescent="0.25">
      <c r="A72">
        <v>2417</v>
      </c>
      <c r="D72">
        <v>217.535796</v>
      </c>
      <c r="E72" s="1">
        <v>2</v>
      </c>
      <c r="H72">
        <v>233.43936099999999</v>
      </c>
      <c r="I72" s="4">
        <v>4</v>
      </c>
      <c r="P72">
        <v>2</v>
      </c>
      <c r="Q72" t="str">
        <f>CONCATENATE(C72,E72,G72,I72)</f>
        <v>24</v>
      </c>
      <c r="R72">
        <v>1</v>
      </c>
      <c r="T72" t="s">
        <v>241</v>
      </c>
      <c r="AU72">
        <v>1</v>
      </c>
      <c r="AV72">
        <v>3930</v>
      </c>
      <c r="AW72">
        <f>($AV$81-$AV$78)/200</f>
        <v>0.2</v>
      </c>
    </row>
    <row r="73" spans="1:49" x14ac:dyDescent="0.25">
      <c r="A73">
        <v>2418</v>
      </c>
      <c r="D73">
        <v>217.535796</v>
      </c>
      <c r="E73" s="1">
        <v>2</v>
      </c>
      <c r="H73">
        <v>233.43936099999999</v>
      </c>
      <c r="I73" s="4">
        <v>4</v>
      </c>
      <c r="P73">
        <v>2</v>
      </c>
      <c r="Q73" t="str">
        <f>CONCATENATE(C73,E73,G73,I73)</f>
        <v>24</v>
      </c>
      <c r="R73">
        <v>2</v>
      </c>
      <c r="T73" t="s">
        <v>237</v>
      </c>
      <c r="AU73">
        <v>2</v>
      </c>
      <c r="AV73">
        <v>3950</v>
      </c>
      <c r="AW73">
        <f>($AV$82-$AV$79)/200</f>
        <v>0.12</v>
      </c>
    </row>
    <row r="74" spans="1:49" x14ac:dyDescent="0.25">
      <c r="A74">
        <v>2419</v>
      </c>
      <c r="D74">
        <v>217.535796</v>
      </c>
      <c r="E74" s="1">
        <v>2</v>
      </c>
      <c r="H74">
        <v>233.43936099999999</v>
      </c>
      <c r="I74" s="4">
        <v>4</v>
      </c>
      <c r="P74">
        <v>2</v>
      </c>
      <c r="Q74" t="str">
        <f>CONCATENATE(C74,E74,G74,I74)</f>
        <v>24</v>
      </c>
      <c r="R74">
        <v>3</v>
      </c>
      <c r="T74" t="s">
        <v>238</v>
      </c>
      <c r="AU74">
        <v>3</v>
      </c>
      <c r="AV74">
        <v>3950</v>
      </c>
      <c r="AW74">
        <f>($AV$83-$AV$80)/200</f>
        <v>0.21</v>
      </c>
    </row>
    <row r="75" spans="1:49" x14ac:dyDescent="0.25">
      <c r="A75">
        <v>2420</v>
      </c>
      <c r="D75">
        <v>217.535796</v>
      </c>
      <c r="E75" s="1">
        <v>2</v>
      </c>
      <c r="H75">
        <v>233.43936099999999</v>
      </c>
      <c r="I75" s="4">
        <v>4</v>
      </c>
      <c r="P75">
        <v>2</v>
      </c>
      <c r="Q75" t="str">
        <f>CONCATENATE(C75,E75,G75,I75)</f>
        <v>24</v>
      </c>
      <c r="R75">
        <v>1</v>
      </c>
      <c r="T75" t="s">
        <v>239</v>
      </c>
      <c r="AU75">
        <v>1</v>
      </c>
      <c r="AV75">
        <v>3969</v>
      </c>
      <c r="AW75">
        <f>($AV$84-$AV$81)/200</f>
        <v>0.11</v>
      </c>
    </row>
    <row r="76" spans="1:49" x14ac:dyDescent="0.25">
      <c r="A76">
        <v>2421</v>
      </c>
      <c r="D76">
        <v>217.535796</v>
      </c>
      <c r="E76" s="1">
        <v>2</v>
      </c>
      <c r="H76">
        <v>233.43936099999999</v>
      </c>
      <c r="I76" s="4">
        <v>4</v>
      </c>
      <c r="P76">
        <v>2</v>
      </c>
      <c r="Q76" t="str">
        <f>CONCATENATE(C76,E76,G76,I76)</f>
        <v>24</v>
      </c>
      <c r="R76">
        <v>4</v>
      </c>
      <c r="T76" t="s">
        <v>242</v>
      </c>
      <c r="AU76">
        <v>4</v>
      </c>
      <c r="AV76">
        <v>3969</v>
      </c>
      <c r="AW76">
        <f>($AV$85-$AV$82)/200</f>
        <v>0.21</v>
      </c>
    </row>
    <row r="77" spans="1:49" x14ac:dyDescent="0.25">
      <c r="A77">
        <v>2422</v>
      </c>
      <c r="D77">
        <v>217.535796</v>
      </c>
      <c r="E77" s="1">
        <v>2</v>
      </c>
      <c r="H77">
        <v>233.43936099999999</v>
      </c>
      <c r="I77" s="4">
        <v>4</v>
      </c>
      <c r="P77">
        <v>2</v>
      </c>
      <c r="Q77" t="str">
        <f>CONCATENATE(C77,E77,G77,I77)</f>
        <v>24</v>
      </c>
      <c r="R77">
        <v>3</v>
      </c>
      <c r="T77" t="s">
        <v>229</v>
      </c>
      <c r="AU77">
        <v>3</v>
      </c>
      <c r="AV77">
        <v>3991</v>
      </c>
      <c r="AW77">
        <f>($AV$86-$AV$83)/200</f>
        <v>0.115</v>
      </c>
    </row>
    <row r="78" spans="1:49" x14ac:dyDescent="0.25">
      <c r="A78">
        <v>2423</v>
      </c>
      <c r="D78">
        <v>217.535796</v>
      </c>
      <c r="E78" s="1">
        <v>2</v>
      </c>
      <c r="H78">
        <v>233.43936099999999</v>
      </c>
      <c r="I78" s="4">
        <v>4</v>
      </c>
      <c r="P78">
        <v>2</v>
      </c>
      <c r="Q78" t="str">
        <f>CONCATENATE(C78,E78,G78,I78)</f>
        <v>24</v>
      </c>
      <c r="R78">
        <v>2</v>
      </c>
      <c r="T78" t="s">
        <v>230</v>
      </c>
      <c r="AU78">
        <v>2</v>
      </c>
      <c r="AV78">
        <v>3992</v>
      </c>
      <c r="AW78">
        <f>($AV$87-$AV$84)/200</f>
        <v>0.22</v>
      </c>
    </row>
    <row r="79" spans="1:49" x14ac:dyDescent="0.25">
      <c r="A79">
        <v>2424</v>
      </c>
      <c r="D79">
        <v>217.535796</v>
      </c>
      <c r="E79" s="1">
        <v>2</v>
      </c>
      <c r="H79">
        <v>233.43936099999999</v>
      </c>
      <c r="I79" s="4">
        <v>4</v>
      </c>
      <c r="P79">
        <v>2</v>
      </c>
      <c r="Q79" t="str">
        <f>CONCATENATE(C79,E79,G79,I79)</f>
        <v>24</v>
      </c>
      <c r="R79">
        <v>1</v>
      </c>
      <c r="T79" t="s">
        <v>227</v>
      </c>
      <c r="AU79">
        <v>1</v>
      </c>
      <c r="AV79">
        <v>4010</v>
      </c>
      <c r="AW79">
        <f>($AV$88-$AV$85)/200</f>
        <v>0.12</v>
      </c>
    </row>
    <row r="80" spans="1:49" x14ac:dyDescent="0.25">
      <c r="A80">
        <v>2425</v>
      </c>
      <c r="D80">
        <v>217.535796</v>
      </c>
      <c r="E80" s="1">
        <v>2</v>
      </c>
      <c r="H80">
        <v>233.43936099999999</v>
      </c>
      <c r="I80" s="4">
        <v>4</v>
      </c>
      <c r="P80">
        <v>2</v>
      </c>
      <c r="Q80" t="str">
        <f>CONCATENATE(C80,E80,G80,I80)</f>
        <v>24</v>
      </c>
      <c r="R80">
        <v>4</v>
      </c>
      <c r="AU80">
        <v>4</v>
      </c>
      <c r="AV80">
        <v>4011</v>
      </c>
    </row>
    <row r="81" spans="1:48" x14ac:dyDescent="0.25">
      <c r="A81">
        <v>2426</v>
      </c>
      <c r="D81">
        <v>217.65633700000001</v>
      </c>
      <c r="E81" s="1">
        <v>2</v>
      </c>
      <c r="H81">
        <v>233.43936099999999</v>
      </c>
      <c r="I81" s="4">
        <v>4</v>
      </c>
      <c r="P81">
        <v>2</v>
      </c>
      <c r="Q81" t="str">
        <f>CONCATENATE(C81,E81,G81,I81)</f>
        <v>24</v>
      </c>
      <c r="R81">
        <v>3</v>
      </c>
      <c r="AU81">
        <v>3</v>
      </c>
      <c r="AV81">
        <v>4032</v>
      </c>
    </row>
    <row r="82" spans="1:48" x14ac:dyDescent="0.25">
      <c r="A82">
        <v>2427</v>
      </c>
      <c r="D82">
        <v>217.65633700000001</v>
      </c>
      <c r="E82" s="1">
        <v>2</v>
      </c>
      <c r="H82">
        <v>233.077934</v>
      </c>
      <c r="I82" s="4">
        <v>4</v>
      </c>
      <c r="P82">
        <v>2</v>
      </c>
      <c r="Q82" t="str">
        <f>CONCATENATE(C82,E82,G82,I82)</f>
        <v>24</v>
      </c>
      <c r="R82">
        <v>2</v>
      </c>
      <c r="AU82">
        <v>2</v>
      </c>
      <c r="AV82">
        <v>4034</v>
      </c>
    </row>
    <row r="83" spans="1:48" x14ac:dyDescent="0.25">
      <c r="A83">
        <v>2428</v>
      </c>
      <c r="D83">
        <v>217.65633700000001</v>
      </c>
      <c r="E83" s="1">
        <v>2</v>
      </c>
      <c r="H83">
        <v>233.077934</v>
      </c>
      <c r="I83" s="4">
        <v>4</v>
      </c>
      <c r="P83">
        <v>2</v>
      </c>
      <c r="Q83" t="str">
        <f>CONCATENATE(C83,E83,G83,I83)</f>
        <v>24</v>
      </c>
      <c r="R83">
        <v>1</v>
      </c>
      <c r="AU83">
        <v>1</v>
      </c>
      <c r="AV83">
        <v>4053</v>
      </c>
    </row>
    <row r="84" spans="1:48" x14ac:dyDescent="0.25">
      <c r="A84">
        <v>2429</v>
      </c>
      <c r="D84">
        <v>217.65633700000001</v>
      </c>
      <c r="E84" s="1">
        <v>2</v>
      </c>
      <c r="H84">
        <v>233.077934</v>
      </c>
      <c r="I84" s="4">
        <v>4</v>
      </c>
      <c r="P84">
        <v>2</v>
      </c>
      <c r="Q84" t="str">
        <f>CONCATENATE(C84,E84,G84,I84)</f>
        <v>24</v>
      </c>
      <c r="R84">
        <v>4</v>
      </c>
      <c r="AU84">
        <v>4</v>
      </c>
      <c r="AV84">
        <v>4054</v>
      </c>
    </row>
    <row r="85" spans="1:48" x14ac:dyDescent="0.25">
      <c r="A85">
        <v>2430</v>
      </c>
      <c r="D85">
        <v>217.65633700000001</v>
      </c>
      <c r="E85" s="1">
        <v>2</v>
      </c>
      <c r="H85">
        <v>233.077934</v>
      </c>
      <c r="I85" s="4">
        <v>4</v>
      </c>
      <c r="P85">
        <v>2</v>
      </c>
      <c r="Q85" t="str">
        <f>CONCATENATE(C85,E85,G85,I85)</f>
        <v>24</v>
      </c>
      <c r="R85">
        <v>2</v>
      </c>
      <c r="AU85">
        <v>2</v>
      </c>
      <c r="AV85">
        <v>4076</v>
      </c>
    </row>
    <row r="86" spans="1:48" x14ac:dyDescent="0.25">
      <c r="A86">
        <v>2431</v>
      </c>
      <c r="D86">
        <v>217.65633700000001</v>
      </c>
      <c r="E86" s="1">
        <v>2</v>
      </c>
      <c r="H86">
        <v>232.957393</v>
      </c>
      <c r="I86" s="4">
        <v>4</v>
      </c>
      <c r="P86">
        <v>2</v>
      </c>
      <c r="Q86" t="str">
        <f>CONCATENATE(C86,E86,G86,I86)</f>
        <v>24</v>
      </c>
      <c r="R86">
        <v>3</v>
      </c>
      <c r="AU86">
        <v>3</v>
      </c>
      <c r="AV86">
        <v>4076</v>
      </c>
    </row>
    <row r="87" spans="1:48" x14ac:dyDescent="0.25">
      <c r="A87">
        <v>2432</v>
      </c>
      <c r="D87">
        <v>217.65633700000001</v>
      </c>
      <c r="E87" s="1">
        <v>2</v>
      </c>
      <c r="H87">
        <v>232.957393</v>
      </c>
      <c r="I87" s="4">
        <v>4</v>
      </c>
      <c r="P87">
        <v>2</v>
      </c>
      <c r="Q87" t="str">
        <f>CONCATENATE(C87,E87,G87,I87)</f>
        <v>24</v>
      </c>
      <c r="R87">
        <v>1</v>
      </c>
      <c r="AU87">
        <v>1</v>
      </c>
      <c r="AV87">
        <v>4098</v>
      </c>
    </row>
    <row r="88" spans="1:48" x14ac:dyDescent="0.25">
      <c r="A88">
        <v>2433</v>
      </c>
      <c r="D88">
        <v>217.65633700000001</v>
      </c>
      <c r="E88" s="1">
        <v>2</v>
      </c>
      <c r="H88">
        <v>232.957393</v>
      </c>
      <c r="I88" s="4">
        <v>4</v>
      </c>
      <c r="P88">
        <v>2</v>
      </c>
      <c r="Q88" t="str">
        <f>CONCATENATE(C88,E88,G88,I88)</f>
        <v>24</v>
      </c>
      <c r="R88">
        <v>4</v>
      </c>
      <c r="AU88">
        <v>4</v>
      </c>
      <c r="AV88">
        <v>4100</v>
      </c>
    </row>
    <row r="89" spans="1:48" x14ac:dyDescent="0.25">
      <c r="A89">
        <v>2434</v>
      </c>
      <c r="D89">
        <v>217.65633700000001</v>
      </c>
      <c r="E89" s="1">
        <v>2</v>
      </c>
      <c r="F89">
        <v>224.945438</v>
      </c>
      <c r="G89" s="2">
        <v>3</v>
      </c>
      <c r="P89">
        <v>2</v>
      </c>
      <c r="Q89" t="str">
        <f>CONCATENATE(C89,E89,G89,I89)</f>
        <v>23</v>
      </c>
      <c r="R89" t="s">
        <v>22</v>
      </c>
      <c r="AU89" t="s">
        <v>22</v>
      </c>
      <c r="AV89">
        <v>4120</v>
      </c>
    </row>
    <row r="90" spans="1:48" x14ac:dyDescent="0.25">
      <c r="A90">
        <v>2435</v>
      </c>
      <c r="D90">
        <v>217.65633700000001</v>
      </c>
      <c r="E90" s="1">
        <v>2</v>
      </c>
      <c r="F90">
        <v>224.945438</v>
      </c>
      <c r="G90" s="2">
        <v>3</v>
      </c>
      <c r="P90">
        <v>2</v>
      </c>
      <c r="Q90" t="str">
        <f>CONCATENATE(C90,E90,G90,I90)</f>
        <v>23</v>
      </c>
    </row>
    <row r="91" spans="1:48" x14ac:dyDescent="0.25">
      <c r="A91">
        <v>2436</v>
      </c>
      <c r="D91">
        <v>217.65633700000001</v>
      </c>
      <c r="E91" s="1">
        <v>2</v>
      </c>
      <c r="F91">
        <v>224.945438</v>
      </c>
      <c r="G91" s="2">
        <v>3</v>
      </c>
      <c r="P91">
        <v>2</v>
      </c>
      <c r="Q91" t="str">
        <f>CONCATENATE(C91,E91,G91,I91)</f>
        <v>23</v>
      </c>
    </row>
    <row r="92" spans="1:48" x14ac:dyDescent="0.25">
      <c r="A92">
        <v>2437</v>
      </c>
      <c r="D92">
        <v>217.65633700000001</v>
      </c>
      <c r="E92" s="1">
        <v>2</v>
      </c>
      <c r="F92">
        <v>224.945438</v>
      </c>
      <c r="G92" s="2">
        <v>3</v>
      </c>
      <c r="P92">
        <v>2</v>
      </c>
      <c r="Q92" t="str">
        <f>CONCATENATE(C92,E92,G92,I92)</f>
        <v>23</v>
      </c>
    </row>
    <row r="93" spans="1:48" x14ac:dyDescent="0.25">
      <c r="A93">
        <v>2438</v>
      </c>
      <c r="D93">
        <v>217.65633700000001</v>
      </c>
      <c r="E93" s="1">
        <v>2</v>
      </c>
      <c r="F93">
        <v>224.945438</v>
      </c>
      <c r="G93" s="2">
        <v>3</v>
      </c>
      <c r="P93">
        <v>2</v>
      </c>
      <c r="Q93" t="str">
        <f>CONCATENATE(C93,E93,G93,I93)</f>
        <v>23</v>
      </c>
    </row>
    <row r="94" spans="1:48" x14ac:dyDescent="0.25">
      <c r="A94">
        <v>2439</v>
      </c>
      <c r="D94">
        <v>217.65633700000001</v>
      </c>
      <c r="E94" s="1">
        <v>2</v>
      </c>
      <c r="F94">
        <v>224.945438</v>
      </c>
      <c r="G94" s="2">
        <v>3</v>
      </c>
      <c r="P94">
        <v>2</v>
      </c>
      <c r="Q94" t="str">
        <f>CONCATENATE(C94,E94,G94,I94)</f>
        <v>23</v>
      </c>
    </row>
    <row r="95" spans="1:48" x14ac:dyDescent="0.25">
      <c r="A95">
        <v>2440</v>
      </c>
      <c r="D95">
        <v>217.65633700000001</v>
      </c>
      <c r="E95" s="1">
        <v>2</v>
      </c>
      <c r="F95">
        <v>224.945438</v>
      </c>
      <c r="G95" s="2">
        <v>3</v>
      </c>
      <c r="P95">
        <v>2</v>
      </c>
      <c r="Q95" t="str">
        <f>CONCATENATE(C95,E95,G95,I95)</f>
        <v>23</v>
      </c>
    </row>
    <row r="96" spans="1:48" x14ac:dyDescent="0.25">
      <c r="A96">
        <v>2441</v>
      </c>
      <c r="D96">
        <v>217.65633700000001</v>
      </c>
      <c r="E96" s="1">
        <v>2</v>
      </c>
      <c r="F96">
        <v>224.945438</v>
      </c>
      <c r="G96" s="2">
        <v>3</v>
      </c>
      <c r="P96">
        <v>2</v>
      </c>
      <c r="Q96" t="str">
        <f>CONCATENATE(C96,E96,G96,I96)</f>
        <v>23</v>
      </c>
    </row>
    <row r="97" spans="1:17" x14ac:dyDescent="0.25">
      <c r="A97">
        <v>2442</v>
      </c>
      <c r="B97">
        <v>210.36723599999999</v>
      </c>
      <c r="C97" s="3">
        <v>1</v>
      </c>
      <c r="F97">
        <v>224.945438</v>
      </c>
      <c r="G97" s="2">
        <v>3</v>
      </c>
      <c r="P97">
        <v>2</v>
      </c>
      <c r="Q97" t="str">
        <f>CONCATENATE(C97,E97,G97,I97)</f>
        <v>13</v>
      </c>
    </row>
    <row r="98" spans="1:17" x14ac:dyDescent="0.25">
      <c r="A98">
        <v>2443</v>
      </c>
      <c r="B98">
        <v>210.36723599999999</v>
      </c>
      <c r="C98" s="3">
        <v>1</v>
      </c>
      <c r="F98">
        <v>224.945438</v>
      </c>
      <c r="G98" s="2">
        <v>3</v>
      </c>
      <c r="P98">
        <v>2</v>
      </c>
      <c r="Q98" t="str">
        <f>CONCATENATE(C98,E98,G98,I98)</f>
        <v>13</v>
      </c>
    </row>
    <row r="99" spans="1:17" x14ac:dyDescent="0.25">
      <c r="A99">
        <v>2444</v>
      </c>
      <c r="B99">
        <v>210.36723599999999</v>
      </c>
      <c r="C99" s="3">
        <v>1</v>
      </c>
      <c r="F99">
        <v>224.945438</v>
      </c>
      <c r="G99" s="2">
        <v>3</v>
      </c>
      <c r="P99">
        <v>2</v>
      </c>
      <c r="Q99" t="str">
        <f>CONCATENATE(C99,E99,G99,I99)</f>
        <v>13</v>
      </c>
    </row>
    <row r="100" spans="1:17" x14ac:dyDescent="0.25">
      <c r="A100">
        <v>2445</v>
      </c>
      <c r="B100">
        <v>210.36723599999999</v>
      </c>
      <c r="C100" s="3">
        <v>1</v>
      </c>
      <c r="F100">
        <v>224.945438</v>
      </c>
      <c r="G100" s="2">
        <v>3</v>
      </c>
      <c r="P100">
        <v>2</v>
      </c>
      <c r="Q100" t="str">
        <f>CONCATENATE(C100,E100,G100,I100)</f>
        <v>13</v>
      </c>
    </row>
    <row r="101" spans="1:17" x14ac:dyDescent="0.25">
      <c r="A101">
        <v>2446</v>
      </c>
      <c r="B101">
        <v>210.36723599999999</v>
      </c>
      <c r="C101" s="3">
        <v>1</v>
      </c>
      <c r="F101">
        <v>224.945438</v>
      </c>
      <c r="G101" s="2">
        <v>3</v>
      </c>
      <c r="P101">
        <v>2</v>
      </c>
      <c r="Q101" t="str">
        <f>CONCATENATE(C101,E101,G101,I101)</f>
        <v>13</v>
      </c>
    </row>
    <row r="102" spans="1:17" x14ac:dyDescent="0.25">
      <c r="A102">
        <v>2447</v>
      </c>
      <c r="B102">
        <v>210.36723599999999</v>
      </c>
      <c r="C102" s="3">
        <v>1</v>
      </c>
      <c r="F102">
        <v>224.945438</v>
      </c>
      <c r="G102" s="2">
        <v>3</v>
      </c>
      <c r="P102">
        <v>2</v>
      </c>
      <c r="Q102" t="str">
        <f>CONCATENATE(C102,E102,G102,I102)</f>
        <v>13</v>
      </c>
    </row>
    <row r="103" spans="1:17" x14ac:dyDescent="0.25">
      <c r="A103">
        <v>2448</v>
      </c>
      <c r="B103">
        <v>210.36723599999999</v>
      </c>
      <c r="C103" s="3">
        <v>1</v>
      </c>
      <c r="F103">
        <v>224.945438</v>
      </c>
      <c r="G103" s="2">
        <v>3</v>
      </c>
      <c r="P103">
        <v>2</v>
      </c>
      <c r="Q103" t="str">
        <f>CONCATENATE(C103,E103,G103,I103)</f>
        <v>13</v>
      </c>
    </row>
    <row r="104" spans="1:17" x14ac:dyDescent="0.25">
      <c r="A104">
        <v>2449</v>
      </c>
      <c r="B104">
        <v>210.36723599999999</v>
      </c>
      <c r="C104" s="3">
        <v>1</v>
      </c>
      <c r="F104">
        <v>224.945438</v>
      </c>
      <c r="G104" s="2">
        <v>3</v>
      </c>
      <c r="P104">
        <v>2</v>
      </c>
      <c r="Q104" t="str">
        <f>CONCATENATE(C104,E104,G104,I104)</f>
        <v>13</v>
      </c>
    </row>
    <row r="105" spans="1:17" x14ac:dyDescent="0.25">
      <c r="A105">
        <v>2450</v>
      </c>
      <c r="B105">
        <v>210.36723599999999</v>
      </c>
      <c r="C105" s="3">
        <v>1</v>
      </c>
      <c r="F105">
        <v>224.945438</v>
      </c>
      <c r="G105" s="2">
        <v>3</v>
      </c>
      <c r="P105">
        <v>2</v>
      </c>
      <c r="Q105" t="str">
        <f>CONCATENATE(C105,E105,G105,I105)</f>
        <v>13</v>
      </c>
    </row>
    <row r="106" spans="1:17" x14ac:dyDescent="0.25">
      <c r="A106">
        <v>2451</v>
      </c>
      <c r="B106">
        <v>210.36723599999999</v>
      </c>
      <c r="C106" s="3">
        <v>1</v>
      </c>
      <c r="F106">
        <v>224.945438</v>
      </c>
      <c r="G106" s="2">
        <v>3</v>
      </c>
      <c r="P106">
        <v>2</v>
      </c>
      <c r="Q106" t="str">
        <f>CONCATENATE(C106,E106,G106,I106)</f>
        <v>13</v>
      </c>
    </row>
    <row r="107" spans="1:17" x14ac:dyDescent="0.25">
      <c r="A107">
        <v>2452</v>
      </c>
      <c r="B107">
        <v>210.36723599999999</v>
      </c>
      <c r="C107" s="3">
        <v>1</v>
      </c>
      <c r="F107">
        <v>224.945438</v>
      </c>
      <c r="G107" s="2">
        <v>3</v>
      </c>
      <c r="P107">
        <v>2</v>
      </c>
      <c r="Q107" t="str">
        <f>CONCATENATE(C107,E107,G107,I107)</f>
        <v>13</v>
      </c>
    </row>
    <row r="108" spans="1:17" x14ac:dyDescent="0.25">
      <c r="A108">
        <v>2453</v>
      </c>
      <c r="B108">
        <v>210.36723599999999</v>
      </c>
      <c r="C108" s="3">
        <v>1</v>
      </c>
      <c r="F108">
        <v>224.945438</v>
      </c>
      <c r="G108" s="2">
        <v>3</v>
      </c>
      <c r="P108">
        <v>2</v>
      </c>
      <c r="Q108" t="str">
        <f>CONCATENATE(C108,E108,G108,I108)</f>
        <v>13</v>
      </c>
    </row>
    <row r="109" spans="1:17" x14ac:dyDescent="0.25">
      <c r="A109">
        <v>2454</v>
      </c>
      <c r="B109">
        <v>210.36723599999999</v>
      </c>
      <c r="C109" s="3">
        <v>1</v>
      </c>
      <c r="F109">
        <v>224.945438</v>
      </c>
      <c r="G109" s="2">
        <v>3</v>
      </c>
      <c r="H109">
        <v>216.75267299999999</v>
      </c>
      <c r="I109" s="4">
        <v>4</v>
      </c>
      <c r="P109">
        <v>3</v>
      </c>
      <c r="Q109" t="str">
        <f>CONCATENATE(C109,E109,G109,I109)</f>
        <v>134</v>
      </c>
    </row>
    <row r="110" spans="1:17" x14ac:dyDescent="0.25">
      <c r="A110">
        <v>2455</v>
      </c>
      <c r="B110">
        <v>210.36723599999999</v>
      </c>
      <c r="C110" s="3">
        <v>1</v>
      </c>
      <c r="F110">
        <v>224.945438</v>
      </c>
      <c r="G110" s="2">
        <v>3</v>
      </c>
      <c r="H110">
        <v>216.75267299999999</v>
      </c>
      <c r="I110" s="4">
        <v>4</v>
      </c>
      <c r="P110">
        <v>3</v>
      </c>
      <c r="Q110" t="str">
        <f>CONCATENATE(C110,E110,G110,I110)</f>
        <v>134</v>
      </c>
    </row>
    <row r="111" spans="1:17" x14ac:dyDescent="0.25">
      <c r="A111">
        <v>2456</v>
      </c>
      <c r="B111">
        <v>210.36723599999999</v>
      </c>
      <c r="C111" s="3">
        <v>1</v>
      </c>
      <c r="F111">
        <v>224.945438</v>
      </c>
      <c r="G111" s="2">
        <v>3</v>
      </c>
      <c r="H111">
        <v>216.75267299999999</v>
      </c>
      <c r="I111" s="4">
        <v>4</v>
      </c>
      <c r="P111">
        <v>3</v>
      </c>
      <c r="Q111" t="str">
        <f>CONCATENATE(C111,E111,G111,I111)</f>
        <v>134</v>
      </c>
    </row>
    <row r="112" spans="1:17" x14ac:dyDescent="0.25">
      <c r="A112">
        <v>2457</v>
      </c>
      <c r="B112">
        <v>210.36723599999999</v>
      </c>
      <c r="C112" s="3">
        <v>1</v>
      </c>
      <c r="F112">
        <v>224.764724</v>
      </c>
      <c r="G112" s="2">
        <v>3</v>
      </c>
      <c r="H112">
        <v>216.75267299999999</v>
      </c>
      <c r="I112" s="4">
        <v>4</v>
      </c>
      <c r="P112">
        <v>3</v>
      </c>
      <c r="Q112" t="str">
        <f>CONCATENATE(C112,E112,G112,I112)</f>
        <v>134</v>
      </c>
    </row>
    <row r="113" spans="1:17" x14ac:dyDescent="0.25">
      <c r="A113">
        <v>2458</v>
      </c>
      <c r="B113">
        <v>210.36723599999999</v>
      </c>
      <c r="C113" s="3">
        <v>1</v>
      </c>
      <c r="H113">
        <v>216.75267299999999</v>
      </c>
      <c r="I113" s="4">
        <v>4</v>
      </c>
      <c r="P113">
        <v>2</v>
      </c>
      <c r="Q113" t="str">
        <f>CONCATENATE(C113,E113,G113,I113)</f>
        <v>14</v>
      </c>
    </row>
    <row r="114" spans="1:17" x14ac:dyDescent="0.25">
      <c r="A114">
        <v>2459</v>
      </c>
      <c r="B114">
        <v>210.36723599999999</v>
      </c>
      <c r="C114" s="3">
        <v>1</v>
      </c>
      <c r="H114">
        <v>216.75267299999999</v>
      </c>
      <c r="I114" s="4">
        <v>4</v>
      </c>
      <c r="P114">
        <v>2</v>
      </c>
      <c r="Q114" t="str">
        <f>CONCATENATE(C114,E114,G114,I114)</f>
        <v>14</v>
      </c>
    </row>
    <row r="115" spans="1:17" x14ac:dyDescent="0.25">
      <c r="A115">
        <v>2460</v>
      </c>
      <c r="B115">
        <v>210.36723599999999</v>
      </c>
      <c r="C115" s="3">
        <v>1</v>
      </c>
      <c r="H115">
        <v>216.75267299999999</v>
      </c>
      <c r="I115" s="4">
        <v>4</v>
      </c>
      <c r="P115">
        <v>2</v>
      </c>
      <c r="Q115" t="str">
        <f>CONCATENATE(C115,E115,G115,I115)</f>
        <v>14</v>
      </c>
    </row>
    <row r="116" spans="1:17" x14ac:dyDescent="0.25">
      <c r="A116">
        <v>2461</v>
      </c>
      <c r="B116">
        <v>210.36723599999999</v>
      </c>
      <c r="C116" s="3">
        <v>1</v>
      </c>
      <c r="H116">
        <v>216.75267299999999</v>
      </c>
      <c r="I116" s="4">
        <v>4</v>
      </c>
      <c r="P116">
        <v>2</v>
      </c>
      <c r="Q116" t="str">
        <f>CONCATENATE(C116,E116,G116,I116)</f>
        <v>14</v>
      </c>
    </row>
    <row r="117" spans="1:17" x14ac:dyDescent="0.25">
      <c r="A117">
        <v>2462</v>
      </c>
      <c r="B117">
        <v>210.36723599999999</v>
      </c>
      <c r="C117" s="3">
        <v>1</v>
      </c>
      <c r="H117">
        <v>216.75267299999999</v>
      </c>
      <c r="I117" s="4">
        <v>4</v>
      </c>
      <c r="P117">
        <v>2</v>
      </c>
      <c r="Q117" t="str">
        <f>CONCATENATE(C117,E117,G117,I117)</f>
        <v>14</v>
      </c>
    </row>
    <row r="118" spans="1:17" x14ac:dyDescent="0.25">
      <c r="A118">
        <v>2463</v>
      </c>
      <c r="B118">
        <v>210.36723599999999</v>
      </c>
      <c r="C118" s="3">
        <v>1</v>
      </c>
      <c r="H118">
        <v>216.75267299999999</v>
      </c>
      <c r="I118" s="4">
        <v>4</v>
      </c>
      <c r="P118">
        <v>2</v>
      </c>
      <c r="Q118" t="str">
        <f>CONCATENATE(C118,E118,G118,I118)</f>
        <v>14</v>
      </c>
    </row>
    <row r="119" spans="1:17" x14ac:dyDescent="0.25">
      <c r="A119">
        <v>2464</v>
      </c>
      <c r="B119">
        <v>210.36723599999999</v>
      </c>
      <c r="C119" s="3">
        <v>1</v>
      </c>
      <c r="H119">
        <v>216.75267299999999</v>
      </c>
      <c r="I119" s="4">
        <v>4</v>
      </c>
      <c r="P119">
        <v>2</v>
      </c>
      <c r="Q119" t="str">
        <f>CONCATENATE(C119,E119,G119,I119)</f>
        <v>14</v>
      </c>
    </row>
    <row r="120" spans="1:17" x14ac:dyDescent="0.25">
      <c r="A120">
        <v>2465</v>
      </c>
      <c r="B120">
        <v>210.36723599999999</v>
      </c>
      <c r="C120" s="3">
        <v>1</v>
      </c>
      <c r="D120">
        <v>203.86125899999999</v>
      </c>
      <c r="E120" s="1">
        <v>2</v>
      </c>
      <c r="H120">
        <v>216.75267299999999</v>
      </c>
      <c r="I120" s="4">
        <v>4</v>
      </c>
      <c r="P120">
        <v>3</v>
      </c>
      <c r="Q120" t="str">
        <f>CONCATENATE(C120,E120,G120,I120)</f>
        <v>124</v>
      </c>
    </row>
    <row r="121" spans="1:17" x14ac:dyDescent="0.25">
      <c r="A121">
        <v>2466</v>
      </c>
      <c r="B121">
        <v>210.36723599999999</v>
      </c>
      <c r="C121" s="3">
        <v>1</v>
      </c>
      <c r="D121">
        <v>203.86125899999999</v>
      </c>
      <c r="E121" s="1">
        <v>2</v>
      </c>
      <c r="H121">
        <v>216.75267299999999</v>
      </c>
      <c r="I121" s="4">
        <v>4</v>
      </c>
      <c r="P121">
        <v>3</v>
      </c>
      <c r="Q121" t="str">
        <f>CONCATENATE(C121,E121,G121,I121)</f>
        <v>124</v>
      </c>
    </row>
    <row r="122" spans="1:17" x14ac:dyDescent="0.25">
      <c r="A122">
        <v>2467</v>
      </c>
      <c r="D122">
        <v>203.86125899999999</v>
      </c>
      <c r="E122" s="1">
        <v>2</v>
      </c>
      <c r="H122">
        <v>216.75267299999999</v>
      </c>
      <c r="I122" s="4">
        <v>4</v>
      </c>
      <c r="P122">
        <v>2</v>
      </c>
      <c r="Q122" t="str">
        <f>CONCATENATE(C122,E122,G122,I122)</f>
        <v>24</v>
      </c>
    </row>
    <row r="123" spans="1:17" x14ac:dyDescent="0.25">
      <c r="A123">
        <v>2468</v>
      </c>
      <c r="D123">
        <v>203.86125899999999</v>
      </c>
      <c r="E123" s="1">
        <v>2</v>
      </c>
      <c r="H123">
        <v>216.75267299999999</v>
      </c>
      <c r="I123" s="4">
        <v>4</v>
      </c>
      <c r="P123">
        <v>2</v>
      </c>
      <c r="Q123" t="str">
        <f>CONCATENATE(C123,E123,G123,I123)</f>
        <v>24</v>
      </c>
    </row>
    <row r="124" spans="1:17" x14ac:dyDescent="0.25">
      <c r="A124">
        <v>2469</v>
      </c>
      <c r="D124">
        <v>203.86125899999999</v>
      </c>
      <c r="E124" s="1">
        <v>2</v>
      </c>
      <c r="H124">
        <v>216.75267299999999</v>
      </c>
      <c r="I124" s="4">
        <v>4</v>
      </c>
      <c r="P124">
        <v>2</v>
      </c>
      <c r="Q124" t="str">
        <f>CONCATENATE(C124,E124,G124,I124)</f>
        <v>24</v>
      </c>
    </row>
    <row r="125" spans="1:17" x14ac:dyDescent="0.25">
      <c r="A125">
        <v>2470</v>
      </c>
      <c r="D125">
        <v>203.86125899999999</v>
      </c>
      <c r="E125" s="1">
        <v>2</v>
      </c>
      <c r="H125">
        <v>216.75267299999999</v>
      </c>
      <c r="I125" s="4">
        <v>4</v>
      </c>
      <c r="P125">
        <v>2</v>
      </c>
      <c r="Q125" t="str">
        <f>CONCATENATE(C125,E125,G125,I125)</f>
        <v>24</v>
      </c>
    </row>
    <row r="126" spans="1:17" x14ac:dyDescent="0.25">
      <c r="A126">
        <v>2471</v>
      </c>
      <c r="D126">
        <v>203.86125899999999</v>
      </c>
      <c r="E126" s="1">
        <v>2</v>
      </c>
      <c r="H126">
        <v>216.75267299999999</v>
      </c>
      <c r="I126" s="4">
        <v>4</v>
      </c>
      <c r="P126">
        <v>2</v>
      </c>
      <c r="Q126" t="str">
        <f>CONCATENATE(C126,E126,G126,I126)</f>
        <v>24</v>
      </c>
    </row>
    <row r="127" spans="1:17" x14ac:dyDescent="0.25">
      <c r="A127">
        <v>2472</v>
      </c>
      <c r="D127">
        <v>203.86125899999999</v>
      </c>
      <c r="E127" s="1">
        <v>2</v>
      </c>
      <c r="H127">
        <v>216.75267299999999</v>
      </c>
      <c r="I127" s="4">
        <v>4</v>
      </c>
      <c r="P127">
        <v>2</v>
      </c>
      <c r="Q127" t="str">
        <f>CONCATENATE(C127,E127,G127,I127)</f>
        <v>24</v>
      </c>
    </row>
    <row r="128" spans="1:17" x14ac:dyDescent="0.25">
      <c r="A128">
        <v>2473</v>
      </c>
      <c r="D128">
        <v>203.86125899999999</v>
      </c>
      <c r="E128" s="1">
        <v>2</v>
      </c>
      <c r="H128">
        <v>216.75267299999999</v>
      </c>
      <c r="I128" s="4">
        <v>4</v>
      </c>
      <c r="P128">
        <v>2</v>
      </c>
      <c r="Q128" t="str">
        <f>CONCATENATE(C128,E128,G128,I128)</f>
        <v>24</v>
      </c>
    </row>
    <row r="129" spans="1:17" x14ac:dyDescent="0.25">
      <c r="A129">
        <v>2474</v>
      </c>
      <c r="D129">
        <v>203.86125899999999</v>
      </c>
      <c r="E129" s="1">
        <v>2</v>
      </c>
      <c r="H129">
        <v>216.75267299999999</v>
      </c>
      <c r="I129" s="4">
        <v>4</v>
      </c>
      <c r="P129">
        <v>2</v>
      </c>
      <c r="Q129" t="str">
        <f>CONCATENATE(C129,E129,G129,I129)</f>
        <v>24</v>
      </c>
    </row>
    <row r="130" spans="1:17" x14ac:dyDescent="0.25">
      <c r="A130">
        <v>2475</v>
      </c>
      <c r="D130">
        <v>203.86125899999999</v>
      </c>
      <c r="E130" s="1">
        <v>2</v>
      </c>
      <c r="H130">
        <v>216.75267299999999</v>
      </c>
      <c r="I130" s="4">
        <v>4</v>
      </c>
      <c r="P130">
        <v>2</v>
      </c>
      <c r="Q130" t="str">
        <f>CONCATENATE(C130,E130,G130,I130)</f>
        <v>24</v>
      </c>
    </row>
    <row r="131" spans="1:17" x14ac:dyDescent="0.25">
      <c r="A131">
        <v>2476</v>
      </c>
      <c r="D131">
        <v>203.86125899999999</v>
      </c>
      <c r="E131" s="1">
        <v>2</v>
      </c>
      <c r="H131">
        <v>216.75267299999999</v>
      </c>
      <c r="I131" s="4">
        <v>4</v>
      </c>
      <c r="P131">
        <v>2</v>
      </c>
      <c r="Q131" t="str">
        <f>CONCATENATE(C131,E131,G131,I131)</f>
        <v>24</v>
      </c>
    </row>
    <row r="132" spans="1:17" x14ac:dyDescent="0.25">
      <c r="A132">
        <v>2477</v>
      </c>
      <c r="D132">
        <v>203.86125899999999</v>
      </c>
      <c r="E132" s="1">
        <v>2</v>
      </c>
      <c r="H132">
        <v>216.75267299999999</v>
      </c>
      <c r="I132" s="4">
        <v>4</v>
      </c>
      <c r="P132">
        <v>2</v>
      </c>
      <c r="Q132" t="str">
        <f>CONCATENATE(C132,E132,G132,I132)</f>
        <v>24</v>
      </c>
    </row>
    <row r="133" spans="1:17" x14ac:dyDescent="0.25">
      <c r="A133">
        <v>2478</v>
      </c>
      <c r="D133">
        <v>203.86125899999999</v>
      </c>
      <c r="E133" s="1">
        <v>2</v>
      </c>
      <c r="H133">
        <v>216.391246</v>
      </c>
      <c r="I133" s="4">
        <v>4</v>
      </c>
      <c r="P133">
        <v>2</v>
      </c>
      <c r="Q133" t="str">
        <f>CONCATENATE(C133,E133,G133,I133)</f>
        <v>24</v>
      </c>
    </row>
    <row r="134" spans="1:17" x14ac:dyDescent="0.25">
      <c r="A134">
        <v>2479</v>
      </c>
      <c r="D134">
        <v>203.86125899999999</v>
      </c>
      <c r="E134" s="1">
        <v>2</v>
      </c>
      <c r="H134">
        <v>216.391246</v>
      </c>
      <c r="I134" s="4">
        <v>4</v>
      </c>
      <c r="P134">
        <v>2</v>
      </c>
      <c r="Q134" t="str">
        <f>CONCATENATE(C134,E134,G134,I134)</f>
        <v>24</v>
      </c>
    </row>
    <row r="135" spans="1:17" x14ac:dyDescent="0.25">
      <c r="A135">
        <v>2480</v>
      </c>
      <c r="D135">
        <v>203.86125899999999</v>
      </c>
      <c r="E135" s="1">
        <v>2</v>
      </c>
      <c r="H135">
        <v>216.391246</v>
      </c>
      <c r="I135" s="4">
        <v>4</v>
      </c>
      <c r="P135">
        <v>2</v>
      </c>
      <c r="Q135" t="str">
        <f>CONCATENATE(C135,E135,G135,I135)</f>
        <v>24</v>
      </c>
    </row>
    <row r="136" spans="1:17" x14ac:dyDescent="0.25">
      <c r="A136">
        <v>2481</v>
      </c>
      <c r="D136">
        <v>203.86125899999999</v>
      </c>
      <c r="E136" s="1">
        <v>2</v>
      </c>
      <c r="P136">
        <v>1</v>
      </c>
      <c r="Q136" t="str">
        <f>CONCATENATE(C136,E136,G136,I136)</f>
        <v>2</v>
      </c>
    </row>
    <row r="137" spans="1:17" x14ac:dyDescent="0.25">
      <c r="A137">
        <v>2482</v>
      </c>
      <c r="D137">
        <v>203.86125899999999</v>
      </c>
      <c r="E137" s="1">
        <v>2</v>
      </c>
      <c r="F137">
        <v>209.10214500000001</v>
      </c>
      <c r="G137" s="2">
        <v>3</v>
      </c>
      <c r="P137">
        <v>2</v>
      </c>
      <c r="Q137" t="str">
        <f>CONCATENATE(C137,E137,G137,I137)</f>
        <v>23</v>
      </c>
    </row>
    <row r="138" spans="1:17" x14ac:dyDescent="0.25">
      <c r="A138">
        <v>2483</v>
      </c>
      <c r="D138">
        <v>203.86125899999999</v>
      </c>
      <c r="E138" s="1">
        <v>2</v>
      </c>
      <c r="F138">
        <v>209.10214500000001</v>
      </c>
      <c r="G138" s="2">
        <v>3</v>
      </c>
      <c r="P138">
        <v>2</v>
      </c>
      <c r="Q138" t="str">
        <f>CONCATENATE(C138,E138,G138,I138)</f>
        <v>23</v>
      </c>
    </row>
    <row r="139" spans="1:17" x14ac:dyDescent="0.25">
      <c r="A139">
        <v>2484</v>
      </c>
      <c r="D139">
        <v>203.86125899999999</v>
      </c>
      <c r="E139" s="1">
        <v>2</v>
      </c>
      <c r="F139">
        <v>209.10214500000001</v>
      </c>
      <c r="G139" s="2">
        <v>3</v>
      </c>
      <c r="P139">
        <v>2</v>
      </c>
      <c r="Q139" t="str">
        <f>CONCATENATE(C139,E139,G139,I139)</f>
        <v>23</v>
      </c>
    </row>
    <row r="140" spans="1:17" x14ac:dyDescent="0.25">
      <c r="A140">
        <v>2485</v>
      </c>
      <c r="D140">
        <v>202.59028000000001</v>
      </c>
      <c r="E140" s="1">
        <v>2</v>
      </c>
      <c r="F140">
        <v>209.10214500000001</v>
      </c>
      <c r="G140" s="2">
        <v>3</v>
      </c>
      <c r="P140">
        <v>2</v>
      </c>
      <c r="Q140" t="str">
        <f>CONCATENATE(C140,E140,G140,I140)</f>
        <v>23</v>
      </c>
    </row>
    <row r="141" spans="1:17" x14ac:dyDescent="0.25">
      <c r="A141">
        <v>2486</v>
      </c>
      <c r="D141">
        <v>202.59028000000001</v>
      </c>
      <c r="E141" s="1">
        <v>2</v>
      </c>
      <c r="F141">
        <v>209.10214500000001</v>
      </c>
      <c r="G141" s="2">
        <v>3</v>
      </c>
      <c r="P141">
        <v>2</v>
      </c>
      <c r="Q141" t="str">
        <f>CONCATENATE(C141,E141,G141,I141)</f>
        <v>23</v>
      </c>
    </row>
    <row r="142" spans="1:17" x14ac:dyDescent="0.25">
      <c r="A142">
        <v>2487</v>
      </c>
      <c r="D142">
        <v>202.59028000000001</v>
      </c>
      <c r="E142" s="1">
        <v>2</v>
      </c>
      <c r="F142">
        <v>209.10214500000001</v>
      </c>
      <c r="G142" s="2">
        <v>3</v>
      </c>
      <c r="P142">
        <v>2</v>
      </c>
      <c r="Q142" t="str">
        <f>CONCATENATE(C142,E142,G142,I142)</f>
        <v>23</v>
      </c>
    </row>
    <row r="143" spans="1:17" x14ac:dyDescent="0.25">
      <c r="A143">
        <v>2488</v>
      </c>
      <c r="F143">
        <v>209.10214500000001</v>
      </c>
      <c r="G143" s="2">
        <v>3</v>
      </c>
      <c r="P143">
        <v>1</v>
      </c>
      <c r="Q143" t="str">
        <f>CONCATENATE(C143,E143,G143,I143)</f>
        <v>3</v>
      </c>
    </row>
    <row r="144" spans="1:17" x14ac:dyDescent="0.25">
      <c r="A144">
        <v>2489</v>
      </c>
      <c r="F144">
        <v>209.10214500000001</v>
      </c>
      <c r="G144" s="2">
        <v>3</v>
      </c>
      <c r="P144">
        <v>1</v>
      </c>
      <c r="Q144" t="str">
        <f>CONCATENATE(C144,E144,G144,I144)</f>
        <v>3</v>
      </c>
    </row>
    <row r="145" spans="1:17" x14ac:dyDescent="0.25">
      <c r="A145">
        <v>2490</v>
      </c>
      <c r="F145">
        <v>209.10214500000001</v>
      </c>
      <c r="G145" s="2">
        <v>3</v>
      </c>
      <c r="P145">
        <v>1</v>
      </c>
      <c r="Q145" t="str">
        <f>CONCATENATE(C145,E145,G145,I145)</f>
        <v>3</v>
      </c>
    </row>
    <row r="146" spans="1:17" x14ac:dyDescent="0.25">
      <c r="A146">
        <v>2491</v>
      </c>
      <c r="B146">
        <v>193.103836</v>
      </c>
      <c r="C146" s="3">
        <v>1</v>
      </c>
      <c r="F146">
        <v>209.10214500000001</v>
      </c>
      <c r="G146" s="2">
        <v>3</v>
      </c>
      <c r="P146">
        <v>2</v>
      </c>
      <c r="Q146" t="str">
        <f>CONCATENATE(C146,E146,G146,I146)</f>
        <v>13</v>
      </c>
    </row>
    <row r="147" spans="1:17" x14ac:dyDescent="0.25">
      <c r="A147">
        <v>2492</v>
      </c>
      <c r="B147">
        <v>193.103836</v>
      </c>
      <c r="C147" s="3">
        <v>1</v>
      </c>
      <c r="F147">
        <v>209.10214500000001</v>
      </c>
      <c r="G147" s="2">
        <v>3</v>
      </c>
      <c r="P147">
        <v>2</v>
      </c>
      <c r="Q147" t="str">
        <f>CONCATENATE(C147,E147,G147,I147)</f>
        <v>13</v>
      </c>
    </row>
    <row r="148" spans="1:17" x14ac:dyDescent="0.25">
      <c r="A148">
        <v>2493</v>
      </c>
      <c r="B148">
        <v>193.103836</v>
      </c>
      <c r="C148" s="3">
        <v>1</v>
      </c>
      <c r="F148">
        <v>209.10214500000001</v>
      </c>
      <c r="G148" s="2">
        <v>3</v>
      </c>
      <c r="P148">
        <v>2</v>
      </c>
      <c r="Q148" t="str">
        <f>CONCATENATE(C148,E148,G148,I148)</f>
        <v>13</v>
      </c>
    </row>
    <row r="149" spans="1:17" x14ac:dyDescent="0.25">
      <c r="A149">
        <v>2494</v>
      </c>
      <c r="B149">
        <v>193.103836</v>
      </c>
      <c r="C149" s="3">
        <v>1</v>
      </c>
      <c r="F149">
        <v>209.10214500000001</v>
      </c>
      <c r="G149" s="2">
        <v>3</v>
      </c>
      <c r="P149">
        <v>2</v>
      </c>
      <c r="Q149" t="str">
        <f>CONCATENATE(C149,E149,G149,I149)</f>
        <v>13</v>
      </c>
    </row>
    <row r="150" spans="1:17" x14ac:dyDescent="0.25">
      <c r="A150">
        <v>2495</v>
      </c>
      <c r="B150">
        <v>193.103836</v>
      </c>
      <c r="C150" s="3">
        <v>1</v>
      </c>
      <c r="F150">
        <v>209.10214500000001</v>
      </c>
      <c r="G150" s="2">
        <v>3</v>
      </c>
      <c r="P150">
        <v>2</v>
      </c>
      <c r="Q150" t="str">
        <f>CONCATENATE(C150,E150,G150,I150)</f>
        <v>13</v>
      </c>
    </row>
    <row r="151" spans="1:17" x14ac:dyDescent="0.25">
      <c r="A151">
        <v>2496</v>
      </c>
      <c r="B151">
        <v>193.103836</v>
      </c>
      <c r="C151" s="3">
        <v>1</v>
      </c>
      <c r="F151">
        <v>209.10214500000001</v>
      </c>
      <c r="G151" s="2">
        <v>3</v>
      </c>
      <c r="P151">
        <v>2</v>
      </c>
      <c r="Q151" t="str">
        <f>CONCATENATE(C151,E151,G151,I151)</f>
        <v>13</v>
      </c>
    </row>
    <row r="152" spans="1:17" x14ac:dyDescent="0.25">
      <c r="A152">
        <v>2497</v>
      </c>
      <c r="B152">
        <v>193.103836</v>
      </c>
      <c r="C152" s="3">
        <v>1</v>
      </c>
      <c r="F152">
        <v>209.10214500000001</v>
      </c>
      <c r="G152" s="2">
        <v>3</v>
      </c>
      <c r="H152">
        <v>202.013384</v>
      </c>
      <c r="I152" s="4">
        <v>4</v>
      </c>
      <c r="P152">
        <v>3</v>
      </c>
      <c r="Q152" t="str">
        <f>CONCATENATE(C152,E152,G152,I152)</f>
        <v>134</v>
      </c>
    </row>
    <row r="153" spans="1:17" x14ac:dyDescent="0.25">
      <c r="A153">
        <v>2498</v>
      </c>
      <c r="B153">
        <v>193.103836</v>
      </c>
      <c r="C153" s="3">
        <v>1</v>
      </c>
      <c r="F153">
        <v>209.10214500000001</v>
      </c>
      <c r="G153" s="2">
        <v>3</v>
      </c>
      <c r="H153">
        <v>202.013384</v>
      </c>
      <c r="I153" s="4">
        <v>4</v>
      </c>
      <c r="P153">
        <v>3</v>
      </c>
      <c r="Q153" t="str">
        <f>CONCATENATE(C153,E153,G153,I153)</f>
        <v>134</v>
      </c>
    </row>
    <row r="154" spans="1:17" x14ac:dyDescent="0.25">
      <c r="A154">
        <v>2499</v>
      </c>
      <c r="B154">
        <v>193.103836</v>
      </c>
      <c r="C154" s="3">
        <v>1</v>
      </c>
      <c r="F154">
        <v>209.10214500000001</v>
      </c>
      <c r="G154" s="2">
        <v>3</v>
      </c>
      <c r="H154">
        <v>202.013384</v>
      </c>
      <c r="I154" s="4">
        <v>4</v>
      </c>
      <c r="P154">
        <v>3</v>
      </c>
      <c r="Q154" t="str">
        <f>CONCATENATE(C154,E154,G154,I154)</f>
        <v>134</v>
      </c>
    </row>
    <row r="155" spans="1:17" x14ac:dyDescent="0.25">
      <c r="A155">
        <v>2500</v>
      </c>
      <c r="B155">
        <v>193.103836</v>
      </c>
      <c r="C155" s="3">
        <v>1</v>
      </c>
      <c r="F155">
        <v>209.10214500000001</v>
      </c>
      <c r="G155" s="2">
        <v>3</v>
      </c>
      <c r="H155">
        <v>202.013384</v>
      </c>
      <c r="I155" s="4">
        <v>4</v>
      </c>
      <c r="P155">
        <v>3</v>
      </c>
      <c r="Q155" t="str">
        <f>CONCATENATE(C155,E155,G155,I155)</f>
        <v>134</v>
      </c>
    </row>
    <row r="156" spans="1:17" x14ac:dyDescent="0.25">
      <c r="A156">
        <v>2501</v>
      </c>
      <c r="B156">
        <v>193.103836</v>
      </c>
      <c r="C156" s="3">
        <v>1</v>
      </c>
      <c r="F156">
        <v>209.10214500000001</v>
      </c>
      <c r="G156" s="2">
        <v>3</v>
      </c>
      <c r="H156">
        <v>202.013384</v>
      </c>
      <c r="I156" s="4">
        <v>4</v>
      </c>
      <c r="P156">
        <v>3</v>
      </c>
      <c r="Q156" t="str">
        <f>CONCATENATE(C156,E156,G156,I156)</f>
        <v>134</v>
      </c>
    </row>
    <row r="157" spans="1:17" x14ac:dyDescent="0.25">
      <c r="A157">
        <v>2502</v>
      </c>
      <c r="B157">
        <v>193.103836</v>
      </c>
      <c r="C157" s="3">
        <v>1</v>
      </c>
      <c r="F157">
        <v>208.98169999999999</v>
      </c>
      <c r="G157" s="2">
        <v>3</v>
      </c>
      <c r="H157">
        <v>202.013384</v>
      </c>
      <c r="I157" s="4">
        <v>4</v>
      </c>
      <c r="P157">
        <v>3</v>
      </c>
      <c r="Q157" t="str">
        <f>CONCATENATE(C157,E157,G157,I157)</f>
        <v>134</v>
      </c>
    </row>
    <row r="158" spans="1:17" x14ac:dyDescent="0.25">
      <c r="A158">
        <v>2503</v>
      </c>
      <c r="B158">
        <v>193.103836</v>
      </c>
      <c r="C158" s="3">
        <v>1</v>
      </c>
      <c r="F158">
        <v>208.98169999999999</v>
      </c>
      <c r="G158" s="2">
        <v>3</v>
      </c>
      <c r="H158">
        <v>202.013384</v>
      </c>
      <c r="I158" s="4">
        <v>4</v>
      </c>
      <c r="P158">
        <v>3</v>
      </c>
      <c r="Q158" t="str">
        <f>CONCATENATE(C158,E158,G158,I158)</f>
        <v>134</v>
      </c>
    </row>
    <row r="159" spans="1:17" x14ac:dyDescent="0.25">
      <c r="A159">
        <v>2504</v>
      </c>
      <c r="B159">
        <v>193.103836</v>
      </c>
      <c r="C159" s="3">
        <v>1</v>
      </c>
      <c r="H159">
        <v>202.013384</v>
      </c>
      <c r="I159" s="4">
        <v>4</v>
      </c>
      <c r="P159">
        <v>2</v>
      </c>
      <c r="Q159" t="str">
        <f>CONCATENATE(C159,E159,G159,I159)</f>
        <v>14</v>
      </c>
    </row>
    <row r="160" spans="1:17" x14ac:dyDescent="0.25">
      <c r="A160">
        <v>2505</v>
      </c>
      <c r="B160">
        <v>193.103836</v>
      </c>
      <c r="C160" s="3">
        <v>1</v>
      </c>
      <c r="H160">
        <v>202.013384</v>
      </c>
      <c r="I160" s="4">
        <v>4</v>
      </c>
      <c r="P160">
        <v>2</v>
      </c>
      <c r="Q160" t="str">
        <f>CONCATENATE(C160,E160,G160,I160)</f>
        <v>14</v>
      </c>
    </row>
    <row r="161" spans="1:17" x14ac:dyDescent="0.25">
      <c r="A161">
        <v>2506</v>
      </c>
      <c r="B161">
        <v>193.103836</v>
      </c>
      <c r="C161" s="3">
        <v>1</v>
      </c>
      <c r="H161">
        <v>202.013384</v>
      </c>
      <c r="I161" s="4">
        <v>4</v>
      </c>
      <c r="P161">
        <v>2</v>
      </c>
      <c r="Q161" t="str">
        <f>CONCATENATE(C161,E161,G161,I161)</f>
        <v>14</v>
      </c>
    </row>
    <row r="162" spans="1:17" x14ac:dyDescent="0.25">
      <c r="A162">
        <v>2507</v>
      </c>
      <c r="B162">
        <v>193.103836</v>
      </c>
      <c r="C162" s="3">
        <v>1</v>
      </c>
      <c r="H162">
        <v>202.013384</v>
      </c>
      <c r="I162" s="4">
        <v>4</v>
      </c>
      <c r="P162">
        <v>2</v>
      </c>
      <c r="Q162" t="str">
        <f>CONCATENATE(C162,E162,G162,I162)</f>
        <v>14</v>
      </c>
    </row>
    <row r="163" spans="1:17" x14ac:dyDescent="0.25">
      <c r="A163">
        <v>2508</v>
      </c>
      <c r="B163">
        <v>193.103836</v>
      </c>
      <c r="C163" s="3">
        <v>1</v>
      </c>
      <c r="H163">
        <v>202.013384</v>
      </c>
      <c r="I163" s="4">
        <v>4</v>
      </c>
      <c r="P163">
        <v>2</v>
      </c>
      <c r="Q163" t="str">
        <f>CONCATENATE(C163,E163,G163,I163)</f>
        <v>14</v>
      </c>
    </row>
    <row r="164" spans="1:17" x14ac:dyDescent="0.25">
      <c r="A164">
        <v>2509</v>
      </c>
      <c r="B164">
        <v>193.103836</v>
      </c>
      <c r="C164" s="3">
        <v>1</v>
      </c>
      <c r="H164">
        <v>202.013384</v>
      </c>
      <c r="I164" s="4">
        <v>4</v>
      </c>
      <c r="P164">
        <v>2</v>
      </c>
      <c r="Q164" t="str">
        <f>CONCATENATE(C164,E164,G164,I164)</f>
        <v>14</v>
      </c>
    </row>
    <row r="165" spans="1:17" x14ac:dyDescent="0.25">
      <c r="A165">
        <v>2510</v>
      </c>
      <c r="B165">
        <v>193.103836</v>
      </c>
      <c r="C165" s="3">
        <v>1</v>
      </c>
      <c r="H165">
        <v>202.013384</v>
      </c>
      <c r="I165" s="4">
        <v>4</v>
      </c>
      <c r="P165">
        <v>2</v>
      </c>
      <c r="Q165" t="str">
        <f>CONCATENATE(C165,E165,G165,I165)</f>
        <v>14</v>
      </c>
    </row>
    <row r="166" spans="1:17" x14ac:dyDescent="0.25">
      <c r="A166">
        <v>2511</v>
      </c>
      <c r="B166">
        <v>193.103836</v>
      </c>
      <c r="C166" s="3">
        <v>1</v>
      </c>
      <c r="D166">
        <v>184.38655299999999</v>
      </c>
      <c r="E166" s="1">
        <v>2</v>
      </c>
      <c r="H166">
        <v>202.013384</v>
      </c>
      <c r="I166" s="4">
        <v>4</v>
      </c>
      <c r="P166">
        <v>3</v>
      </c>
      <c r="Q166" t="str">
        <f>CONCATENATE(C166,E166,G166,I166)</f>
        <v>124</v>
      </c>
    </row>
    <row r="167" spans="1:17" x14ac:dyDescent="0.25">
      <c r="A167">
        <v>2512</v>
      </c>
      <c r="D167">
        <v>184.38655299999999</v>
      </c>
      <c r="E167" s="1">
        <v>2</v>
      </c>
      <c r="H167">
        <v>202.013384</v>
      </c>
      <c r="I167" s="4">
        <v>4</v>
      </c>
      <c r="P167">
        <v>2</v>
      </c>
      <c r="Q167" t="str">
        <f>CONCATENATE(C167,E167,G167,I167)</f>
        <v>24</v>
      </c>
    </row>
    <row r="168" spans="1:17" x14ac:dyDescent="0.25">
      <c r="A168">
        <v>2513</v>
      </c>
      <c r="D168">
        <v>184.38655299999999</v>
      </c>
      <c r="E168" s="1">
        <v>2</v>
      </c>
      <c r="H168">
        <v>202.013384</v>
      </c>
      <c r="I168" s="4">
        <v>4</v>
      </c>
      <c r="P168">
        <v>2</v>
      </c>
      <c r="Q168" t="str">
        <f>CONCATENATE(C168,E168,G168,I168)</f>
        <v>24</v>
      </c>
    </row>
    <row r="169" spans="1:17" x14ac:dyDescent="0.25">
      <c r="A169">
        <v>2514</v>
      </c>
      <c r="D169">
        <v>184.38655299999999</v>
      </c>
      <c r="E169" s="1">
        <v>2</v>
      </c>
      <c r="H169">
        <v>201.88517300000001</v>
      </c>
      <c r="I169" s="4">
        <v>4</v>
      </c>
      <c r="P169">
        <v>2</v>
      </c>
      <c r="Q169" t="str">
        <f>CONCATENATE(C169,E169,G169,I169)</f>
        <v>24</v>
      </c>
    </row>
    <row r="170" spans="1:17" x14ac:dyDescent="0.25">
      <c r="A170">
        <v>2515</v>
      </c>
      <c r="D170">
        <v>184.38655299999999</v>
      </c>
      <c r="E170" s="1">
        <v>2</v>
      </c>
      <c r="H170">
        <v>201.88517300000001</v>
      </c>
      <c r="I170" s="4">
        <v>4</v>
      </c>
      <c r="P170">
        <v>2</v>
      </c>
      <c r="Q170" t="str">
        <f>CONCATENATE(C170,E170,G170,I170)</f>
        <v>24</v>
      </c>
    </row>
    <row r="171" spans="1:17" x14ac:dyDescent="0.25">
      <c r="A171">
        <v>2516</v>
      </c>
      <c r="D171">
        <v>184.38655299999999</v>
      </c>
      <c r="E171" s="1">
        <v>2</v>
      </c>
      <c r="H171">
        <v>201.82112000000001</v>
      </c>
      <c r="I171" s="4">
        <v>4</v>
      </c>
      <c r="P171">
        <v>2</v>
      </c>
      <c r="Q171" t="str">
        <f>CONCATENATE(C171,E171,G171,I171)</f>
        <v>24</v>
      </c>
    </row>
    <row r="172" spans="1:17" x14ac:dyDescent="0.25">
      <c r="A172">
        <v>2517</v>
      </c>
      <c r="D172">
        <v>184.38655299999999</v>
      </c>
      <c r="E172" s="1">
        <v>2</v>
      </c>
      <c r="H172">
        <v>201.82112000000001</v>
      </c>
      <c r="I172" s="4">
        <v>4</v>
      </c>
      <c r="P172">
        <v>2</v>
      </c>
      <c r="Q172" t="str">
        <f>CONCATENATE(C172,E172,G172,I172)</f>
        <v>24</v>
      </c>
    </row>
    <row r="173" spans="1:17" x14ac:dyDescent="0.25">
      <c r="A173">
        <v>2518</v>
      </c>
      <c r="D173">
        <v>184.38655299999999</v>
      </c>
      <c r="E173" s="1">
        <v>2</v>
      </c>
      <c r="H173">
        <v>201.82112000000001</v>
      </c>
      <c r="I173" s="4">
        <v>4</v>
      </c>
      <c r="P173">
        <v>2</v>
      </c>
      <c r="Q173" t="str">
        <f>CONCATENATE(C173,E173,G173,I173)</f>
        <v>24</v>
      </c>
    </row>
    <row r="174" spans="1:17" x14ac:dyDescent="0.25">
      <c r="A174">
        <v>2519</v>
      </c>
      <c r="D174">
        <v>184.38655299999999</v>
      </c>
      <c r="E174" s="1">
        <v>2</v>
      </c>
      <c r="P174">
        <v>1</v>
      </c>
      <c r="Q174" t="str">
        <f>CONCATENATE(C174,E174,G174,I174)</f>
        <v>2</v>
      </c>
    </row>
    <row r="175" spans="1:17" x14ac:dyDescent="0.25">
      <c r="A175">
        <v>2520</v>
      </c>
      <c r="D175">
        <v>184.38655299999999</v>
      </c>
      <c r="E175" s="1">
        <v>2</v>
      </c>
      <c r="P175">
        <v>1</v>
      </c>
      <c r="Q175" t="str">
        <f>CONCATENATE(C175,E175,G175,I175)</f>
        <v>2</v>
      </c>
    </row>
    <row r="176" spans="1:17" x14ac:dyDescent="0.25">
      <c r="A176">
        <v>2521</v>
      </c>
      <c r="D176">
        <v>184.38655299999999</v>
      </c>
      <c r="E176" s="1">
        <v>2</v>
      </c>
      <c r="P176">
        <v>1</v>
      </c>
      <c r="Q176" t="str">
        <f>CONCATENATE(C176,E176,G176,I176)</f>
        <v>2</v>
      </c>
    </row>
    <row r="177" spans="1:17" x14ac:dyDescent="0.25">
      <c r="A177">
        <v>2522</v>
      </c>
      <c r="D177">
        <v>184.38655299999999</v>
      </c>
      <c r="E177" s="1">
        <v>2</v>
      </c>
      <c r="P177">
        <v>1</v>
      </c>
      <c r="Q177" t="str">
        <f>CONCATENATE(C177,E177,G177,I177)</f>
        <v>2</v>
      </c>
    </row>
    <row r="178" spans="1:17" x14ac:dyDescent="0.25">
      <c r="A178">
        <v>2523</v>
      </c>
      <c r="D178">
        <v>184.38655299999999</v>
      </c>
      <c r="E178" s="1">
        <v>2</v>
      </c>
      <c r="P178">
        <v>1</v>
      </c>
      <c r="Q178" t="str">
        <f>CONCATENATE(C178,E178,G178,I178)</f>
        <v>2</v>
      </c>
    </row>
    <row r="179" spans="1:17" x14ac:dyDescent="0.25">
      <c r="A179">
        <v>2524</v>
      </c>
      <c r="D179">
        <v>184.38655299999999</v>
      </c>
      <c r="E179" s="1">
        <v>2</v>
      </c>
      <c r="P179">
        <v>1</v>
      </c>
      <c r="Q179" t="str">
        <f>CONCATENATE(C179,E179,G179,I179)</f>
        <v>2</v>
      </c>
    </row>
    <row r="180" spans="1:17" x14ac:dyDescent="0.25">
      <c r="A180">
        <v>2525</v>
      </c>
      <c r="D180">
        <v>184.38655299999999</v>
      </c>
      <c r="E180" s="1">
        <v>2</v>
      </c>
      <c r="F180">
        <v>193.937049</v>
      </c>
      <c r="G180" s="2">
        <v>3</v>
      </c>
      <c r="P180">
        <v>2</v>
      </c>
      <c r="Q180" t="str">
        <f>CONCATENATE(C180,E180,G180,I180)</f>
        <v>23</v>
      </c>
    </row>
    <row r="181" spans="1:17" x14ac:dyDescent="0.25">
      <c r="A181">
        <v>2526</v>
      </c>
      <c r="D181">
        <v>184.38655299999999</v>
      </c>
      <c r="E181" s="1">
        <v>2</v>
      </c>
      <c r="F181">
        <v>193.937049</v>
      </c>
      <c r="G181" s="2">
        <v>3</v>
      </c>
      <c r="P181">
        <v>2</v>
      </c>
      <c r="Q181" t="str">
        <f>CONCATENATE(C181,E181,G181,I181)</f>
        <v>23</v>
      </c>
    </row>
    <row r="182" spans="1:17" x14ac:dyDescent="0.25">
      <c r="A182">
        <v>2527</v>
      </c>
      <c r="D182">
        <v>184.38655299999999</v>
      </c>
      <c r="E182" s="1">
        <v>2</v>
      </c>
      <c r="F182">
        <v>193.937049</v>
      </c>
      <c r="G182" s="2">
        <v>3</v>
      </c>
      <c r="P182">
        <v>2</v>
      </c>
      <c r="Q182" t="str">
        <f>CONCATENATE(C182,E182,G182,I182)</f>
        <v>23</v>
      </c>
    </row>
    <row r="183" spans="1:17" x14ac:dyDescent="0.25">
      <c r="A183">
        <v>2528</v>
      </c>
      <c r="D183">
        <v>184.38655299999999</v>
      </c>
      <c r="E183" s="1">
        <v>2</v>
      </c>
      <c r="F183">
        <v>193.937049</v>
      </c>
      <c r="G183" s="2">
        <v>3</v>
      </c>
      <c r="P183">
        <v>2</v>
      </c>
      <c r="Q183" t="str">
        <f>CONCATENATE(C183,E183,G183,I183)</f>
        <v>23</v>
      </c>
    </row>
    <row r="184" spans="1:17" x14ac:dyDescent="0.25">
      <c r="A184">
        <v>2529</v>
      </c>
      <c r="D184">
        <v>184.38655299999999</v>
      </c>
      <c r="E184" s="1">
        <v>2</v>
      </c>
      <c r="F184">
        <v>193.937049</v>
      </c>
      <c r="G184" s="2">
        <v>3</v>
      </c>
      <c r="P184">
        <v>2</v>
      </c>
      <c r="Q184" t="str">
        <f>CONCATENATE(C184,E184,G184,I184)</f>
        <v>23</v>
      </c>
    </row>
    <row r="185" spans="1:17" x14ac:dyDescent="0.25">
      <c r="A185">
        <v>2530</v>
      </c>
      <c r="D185">
        <v>184.38655299999999</v>
      </c>
      <c r="E185" s="1">
        <v>2</v>
      </c>
      <c r="F185">
        <v>193.937049</v>
      </c>
      <c r="G185" s="2">
        <v>3</v>
      </c>
      <c r="P185">
        <v>2</v>
      </c>
      <c r="Q185" t="str">
        <f>CONCATENATE(C185,E185,G185,I185)</f>
        <v>23</v>
      </c>
    </row>
    <row r="186" spans="1:17" x14ac:dyDescent="0.25">
      <c r="A186">
        <v>2531</v>
      </c>
      <c r="D186">
        <v>184.38655299999999</v>
      </c>
      <c r="E186" s="1">
        <v>2</v>
      </c>
      <c r="F186">
        <v>193.937049</v>
      </c>
      <c r="G186" s="2">
        <v>3</v>
      </c>
      <c r="P186">
        <v>2</v>
      </c>
      <c r="Q186" t="str">
        <f>CONCATENATE(C186,E186,G186,I186)</f>
        <v>23</v>
      </c>
    </row>
    <row r="187" spans="1:17" x14ac:dyDescent="0.25">
      <c r="A187">
        <v>2532</v>
      </c>
      <c r="D187">
        <v>184.38655299999999</v>
      </c>
      <c r="E187" s="1">
        <v>2</v>
      </c>
      <c r="F187">
        <v>193.937049</v>
      </c>
      <c r="G187" s="2">
        <v>3</v>
      </c>
      <c r="P187">
        <v>2</v>
      </c>
      <c r="Q187" t="str">
        <f>CONCATENATE(C187,E187,G187,I187)</f>
        <v>23</v>
      </c>
    </row>
    <row r="188" spans="1:17" x14ac:dyDescent="0.25">
      <c r="A188">
        <v>2533</v>
      </c>
      <c r="F188">
        <v>193.937049</v>
      </c>
      <c r="G188" s="2">
        <v>3</v>
      </c>
      <c r="P188">
        <v>1</v>
      </c>
      <c r="Q188" t="str">
        <f>CONCATENATE(C188,E188,G188,I188)</f>
        <v>3</v>
      </c>
    </row>
    <row r="189" spans="1:17" x14ac:dyDescent="0.25">
      <c r="A189">
        <v>2534</v>
      </c>
      <c r="B189">
        <v>174.96416099999999</v>
      </c>
      <c r="C189" s="3">
        <v>1</v>
      </c>
      <c r="F189">
        <v>193.937049</v>
      </c>
      <c r="G189" s="2">
        <v>3</v>
      </c>
      <c r="P189">
        <v>2</v>
      </c>
      <c r="Q189" t="str">
        <f>CONCATENATE(C189,E189,G189,I189)</f>
        <v>13</v>
      </c>
    </row>
    <row r="190" spans="1:17" x14ac:dyDescent="0.25">
      <c r="A190">
        <v>2535</v>
      </c>
      <c r="B190">
        <v>174.96416099999999</v>
      </c>
      <c r="C190" s="3">
        <v>1</v>
      </c>
      <c r="F190">
        <v>193.937049</v>
      </c>
      <c r="G190" s="2">
        <v>3</v>
      </c>
      <c r="P190">
        <v>2</v>
      </c>
      <c r="Q190" t="str">
        <f>CONCATENATE(C190,E190,G190,I190)</f>
        <v>13</v>
      </c>
    </row>
    <row r="191" spans="1:17" x14ac:dyDescent="0.25">
      <c r="A191">
        <v>2536</v>
      </c>
      <c r="B191">
        <v>174.96416099999999</v>
      </c>
      <c r="C191" s="3">
        <v>1</v>
      </c>
      <c r="F191">
        <v>193.937049</v>
      </c>
      <c r="G191" s="2">
        <v>3</v>
      </c>
      <c r="P191">
        <v>2</v>
      </c>
      <c r="Q191" t="str">
        <f>CONCATENATE(C191,E191,G191,I191)</f>
        <v>13</v>
      </c>
    </row>
    <row r="192" spans="1:17" x14ac:dyDescent="0.25">
      <c r="A192">
        <v>2537</v>
      </c>
      <c r="B192">
        <v>174.96416099999999</v>
      </c>
      <c r="C192" s="3">
        <v>1</v>
      </c>
      <c r="F192">
        <v>193.48836299999999</v>
      </c>
      <c r="G192" s="2">
        <v>3</v>
      </c>
      <c r="P192">
        <v>2</v>
      </c>
      <c r="Q192" t="str">
        <f>CONCATENATE(C192,E192,G192,I192)</f>
        <v>13</v>
      </c>
    </row>
    <row r="193" spans="1:17" x14ac:dyDescent="0.25">
      <c r="A193">
        <v>2538</v>
      </c>
      <c r="B193">
        <v>174.96416099999999</v>
      </c>
      <c r="C193" s="3">
        <v>1</v>
      </c>
      <c r="F193">
        <v>193.48836299999999</v>
      </c>
      <c r="G193" s="2">
        <v>3</v>
      </c>
      <c r="H193">
        <v>185.66845000000001</v>
      </c>
      <c r="I193" s="4">
        <v>4</v>
      </c>
      <c r="P193">
        <v>3</v>
      </c>
      <c r="Q193" t="str">
        <f>CONCATENATE(C193,E193,G193,I193)</f>
        <v>134</v>
      </c>
    </row>
    <row r="194" spans="1:17" x14ac:dyDescent="0.25">
      <c r="A194">
        <v>2539</v>
      </c>
      <c r="B194">
        <v>174.96416099999999</v>
      </c>
      <c r="C194" s="3">
        <v>1</v>
      </c>
      <c r="F194">
        <v>193.48836299999999</v>
      </c>
      <c r="G194" s="2">
        <v>3</v>
      </c>
      <c r="H194">
        <v>185.66845000000001</v>
      </c>
      <c r="I194" s="4">
        <v>4</v>
      </c>
      <c r="P194">
        <v>3</v>
      </c>
      <c r="Q194" t="str">
        <f>CONCATENATE(C194,E194,G194,I194)</f>
        <v>134</v>
      </c>
    </row>
    <row r="195" spans="1:17" x14ac:dyDescent="0.25">
      <c r="A195">
        <v>2540</v>
      </c>
      <c r="B195">
        <v>174.96416099999999</v>
      </c>
      <c r="C195" s="3">
        <v>1</v>
      </c>
      <c r="F195">
        <v>193.48836299999999</v>
      </c>
      <c r="G195" s="2">
        <v>3</v>
      </c>
      <c r="H195">
        <v>185.66845000000001</v>
      </c>
      <c r="I195" s="4">
        <v>4</v>
      </c>
      <c r="P195">
        <v>3</v>
      </c>
      <c r="Q195" t="str">
        <f>CONCATENATE(C195,E195,G195,I195)</f>
        <v>134</v>
      </c>
    </row>
    <row r="196" spans="1:17" x14ac:dyDescent="0.25">
      <c r="A196">
        <v>2541</v>
      </c>
      <c r="B196">
        <v>174.96416099999999</v>
      </c>
      <c r="C196" s="3">
        <v>1</v>
      </c>
      <c r="F196">
        <v>193.48836299999999</v>
      </c>
      <c r="G196" s="2">
        <v>3</v>
      </c>
      <c r="H196">
        <v>185.66845000000001</v>
      </c>
      <c r="I196" s="4">
        <v>4</v>
      </c>
      <c r="P196">
        <v>3</v>
      </c>
      <c r="Q196" t="str">
        <f>CONCATENATE(C196,E196,G196,I196)</f>
        <v>134</v>
      </c>
    </row>
    <row r="197" spans="1:17" x14ac:dyDescent="0.25">
      <c r="A197">
        <v>2542</v>
      </c>
      <c r="B197">
        <v>174.96416099999999</v>
      </c>
      <c r="C197" s="3">
        <v>1</v>
      </c>
      <c r="F197">
        <v>193.360153</v>
      </c>
      <c r="G197" s="2">
        <v>3</v>
      </c>
      <c r="H197">
        <v>185.66845000000001</v>
      </c>
      <c r="I197" s="4">
        <v>4</v>
      </c>
      <c r="P197">
        <v>3</v>
      </c>
      <c r="Q197" t="str">
        <f>CONCATENATE(C197,E197,G197,I197)</f>
        <v>134</v>
      </c>
    </row>
    <row r="198" spans="1:17" x14ac:dyDescent="0.25">
      <c r="A198">
        <v>2543</v>
      </c>
      <c r="B198">
        <v>174.96416099999999</v>
      </c>
      <c r="C198" s="3">
        <v>1</v>
      </c>
      <c r="F198">
        <v>193.360153</v>
      </c>
      <c r="G198" s="2">
        <v>3</v>
      </c>
      <c r="H198">
        <v>185.66845000000001</v>
      </c>
      <c r="I198" s="4">
        <v>4</v>
      </c>
      <c r="P198">
        <v>3</v>
      </c>
      <c r="Q198" t="str">
        <f>CONCATENATE(C198,E198,G198,I198)</f>
        <v>134</v>
      </c>
    </row>
    <row r="199" spans="1:17" x14ac:dyDescent="0.25">
      <c r="A199">
        <v>2544</v>
      </c>
      <c r="B199">
        <v>174.96416099999999</v>
      </c>
      <c r="C199" s="3">
        <v>1</v>
      </c>
      <c r="H199">
        <v>185.66845000000001</v>
      </c>
      <c r="I199" s="4">
        <v>4</v>
      </c>
      <c r="P199">
        <v>2</v>
      </c>
      <c r="Q199" t="str">
        <f>CONCATENATE(C199,E199,G199,I199)</f>
        <v>14</v>
      </c>
    </row>
    <row r="200" spans="1:17" x14ac:dyDescent="0.25">
      <c r="A200">
        <v>2545</v>
      </c>
      <c r="B200">
        <v>174.96416099999999</v>
      </c>
      <c r="C200" s="3">
        <v>1</v>
      </c>
      <c r="H200">
        <v>185.66845000000001</v>
      </c>
      <c r="I200" s="4">
        <v>4</v>
      </c>
      <c r="P200">
        <v>2</v>
      </c>
      <c r="Q200" t="str">
        <f>CONCATENATE(C200,E200,G200,I200)</f>
        <v>14</v>
      </c>
    </row>
    <row r="201" spans="1:17" x14ac:dyDescent="0.25">
      <c r="A201">
        <v>2546</v>
      </c>
      <c r="B201">
        <v>174.96416099999999</v>
      </c>
      <c r="C201" s="3">
        <v>1</v>
      </c>
      <c r="H201">
        <v>185.66845000000001</v>
      </c>
      <c r="I201" s="4">
        <v>4</v>
      </c>
      <c r="P201">
        <v>2</v>
      </c>
      <c r="Q201" t="str">
        <f>CONCATENATE(C201,E201,G201,I201)</f>
        <v>14</v>
      </c>
    </row>
    <row r="202" spans="1:17" x14ac:dyDescent="0.25">
      <c r="A202">
        <v>2547</v>
      </c>
      <c r="B202">
        <v>174.96416099999999</v>
      </c>
      <c r="C202" s="3">
        <v>1</v>
      </c>
      <c r="H202">
        <v>185.66845000000001</v>
      </c>
      <c r="I202" s="4">
        <v>4</v>
      </c>
      <c r="P202">
        <v>2</v>
      </c>
      <c r="Q202" t="str">
        <f>CONCATENATE(C202,E202,G202,I202)</f>
        <v>14</v>
      </c>
    </row>
    <row r="203" spans="1:17" x14ac:dyDescent="0.25">
      <c r="A203">
        <v>2548</v>
      </c>
      <c r="B203">
        <v>174.96416099999999</v>
      </c>
      <c r="C203" s="3">
        <v>1</v>
      </c>
      <c r="H203">
        <v>185.66845000000001</v>
      </c>
      <c r="I203" s="4">
        <v>4</v>
      </c>
      <c r="P203">
        <v>2</v>
      </c>
      <c r="Q203" t="str">
        <f>CONCATENATE(C203,E203,G203,I203)</f>
        <v>14</v>
      </c>
    </row>
    <row r="204" spans="1:17" x14ac:dyDescent="0.25">
      <c r="A204">
        <v>2549</v>
      </c>
      <c r="B204">
        <v>174.96416099999999</v>
      </c>
      <c r="C204" s="3">
        <v>1</v>
      </c>
      <c r="H204">
        <v>185.66845000000001</v>
      </c>
      <c r="I204" s="4">
        <v>4</v>
      </c>
      <c r="P204">
        <v>2</v>
      </c>
      <c r="Q204" t="str">
        <f>CONCATENATE(C204,E204,G204,I204)</f>
        <v>14</v>
      </c>
    </row>
    <row r="205" spans="1:17" x14ac:dyDescent="0.25">
      <c r="A205">
        <v>2550</v>
      </c>
      <c r="B205">
        <v>174.96416099999999</v>
      </c>
      <c r="C205" s="3">
        <v>1</v>
      </c>
      <c r="H205">
        <v>185.66845000000001</v>
      </c>
      <c r="I205" s="4">
        <v>4</v>
      </c>
      <c r="P205">
        <v>2</v>
      </c>
      <c r="Q205" t="str">
        <f>CONCATENATE(C205,E205,G205,I205)</f>
        <v>14</v>
      </c>
    </row>
    <row r="206" spans="1:17" x14ac:dyDescent="0.25">
      <c r="A206">
        <v>2551</v>
      </c>
      <c r="B206">
        <v>174.96416099999999</v>
      </c>
      <c r="C206" s="3">
        <v>1</v>
      </c>
      <c r="H206">
        <v>185.60439700000001</v>
      </c>
      <c r="I206" s="4">
        <v>4</v>
      </c>
      <c r="P206">
        <v>2</v>
      </c>
      <c r="Q206" t="str">
        <f>CONCATENATE(C206,E206,G206,I206)</f>
        <v>14</v>
      </c>
    </row>
    <row r="207" spans="1:17" x14ac:dyDescent="0.25">
      <c r="A207">
        <v>2552</v>
      </c>
      <c r="B207">
        <v>174.96416099999999</v>
      </c>
      <c r="C207" s="3">
        <v>1</v>
      </c>
      <c r="H207">
        <v>185.60439700000001</v>
      </c>
      <c r="I207" s="4">
        <v>4</v>
      </c>
      <c r="P207">
        <v>2</v>
      </c>
      <c r="Q207" t="str">
        <f>CONCATENATE(C207,E207,G207,I207)</f>
        <v>14</v>
      </c>
    </row>
    <row r="208" spans="1:17" x14ac:dyDescent="0.25">
      <c r="A208">
        <v>2553</v>
      </c>
      <c r="B208">
        <v>174.96416099999999</v>
      </c>
      <c r="C208" s="3">
        <v>1</v>
      </c>
      <c r="H208">
        <v>185.60439700000001</v>
      </c>
      <c r="I208" s="4">
        <v>4</v>
      </c>
      <c r="P208">
        <v>2</v>
      </c>
      <c r="Q208" t="str">
        <f>CONCATENATE(C208,E208,G208,I208)</f>
        <v>14</v>
      </c>
    </row>
    <row r="209" spans="1:17" x14ac:dyDescent="0.25">
      <c r="A209">
        <v>2554</v>
      </c>
      <c r="B209">
        <v>174.96416099999999</v>
      </c>
      <c r="C209" s="3">
        <v>1</v>
      </c>
      <c r="H209">
        <v>185.60439700000001</v>
      </c>
      <c r="I209" s="4">
        <v>4</v>
      </c>
      <c r="P209">
        <v>2</v>
      </c>
      <c r="Q209" t="str">
        <f>CONCATENATE(C209,E209,G209,I209)</f>
        <v>14</v>
      </c>
    </row>
    <row r="210" spans="1:17" x14ac:dyDescent="0.25">
      <c r="A210">
        <v>2555</v>
      </c>
      <c r="B210">
        <v>174.96416099999999</v>
      </c>
      <c r="C210" s="3">
        <v>1</v>
      </c>
      <c r="H210">
        <v>185.60439700000001</v>
      </c>
      <c r="I210" s="4">
        <v>4</v>
      </c>
      <c r="P210">
        <v>2</v>
      </c>
      <c r="Q210" t="str">
        <f>CONCATENATE(C210,E210,G210,I210)</f>
        <v>14</v>
      </c>
    </row>
    <row r="211" spans="1:17" x14ac:dyDescent="0.25">
      <c r="A211">
        <v>2556</v>
      </c>
      <c r="B211">
        <v>174.96416099999999</v>
      </c>
      <c r="C211" s="3">
        <v>1</v>
      </c>
      <c r="H211">
        <v>185.60439700000001</v>
      </c>
      <c r="I211" s="4">
        <v>4</v>
      </c>
      <c r="P211">
        <v>2</v>
      </c>
      <c r="Q211" t="str">
        <f>CONCATENATE(C211,E211,G211,I211)</f>
        <v>14</v>
      </c>
    </row>
    <row r="212" spans="1:17" x14ac:dyDescent="0.25">
      <c r="A212">
        <v>2557</v>
      </c>
      <c r="D212">
        <v>165.28545399999999</v>
      </c>
      <c r="E212" s="1">
        <v>2</v>
      </c>
      <c r="H212">
        <v>185.60439700000001</v>
      </c>
      <c r="I212" s="4">
        <v>4</v>
      </c>
      <c r="P212">
        <v>2</v>
      </c>
      <c r="Q212" t="str">
        <f>CONCATENATE(C212,E212,G212,I212)</f>
        <v>24</v>
      </c>
    </row>
    <row r="213" spans="1:17" x14ac:dyDescent="0.25">
      <c r="A213">
        <v>2558</v>
      </c>
      <c r="D213">
        <v>165.28545399999999</v>
      </c>
      <c r="E213" s="1">
        <v>2</v>
      </c>
      <c r="H213">
        <v>185.41213399999998</v>
      </c>
      <c r="I213" s="4">
        <v>4</v>
      </c>
      <c r="P213">
        <v>2</v>
      </c>
      <c r="Q213" t="str">
        <f>CONCATENATE(C213,E213,G213,I213)</f>
        <v>24</v>
      </c>
    </row>
    <row r="214" spans="1:17" x14ac:dyDescent="0.25">
      <c r="A214">
        <v>2559</v>
      </c>
      <c r="D214">
        <v>165.28545399999999</v>
      </c>
      <c r="E214" s="1">
        <v>2</v>
      </c>
      <c r="H214">
        <v>185.41213399999998</v>
      </c>
      <c r="I214" s="4">
        <v>4</v>
      </c>
      <c r="P214">
        <v>2</v>
      </c>
      <c r="Q214" t="str">
        <f>CONCATENATE(C214,E214,G214,I214)</f>
        <v>24</v>
      </c>
    </row>
    <row r="215" spans="1:17" x14ac:dyDescent="0.25">
      <c r="A215">
        <v>2560</v>
      </c>
      <c r="D215">
        <v>165.28545399999999</v>
      </c>
      <c r="E215" s="1">
        <v>2</v>
      </c>
      <c r="H215">
        <v>185.41213399999998</v>
      </c>
      <c r="I215" s="4">
        <v>4</v>
      </c>
      <c r="P215">
        <v>2</v>
      </c>
      <c r="Q215" t="str">
        <f>CONCATENATE(C215,E215,G215,I215)</f>
        <v>24</v>
      </c>
    </row>
    <row r="216" spans="1:17" x14ac:dyDescent="0.25">
      <c r="A216">
        <v>2561</v>
      </c>
      <c r="D216">
        <v>165.28545399999999</v>
      </c>
      <c r="E216" s="1">
        <v>2</v>
      </c>
      <c r="H216">
        <v>185.41213399999998</v>
      </c>
      <c r="I216" s="4">
        <v>4</v>
      </c>
      <c r="P216">
        <v>2</v>
      </c>
      <c r="Q216" t="str">
        <f>CONCATENATE(C216,E216,G216,I216)</f>
        <v>24</v>
      </c>
    </row>
    <row r="217" spans="1:17" x14ac:dyDescent="0.25">
      <c r="A217">
        <v>2562</v>
      </c>
      <c r="D217">
        <v>165.28545399999999</v>
      </c>
      <c r="E217" s="1">
        <v>2</v>
      </c>
      <c r="H217">
        <v>185.41213399999998</v>
      </c>
      <c r="I217" s="4">
        <v>4</v>
      </c>
      <c r="P217">
        <v>2</v>
      </c>
      <c r="Q217" t="str">
        <f>CONCATENATE(C217,E217,G217,I217)</f>
        <v>24</v>
      </c>
    </row>
    <row r="218" spans="1:17" x14ac:dyDescent="0.25">
      <c r="A218">
        <v>2563</v>
      </c>
      <c r="D218">
        <v>165.28545399999999</v>
      </c>
      <c r="E218" s="1">
        <v>2</v>
      </c>
      <c r="P218">
        <v>1</v>
      </c>
      <c r="Q218" t="str">
        <f>CONCATENATE(C218,E218,G218,I218)</f>
        <v>2</v>
      </c>
    </row>
    <row r="219" spans="1:17" x14ac:dyDescent="0.25">
      <c r="A219">
        <v>2564</v>
      </c>
      <c r="D219">
        <v>165.28545399999999</v>
      </c>
      <c r="E219" s="1">
        <v>2</v>
      </c>
      <c r="P219">
        <v>1</v>
      </c>
      <c r="Q219" t="str">
        <f>CONCATENATE(C219,E219,G219,I219)</f>
        <v>2</v>
      </c>
    </row>
    <row r="220" spans="1:17" x14ac:dyDescent="0.25">
      <c r="A220">
        <v>2565</v>
      </c>
      <c r="D220">
        <v>165.28545399999999</v>
      </c>
      <c r="E220" s="1">
        <v>2</v>
      </c>
      <c r="P220">
        <v>1</v>
      </c>
      <c r="Q220" t="str">
        <f>CONCATENATE(C220,E220,G220,I220)</f>
        <v>2</v>
      </c>
    </row>
    <row r="221" spans="1:17" x14ac:dyDescent="0.25">
      <c r="A221">
        <v>2566</v>
      </c>
      <c r="D221">
        <v>165.28545399999999</v>
      </c>
      <c r="E221" s="1">
        <v>2</v>
      </c>
      <c r="F221">
        <v>177.14353599999998</v>
      </c>
      <c r="G221" s="2">
        <v>3</v>
      </c>
      <c r="P221">
        <v>2</v>
      </c>
      <c r="Q221" t="str">
        <f>CONCATENATE(C221,E221,G221,I221)</f>
        <v>23</v>
      </c>
    </row>
    <row r="222" spans="1:17" x14ac:dyDescent="0.25">
      <c r="A222">
        <v>2567</v>
      </c>
      <c r="D222">
        <v>165.28545399999999</v>
      </c>
      <c r="E222" s="1">
        <v>2</v>
      </c>
      <c r="F222">
        <v>177.14353599999998</v>
      </c>
      <c r="G222" s="2">
        <v>3</v>
      </c>
      <c r="P222">
        <v>2</v>
      </c>
      <c r="Q222" t="str">
        <f>CONCATENATE(C222,E222,G222,I222)</f>
        <v>23</v>
      </c>
    </row>
    <row r="223" spans="1:17" x14ac:dyDescent="0.25">
      <c r="A223">
        <v>2568</v>
      </c>
      <c r="D223">
        <v>165.28545399999999</v>
      </c>
      <c r="E223" s="1">
        <v>2</v>
      </c>
      <c r="F223">
        <v>177.14353599999998</v>
      </c>
      <c r="G223" s="2">
        <v>3</v>
      </c>
      <c r="P223">
        <v>2</v>
      </c>
      <c r="Q223" t="str">
        <f>CONCATENATE(C223,E223,G223,I223)</f>
        <v>23</v>
      </c>
    </row>
    <row r="224" spans="1:17" x14ac:dyDescent="0.25">
      <c r="A224">
        <v>2569</v>
      </c>
      <c r="D224">
        <v>165.28545399999999</v>
      </c>
      <c r="E224" s="1">
        <v>2</v>
      </c>
      <c r="F224">
        <v>177.14353599999998</v>
      </c>
      <c r="G224" s="2">
        <v>3</v>
      </c>
      <c r="P224">
        <v>2</v>
      </c>
      <c r="Q224" t="str">
        <f>CONCATENATE(C224,E224,G224,I224)</f>
        <v>23</v>
      </c>
    </row>
    <row r="225" spans="1:17" x14ac:dyDescent="0.25">
      <c r="A225">
        <v>2570</v>
      </c>
      <c r="D225">
        <v>165.28545399999999</v>
      </c>
      <c r="E225" s="1">
        <v>2</v>
      </c>
      <c r="F225">
        <v>177.14353599999998</v>
      </c>
      <c r="G225" s="2">
        <v>3</v>
      </c>
      <c r="P225">
        <v>2</v>
      </c>
      <c r="Q225" t="str">
        <f>CONCATENATE(C225,E225,G225,I225)</f>
        <v>23</v>
      </c>
    </row>
    <row r="226" spans="1:17" x14ac:dyDescent="0.25">
      <c r="A226">
        <v>2571</v>
      </c>
      <c r="D226">
        <v>165.28545399999999</v>
      </c>
      <c r="E226" s="1">
        <v>2</v>
      </c>
      <c r="F226">
        <v>177.14353599999998</v>
      </c>
      <c r="G226" s="2">
        <v>3</v>
      </c>
      <c r="P226">
        <v>2</v>
      </c>
      <c r="Q226" t="str">
        <f>CONCATENATE(C226,E226,G226,I226)</f>
        <v>23</v>
      </c>
    </row>
    <row r="227" spans="1:17" x14ac:dyDescent="0.25">
      <c r="A227">
        <v>2572</v>
      </c>
      <c r="D227">
        <v>165.28545399999999</v>
      </c>
      <c r="E227" s="1">
        <v>2</v>
      </c>
      <c r="F227">
        <v>177.14353599999998</v>
      </c>
      <c r="G227" s="2">
        <v>3</v>
      </c>
      <c r="P227">
        <v>2</v>
      </c>
      <c r="Q227" t="str">
        <f>CONCATENATE(C227,E227,G227,I227)</f>
        <v>23</v>
      </c>
    </row>
    <row r="228" spans="1:17" x14ac:dyDescent="0.25">
      <c r="A228">
        <v>2573</v>
      </c>
      <c r="D228">
        <v>165.28545399999999</v>
      </c>
      <c r="E228" s="1">
        <v>2</v>
      </c>
      <c r="F228">
        <v>177.14353599999998</v>
      </c>
      <c r="G228" s="2">
        <v>3</v>
      </c>
      <c r="P228">
        <v>2</v>
      </c>
      <c r="Q228" t="str">
        <f>CONCATENATE(C228,E228,G228,I228)</f>
        <v>23</v>
      </c>
    </row>
    <row r="229" spans="1:17" x14ac:dyDescent="0.25">
      <c r="A229">
        <v>2574</v>
      </c>
      <c r="D229">
        <v>165.28545399999999</v>
      </c>
      <c r="E229" s="1">
        <v>2</v>
      </c>
      <c r="F229">
        <v>177.14353599999998</v>
      </c>
      <c r="G229" s="2">
        <v>3</v>
      </c>
      <c r="P229">
        <v>2</v>
      </c>
      <c r="Q229" t="str">
        <f>CONCATENATE(C229,E229,G229,I229)</f>
        <v>23</v>
      </c>
    </row>
    <row r="230" spans="1:17" x14ac:dyDescent="0.25">
      <c r="A230">
        <v>2575</v>
      </c>
      <c r="D230">
        <v>165.28545399999999</v>
      </c>
      <c r="E230" s="1">
        <v>2</v>
      </c>
      <c r="F230">
        <v>177.14353599999998</v>
      </c>
      <c r="G230" s="2">
        <v>3</v>
      </c>
      <c r="P230">
        <v>2</v>
      </c>
      <c r="Q230" t="str">
        <f>CONCATENATE(C230,E230,G230,I230)</f>
        <v>23</v>
      </c>
    </row>
    <row r="231" spans="1:17" x14ac:dyDescent="0.25">
      <c r="A231">
        <v>2576</v>
      </c>
      <c r="D231">
        <v>165.28545399999999</v>
      </c>
      <c r="E231" s="1">
        <v>2</v>
      </c>
      <c r="F231">
        <v>177.14353599999998</v>
      </c>
      <c r="G231" s="2">
        <v>3</v>
      </c>
      <c r="P231">
        <v>2</v>
      </c>
      <c r="Q231" t="str">
        <f>CONCATENATE(C231,E231,G231,I231)</f>
        <v>23</v>
      </c>
    </row>
    <row r="232" spans="1:17" x14ac:dyDescent="0.25">
      <c r="A232">
        <v>2577</v>
      </c>
      <c r="D232">
        <v>165.28545399999999</v>
      </c>
      <c r="E232" s="1">
        <v>2</v>
      </c>
      <c r="F232">
        <v>177.14353599999998</v>
      </c>
      <c r="G232" s="2">
        <v>3</v>
      </c>
      <c r="P232">
        <v>2</v>
      </c>
      <c r="Q232" t="str">
        <f>CONCATENATE(C232,E232,G232,I232)</f>
        <v>23</v>
      </c>
    </row>
    <row r="233" spans="1:17" x14ac:dyDescent="0.25">
      <c r="A233">
        <v>2578</v>
      </c>
      <c r="D233">
        <v>165.28545399999999</v>
      </c>
      <c r="E233" s="1">
        <v>2</v>
      </c>
      <c r="F233">
        <v>177.14353599999998</v>
      </c>
      <c r="G233" s="2">
        <v>3</v>
      </c>
      <c r="P233">
        <v>2</v>
      </c>
      <c r="Q233" t="str">
        <f>CONCATENATE(C233,E233,G233,I233)</f>
        <v>23</v>
      </c>
    </row>
    <row r="234" spans="1:17" x14ac:dyDescent="0.25">
      <c r="A234">
        <v>2579</v>
      </c>
      <c r="D234">
        <v>165.28545399999999</v>
      </c>
      <c r="E234" s="1">
        <v>2</v>
      </c>
      <c r="F234">
        <v>177.01532399999999</v>
      </c>
      <c r="G234" s="2">
        <v>3</v>
      </c>
      <c r="P234">
        <v>2</v>
      </c>
      <c r="Q234" t="str">
        <f>CONCATENATE(C234,E234,G234,I234)</f>
        <v>23</v>
      </c>
    </row>
    <row r="235" spans="1:17" x14ac:dyDescent="0.25">
      <c r="A235">
        <v>2580</v>
      </c>
      <c r="F235">
        <v>177.01532399999999</v>
      </c>
      <c r="G235" s="2">
        <v>3</v>
      </c>
      <c r="P235">
        <v>1</v>
      </c>
      <c r="Q235" t="str">
        <f>CONCATENATE(C235,E235,G235,I235)</f>
        <v>3</v>
      </c>
    </row>
    <row r="236" spans="1:17" x14ac:dyDescent="0.25">
      <c r="A236">
        <v>2581</v>
      </c>
      <c r="B236">
        <v>155.991276</v>
      </c>
      <c r="C236" s="3">
        <v>1</v>
      </c>
      <c r="F236">
        <v>177.01532399999999</v>
      </c>
      <c r="G236" s="2">
        <v>3</v>
      </c>
      <c r="P236">
        <v>2</v>
      </c>
      <c r="Q236" t="str">
        <f>CONCATENATE(C236,E236,G236,I236)</f>
        <v>13</v>
      </c>
    </row>
    <row r="237" spans="1:17" x14ac:dyDescent="0.25">
      <c r="A237">
        <v>2582</v>
      </c>
      <c r="B237">
        <v>155.991276</v>
      </c>
      <c r="C237" s="3">
        <v>1</v>
      </c>
      <c r="F237">
        <v>177.01532399999999</v>
      </c>
      <c r="G237" s="2">
        <v>3</v>
      </c>
      <c r="H237">
        <v>168.16983099999999</v>
      </c>
      <c r="I237" s="4">
        <v>4</v>
      </c>
      <c r="P237">
        <v>3</v>
      </c>
      <c r="Q237" t="str">
        <f>CONCATENATE(C237,E237,G237,I237)</f>
        <v>134</v>
      </c>
    </row>
    <row r="238" spans="1:17" x14ac:dyDescent="0.25">
      <c r="A238">
        <v>2583</v>
      </c>
      <c r="B238">
        <v>155.991276</v>
      </c>
      <c r="C238" s="3">
        <v>1</v>
      </c>
      <c r="F238">
        <v>177.01532399999999</v>
      </c>
      <c r="G238" s="2">
        <v>3</v>
      </c>
      <c r="H238">
        <v>168.16983099999999</v>
      </c>
      <c r="I238" s="4">
        <v>4</v>
      </c>
      <c r="P238">
        <v>3</v>
      </c>
      <c r="Q238" t="str">
        <f>CONCATENATE(C238,E238,G238,I238)</f>
        <v>134</v>
      </c>
    </row>
    <row r="239" spans="1:17" x14ac:dyDescent="0.25">
      <c r="A239">
        <v>2584</v>
      </c>
      <c r="B239">
        <v>155.991276</v>
      </c>
      <c r="C239" s="3">
        <v>1</v>
      </c>
      <c r="H239">
        <v>168.16983099999999</v>
      </c>
      <c r="I239" s="4">
        <v>4</v>
      </c>
      <c r="P239">
        <v>2</v>
      </c>
      <c r="Q239" t="str">
        <f>CONCATENATE(C239,E239,G239,I239)</f>
        <v>14</v>
      </c>
    </row>
    <row r="240" spans="1:17" x14ac:dyDescent="0.25">
      <c r="A240">
        <v>2585</v>
      </c>
      <c r="B240">
        <v>155.991276</v>
      </c>
      <c r="C240" s="3">
        <v>1</v>
      </c>
      <c r="H240">
        <v>168.16983099999999</v>
      </c>
      <c r="I240" s="4">
        <v>4</v>
      </c>
      <c r="P240">
        <v>2</v>
      </c>
      <c r="Q240" t="str">
        <f>CONCATENATE(C240,E240,G240,I240)</f>
        <v>14</v>
      </c>
    </row>
    <row r="241" spans="1:17" x14ac:dyDescent="0.25">
      <c r="A241">
        <v>2586</v>
      </c>
      <c r="B241">
        <v>155.991276</v>
      </c>
      <c r="C241" s="3">
        <v>1</v>
      </c>
      <c r="H241">
        <v>168.16983099999999</v>
      </c>
      <c r="I241" s="4">
        <v>4</v>
      </c>
      <c r="P241">
        <v>2</v>
      </c>
      <c r="Q241" t="str">
        <f>CONCATENATE(C241,E241,G241,I241)</f>
        <v>14</v>
      </c>
    </row>
    <row r="242" spans="1:17" x14ac:dyDescent="0.25">
      <c r="A242">
        <v>2587</v>
      </c>
      <c r="B242">
        <v>155.991276</v>
      </c>
      <c r="C242" s="3">
        <v>1</v>
      </c>
      <c r="H242">
        <v>168.16983099999999</v>
      </c>
      <c r="I242" s="4">
        <v>4</v>
      </c>
      <c r="P242">
        <v>2</v>
      </c>
      <c r="Q242" t="str">
        <f>CONCATENATE(C242,E242,G242,I242)</f>
        <v>14</v>
      </c>
    </row>
    <row r="243" spans="1:17" x14ac:dyDescent="0.25">
      <c r="A243">
        <v>2588</v>
      </c>
      <c r="B243">
        <v>155.991276</v>
      </c>
      <c r="C243" s="3">
        <v>1</v>
      </c>
      <c r="H243">
        <v>168.16983099999999</v>
      </c>
      <c r="I243" s="4">
        <v>4</v>
      </c>
      <c r="P243">
        <v>2</v>
      </c>
      <c r="Q243" t="str">
        <f>CONCATENATE(C243,E243,G243,I243)</f>
        <v>14</v>
      </c>
    </row>
    <row r="244" spans="1:17" x14ac:dyDescent="0.25">
      <c r="A244">
        <v>2589</v>
      </c>
      <c r="B244">
        <v>155.991276</v>
      </c>
      <c r="C244" s="3">
        <v>1</v>
      </c>
      <c r="H244">
        <v>168.16983099999999</v>
      </c>
      <c r="I244" s="4">
        <v>4</v>
      </c>
      <c r="P244">
        <v>2</v>
      </c>
      <c r="Q244" t="str">
        <f>CONCATENATE(C244,E244,G244,I244)</f>
        <v>14</v>
      </c>
    </row>
    <row r="245" spans="1:17" x14ac:dyDescent="0.25">
      <c r="A245">
        <v>2590</v>
      </c>
      <c r="B245">
        <v>155.991276</v>
      </c>
      <c r="C245" s="3">
        <v>1</v>
      </c>
      <c r="H245">
        <v>168.16983099999999</v>
      </c>
      <c r="I245" s="4">
        <v>4</v>
      </c>
      <c r="P245">
        <v>2</v>
      </c>
      <c r="Q245" t="str">
        <f>CONCATENATE(C245,E245,G245,I245)</f>
        <v>14</v>
      </c>
    </row>
    <row r="246" spans="1:17" x14ac:dyDescent="0.25">
      <c r="A246">
        <v>2591</v>
      </c>
      <c r="B246">
        <v>155.991276</v>
      </c>
      <c r="C246" s="3">
        <v>1</v>
      </c>
      <c r="H246">
        <v>168.16983099999999</v>
      </c>
      <c r="I246" s="4">
        <v>4</v>
      </c>
      <c r="P246">
        <v>2</v>
      </c>
      <c r="Q246" t="str">
        <f>CONCATENATE(C246,E246,G246,I246)</f>
        <v>14</v>
      </c>
    </row>
    <row r="247" spans="1:17" x14ac:dyDescent="0.25">
      <c r="A247">
        <v>2592</v>
      </c>
      <c r="B247">
        <v>155.991276</v>
      </c>
      <c r="C247" s="3">
        <v>1</v>
      </c>
      <c r="H247">
        <v>168.16983099999999</v>
      </c>
      <c r="I247" s="4">
        <v>4</v>
      </c>
      <c r="P247">
        <v>2</v>
      </c>
      <c r="Q247" t="str">
        <f>CONCATENATE(C247,E247,G247,I247)</f>
        <v>14</v>
      </c>
    </row>
    <row r="248" spans="1:17" x14ac:dyDescent="0.25">
      <c r="A248">
        <v>2593</v>
      </c>
      <c r="B248">
        <v>155.991276</v>
      </c>
      <c r="C248" s="3">
        <v>1</v>
      </c>
      <c r="H248">
        <v>168.16983099999999</v>
      </c>
      <c r="I248" s="4">
        <v>4</v>
      </c>
      <c r="P248">
        <v>2</v>
      </c>
      <c r="Q248" t="str">
        <f>CONCATENATE(C248,E248,G248,I248)</f>
        <v>14</v>
      </c>
    </row>
    <row r="249" spans="1:17" x14ac:dyDescent="0.25">
      <c r="A249">
        <v>2594</v>
      </c>
      <c r="B249">
        <v>155.991276</v>
      </c>
      <c r="C249" s="3">
        <v>1</v>
      </c>
      <c r="H249">
        <v>168.16983099999999</v>
      </c>
      <c r="I249" s="4">
        <v>4</v>
      </c>
      <c r="P249">
        <v>2</v>
      </c>
      <c r="Q249" t="str">
        <f>CONCATENATE(C249,E249,G249,I249)</f>
        <v>14</v>
      </c>
    </row>
    <row r="250" spans="1:17" x14ac:dyDescent="0.25">
      <c r="A250">
        <v>2595</v>
      </c>
      <c r="B250">
        <v>155.991276</v>
      </c>
      <c r="C250" s="3">
        <v>1</v>
      </c>
      <c r="H250">
        <v>167.977566</v>
      </c>
      <c r="I250" s="4">
        <v>4</v>
      </c>
      <c r="P250">
        <v>2</v>
      </c>
      <c r="Q250" t="str">
        <f>CONCATENATE(C250,E250,G250,I250)</f>
        <v>14</v>
      </c>
    </row>
    <row r="251" spans="1:17" x14ac:dyDescent="0.25">
      <c r="A251">
        <v>2596</v>
      </c>
      <c r="B251">
        <v>155.991276</v>
      </c>
      <c r="C251" s="3">
        <v>1</v>
      </c>
      <c r="H251">
        <v>167.977566</v>
      </c>
      <c r="I251" s="4">
        <v>4</v>
      </c>
      <c r="P251">
        <v>2</v>
      </c>
      <c r="Q251" t="str">
        <f>CONCATENATE(C251,E251,G251,I251)</f>
        <v>14</v>
      </c>
    </row>
    <row r="252" spans="1:17" x14ac:dyDescent="0.25">
      <c r="A252">
        <v>2597</v>
      </c>
      <c r="B252">
        <v>155.991276</v>
      </c>
      <c r="C252" s="3">
        <v>1</v>
      </c>
      <c r="H252">
        <v>167.977566</v>
      </c>
      <c r="I252" s="4">
        <v>4</v>
      </c>
      <c r="P252">
        <v>2</v>
      </c>
      <c r="Q252" t="str">
        <f>CONCATENATE(C252,E252,G252,I252)</f>
        <v>14</v>
      </c>
    </row>
    <row r="253" spans="1:17" x14ac:dyDescent="0.25">
      <c r="A253">
        <v>2598</v>
      </c>
      <c r="B253">
        <v>155.991276</v>
      </c>
      <c r="C253" s="3">
        <v>1</v>
      </c>
      <c r="H253">
        <v>167.91341</v>
      </c>
      <c r="I253" s="4">
        <v>4</v>
      </c>
      <c r="P253">
        <v>2</v>
      </c>
      <c r="Q253" t="str">
        <f>CONCATENATE(C253,E253,G253,I253)</f>
        <v>14</v>
      </c>
    </row>
    <row r="254" spans="1:17" x14ac:dyDescent="0.25">
      <c r="A254">
        <v>2599</v>
      </c>
      <c r="B254">
        <v>155.991276</v>
      </c>
      <c r="C254" s="3">
        <v>1</v>
      </c>
      <c r="H254">
        <v>167.91341</v>
      </c>
      <c r="I254" s="4">
        <v>4</v>
      </c>
      <c r="P254">
        <v>2</v>
      </c>
      <c r="Q254" t="str">
        <f>CONCATENATE(C254,E254,G254,I254)</f>
        <v>14</v>
      </c>
    </row>
    <row r="255" spans="1:17" x14ac:dyDescent="0.25">
      <c r="A255">
        <v>2600</v>
      </c>
      <c r="B255">
        <v>155.991276</v>
      </c>
      <c r="C255" s="3">
        <v>1</v>
      </c>
      <c r="H255">
        <v>167.91341</v>
      </c>
      <c r="I255" s="4">
        <v>4</v>
      </c>
      <c r="P255">
        <v>2</v>
      </c>
      <c r="Q255" t="str">
        <f>CONCATENATE(C255,E255,G255,I255)</f>
        <v>14</v>
      </c>
    </row>
    <row r="256" spans="1:17" x14ac:dyDescent="0.25">
      <c r="A256">
        <v>2601</v>
      </c>
      <c r="B256">
        <v>155.991276</v>
      </c>
      <c r="C256" s="3">
        <v>1</v>
      </c>
      <c r="H256">
        <v>167.78519800000001</v>
      </c>
      <c r="I256" s="4">
        <v>4</v>
      </c>
      <c r="P256">
        <v>2</v>
      </c>
      <c r="Q256" t="str">
        <f>CONCATENATE(C256,E256,G256,I256)</f>
        <v>14</v>
      </c>
    </row>
    <row r="257" spans="1:17" x14ac:dyDescent="0.25">
      <c r="A257">
        <v>2602</v>
      </c>
      <c r="B257">
        <v>155.991276</v>
      </c>
      <c r="C257" s="3">
        <v>1</v>
      </c>
      <c r="H257">
        <v>167.78519800000001</v>
      </c>
      <c r="I257" s="4">
        <v>4</v>
      </c>
      <c r="P257">
        <v>2</v>
      </c>
      <c r="Q257" t="str">
        <f>CONCATENATE(C257,E257,G257,I257)</f>
        <v>14</v>
      </c>
    </row>
    <row r="258" spans="1:17" x14ac:dyDescent="0.25">
      <c r="A258">
        <v>2603</v>
      </c>
      <c r="B258">
        <v>155.991276</v>
      </c>
      <c r="C258" s="3">
        <v>1</v>
      </c>
      <c r="H258">
        <v>167.78519800000001</v>
      </c>
      <c r="I258" s="4">
        <v>4</v>
      </c>
      <c r="P258">
        <v>2</v>
      </c>
      <c r="Q258" t="str">
        <f>CONCATENATE(C258,E258,G258,I258)</f>
        <v>14</v>
      </c>
    </row>
    <row r="259" spans="1:17" x14ac:dyDescent="0.25">
      <c r="A259">
        <v>2604</v>
      </c>
      <c r="D259">
        <v>147.78672799999998</v>
      </c>
      <c r="E259" s="1">
        <v>2</v>
      </c>
      <c r="H259">
        <v>167.40066899999999</v>
      </c>
      <c r="I259" s="4">
        <v>4</v>
      </c>
      <c r="P259">
        <v>2</v>
      </c>
      <c r="Q259" t="str">
        <f>CONCATENATE(C259,E259,G259,I259)</f>
        <v>24</v>
      </c>
    </row>
    <row r="260" spans="1:17" x14ac:dyDescent="0.25">
      <c r="A260">
        <v>2605</v>
      </c>
      <c r="D260">
        <v>147.78672799999998</v>
      </c>
      <c r="E260" s="1">
        <v>2</v>
      </c>
      <c r="P260">
        <v>1</v>
      </c>
      <c r="Q260" t="str">
        <f>CONCATENATE(C260,E260,G260,I260)</f>
        <v>2</v>
      </c>
    </row>
    <row r="261" spans="1:17" x14ac:dyDescent="0.25">
      <c r="A261">
        <v>2606</v>
      </c>
      <c r="D261">
        <v>147.78672799999998</v>
      </c>
      <c r="E261" s="1">
        <v>2</v>
      </c>
      <c r="P261">
        <v>1</v>
      </c>
      <c r="Q261" t="str">
        <f>CONCATENATE(C261,E261,G261,I261)</f>
        <v>2</v>
      </c>
    </row>
    <row r="262" spans="1:17" x14ac:dyDescent="0.25">
      <c r="A262">
        <v>2607</v>
      </c>
      <c r="D262">
        <v>147.78672799999998</v>
      </c>
      <c r="E262" s="1">
        <v>2</v>
      </c>
      <c r="P262">
        <v>1</v>
      </c>
      <c r="Q262" t="str">
        <f>CONCATENATE(C262,E262,G262,I262)</f>
        <v>2</v>
      </c>
    </row>
    <row r="263" spans="1:17" x14ac:dyDescent="0.25">
      <c r="A263">
        <v>2608</v>
      </c>
      <c r="D263">
        <v>147.78672799999998</v>
      </c>
      <c r="E263" s="1">
        <v>2</v>
      </c>
      <c r="F263">
        <v>158.298756</v>
      </c>
      <c r="G263" s="2">
        <v>3</v>
      </c>
      <c r="P263">
        <v>2</v>
      </c>
      <c r="Q263" t="str">
        <f>CONCATENATE(C263,E263,G263,I263)</f>
        <v>23</v>
      </c>
    </row>
    <row r="264" spans="1:17" x14ac:dyDescent="0.25">
      <c r="A264">
        <v>2609</v>
      </c>
      <c r="D264">
        <v>147.78672799999998</v>
      </c>
      <c r="E264" s="1">
        <v>2</v>
      </c>
      <c r="F264">
        <v>158.298756</v>
      </c>
      <c r="G264" s="2">
        <v>3</v>
      </c>
      <c r="P264">
        <v>2</v>
      </c>
      <c r="Q264" t="str">
        <f>CONCATENATE(C264,E264,G264,I264)</f>
        <v>23</v>
      </c>
    </row>
    <row r="265" spans="1:17" x14ac:dyDescent="0.25">
      <c r="A265">
        <v>2610</v>
      </c>
      <c r="D265">
        <v>147.78672799999998</v>
      </c>
      <c r="E265" s="1">
        <v>2</v>
      </c>
      <c r="F265">
        <v>158.298756</v>
      </c>
      <c r="G265" s="2">
        <v>3</v>
      </c>
      <c r="P265">
        <v>2</v>
      </c>
      <c r="Q265" t="str">
        <f>CONCATENATE(C265,E265,G265,I265)</f>
        <v>23</v>
      </c>
    </row>
    <row r="266" spans="1:17" x14ac:dyDescent="0.25">
      <c r="A266">
        <v>2611</v>
      </c>
      <c r="D266">
        <v>147.78672799999998</v>
      </c>
      <c r="E266" s="1">
        <v>2</v>
      </c>
      <c r="F266">
        <v>158.298756</v>
      </c>
      <c r="G266" s="2">
        <v>3</v>
      </c>
      <c r="P266">
        <v>2</v>
      </c>
      <c r="Q266" t="str">
        <f>CONCATENATE(C266,E266,G266,I266)</f>
        <v>23</v>
      </c>
    </row>
    <row r="267" spans="1:17" x14ac:dyDescent="0.25">
      <c r="A267">
        <v>2612</v>
      </c>
      <c r="D267">
        <v>147.78672799999998</v>
      </c>
      <c r="E267" s="1">
        <v>2</v>
      </c>
      <c r="F267">
        <v>158.298756</v>
      </c>
      <c r="G267" s="2">
        <v>3</v>
      </c>
      <c r="P267">
        <v>2</v>
      </c>
      <c r="Q267" t="str">
        <f>CONCATENATE(C267,E267,G267,I267)</f>
        <v>23</v>
      </c>
    </row>
    <row r="268" spans="1:17" x14ac:dyDescent="0.25">
      <c r="A268">
        <v>2613</v>
      </c>
      <c r="D268">
        <v>147.78672799999998</v>
      </c>
      <c r="E268" s="1">
        <v>2</v>
      </c>
      <c r="F268">
        <v>158.298756</v>
      </c>
      <c r="G268" s="2">
        <v>3</v>
      </c>
      <c r="P268">
        <v>2</v>
      </c>
      <c r="Q268" t="str">
        <f>CONCATENATE(C268,E268,G268,I268)</f>
        <v>23</v>
      </c>
    </row>
    <row r="269" spans="1:17" x14ac:dyDescent="0.25">
      <c r="A269">
        <v>2614</v>
      </c>
      <c r="D269">
        <v>147.78672799999998</v>
      </c>
      <c r="E269" s="1">
        <v>2</v>
      </c>
      <c r="F269">
        <v>158.298756</v>
      </c>
      <c r="G269" s="2">
        <v>3</v>
      </c>
      <c r="P269">
        <v>2</v>
      </c>
      <c r="Q269" t="str">
        <f>CONCATENATE(C269,E269,G269,I269)</f>
        <v>23</v>
      </c>
    </row>
    <row r="270" spans="1:17" x14ac:dyDescent="0.25">
      <c r="A270">
        <v>2615</v>
      </c>
      <c r="D270">
        <v>147.78672799999998</v>
      </c>
      <c r="E270" s="1">
        <v>2</v>
      </c>
      <c r="F270">
        <v>158.298756</v>
      </c>
      <c r="G270" s="2">
        <v>3</v>
      </c>
      <c r="P270">
        <v>2</v>
      </c>
      <c r="Q270" t="str">
        <f>CONCATENATE(C270,E270,G270,I270)</f>
        <v>23</v>
      </c>
    </row>
    <row r="271" spans="1:17" x14ac:dyDescent="0.25">
      <c r="A271">
        <v>2616</v>
      </c>
      <c r="D271">
        <v>147.78672799999998</v>
      </c>
      <c r="E271" s="1">
        <v>2</v>
      </c>
      <c r="F271">
        <v>158.298756</v>
      </c>
      <c r="G271" s="2">
        <v>3</v>
      </c>
      <c r="P271">
        <v>2</v>
      </c>
      <c r="Q271" t="str">
        <f>CONCATENATE(C271,E271,G271,I271)</f>
        <v>23</v>
      </c>
    </row>
    <row r="272" spans="1:17" x14ac:dyDescent="0.25">
      <c r="A272">
        <v>2617</v>
      </c>
      <c r="D272">
        <v>147.78672799999998</v>
      </c>
      <c r="E272" s="1">
        <v>2</v>
      </c>
      <c r="F272">
        <v>158.298756</v>
      </c>
      <c r="G272" s="2">
        <v>3</v>
      </c>
      <c r="P272">
        <v>2</v>
      </c>
      <c r="Q272" t="str">
        <f>CONCATENATE(C272,E272,G272,I272)</f>
        <v>23</v>
      </c>
    </row>
    <row r="273" spans="1:17" x14ac:dyDescent="0.25">
      <c r="A273">
        <v>2618</v>
      </c>
      <c r="D273">
        <v>147.78672799999998</v>
      </c>
      <c r="E273" s="1">
        <v>2</v>
      </c>
      <c r="F273">
        <v>158.298756</v>
      </c>
      <c r="G273" s="2">
        <v>3</v>
      </c>
      <c r="P273">
        <v>2</v>
      </c>
      <c r="Q273" t="str">
        <f>CONCATENATE(C273,E273,G273,I273)</f>
        <v>23</v>
      </c>
    </row>
    <row r="274" spans="1:17" x14ac:dyDescent="0.25">
      <c r="A274">
        <v>2619</v>
      </c>
      <c r="D274">
        <v>147.78672799999998</v>
      </c>
      <c r="E274" s="1">
        <v>2</v>
      </c>
      <c r="F274">
        <v>158.298756</v>
      </c>
      <c r="G274" s="2">
        <v>3</v>
      </c>
      <c r="P274">
        <v>2</v>
      </c>
      <c r="Q274" t="str">
        <f>CONCATENATE(C274,E274,G274,I274)</f>
        <v>23</v>
      </c>
    </row>
    <row r="275" spans="1:17" x14ac:dyDescent="0.25">
      <c r="A275">
        <v>2620</v>
      </c>
      <c r="D275">
        <v>147.78672799999998</v>
      </c>
      <c r="E275" s="1">
        <v>2</v>
      </c>
      <c r="F275">
        <v>158.298756</v>
      </c>
      <c r="G275" s="2">
        <v>3</v>
      </c>
      <c r="P275">
        <v>2</v>
      </c>
      <c r="Q275" t="str">
        <f>CONCATENATE(C275,E275,G275,I275)</f>
        <v>23</v>
      </c>
    </row>
    <row r="276" spans="1:17" x14ac:dyDescent="0.25">
      <c r="A276">
        <v>2621</v>
      </c>
      <c r="D276">
        <v>147.78672799999998</v>
      </c>
      <c r="E276" s="1">
        <v>2</v>
      </c>
      <c r="F276">
        <v>158.298756</v>
      </c>
      <c r="G276" s="2">
        <v>3</v>
      </c>
      <c r="P276">
        <v>2</v>
      </c>
      <c r="Q276" t="str">
        <f>CONCATENATE(C276,E276,G276,I276)</f>
        <v>23</v>
      </c>
    </row>
    <row r="277" spans="1:17" x14ac:dyDescent="0.25">
      <c r="A277">
        <v>2622</v>
      </c>
      <c r="D277">
        <v>147.78672799999998</v>
      </c>
      <c r="E277" s="1">
        <v>2</v>
      </c>
      <c r="F277">
        <v>158.298756</v>
      </c>
      <c r="G277" s="2">
        <v>3</v>
      </c>
      <c r="P277">
        <v>2</v>
      </c>
      <c r="Q277" t="str">
        <f>CONCATENATE(C277,E277,G277,I277)</f>
        <v>23</v>
      </c>
    </row>
    <row r="278" spans="1:17" x14ac:dyDescent="0.25">
      <c r="A278">
        <v>2623</v>
      </c>
      <c r="D278">
        <v>147.78672799999998</v>
      </c>
      <c r="E278" s="1">
        <v>2</v>
      </c>
      <c r="F278">
        <v>158.298756</v>
      </c>
      <c r="G278" s="2">
        <v>3</v>
      </c>
      <c r="P278">
        <v>2</v>
      </c>
      <c r="Q278" t="str">
        <f>CONCATENATE(C278,E278,G278,I278)</f>
        <v>23</v>
      </c>
    </row>
    <row r="279" spans="1:17" x14ac:dyDescent="0.25">
      <c r="A279">
        <v>2624</v>
      </c>
      <c r="F279">
        <v>158.298756</v>
      </c>
      <c r="G279" s="2">
        <v>3</v>
      </c>
      <c r="P279">
        <v>1</v>
      </c>
      <c r="Q279" t="str">
        <f>CONCATENATE(C279,E279,G279,I279)</f>
        <v>3</v>
      </c>
    </row>
    <row r="280" spans="1:17" x14ac:dyDescent="0.25">
      <c r="A280">
        <v>2625</v>
      </c>
      <c r="B280">
        <v>125.35068099999999</v>
      </c>
      <c r="C280" s="3">
        <v>1</v>
      </c>
      <c r="F280">
        <v>158.298756</v>
      </c>
      <c r="G280" s="2">
        <v>3</v>
      </c>
      <c r="H280">
        <v>149.70968299999998</v>
      </c>
      <c r="I280" s="4">
        <v>4</v>
      </c>
      <c r="P280">
        <v>3</v>
      </c>
      <c r="Q280" t="str">
        <f>CONCATENATE(C280,E280,G280,I280)</f>
        <v>134</v>
      </c>
    </row>
    <row r="281" spans="1:17" x14ac:dyDescent="0.25">
      <c r="A281">
        <v>2626</v>
      </c>
      <c r="B281">
        <v>125.35068099999999</v>
      </c>
      <c r="C281" s="3">
        <v>1</v>
      </c>
      <c r="F281">
        <v>157.91422699999998</v>
      </c>
      <c r="G281" s="2">
        <v>3</v>
      </c>
      <c r="H281">
        <v>149.70968299999998</v>
      </c>
      <c r="I281" s="4">
        <v>4</v>
      </c>
      <c r="P281">
        <v>3</v>
      </c>
      <c r="Q281" t="str">
        <f>CONCATENATE(C281,E281,G281,I281)</f>
        <v>134</v>
      </c>
    </row>
    <row r="282" spans="1:17" x14ac:dyDescent="0.25">
      <c r="A282">
        <v>2627</v>
      </c>
      <c r="B282">
        <v>125.35068099999999</v>
      </c>
      <c r="C282" s="3">
        <v>1</v>
      </c>
      <c r="F282">
        <v>157.91422699999998</v>
      </c>
      <c r="G282" s="2">
        <v>3</v>
      </c>
      <c r="H282">
        <v>149.70968299999998</v>
      </c>
      <c r="I282" s="4">
        <v>4</v>
      </c>
      <c r="P282">
        <v>3</v>
      </c>
      <c r="Q282" t="str">
        <f>CONCATENATE(C282,E282,G282,I282)</f>
        <v>134</v>
      </c>
    </row>
    <row r="283" spans="1:17" x14ac:dyDescent="0.25">
      <c r="A283">
        <v>2628</v>
      </c>
      <c r="B283">
        <v>125.35068099999999</v>
      </c>
      <c r="C283" s="3">
        <v>1</v>
      </c>
      <c r="H283">
        <v>149.70968299999998</v>
      </c>
      <c r="I283" s="4">
        <v>4</v>
      </c>
      <c r="P283">
        <v>2</v>
      </c>
      <c r="Q283" t="str">
        <f>CONCATENATE(C283,E283,G283,I283)</f>
        <v>14</v>
      </c>
    </row>
    <row r="284" spans="1:17" x14ac:dyDescent="0.25">
      <c r="A284">
        <v>2629</v>
      </c>
      <c r="B284">
        <v>125.35068099999999</v>
      </c>
      <c r="C284" s="3">
        <v>1</v>
      </c>
      <c r="H284">
        <v>149.70968299999998</v>
      </c>
      <c r="I284" s="4">
        <v>4</v>
      </c>
      <c r="P284">
        <v>2</v>
      </c>
      <c r="Q284" t="str">
        <f>CONCATENATE(C284,E284,G284,I284)</f>
        <v>14</v>
      </c>
    </row>
    <row r="285" spans="1:17" x14ac:dyDescent="0.25">
      <c r="A285">
        <v>2630</v>
      </c>
      <c r="B285">
        <v>125.35068099999999</v>
      </c>
      <c r="C285" s="3">
        <v>1</v>
      </c>
      <c r="H285">
        <v>149.70968299999998</v>
      </c>
      <c r="I285" s="4">
        <v>4</v>
      </c>
      <c r="P285">
        <v>2</v>
      </c>
      <c r="Q285" t="str">
        <f>CONCATENATE(C285,E285,G285,I285)</f>
        <v>14</v>
      </c>
    </row>
    <row r="286" spans="1:17" x14ac:dyDescent="0.25">
      <c r="A286">
        <v>2631</v>
      </c>
      <c r="B286">
        <v>125.35068099999999</v>
      </c>
      <c r="C286" s="3">
        <v>1</v>
      </c>
      <c r="H286">
        <v>149.70968299999998</v>
      </c>
      <c r="I286" s="4">
        <v>4</v>
      </c>
      <c r="P286">
        <v>2</v>
      </c>
      <c r="Q286" t="str">
        <f>CONCATENATE(C286,E286,G286,I286)</f>
        <v>14</v>
      </c>
    </row>
    <row r="287" spans="1:17" x14ac:dyDescent="0.25">
      <c r="A287">
        <v>2632</v>
      </c>
      <c r="B287">
        <v>125.35068099999999</v>
      </c>
      <c r="C287" s="3">
        <v>1</v>
      </c>
      <c r="H287">
        <v>149.70968299999998</v>
      </c>
      <c r="I287" s="4">
        <v>4</v>
      </c>
      <c r="P287">
        <v>2</v>
      </c>
      <c r="Q287" t="str">
        <f>CONCATENATE(C287,E287,G287,I287)</f>
        <v>14</v>
      </c>
    </row>
    <row r="288" spans="1:17" x14ac:dyDescent="0.25">
      <c r="A288">
        <v>2633</v>
      </c>
      <c r="B288">
        <v>125.35068099999999</v>
      </c>
      <c r="C288" s="3">
        <v>1</v>
      </c>
      <c r="H288">
        <v>149.70968299999998</v>
      </c>
      <c r="I288" s="4">
        <v>4</v>
      </c>
      <c r="P288">
        <v>2</v>
      </c>
      <c r="Q288" t="str">
        <f>CONCATENATE(C288,E288,G288,I288)</f>
        <v>14</v>
      </c>
    </row>
    <row r="289" spans="1:17" x14ac:dyDescent="0.25">
      <c r="A289">
        <v>2634</v>
      </c>
      <c r="B289">
        <v>125.35068099999999</v>
      </c>
      <c r="C289" s="3">
        <v>1</v>
      </c>
      <c r="H289">
        <v>149.70968299999998</v>
      </c>
      <c r="I289" s="4">
        <v>4</v>
      </c>
      <c r="P289">
        <v>2</v>
      </c>
      <c r="Q289" t="str">
        <f>CONCATENATE(C289,E289,G289,I289)</f>
        <v>14</v>
      </c>
    </row>
    <row r="290" spans="1:17" x14ac:dyDescent="0.25">
      <c r="A290">
        <v>2635</v>
      </c>
      <c r="B290">
        <v>125.35068099999999</v>
      </c>
      <c r="C290" s="3">
        <v>1</v>
      </c>
      <c r="H290">
        <v>149.70968299999998</v>
      </c>
      <c r="I290" s="4">
        <v>4</v>
      </c>
      <c r="P290">
        <v>2</v>
      </c>
      <c r="Q290" t="str">
        <f>CONCATENATE(C290,E290,G290,I290)</f>
        <v>14</v>
      </c>
    </row>
    <row r="291" spans="1:17" x14ac:dyDescent="0.25">
      <c r="A291">
        <v>2636</v>
      </c>
      <c r="B291">
        <v>125.35068099999999</v>
      </c>
      <c r="C291" s="3">
        <v>1</v>
      </c>
      <c r="H291">
        <v>149.70968299999998</v>
      </c>
      <c r="I291" s="4">
        <v>4</v>
      </c>
      <c r="P291">
        <v>2</v>
      </c>
      <c r="Q291" t="str">
        <f>CONCATENATE(C291,E291,G291,I291)</f>
        <v>14</v>
      </c>
    </row>
    <row r="292" spans="1:17" x14ac:dyDescent="0.25">
      <c r="A292">
        <v>2637</v>
      </c>
      <c r="B292">
        <v>125.35068099999999</v>
      </c>
      <c r="C292" s="3">
        <v>1</v>
      </c>
      <c r="H292">
        <v>149.70968299999998</v>
      </c>
      <c r="I292" s="4">
        <v>4</v>
      </c>
      <c r="P292">
        <v>2</v>
      </c>
      <c r="Q292" t="str">
        <f>CONCATENATE(C292,E292,G292,I292)</f>
        <v>14</v>
      </c>
    </row>
    <row r="293" spans="1:17" x14ac:dyDescent="0.25">
      <c r="A293">
        <v>2638</v>
      </c>
      <c r="B293">
        <v>125.35068099999999</v>
      </c>
      <c r="C293" s="3">
        <v>1</v>
      </c>
      <c r="H293">
        <v>149.70968299999998</v>
      </c>
      <c r="I293" s="4">
        <v>4</v>
      </c>
      <c r="P293">
        <v>2</v>
      </c>
      <c r="Q293" t="str">
        <f>CONCATENATE(C293,E293,G293,I293)</f>
        <v>14</v>
      </c>
    </row>
    <row r="294" spans="1:17" x14ac:dyDescent="0.25">
      <c r="A294">
        <v>2639</v>
      </c>
      <c r="B294">
        <v>125.35068099999999</v>
      </c>
      <c r="C294" s="3">
        <v>1</v>
      </c>
      <c r="H294">
        <v>149.70968299999998</v>
      </c>
      <c r="I294" s="4">
        <v>4</v>
      </c>
      <c r="P294">
        <v>2</v>
      </c>
      <c r="Q294" t="str">
        <f>CONCATENATE(C294,E294,G294,I294)</f>
        <v>14</v>
      </c>
    </row>
    <row r="295" spans="1:17" x14ac:dyDescent="0.25">
      <c r="A295">
        <v>2640</v>
      </c>
      <c r="B295">
        <v>125.35068099999999</v>
      </c>
      <c r="C295" s="3">
        <v>1</v>
      </c>
      <c r="H295">
        <v>149.51741799999999</v>
      </c>
      <c r="I295" s="4">
        <v>4</v>
      </c>
      <c r="P295">
        <v>2</v>
      </c>
      <c r="Q295" t="str">
        <f>CONCATENATE(C295,E295,G295,I295)</f>
        <v>14</v>
      </c>
    </row>
    <row r="296" spans="1:17" x14ac:dyDescent="0.25">
      <c r="A296">
        <v>2641</v>
      </c>
      <c r="B296">
        <v>125.35068099999999</v>
      </c>
      <c r="C296" s="3">
        <v>1</v>
      </c>
      <c r="H296">
        <v>149.51741799999999</v>
      </c>
      <c r="I296" s="4">
        <v>4</v>
      </c>
      <c r="P296">
        <v>2</v>
      </c>
      <c r="Q296" t="str">
        <f>CONCATENATE(C296,E296,G296,I296)</f>
        <v>14</v>
      </c>
    </row>
    <row r="297" spans="1:17" x14ac:dyDescent="0.25">
      <c r="A297">
        <v>2642</v>
      </c>
      <c r="B297">
        <v>125.35068099999999</v>
      </c>
      <c r="C297" s="3">
        <v>1</v>
      </c>
      <c r="H297">
        <v>149.51741799999999</v>
      </c>
      <c r="I297" s="4">
        <v>4</v>
      </c>
      <c r="P297">
        <v>2</v>
      </c>
      <c r="Q297" t="str">
        <f>CONCATENATE(C297,E297,G297,I297)</f>
        <v>14</v>
      </c>
    </row>
    <row r="298" spans="1:17" x14ac:dyDescent="0.25">
      <c r="A298">
        <v>2643</v>
      </c>
      <c r="B298">
        <v>125.35068099999999</v>
      </c>
      <c r="C298" s="3">
        <v>1</v>
      </c>
      <c r="H298">
        <v>149.51741799999999</v>
      </c>
      <c r="I298" s="4">
        <v>4</v>
      </c>
      <c r="P298">
        <v>2</v>
      </c>
      <c r="Q298" t="str">
        <f>CONCATENATE(C298,E298,G298,I298)</f>
        <v>14</v>
      </c>
    </row>
    <row r="299" spans="1:17" x14ac:dyDescent="0.25">
      <c r="A299">
        <v>2644</v>
      </c>
      <c r="B299">
        <v>125.35068099999999</v>
      </c>
      <c r="C299" s="3">
        <v>1</v>
      </c>
      <c r="H299">
        <v>149.51741799999999</v>
      </c>
      <c r="I299" s="4">
        <v>4</v>
      </c>
      <c r="P299">
        <v>2</v>
      </c>
      <c r="Q299" t="str">
        <f>CONCATENATE(C299,E299,G299,I299)</f>
        <v>14</v>
      </c>
    </row>
    <row r="300" spans="1:17" x14ac:dyDescent="0.25">
      <c r="A300">
        <v>2645</v>
      </c>
      <c r="B300">
        <v>125.35068099999999</v>
      </c>
      <c r="C300" s="3">
        <v>1</v>
      </c>
      <c r="H300">
        <v>149.389206</v>
      </c>
      <c r="I300" s="4">
        <v>4</v>
      </c>
      <c r="P300">
        <v>2</v>
      </c>
      <c r="Q300" t="str">
        <f>CONCATENATE(C300,E300,G300,I300)</f>
        <v>14</v>
      </c>
    </row>
    <row r="301" spans="1:17" x14ac:dyDescent="0.25">
      <c r="A301">
        <v>2646</v>
      </c>
      <c r="H301">
        <v>149.389206</v>
      </c>
      <c r="I301" s="4">
        <v>4</v>
      </c>
      <c r="P301">
        <v>1</v>
      </c>
      <c r="Q301" t="str">
        <f>CONCATENATE(C301,E301,G301,I301)</f>
        <v>4</v>
      </c>
    </row>
    <row r="302" spans="1:17" x14ac:dyDescent="0.25">
      <c r="A302">
        <v>2647</v>
      </c>
      <c r="D302">
        <v>116.403944</v>
      </c>
      <c r="E302" s="1">
        <v>2</v>
      </c>
      <c r="P302">
        <v>1</v>
      </c>
      <c r="Q302" t="str">
        <f>CONCATENATE(C302,E302,G302,I302)</f>
        <v>2</v>
      </c>
    </row>
    <row r="303" spans="1:17" x14ac:dyDescent="0.25">
      <c r="A303">
        <v>2648</v>
      </c>
      <c r="D303">
        <v>116.403944</v>
      </c>
      <c r="E303" s="1">
        <v>2</v>
      </c>
      <c r="P303">
        <v>1</v>
      </c>
      <c r="Q303" t="str">
        <f>CONCATENATE(C303,E303,G303,I303)</f>
        <v>2</v>
      </c>
    </row>
    <row r="304" spans="1:17" x14ac:dyDescent="0.25">
      <c r="A304">
        <v>2649</v>
      </c>
      <c r="D304">
        <v>116.403944</v>
      </c>
      <c r="E304" s="1">
        <v>2</v>
      </c>
      <c r="P304">
        <v>1</v>
      </c>
      <c r="Q304" t="str">
        <f>CONCATENATE(C304,E304,G304,I304)</f>
        <v>2</v>
      </c>
    </row>
    <row r="305" spans="1:17" x14ac:dyDescent="0.25">
      <c r="A305">
        <v>2650</v>
      </c>
      <c r="D305">
        <v>116.403944</v>
      </c>
      <c r="E305" s="1">
        <v>2</v>
      </c>
      <c r="P305">
        <v>1</v>
      </c>
      <c r="Q305" t="str">
        <f>CONCATENATE(C305,E305,G305,I305)</f>
        <v>2</v>
      </c>
    </row>
    <row r="306" spans="1:17" x14ac:dyDescent="0.25">
      <c r="A306">
        <v>2651</v>
      </c>
      <c r="D306">
        <v>116.403944</v>
      </c>
      <c r="E306" s="1">
        <v>2</v>
      </c>
      <c r="F306">
        <v>127.06103099999999</v>
      </c>
      <c r="G306" s="2">
        <v>3</v>
      </c>
      <c r="P306">
        <v>2</v>
      </c>
      <c r="Q306" t="str">
        <f>CONCATENATE(C306,E306,G306,I306)</f>
        <v>23</v>
      </c>
    </row>
    <row r="307" spans="1:17" x14ac:dyDescent="0.25">
      <c r="A307">
        <v>2652</v>
      </c>
      <c r="D307">
        <v>116.403944</v>
      </c>
      <c r="E307" s="1">
        <v>2</v>
      </c>
      <c r="F307">
        <v>127.06103099999999</v>
      </c>
      <c r="G307" s="2">
        <v>3</v>
      </c>
      <c r="P307">
        <v>2</v>
      </c>
      <c r="Q307" t="str">
        <f>CONCATENATE(C307,E307,G307,I307)</f>
        <v>23</v>
      </c>
    </row>
    <row r="308" spans="1:17" x14ac:dyDescent="0.25">
      <c r="A308">
        <v>2653</v>
      </c>
      <c r="D308">
        <v>116.403944</v>
      </c>
      <c r="E308" s="1">
        <v>2</v>
      </c>
      <c r="F308">
        <v>127.06103099999999</v>
      </c>
      <c r="G308" s="2">
        <v>3</v>
      </c>
      <c r="P308">
        <v>2</v>
      </c>
      <c r="Q308" t="str">
        <f>CONCATENATE(C308,E308,G308,I308)</f>
        <v>23</v>
      </c>
    </row>
    <row r="309" spans="1:17" x14ac:dyDescent="0.25">
      <c r="A309">
        <v>2654</v>
      </c>
      <c r="D309">
        <v>116.403944</v>
      </c>
      <c r="E309" s="1">
        <v>2</v>
      </c>
      <c r="F309">
        <v>127.06103099999999</v>
      </c>
      <c r="G309" s="2">
        <v>3</v>
      </c>
      <c r="P309">
        <v>2</v>
      </c>
      <c r="Q309" t="str">
        <f>CONCATENATE(C309,E309,G309,I309)</f>
        <v>23</v>
      </c>
    </row>
    <row r="310" spans="1:17" x14ac:dyDescent="0.25">
      <c r="A310">
        <v>2655</v>
      </c>
      <c r="D310">
        <v>116.403944</v>
      </c>
      <c r="E310" s="1">
        <v>2</v>
      </c>
      <c r="F310">
        <v>127.06103099999999</v>
      </c>
      <c r="G310" s="2">
        <v>3</v>
      </c>
      <c r="P310">
        <v>2</v>
      </c>
      <c r="Q310" t="str">
        <f>CONCATENATE(C310,E310,G310,I310)</f>
        <v>23</v>
      </c>
    </row>
    <row r="311" spans="1:17" x14ac:dyDescent="0.25">
      <c r="A311">
        <v>2656</v>
      </c>
      <c r="D311">
        <v>116.403944</v>
      </c>
      <c r="E311" s="1">
        <v>2</v>
      </c>
      <c r="F311">
        <v>127.06103099999999</v>
      </c>
      <c r="G311" s="2">
        <v>3</v>
      </c>
      <c r="P311">
        <v>2</v>
      </c>
      <c r="Q311" t="str">
        <f>CONCATENATE(C311,E311,G311,I311)</f>
        <v>23</v>
      </c>
    </row>
    <row r="312" spans="1:17" x14ac:dyDescent="0.25">
      <c r="A312">
        <v>2657</v>
      </c>
      <c r="D312">
        <v>116.403944</v>
      </c>
      <c r="E312" s="1">
        <v>2</v>
      </c>
      <c r="F312">
        <v>127.06103099999999</v>
      </c>
      <c r="G312" s="2">
        <v>3</v>
      </c>
      <c r="P312">
        <v>2</v>
      </c>
      <c r="Q312" t="str">
        <f>CONCATENATE(C312,E312,G312,I312)</f>
        <v>23</v>
      </c>
    </row>
    <row r="313" spans="1:17" x14ac:dyDescent="0.25">
      <c r="A313">
        <v>2658</v>
      </c>
      <c r="D313">
        <v>116.403944</v>
      </c>
      <c r="E313" s="1">
        <v>2</v>
      </c>
      <c r="F313">
        <v>127.06103099999999</v>
      </c>
      <c r="G313" s="2">
        <v>3</v>
      </c>
      <c r="P313">
        <v>2</v>
      </c>
      <c r="Q313" t="str">
        <f>CONCATENATE(C313,E313,G313,I313)</f>
        <v>23</v>
      </c>
    </row>
    <row r="314" spans="1:17" x14ac:dyDescent="0.25">
      <c r="A314">
        <v>2659</v>
      </c>
      <c r="D314">
        <v>116.403944</v>
      </c>
      <c r="E314" s="1">
        <v>2</v>
      </c>
      <c r="F314">
        <v>127.06103099999999</v>
      </c>
      <c r="G314" s="2">
        <v>3</v>
      </c>
      <c r="P314">
        <v>2</v>
      </c>
      <c r="Q314" t="str">
        <f>CONCATENATE(C314,E314,G314,I314)</f>
        <v>23</v>
      </c>
    </row>
    <row r="315" spans="1:17" x14ac:dyDescent="0.25">
      <c r="A315">
        <v>2660</v>
      </c>
      <c r="D315">
        <v>116.403944</v>
      </c>
      <c r="E315" s="1">
        <v>2</v>
      </c>
      <c r="F315">
        <v>127.06103099999999</v>
      </c>
      <c r="G315" s="2">
        <v>3</v>
      </c>
      <c r="P315">
        <v>2</v>
      </c>
      <c r="Q315" t="str">
        <f>CONCATENATE(C315,E315,G315,I315)</f>
        <v>23</v>
      </c>
    </row>
    <row r="316" spans="1:17" x14ac:dyDescent="0.25">
      <c r="A316">
        <v>2661</v>
      </c>
      <c r="D316">
        <v>116.403944</v>
      </c>
      <c r="E316" s="1">
        <v>2</v>
      </c>
      <c r="F316">
        <v>127.06103099999999</v>
      </c>
      <c r="G316" s="2">
        <v>3</v>
      </c>
      <c r="P316">
        <v>2</v>
      </c>
      <c r="Q316" t="str">
        <f>CONCATENATE(C316,E316,G316,I316)</f>
        <v>23</v>
      </c>
    </row>
    <row r="317" spans="1:17" x14ac:dyDescent="0.25">
      <c r="A317">
        <v>2662</v>
      </c>
      <c r="D317">
        <v>116.403944</v>
      </c>
      <c r="E317" s="1">
        <v>2</v>
      </c>
      <c r="F317">
        <v>127.06103099999999</v>
      </c>
      <c r="G317" s="2">
        <v>3</v>
      </c>
      <c r="P317">
        <v>2</v>
      </c>
      <c r="Q317" t="str">
        <f>CONCATENATE(C317,E317,G317,I317)</f>
        <v>23</v>
      </c>
    </row>
    <row r="318" spans="1:17" x14ac:dyDescent="0.25">
      <c r="A318">
        <v>2663</v>
      </c>
      <c r="D318">
        <v>116.403944</v>
      </c>
      <c r="E318" s="1">
        <v>2</v>
      </c>
      <c r="F318">
        <v>127.06103099999999</v>
      </c>
      <c r="G318" s="2">
        <v>3</v>
      </c>
      <c r="P318">
        <v>2</v>
      </c>
      <c r="Q318" t="str">
        <f>CONCATENATE(C318,E318,G318,I318)</f>
        <v>23</v>
      </c>
    </row>
    <row r="319" spans="1:17" x14ac:dyDescent="0.25">
      <c r="A319">
        <v>2664</v>
      </c>
      <c r="D319">
        <v>116.403944</v>
      </c>
      <c r="E319" s="1">
        <v>2</v>
      </c>
      <c r="F319">
        <v>127.06103099999999</v>
      </c>
      <c r="G319" s="2">
        <v>3</v>
      </c>
      <c r="P319">
        <v>2</v>
      </c>
      <c r="Q319" t="str">
        <f>CONCATENATE(C319,E319,G319,I319)</f>
        <v>23</v>
      </c>
    </row>
    <row r="320" spans="1:17" x14ac:dyDescent="0.25">
      <c r="A320">
        <v>2665</v>
      </c>
      <c r="D320">
        <v>116.403944</v>
      </c>
      <c r="E320" s="1">
        <v>2</v>
      </c>
      <c r="F320">
        <v>126.929441</v>
      </c>
      <c r="G320" s="2">
        <v>3</v>
      </c>
      <c r="P320">
        <v>2</v>
      </c>
      <c r="Q320" t="str">
        <f>CONCATENATE(C320,E320,G320,I320)</f>
        <v>23</v>
      </c>
    </row>
    <row r="321" spans="1:17" x14ac:dyDescent="0.25">
      <c r="A321">
        <v>2666</v>
      </c>
      <c r="F321">
        <v>126.929441</v>
      </c>
      <c r="G321" s="2">
        <v>3</v>
      </c>
      <c r="P321">
        <v>1</v>
      </c>
      <c r="Q321" t="str">
        <f>CONCATENATE(C321,E321,G321,I321)</f>
        <v>3</v>
      </c>
    </row>
    <row r="322" spans="1:17" x14ac:dyDescent="0.25">
      <c r="A322">
        <v>2667</v>
      </c>
      <c r="B322">
        <v>106.27310899999999</v>
      </c>
      <c r="C322" s="3">
        <v>1</v>
      </c>
      <c r="F322">
        <v>126.929441</v>
      </c>
      <c r="G322" s="2">
        <v>3</v>
      </c>
      <c r="P322">
        <v>2</v>
      </c>
      <c r="Q322" t="str">
        <f>CONCATENATE(C322,E322,G322,I322)</f>
        <v>13</v>
      </c>
    </row>
    <row r="323" spans="1:17" x14ac:dyDescent="0.25">
      <c r="A323">
        <v>2668</v>
      </c>
      <c r="B323">
        <v>106.27310899999999</v>
      </c>
      <c r="C323" s="3">
        <v>1</v>
      </c>
      <c r="F323">
        <v>126.79795899999999</v>
      </c>
      <c r="G323" s="2">
        <v>3</v>
      </c>
      <c r="H323">
        <v>118.574806</v>
      </c>
      <c r="I323" s="4">
        <v>4</v>
      </c>
      <c r="P323">
        <v>3</v>
      </c>
      <c r="Q323" t="str">
        <f>CONCATENATE(C323,E323,G323,I323)</f>
        <v>134</v>
      </c>
    </row>
    <row r="324" spans="1:17" x14ac:dyDescent="0.25">
      <c r="A324">
        <v>2669</v>
      </c>
      <c r="B324">
        <v>106.27310899999999</v>
      </c>
      <c r="C324" s="3">
        <v>1</v>
      </c>
      <c r="F324">
        <v>126.79795899999999</v>
      </c>
      <c r="G324" s="2">
        <v>3</v>
      </c>
      <c r="H324">
        <v>118.574806</v>
      </c>
      <c r="I324" s="4">
        <v>4</v>
      </c>
      <c r="P324">
        <v>3</v>
      </c>
      <c r="Q324" t="str">
        <f>CONCATENATE(C324,E324,G324,I324)</f>
        <v>134</v>
      </c>
    </row>
    <row r="325" spans="1:17" x14ac:dyDescent="0.25">
      <c r="A325">
        <v>2670</v>
      </c>
      <c r="B325">
        <v>106.27310899999999</v>
      </c>
      <c r="C325" s="3">
        <v>1</v>
      </c>
      <c r="F325">
        <v>126.79795899999999</v>
      </c>
      <c r="G325" s="2">
        <v>3</v>
      </c>
      <c r="H325">
        <v>118.574806</v>
      </c>
      <c r="I325" s="4">
        <v>4</v>
      </c>
      <c r="P325">
        <v>3</v>
      </c>
      <c r="Q325" t="str">
        <f>CONCATENATE(C325,E325,G325,I325)</f>
        <v>134</v>
      </c>
    </row>
    <row r="326" spans="1:17" x14ac:dyDescent="0.25">
      <c r="A326">
        <v>2671</v>
      </c>
      <c r="B326">
        <v>106.27310899999999</v>
      </c>
      <c r="C326" s="3">
        <v>1</v>
      </c>
      <c r="H326">
        <v>118.574806</v>
      </c>
      <c r="I326" s="4">
        <v>4</v>
      </c>
      <c r="P326">
        <v>2</v>
      </c>
      <c r="Q326" t="str">
        <f>CONCATENATE(C326,E326,G326,I326)</f>
        <v>14</v>
      </c>
    </row>
    <row r="327" spans="1:17" x14ac:dyDescent="0.25">
      <c r="A327">
        <v>2672</v>
      </c>
      <c r="B327">
        <v>106.27310899999999</v>
      </c>
      <c r="C327" s="3">
        <v>1</v>
      </c>
      <c r="H327">
        <v>118.574806</v>
      </c>
      <c r="I327" s="4">
        <v>4</v>
      </c>
      <c r="P327">
        <v>2</v>
      </c>
      <c r="Q327" t="str">
        <f>CONCATENATE(C327,E327,G327,I327)</f>
        <v>14</v>
      </c>
    </row>
    <row r="328" spans="1:17" x14ac:dyDescent="0.25">
      <c r="A328">
        <v>2673</v>
      </c>
      <c r="B328">
        <v>106.27310899999999</v>
      </c>
      <c r="C328" s="3">
        <v>1</v>
      </c>
      <c r="H328">
        <v>118.574806</v>
      </c>
      <c r="I328" s="4">
        <v>4</v>
      </c>
      <c r="P328">
        <v>2</v>
      </c>
      <c r="Q328" t="str">
        <f>CONCATENATE(C328,E328,G328,I328)</f>
        <v>14</v>
      </c>
    </row>
    <row r="329" spans="1:17" x14ac:dyDescent="0.25">
      <c r="A329">
        <v>2674</v>
      </c>
      <c r="B329">
        <v>106.27310899999999</v>
      </c>
      <c r="C329" s="3">
        <v>1</v>
      </c>
      <c r="H329">
        <v>118.574806</v>
      </c>
      <c r="I329" s="4">
        <v>4</v>
      </c>
      <c r="P329">
        <v>2</v>
      </c>
      <c r="Q329" t="str">
        <f>CONCATENATE(C329,E329,G329,I329)</f>
        <v>14</v>
      </c>
    </row>
    <row r="330" spans="1:17" x14ac:dyDescent="0.25">
      <c r="A330">
        <v>2675</v>
      </c>
      <c r="B330">
        <v>106.27310899999999</v>
      </c>
      <c r="C330" s="3">
        <v>1</v>
      </c>
      <c r="H330">
        <v>118.574806</v>
      </c>
      <c r="I330" s="4">
        <v>4</v>
      </c>
      <c r="P330">
        <v>2</v>
      </c>
      <c r="Q330" t="str">
        <f>CONCATENATE(C330,E330,G330,I330)</f>
        <v>14</v>
      </c>
    </row>
    <row r="331" spans="1:17" x14ac:dyDescent="0.25">
      <c r="A331">
        <v>2676</v>
      </c>
      <c r="B331">
        <v>106.27310899999999</v>
      </c>
      <c r="C331" s="3">
        <v>1</v>
      </c>
      <c r="H331">
        <v>118.574806</v>
      </c>
      <c r="I331" s="4">
        <v>4</v>
      </c>
      <c r="P331">
        <v>2</v>
      </c>
      <c r="Q331" t="str">
        <f>CONCATENATE(C331,E331,G331,I331)</f>
        <v>14</v>
      </c>
    </row>
    <row r="332" spans="1:17" x14ac:dyDescent="0.25">
      <c r="A332">
        <v>2677</v>
      </c>
      <c r="B332">
        <v>106.27310899999999</v>
      </c>
      <c r="C332" s="3">
        <v>1</v>
      </c>
      <c r="H332">
        <v>118.574806</v>
      </c>
      <c r="I332" s="4">
        <v>4</v>
      </c>
      <c r="P332">
        <v>2</v>
      </c>
      <c r="Q332" t="str">
        <f>CONCATENATE(C332,E332,G332,I332)</f>
        <v>14</v>
      </c>
    </row>
    <row r="333" spans="1:17" x14ac:dyDescent="0.25">
      <c r="A333">
        <v>2678</v>
      </c>
      <c r="B333">
        <v>106.27310899999999</v>
      </c>
      <c r="C333" s="3">
        <v>1</v>
      </c>
      <c r="H333">
        <v>118.574806</v>
      </c>
      <c r="I333" s="4">
        <v>4</v>
      </c>
      <c r="P333">
        <v>2</v>
      </c>
      <c r="Q333" t="str">
        <f>CONCATENATE(C333,E333,G333,I333)</f>
        <v>14</v>
      </c>
    </row>
    <row r="334" spans="1:17" x14ac:dyDescent="0.25">
      <c r="A334">
        <v>2679</v>
      </c>
      <c r="B334">
        <v>106.27310899999999</v>
      </c>
      <c r="C334" s="3">
        <v>1</v>
      </c>
      <c r="H334">
        <v>118.509064</v>
      </c>
      <c r="I334" s="4">
        <v>4</v>
      </c>
      <c r="P334">
        <v>2</v>
      </c>
      <c r="Q334" t="str">
        <f>CONCATENATE(C334,E334,G334,I334)</f>
        <v>14</v>
      </c>
    </row>
    <row r="335" spans="1:17" x14ac:dyDescent="0.25">
      <c r="A335">
        <v>2680</v>
      </c>
      <c r="B335">
        <v>106.27310899999999</v>
      </c>
      <c r="C335" s="3">
        <v>1</v>
      </c>
      <c r="H335">
        <v>118.509064</v>
      </c>
      <c r="I335" s="4">
        <v>4</v>
      </c>
      <c r="P335">
        <v>2</v>
      </c>
      <c r="Q335" t="str">
        <f>CONCATENATE(C335,E335,G335,I335)</f>
        <v>14</v>
      </c>
    </row>
    <row r="336" spans="1:17" x14ac:dyDescent="0.25">
      <c r="A336">
        <v>2681</v>
      </c>
      <c r="B336">
        <v>106.27310899999999</v>
      </c>
      <c r="C336" s="3">
        <v>1</v>
      </c>
      <c r="H336">
        <v>118.443215</v>
      </c>
      <c r="I336" s="4">
        <v>4</v>
      </c>
      <c r="P336">
        <v>2</v>
      </c>
      <c r="Q336" t="str">
        <f>CONCATENATE(C336,E336,G336,I336)</f>
        <v>14</v>
      </c>
    </row>
    <row r="337" spans="1:17" x14ac:dyDescent="0.25">
      <c r="A337">
        <v>2682</v>
      </c>
      <c r="B337">
        <v>106.27310899999999</v>
      </c>
      <c r="C337" s="3">
        <v>1</v>
      </c>
      <c r="H337">
        <v>118.443215</v>
      </c>
      <c r="I337" s="4">
        <v>4</v>
      </c>
      <c r="P337">
        <v>2</v>
      </c>
      <c r="Q337" t="str">
        <f>CONCATENATE(C337,E337,G337,I337)</f>
        <v>14</v>
      </c>
    </row>
    <row r="338" spans="1:17" x14ac:dyDescent="0.25">
      <c r="A338">
        <v>2683</v>
      </c>
      <c r="B338">
        <v>106.27310899999999</v>
      </c>
      <c r="C338" s="3">
        <v>1</v>
      </c>
      <c r="H338">
        <v>118.24588399999999</v>
      </c>
      <c r="I338" s="4">
        <v>4</v>
      </c>
      <c r="P338">
        <v>2</v>
      </c>
      <c r="Q338" t="str">
        <f>CONCATENATE(C338,E338,G338,I338)</f>
        <v>14</v>
      </c>
    </row>
    <row r="339" spans="1:17" x14ac:dyDescent="0.25">
      <c r="A339">
        <v>2684</v>
      </c>
      <c r="B339">
        <v>106.27310899999999</v>
      </c>
      <c r="C339" s="3">
        <v>1</v>
      </c>
      <c r="H339">
        <v>118.24588399999999</v>
      </c>
      <c r="I339" s="4">
        <v>4</v>
      </c>
      <c r="P339">
        <v>2</v>
      </c>
      <c r="Q339" t="str">
        <f>CONCATENATE(C339,E339,G339,I339)</f>
        <v>14</v>
      </c>
    </row>
    <row r="340" spans="1:17" x14ac:dyDescent="0.25">
      <c r="A340">
        <v>2685</v>
      </c>
      <c r="B340">
        <v>106.27310899999999</v>
      </c>
      <c r="C340" s="3">
        <v>1</v>
      </c>
      <c r="H340">
        <v>118.24588399999999</v>
      </c>
      <c r="I340" s="4">
        <v>4</v>
      </c>
      <c r="P340">
        <v>2</v>
      </c>
      <c r="Q340" t="str">
        <f>CONCATENATE(C340,E340,G340,I340)</f>
        <v>14</v>
      </c>
    </row>
    <row r="341" spans="1:17" x14ac:dyDescent="0.25">
      <c r="A341">
        <v>2686</v>
      </c>
      <c r="B341">
        <v>106.27310899999999</v>
      </c>
      <c r="C341" s="3">
        <v>1</v>
      </c>
      <c r="H341">
        <v>118.24588399999999</v>
      </c>
      <c r="I341" s="4">
        <v>4</v>
      </c>
      <c r="P341">
        <v>2</v>
      </c>
      <c r="Q341" t="str">
        <f>CONCATENATE(C341,E341,G341,I341)</f>
        <v>14</v>
      </c>
    </row>
    <row r="342" spans="1:17" x14ac:dyDescent="0.25">
      <c r="A342">
        <v>2687</v>
      </c>
      <c r="H342">
        <v>118.24588399999999</v>
      </c>
      <c r="I342" s="4">
        <v>4</v>
      </c>
      <c r="P342">
        <v>1</v>
      </c>
      <c r="Q342" t="str">
        <f>CONCATENATE(C342,E342,G342,I342)</f>
        <v>4</v>
      </c>
    </row>
    <row r="343" spans="1:17" x14ac:dyDescent="0.25">
      <c r="A343">
        <v>2688</v>
      </c>
      <c r="H343">
        <v>117.52229999999999</v>
      </c>
      <c r="I343" s="4">
        <v>4</v>
      </c>
      <c r="P343">
        <v>1</v>
      </c>
      <c r="Q343" t="str">
        <f>CONCATENATE(C343,E343,G343,I343)</f>
        <v>4</v>
      </c>
    </row>
    <row r="344" spans="1:17" x14ac:dyDescent="0.25">
      <c r="A344">
        <v>2689</v>
      </c>
      <c r="D344">
        <v>95.879094999999992</v>
      </c>
      <c r="E344" s="1">
        <v>2</v>
      </c>
      <c r="H344">
        <v>117.52229999999999</v>
      </c>
      <c r="I344" s="4">
        <v>4</v>
      </c>
      <c r="P344">
        <v>2</v>
      </c>
      <c r="Q344" t="str">
        <f>CONCATENATE(C344,E344,G344,I344)</f>
        <v>24</v>
      </c>
    </row>
    <row r="345" spans="1:17" x14ac:dyDescent="0.25">
      <c r="A345">
        <v>2690</v>
      </c>
      <c r="D345">
        <v>95.879094999999992</v>
      </c>
      <c r="E345" s="1">
        <v>2</v>
      </c>
      <c r="P345">
        <v>1</v>
      </c>
      <c r="Q345" t="str">
        <f>CONCATENATE(C345,E345,G345,I345)</f>
        <v>2</v>
      </c>
    </row>
    <row r="346" spans="1:17" x14ac:dyDescent="0.25">
      <c r="A346">
        <v>2691</v>
      </c>
      <c r="D346">
        <v>95.879094999999992</v>
      </c>
      <c r="E346" s="1">
        <v>2</v>
      </c>
      <c r="P346">
        <v>1</v>
      </c>
      <c r="Q346" t="str">
        <f>CONCATENATE(C346,E346,G346,I346)</f>
        <v>2</v>
      </c>
    </row>
    <row r="347" spans="1:17" x14ac:dyDescent="0.25">
      <c r="A347">
        <v>2692</v>
      </c>
      <c r="D347">
        <v>95.879094999999992</v>
      </c>
      <c r="E347" s="1">
        <v>2</v>
      </c>
      <c r="F347">
        <v>108.31238199999999</v>
      </c>
      <c r="G347" s="2">
        <v>3</v>
      </c>
      <c r="P347">
        <v>2</v>
      </c>
      <c r="Q347" t="str">
        <f>CONCATENATE(C347,E347,G347,I347)</f>
        <v>23</v>
      </c>
    </row>
    <row r="348" spans="1:17" x14ac:dyDescent="0.25">
      <c r="A348">
        <v>2693</v>
      </c>
      <c r="D348">
        <v>95.879094999999992</v>
      </c>
      <c r="E348" s="1">
        <v>2</v>
      </c>
      <c r="F348">
        <v>108.31238199999999</v>
      </c>
      <c r="G348" s="2">
        <v>3</v>
      </c>
      <c r="P348">
        <v>2</v>
      </c>
      <c r="Q348" t="str">
        <f>CONCATENATE(C348,E348,G348,I348)</f>
        <v>23</v>
      </c>
    </row>
    <row r="349" spans="1:17" x14ac:dyDescent="0.25">
      <c r="A349">
        <v>2694</v>
      </c>
      <c r="D349">
        <v>95.879094999999992</v>
      </c>
      <c r="E349" s="1">
        <v>2</v>
      </c>
      <c r="F349">
        <v>108.31238199999999</v>
      </c>
      <c r="G349" s="2">
        <v>3</v>
      </c>
      <c r="P349">
        <v>2</v>
      </c>
      <c r="Q349" t="str">
        <f>CONCATENATE(C349,E349,G349,I349)</f>
        <v>23</v>
      </c>
    </row>
    <row r="350" spans="1:17" x14ac:dyDescent="0.25">
      <c r="A350">
        <v>2695</v>
      </c>
      <c r="D350">
        <v>95.879094999999992</v>
      </c>
      <c r="E350" s="1">
        <v>2</v>
      </c>
      <c r="F350">
        <v>108.31238199999999</v>
      </c>
      <c r="G350" s="2">
        <v>3</v>
      </c>
      <c r="P350">
        <v>2</v>
      </c>
      <c r="Q350" t="str">
        <f>CONCATENATE(C350,E350,G350,I350)</f>
        <v>23</v>
      </c>
    </row>
    <row r="351" spans="1:17" x14ac:dyDescent="0.25">
      <c r="A351">
        <v>2696</v>
      </c>
      <c r="D351">
        <v>95.879094999999992</v>
      </c>
      <c r="E351" s="1">
        <v>2</v>
      </c>
      <c r="F351">
        <v>108.31238199999999</v>
      </c>
      <c r="G351" s="2">
        <v>3</v>
      </c>
      <c r="P351">
        <v>2</v>
      </c>
      <c r="Q351" t="str">
        <f>CONCATENATE(C351,E351,G351,I351)</f>
        <v>23</v>
      </c>
    </row>
    <row r="352" spans="1:17" x14ac:dyDescent="0.25">
      <c r="A352">
        <v>2697</v>
      </c>
      <c r="D352">
        <v>95.879094999999992</v>
      </c>
      <c r="E352" s="1">
        <v>2</v>
      </c>
      <c r="F352">
        <v>108.31238199999999</v>
      </c>
      <c r="G352" s="2">
        <v>3</v>
      </c>
      <c r="P352">
        <v>2</v>
      </c>
      <c r="Q352" t="str">
        <f>CONCATENATE(C352,E352,G352,I352)</f>
        <v>23</v>
      </c>
    </row>
    <row r="353" spans="1:17" x14ac:dyDescent="0.25">
      <c r="A353">
        <v>2698</v>
      </c>
      <c r="D353">
        <v>95.879094999999992</v>
      </c>
      <c r="E353" s="1">
        <v>2</v>
      </c>
      <c r="F353">
        <v>108.31238199999999</v>
      </c>
      <c r="G353" s="2">
        <v>3</v>
      </c>
      <c r="P353">
        <v>2</v>
      </c>
      <c r="Q353" t="str">
        <f>CONCATENATE(C353,E353,G353,I353)</f>
        <v>23</v>
      </c>
    </row>
    <row r="354" spans="1:17" x14ac:dyDescent="0.25">
      <c r="A354">
        <v>2699</v>
      </c>
      <c r="D354">
        <v>95.879094999999992</v>
      </c>
      <c r="E354" s="1">
        <v>2</v>
      </c>
      <c r="F354">
        <v>108.31238199999999</v>
      </c>
      <c r="G354" s="2">
        <v>3</v>
      </c>
      <c r="P354">
        <v>2</v>
      </c>
      <c r="Q354" t="str">
        <f>CONCATENATE(C354,E354,G354,I354)</f>
        <v>23</v>
      </c>
    </row>
    <row r="355" spans="1:17" x14ac:dyDescent="0.25">
      <c r="A355">
        <v>2700</v>
      </c>
      <c r="D355">
        <v>95.879094999999992</v>
      </c>
      <c r="E355" s="1">
        <v>2</v>
      </c>
      <c r="F355">
        <v>108.31238199999999</v>
      </c>
      <c r="G355" s="2">
        <v>3</v>
      </c>
      <c r="P355">
        <v>2</v>
      </c>
      <c r="Q355" t="str">
        <f>CONCATENATE(C355,E355,G355,I355)</f>
        <v>23</v>
      </c>
    </row>
    <row r="356" spans="1:17" x14ac:dyDescent="0.25">
      <c r="A356">
        <v>2701</v>
      </c>
      <c r="D356">
        <v>95.879094999999992</v>
      </c>
      <c r="E356" s="1">
        <v>2</v>
      </c>
      <c r="F356">
        <v>108.31238199999999</v>
      </c>
      <c r="G356" s="2">
        <v>3</v>
      </c>
      <c r="P356">
        <v>2</v>
      </c>
      <c r="Q356" t="str">
        <f>CONCATENATE(C356,E356,G356,I356)</f>
        <v>23</v>
      </c>
    </row>
    <row r="357" spans="1:17" x14ac:dyDescent="0.25">
      <c r="A357">
        <v>2702</v>
      </c>
      <c r="D357">
        <v>95.879094999999992</v>
      </c>
      <c r="E357" s="1">
        <v>2</v>
      </c>
      <c r="F357">
        <v>108.31238199999999</v>
      </c>
      <c r="G357" s="2">
        <v>3</v>
      </c>
      <c r="P357">
        <v>2</v>
      </c>
      <c r="Q357" t="str">
        <f>CONCATENATE(C357,E357,G357,I357)</f>
        <v>23</v>
      </c>
    </row>
    <row r="358" spans="1:17" x14ac:dyDescent="0.25">
      <c r="A358">
        <v>2703</v>
      </c>
      <c r="D358">
        <v>95.879094999999992</v>
      </c>
      <c r="E358" s="1">
        <v>2</v>
      </c>
      <c r="F358">
        <v>108.31238199999999</v>
      </c>
      <c r="G358" s="2">
        <v>3</v>
      </c>
      <c r="P358">
        <v>2</v>
      </c>
      <c r="Q358" t="str">
        <f>CONCATENATE(C358,E358,G358,I358)</f>
        <v>23</v>
      </c>
    </row>
    <row r="359" spans="1:17" x14ac:dyDescent="0.25">
      <c r="A359">
        <v>2704</v>
      </c>
      <c r="D359">
        <v>95.879094999999992</v>
      </c>
      <c r="E359" s="1">
        <v>2</v>
      </c>
      <c r="F359">
        <v>108.31238199999999</v>
      </c>
      <c r="G359" s="2">
        <v>3</v>
      </c>
      <c r="P359">
        <v>2</v>
      </c>
      <c r="Q359" t="str">
        <f>CONCATENATE(C359,E359,G359,I359)</f>
        <v>23</v>
      </c>
    </row>
    <row r="360" spans="1:17" x14ac:dyDescent="0.25">
      <c r="A360">
        <v>2705</v>
      </c>
      <c r="D360">
        <v>95.879094999999992</v>
      </c>
      <c r="E360" s="1">
        <v>2</v>
      </c>
      <c r="F360">
        <v>108.31238199999999</v>
      </c>
      <c r="G360" s="2">
        <v>3</v>
      </c>
      <c r="P360">
        <v>2</v>
      </c>
      <c r="Q360" t="str">
        <f>CONCATENATE(C360,E360,G360,I360)</f>
        <v>23</v>
      </c>
    </row>
    <row r="361" spans="1:17" x14ac:dyDescent="0.25">
      <c r="A361">
        <v>2706</v>
      </c>
      <c r="D361">
        <v>95.879094999999992</v>
      </c>
      <c r="E361" s="1">
        <v>2</v>
      </c>
      <c r="F361">
        <v>108.31238199999999</v>
      </c>
      <c r="G361" s="2">
        <v>3</v>
      </c>
      <c r="P361">
        <v>2</v>
      </c>
      <c r="Q361" t="str">
        <f>CONCATENATE(C361,E361,G361,I361)</f>
        <v>23</v>
      </c>
    </row>
    <row r="362" spans="1:17" x14ac:dyDescent="0.25">
      <c r="A362">
        <v>2707</v>
      </c>
      <c r="F362">
        <v>108.31238199999999</v>
      </c>
      <c r="G362" s="2">
        <v>3</v>
      </c>
      <c r="P362">
        <v>1</v>
      </c>
      <c r="Q362" t="str">
        <f>CONCATENATE(C362,E362,G362,I362)</f>
        <v>3</v>
      </c>
    </row>
    <row r="363" spans="1:17" x14ac:dyDescent="0.25">
      <c r="A363">
        <v>2708</v>
      </c>
      <c r="F363">
        <v>108.31238199999999</v>
      </c>
      <c r="G363" s="2">
        <v>3</v>
      </c>
      <c r="P363">
        <v>1</v>
      </c>
      <c r="Q363" t="str">
        <f>CONCATENATE(C363,E363,G363,I363)</f>
        <v>3</v>
      </c>
    </row>
    <row r="364" spans="1:17" x14ac:dyDescent="0.25">
      <c r="A364">
        <v>2709</v>
      </c>
      <c r="B364">
        <v>85.419335999999987</v>
      </c>
      <c r="C364" s="3">
        <v>1</v>
      </c>
      <c r="F364">
        <v>108.115049</v>
      </c>
      <c r="G364" s="2">
        <v>3</v>
      </c>
      <c r="P364">
        <v>2</v>
      </c>
      <c r="Q364" t="str">
        <f>CONCATENATE(C364,E364,G364,I364)</f>
        <v>13</v>
      </c>
    </row>
    <row r="365" spans="1:17" x14ac:dyDescent="0.25">
      <c r="A365">
        <v>2710</v>
      </c>
      <c r="B365">
        <v>85.419335999999987</v>
      </c>
      <c r="C365" s="3">
        <v>1</v>
      </c>
      <c r="H365">
        <v>97.984215999999989</v>
      </c>
      <c r="I365" s="4">
        <v>4</v>
      </c>
      <c r="P365">
        <v>2</v>
      </c>
      <c r="Q365" t="str">
        <f>CONCATENATE(C365,E365,G365,I365)</f>
        <v>14</v>
      </c>
    </row>
    <row r="366" spans="1:17" x14ac:dyDescent="0.25">
      <c r="A366">
        <v>2711</v>
      </c>
      <c r="B366">
        <v>85.419335999999987</v>
      </c>
      <c r="C366" s="3">
        <v>1</v>
      </c>
      <c r="H366">
        <v>97.984215999999989</v>
      </c>
      <c r="I366" s="4">
        <v>4</v>
      </c>
      <c r="P366">
        <v>2</v>
      </c>
      <c r="Q366" t="str">
        <f>CONCATENATE(C366,E366,G366,I366)</f>
        <v>14</v>
      </c>
    </row>
    <row r="367" spans="1:17" x14ac:dyDescent="0.25">
      <c r="A367">
        <v>2712</v>
      </c>
      <c r="B367">
        <v>85.419335999999987</v>
      </c>
      <c r="C367" s="3">
        <v>1</v>
      </c>
      <c r="H367">
        <v>97.984215999999989</v>
      </c>
      <c r="I367" s="4">
        <v>4</v>
      </c>
      <c r="P367">
        <v>2</v>
      </c>
      <c r="Q367" t="str">
        <f>CONCATENATE(C367,E367,G367,I367)</f>
        <v>14</v>
      </c>
    </row>
    <row r="368" spans="1:17" x14ac:dyDescent="0.25">
      <c r="A368">
        <v>2713</v>
      </c>
      <c r="B368">
        <v>85.419335999999987</v>
      </c>
      <c r="C368" s="3">
        <v>1</v>
      </c>
      <c r="H368">
        <v>97.984215999999989</v>
      </c>
      <c r="I368" s="4">
        <v>4</v>
      </c>
      <c r="P368">
        <v>2</v>
      </c>
      <c r="Q368" t="str">
        <f>CONCATENATE(C368,E368,G368,I368)</f>
        <v>14</v>
      </c>
    </row>
    <row r="369" spans="1:17" x14ac:dyDescent="0.25">
      <c r="A369">
        <v>2714</v>
      </c>
      <c r="B369">
        <v>85.419335999999987</v>
      </c>
      <c r="C369" s="3">
        <v>1</v>
      </c>
      <c r="H369">
        <v>97.984215999999989</v>
      </c>
      <c r="I369" s="4">
        <v>4</v>
      </c>
      <c r="P369">
        <v>2</v>
      </c>
      <c r="Q369" t="str">
        <f>CONCATENATE(C369,E369,G369,I369)</f>
        <v>14</v>
      </c>
    </row>
    <row r="370" spans="1:17" x14ac:dyDescent="0.25">
      <c r="A370">
        <v>2715</v>
      </c>
      <c r="B370">
        <v>85.419335999999987</v>
      </c>
      <c r="C370" s="3">
        <v>1</v>
      </c>
      <c r="H370">
        <v>97.984215999999989</v>
      </c>
      <c r="I370" s="4">
        <v>4</v>
      </c>
      <c r="P370">
        <v>2</v>
      </c>
      <c r="Q370" t="str">
        <f>CONCATENATE(C370,E370,G370,I370)</f>
        <v>14</v>
      </c>
    </row>
    <row r="371" spans="1:17" x14ac:dyDescent="0.25">
      <c r="A371">
        <v>2716</v>
      </c>
      <c r="B371">
        <v>85.419335999999987</v>
      </c>
      <c r="C371" s="3">
        <v>1</v>
      </c>
      <c r="H371">
        <v>97.984215999999989</v>
      </c>
      <c r="I371" s="4">
        <v>4</v>
      </c>
      <c r="P371">
        <v>2</v>
      </c>
      <c r="Q371" t="str">
        <f>CONCATENATE(C371,E371,G371,I371)</f>
        <v>14</v>
      </c>
    </row>
    <row r="372" spans="1:17" x14ac:dyDescent="0.25">
      <c r="A372">
        <v>2717</v>
      </c>
      <c r="B372">
        <v>85.419335999999987</v>
      </c>
      <c r="C372" s="3">
        <v>1</v>
      </c>
      <c r="H372">
        <v>97.984215999999989</v>
      </c>
      <c r="I372" s="4">
        <v>4</v>
      </c>
      <c r="P372">
        <v>2</v>
      </c>
      <c r="Q372" t="str">
        <f>CONCATENATE(C372,E372,G372,I372)</f>
        <v>14</v>
      </c>
    </row>
    <row r="373" spans="1:17" x14ac:dyDescent="0.25">
      <c r="A373">
        <v>2718</v>
      </c>
      <c r="B373">
        <v>85.419335999999987</v>
      </c>
      <c r="C373" s="3">
        <v>1</v>
      </c>
      <c r="H373">
        <v>97.984215999999989</v>
      </c>
      <c r="I373" s="4">
        <v>4</v>
      </c>
      <c r="P373">
        <v>2</v>
      </c>
      <c r="Q373" t="str">
        <f>CONCATENATE(C373,E373,G373,I373)</f>
        <v>14</v>
      </c>
    </row>
    <row r="374" spans="1:17" x14ac:dyDescent="0.25">
      <c r="A374">
        <v>2719</v>
      </c>
      <c r="B374">
        <v>85.419335999999987</v>
      </c>
      <c r="C374" s="3">
        <v>1</v>
      </c>
      <c r="H374">
        <v>97.984215999999989</v>
      </c>
      <c r="I374" s="4">
        <v>4</v>
      </c>
      <c r="P374">
        <v>2</v>
      </c>
      <c r="Q374" t="str">
        <f>CONCATENATE(C374,E374,G374,I374)</f>
        <v>14</v>
      </c>
    </row>
    <row r="375" spans="1:17" x14ac:dyDescent="0.25">
      <c r="A375">
        <v>2720</v>
      </c>
      <c r="B375">
        <v>85.419335999999987</v>
      </c>
      <c r="C375" s="3">
        <v>1</v>
      </c>
      <c r="H375">
        <v>97.984215999999989</v>
      </c>
      <c r="I375" s="4">
        <v>4</v>
      </c>
      <c r="P375">
        <v>2</v>
      </c>
      <c r="Q375" t="str">
        <f>CONCATENATE(C375,E375,G375,I375)</f>
        <v>14</v>
      </c>
    </row>
    <row r="376" spans="1:17" x14ac:dyDescent="0.25">
      <c r="A376">
        <v>2721</v>
      </c>
      <c r="B376">
        <v>85.419335999999987</v>
      </c>
      <c r="C376" s="3">
        <v>1</v>
      </c>
      <c r="H376">
        <v>97.721032999999991</v>
      </c>
      <c r="I376" s="4">
        <v>4</v>
      </c>
      <c r="P376">
        <v>2</v>
      </c>
      <c r="Q376" t="str">
        <f>CONCATENATE(C376,E376,G376,I376)</f>
        <v>14</v>
      </c>
    </row>
    <row r="377" spans="1:17" x14ac:dyDescent="0.25">
      <c r="A377">
        <v>2722</v>
      </c>
      <c r="B377">
        <v>85.419335999999987</v>
      </c>
      <c r="C377" s="3">
        <v>1</v>
      </c>
      <c r="H377">
        <v>97.721032999999991</v>
      </c>
      <c r="I377" s="4">
        <v>4</v>
      </c>
      <c r="P377">
        <v>2</v>
      </c>
      <c r="Q377" t="str">
        <f>CONCATENATE(C377,E377,G377,I377)</f>
        <v>14</v>
      </c>
    </row>
    <row r="378" spans="1:17" x14ac:dyDescent="0.25">
      <c r="A378">
        <v>2723</v>
      </c>
      <c r="B378">
        <v>85.419335999999987</v>
      </c>
      <c r="C378" s="3">
        <v>1</v>
      </c>
      <c r="H378">
        <v>97.589551999999998</v>
      </c>
      <c r="I378" s="4">
        <v>4</v>
      </c>
      <c r="P378">
        <v>2</v>
      </c>
      <c r="Q378" t="str">
        <f>CONCATENATE(C378,E378,G378,I378)</f>
        <v>14</v>
      </c>
    </row>
    <row r="379" spans="1:17" x14ac:dyDescent="0.25">
      <c r="A379">
        <v>2724</v>
      </c>
      <c r="B379">
        <v>85.419335999999987</v>
      </c>
      <c r="C379" s="3">
        <v>1</v>
      </c>
      <c r="H379">
        <v>97.589551999999998</v>
      </c>
      <c r="I379" s="4">
        <v>4</v>
      </c>
      <c r="P379">
        <v>2</v>
      </c>
      <c r="Q379" t="str">
        <f>CONCATENATE(C379,E379,G379,I379)</f>
        <v>14</v>
      </c>
    </row>
    <row r="380" spans="1:17" x14ac:dyDescent="0.25">
      <c r="A380">
        <v>2725</v>
      </c>
      <c r="B380">
        <v>85.419335999999987</v>
      </c>
      <c r="C380" s="3">
        <v>1</v>
      </c>
      <c r="H380">
        <v>97.523701999999986</v>
      </c>
      <c r="I380" s="4">
        <v>4</v>
      </c>
      <c r="P380">
        <v>2</v>
      </c>
      <c r="Q380" t="str">
        <f>CONCATENATE(C380,E380,G380,I380)</f>
        <v>14</v>
      </c>
    </row>
    <row r="381" spans="1:17" x14ac:dyDescent="0.25">
      <c r="A381">
        <v>2726</v>
      </c>
      <c r="B381">
        <v>85.419335999999987</v>
      </c>
      <c r="C381" s="3">
        <v>1</v>
      </c>
      <c r="H381">
        <v>97.45796399999999</v>
      </c>
      <c r="I381" s="4">
        <v>4</v>
      </c>
      <c r="P381">
        <v>2</v>
      </c>
      <c r="Q381" t="str">
        <f>CONCATENATE(C381,E381,G381,I381)</f>
        <v>14</v>
      </c>
    </row>
    <row r="382" spans="1:17" x14ac:dyDescent="0.25">
      <c r="A382">
        <v>2727</v>
      </c>
      <c r="B382">
        <v>85.419335999999987</v>
      </c>
      <c r="C382" s="3">
        <v>1</v>
      </c>
      <c r="H382">
        <v>97.45796399999999</v>
      </c>
      <c r="I382" s="4">
        <v>4</v>
      </c>
      <c r="P382">
        <v>2</v>
      </c>
      <c r="Q382" t="str">
        <f>CONCATENATE(C382,E382,G382,I382)</f>
        <v>14</v>
      </c>
    </row>
    <row r="383" spans="1:17" x14ac:dyDescent="0.25">
      <c r="A383">
        <v>2728</v>
      </c>
      <c r="B383">
        <v>85.419335999999987</v>
      </c>
      <c r="C383" s="3">
        <v>1</v>
      </c>
      <c r="D383">
        <v>76.801522999999989</v>
      </c>
      <c r="E383" s="1">
        <v>2</v>
      </c>
      <c r="H383">
        <v>97.45796399999999</v>
      </c>
      <c r="I383" s="4">
        <v>4</v>
      </c>
      <c r="P383">
        <v>3</v>
      </c>
      <c r="Q383" t="str">
        <f>CONCATENATE(C383,E383,G383,I383)</f>
        <v>124</v>
      </c>
    </row>
    <row r="384" spans="1:17" x14ac:dyDescent="0.25">
      <c r="A384">
        <v>2729</v>
      </c>
      <c r="D384">
        <v>76.801522999999989</v>
      </c>
      <c r="E384" s="1">
        <v>2</v>
      </c>
      <c r="P384">
        <v>1</v>
      </c>
      <c r="Q384" t="str">
        <f>CONCATENATE(C384,E384,G384,I384)</f>
        <v>2</v>
      </c>
    </row>
    <row r="385" spans="1:17" x14ac:dyDescent="0.25">
      <c r="A385">
        <v>2730</v>
      </c>
      <c r="D385">
        <v>76.801522999999989</v>
      </c>
      <c r="E385" s="1">
        <v>2</v>
      </c>
      <c r="P385">
        <v>1</v>
      </c>
      <c r="Q385" t="str">
        <f>CONCATENATE(C385,E385,G385,I385)</f>
        <v>2</v>
      </c>
    </row>
    <row r="386" spans="1:17" x14ac:dyDescent="0.25">
      <c r="A386">
        <v>2731</v>
      </c>
      <c r="D386">
        <v>76.801522999999989</v>
      </c>
      <c r="E386" s="1">
        <v>2</v>
      </c>
      <c r="P386">
        <v>1</v>
      </c>
      <c r="Q386" t="str">
        <f>CONCATENATE(C386,E386,G386,I386)</f>
        <v>2</v>
      </c>
    </row>
    <row r="387" spans="1:17" x14ac:dyDescent="0.25">
      <c r="A387">
        <v>2732</v>
      </c>
      <c r="D387">
        <v>76.801522999999989</v>
      </c>
      <c r="E387" s="1">
        <v>2</v>
      </c>
      <c r="P387">
        <v>1</v>
      </c>
      <c r="Q387" t="str">
        <f>CONCATENATE(C387,E387,G387,I387)</f>
        <v>2</v>
      </c>
    </row>
    <row r="388" spans="1:17" x14ac:dyDescent="0.25">
      <c r="A388">
        <v>2733</v>
      </c>
      <c r="D388">
        <v>76.801522999999989</v>
      </c>
      <c r="E388" s="1">
        <v>2</v>
      </c>
      <c r="F388">
        <v>87.392869999999988</v>
      </c>
      <c r="G388" s="2">
        <v>3</v>
      </c>
      <c r="P388">
        <v>2</v>
      </c>
      <c r="Q388" t="str">
        <f>CONCATENATE(C388,E388,G388,I388)</f>
        <v>23</v>
      </c>
    </row>
    <row r="389" spans="1:17" x14ac:dyDescent="0.25">
      <c r="A389">
        <v>2734</v>
      </c>
      <c r="D389">
        <v>76.801522999999989</v>
      </c>
      <c r="E389" s="1">
        <v>2</v>
      </c>
      <c r="F389">
        <v>87.392869999999988</v>
      </c>
      <c r="G389" s="2">
        <v>3</v>
      </c>
      <c r="P389">
        <v>2</v>
      </c>
      <c r="Q389" t="str">
        <f>CONCATENATE(C389,E389,G389,I389)</f>
        <v>23</v>
      </c>
    </row>
    <row r="390" spans="1:17" x14ac:dyDescent="0.25">
      <c r="A390">
        <v>2735</v>
      </c>
      <c r="D390">
        <v>76.801522999999989</v>
      </c>
      <c r="E390" s="1">
        <v>2</v>
      </c>
      <c r="F390">
        <v>87.392869999999988</v>
      </c>
      <c r="G390" s="2">
        <v>3</v>
      </c>
      <c r="P390">
        <v>2</v>
      </c>
      <c r="Q390" t="str">
        <f>CONCATENATE(C390,E390,G390,I390)</f>
        <v>23</v>
      </c>
    </row>
    <row r="391" spans="1:17" x14ac:dyDescent="0.25">
      <c r="A391">
        <v>2736</v>
      </c>
      <c r="D391">
        <v>76.801522999999989</v>
      </c>
      <c r="E391" s="1">
        <v>2</v>
      </c>
      <c r="F391">
        <v>87.392869999999988</v>
      </c>
      <c r="G391" s="2">
        <v>3</v>
      </c>
      <c r="P391">
        <v>2</v>
      </c>
      <c r="Q391" t="str">
        <f>CONCATENATE(C391,E391,G391,I391)</f>
        <v>23</v>
      </c>
    </row>
    <row r="392" spans="1:17" x14ac:dyDescent="0.25">
      <c r="A392">
        <v>2737</v>
      </c>
      <c r="D392">
        <v>76.801522999999989</v>
      </c>
      <c r="E392" s="1">
        <v>2</v>
      </c>
      <c r="F392">
        <v>87.392869999999988</v>
      </c>
      <c r="G392" s="2">
        <v>3</v>
      </c>
      <c r="P392">
        <v>2</v>
      </c>
      <c r="Q392" t="str">
        <f>CONCATENATE(C392,E392,G392,I392)</f>
        <v>23</v>
      </c>
    </row>
    <row r="393" spans="1:17" x14ac:dyDescent="0.25">
      <c r="A393">
        <v>2738</v>
      </c>
      <c r="D393">
        <v>76.801522999999989</v>
      </c>
      <c r="E393" s="1">
        <v>2</v>
      </c>
      <c r="F393">
        <v>87.392869999999988</v>
      </c>
      <c r="G393" s="2">
        <v>3</v>
      </c>
      <c r="P393">
        <v>2</v>
      </c>
      <c r="Q393" t="str">
        <f>CONCATENATE(C393,E393,G393,I393)</f>
        <v>23</v>
      </c>
    </row>
    <row r="394" spans="1:17" x14ac:dyDescent="0.25">
      <c r="A394">
        <v>2739</v>
      </c>
      <c r="D394">
        <v>76.801522999999989</v>
      </c>
      <c r="E394" s="1">
        <v>2</v>
      </c>
      <c r="F394">
        <v>87.392869999999988</v>
      </c>
      <c r="G394" s="2">
        <v>3</v>
      </c>
      <c r="P394">
        <v>2</v>
      </c>
      <c r="Q394" t="str">
        <f>CONCATENATE(C394,E394,G394,I394)</f>
        <v>23</v>
      </c>
    </row>
    <row r="395" spans="1:17" x14ac:dyDescent="0.25">
      <c r="A395">
        <v>2740</v>
      </c>
      <c r="D395">
        <v>76.801522999999989</v>
      </c>
      <c r="E395" s="1">
        <v>2</v>
      </c>
      <c r="F395">
        <v>87.392869999999988</v>
      </c>
      <c r="G395" s="2">
        <v>3</v>
      </c>
      <c r="P395">
        <v>2</v>
      </c>
      <c r="Q395" t="str">
        <f>CONCATENATE(C395,E395,G395,I395)</f>
        <v>23</v>
      </c>
    </row>
    <row r="396" spans="1:17" x14ac:dyDescent="0.25">
      <c r="A396">
        <v>2741</v>
      </c>
      <c r="D396">
        <v>76.801522999999989</v>
      </c>
      <c r="E396" s="1">
        <v>2</v>
      </c>
      <c r="F396">
        <v>87.392869999999988</v>
      </c>
      <c r="G396" s="2">
        <v>3</v>
      </c>
      <c r="P396">
        <v>2</v>
      </c>
      <c r="Q396" t="str">
        <f>CONCATENATE(C396,E396,G396,I396)</f>
        <v>23</v>
      </c>
    </row>
    <row r="397" spans="1:17" x14ac:dyDescent="0.25">
      <c r="A397">
        <v>2742</v>
      </c>
      <c r="D397">
        <v>76.801522999999989</v>
      </c>
      <c r="E397" s="1">
        <v>2</v>
      </c>
      <c r="F397">
        <v>87.392869999999988</v>
      </c>
      <c r="G397" s="2">
        <v>3</v>
      </c>
      <c r="P397">
        <v>2</v>
      </c>
      <c r="Q397" t="str">
        <f>CONCATENATE(C397,E397,G397,I397)</f>
        <v>23</v>
      </c>
    </row>
    <row r="398" spans="1:17" x14ac:dyDescent="0.25">
      <c r="A398">
        <v>2743</v>
      </c>
      <c r="D398">
        <v>76.801522999999989</v>
      </c>
      <c r="E398" s="1">
        <v>2</v>
      </c>
      <c r="F398">
        <v>87.392869999999988</v>
      </c>
      <c r="G398" s="2">
        <v>3</v>
      </c>
      <c r="P398">
        <v>2</v>
      </c>
      <c r="Q398" t="str">
        <f>CONCATENATE(C398,E398,G398,I398)</f>
        <v>23</v>
      </c>
    </row>
    <row r="399" spans="1:17" x14ac:dyDescent="0.25">
      <c r="A399">
        <v>2744</v>
      </c>
      <c r="D399">
        <v>76.801522999999989</v>
      </c>
      <c r="E399" s="1">
        <v>2</v>
      </c>
      <c r="F399">
        <v>87.392869999999988</v>
      </c>
      <c r="G399" s="2">
        <v>3</v>
      </c>
      <c r="P399">
        <v>2</v>
      </c>
      <c r="Q399" t="str">
        <f>CONCATENATE(C399,E399,G399,I399)</f>
        <v>23</v>
      </c>
    </row>
    <row r="400" spans="1:17" x14ac:dyDescent="0.25">
      <c r="A400">
        <v>2745</v>
      </c>
      <c r="F400">
        <v>87.392869999999988</v>
      </c>
      <c r="G400" s="2">
        <v>3</v>
      </c>
      <c r="P400">
        <v>1</v>
      </c>
      <c r="Q400" t="str">
        <f>CONCATENATE(C400,E400,G400,I400)</f>
        <v>3</v>
      </c>
    </row>
    <row r="401" spans="1:17" x14ac:dyDescent="0.25">
      <c r="A401">
        <v>2746</v>
      </c>
      <c r="F401">
        <v>87.392869999999988</v>
      </c>
      <c r="G401" s="2">
        <v>3</v>
      </c>
      <c r="P401">
        <v>1</v>
      </c>
      <c r="Q401" t="str">
        <f>CONCATENATE(C401,E401,G401,I401)</f>
        <v>3</v>
      </c>
    </row>
    <row r="402" spans="1:17" x14ac:dyDescent="0.25">
      <c r="A402">
        <v>2747</v>
      </c>
      <c r="F402">
        <v>87.392869999999988</v>
      </c>
      <c r="G402" s="2">
        <v>3</v>
      </c>
      <c r="P402">
        <v>1</v>
      </c>
      <c r="Q402" t="str">
        <f>CONCATENATE(C402,E402,G402,I402)</f>
        <v>3</v>
      </c>
    </row>
    <row r="403" spans="1:17" x14ac:dyDescent="0.25">
      <c r="A403">
        <v>2748</v>
      </c>
      <c r="F403">
        <v>87.392869999999988</v>
      </c>
      <c r="G403" s="2">
        <v>3</v>
      </c>
      <c r="H403">
        <v>78.380387999999982</v>
      </c>
      <c r="I403" s="4">
        <v>4</v>
      </c>
      <c r="P403">
        <v>2</v>
      </c>
      <c r="Q403" t="str">
        <f>CONCATENATE(C403,E403,G403,I403)</f>
        <v>34</v>
      </c>
    </row>
    <row r="404" spans="1:17" x14ac:dyDescent="0.25">
      <c r="A404">
        <v>2749</v>
      </c>
      <c r="B404">
        <v>68.117964000000001</v>
      </c>
      <c r="C404" s="3">
        <v>1</v>
      </c>
      <c r="F404">
        <v>87.392869999999988</v>
      </c>
      <c r="G404" s="2">
        <v>3</v>
      </c>
      <c r="H404">
        <v>78.380387999999982</v>
      </c>
      <c r="I404" s="4">
        <v>4</v>
      </c>
      <c r="P404">
        <v>3</v>
      </c>
      <c r="Q404" t="str">
        <f>CONCATENATE(C404,E404,G404,I404)</f>
        <v>134</v>
      </c>
    </row>
    <row r="405" spans="1:17" x14ac:dyDescent="0.25">
      <c r="A405">
        <v>2750</v>
      </c>
      <c r="B405">
        <v>68.117964000000001</v>
      </c>
      <c r="C405" s="3">
        <v>1</v>
      </c>
      <c r="H405">
        <v>78.380387999999982</v>
      </c>
      <c r="I405" s="4">
        <v>4</v>
      </c>
      <c r="P405">
        <v>2</v>
      </c>
      <c r="Q405" t="str">
        <f>CONCATENATE(C405,E405,G405,I405)</f>
        <v>14</v>
      </c>
    </row>
    <row r="406" spans="1:17" x14ac:dyDescent="0.25">
      <c r="A406">
        <v>2751</v>
      </c>
      <c r="B406">
        <v>68.117964000000001</v>
      </c>
      <c r="C406" s="3">
        <v>1</v>
      </c>
      <c r="H406">
        <v>78.380387999999982</v>
      </c>
      <c r="I406" s="4">
        <v>4</v>
      </c>
      <c r="P406">
        <v>2</v>
      </c>
      <c r="Q406" t="str">
        <f>CONCATENATE(C406,E406,G406,I406)</f>
        <v>14</v>
      </c>
    </row>
    <row r="407" spans="1:17" x14ac:dyDescent="0.25">
      <c r="A407">
        <v>2752</v>
      </c>
      <c r="B407">
        <v>68.117964000000001</v>
      </c>
      <c r="C407" s="3">
        <v>1</v>
      </c>
      <c r="H407">
        <v>78.380387999999982</v>
      </c>
      <c r="I407" s="4">
        <v>4</v>
      </c>
      <c r="P407">
        <v>2</v>
      </c>
      <c r="Q407" t="str">
        <f>CONCATENATE(C407,E407,G407,I407)</f>
        <v>14</v>
      </c>
    </row>
    <row r="408" spans="1:17" x14ac:dyDescent="0.25">
      <c r="A408">
        <v>2753</v>
      </c>
      <c r="B408">
        <v>68.117964000000001</v>
      </c>
      <c r="C408" s="3">
        <v>1</v>
      </c>
      <c r="H408">
        <v>78.380387999999982</v>
      </c>
      <c r="I408" s="4">
        <v>4</v>
      </c>
      <c r="P408">
        <v>2</v>
      </c>
      <c r="Q408" t="str">
        <f>CONCATENATE(C408,E408,G408,I408)</f>
        <v>14</v>
      </c>
    </row>
    <row r="409" spans="1:17" x14ac:dyDescent="0.25">
      <c r="A409">
        <v>2754</v>
      </c>
      <c r="B409">
        <v>68.117964000000001</v>
      </c>
      <c r="C409" s="3">
        <v>1</v>
      </c>
      <c r="H409">
        <v>78.380387999999982</v>
      </c>
      <c r="I409" s="4">
        <v>4</v>
      </c>
      <c r="P409">
        <v>2</v>
      </c>
      <c r="Q409" t="str">
        <f>CONCATENATE(C409,E409,G409,I409)</f>
        <v>14</v>
      </c>
    </row>
    <row r="410" spans="1:17" x14ac:dyDescent="0.25">
      <c r="A410">
        <v>2755</v>
      </c>
      <c r="B410">
        <v>68.117964000000001</v>
      </c>
      <c r="C410" s="3">
        <v>1</v>
      </c>
      <c r="H410">
        <v>78.380387999999982</v>
      </c>
      <c r="I410" s="4">
        <v>4</v>
      </c>
      <c r="P410">
        <v>2</v>
      </c>
      <c r="Q410" t="str">
        <f>CONCATENATE(C410,E410,G410,I410)</f>
        <v>14</v>
      </c>
    </row>
    <row r="411" spans="1:17" x14ac:dyDescent="0.25">
      <c r="A411">
        <v>2756</v>
      </c>
      <c r="B411">
        <v>68.117964000000001</v>
      </c>
      <c r="C411" s="3">
        <v>1</v>
      </c>
      <c r="H411">
        <v>78.380387999999982</v>
      </c>
      <c r="I411" s="4">
        <v>4</v>
      </c>
      <c r="P411">
        <v>2</v>
      </c>
      <c r="Q411" t="str">
        <f>CONCATENATE(C411,E411,G411,I411)</f>
        <v>14</v>
      </c>
    </row>
    <row r="412" spans="1:17" x14ac:dyDescent="0.25">
      <c r="A412">
        <v>2757</v>
      </c>
      <c r="B412">
        <v>68.117964000000001</v>
      </c>
      <c r="C412" s="3">
        <v>1</v>
      </c>
      <c r="H412">
        <v>78.380387999999982</v>
      </c>
      <c r="I412" s="4">
        <v>4</v>
      </c>
      <c r="P412">
        <v>2</v>
      </c>
      <c r="Q412" t="str">
        <f>CONCATENATE(C412,E412,G412,I412)</f>
        <v>14</v>
      </c>
    </row>
    <row r="413" spans="1:17" x14ac:dyDescent="0.25">
      <c r="A413">
        <v>2758</v>
      </c>
      <c r="B413">
        <v>68.117964000000001</v>
      </c>
      <c r="C413" s="3">
        <v>1</v>
      </c>
      <c r="H413">
        <v>78.380387999999982</v>
      </c>
      <c r="I413" s="4">
        <v>4</v>
      </c>
      <c r="P413">
        <v>2</v>
      </c>
      <c r="Q413" t="str">
        <f>CONCATENATE(C413,E413,G413,I413)</f>
        <v>14</v>
      </c>
    </row>
    <row r="414" spans="1:17" x14ac:dyDescent="0.25">
      <c r="A414">
        <v>2759</v>
      </c>
      <c r="B414">
        <v>68.117964000000001</v>
      </c>
      <c r="C414" s="3">
        <v>1</v>
      </c>
      <c r="H414">
        <v>78.380387999999982</v>
      </c>
      <c r="I414" s="4">
        <v>4</v>
      </c>
      <c r="P414">
        <v>2</v>
      </c>
      <c r="Q414" t="str">
        <f>CONCATENATE(C414,E414,G414,I414)</f>
        <v>14</v>
      </c>
    </row>
    <row r="415" spans="1:17" x14ac:dyDescent="0.25">
      <c r="A415">
        <v>2760</v>
      </c>
      <c r="B415">
        <v>68.117964000000001</v>
      </c>
      <c r="C415" s="3">
        <v>1</v>
      </c>
      <c r="H415">
        <v>78.380387999999982</v>
      </c>
      <c r="I415" s="4">
        <v>4</v>
      </c>
      <c r="P415">
        <v>2</v>
      </c>
      <c r="Q415" t="str">
        <f>CONCATENATE(C415,E415,G415,I415)</f>
        <v>14</v>
      </c>
    </row>
    <row r="416" spans="1:17" x14ac:dyDescent="0.25">
      <c r="A416">
        <v>2761</v>
      </c>
      <c r="B416">
        <v>68.117964000000001</v>
      </c>
      <c r="C416" s="3">
        <v>1</v>
      </c>
      <c r="H416">
        <v>78.380387999999982</v>
      </c>
      <c r="I416" s="4">
        <v>4</v>
      </c>
      <c r="P416">
        <v>2</v>
      </c>
      <c r="Q416" t="str">
        <f>CONCATENATE(C416,E416,G416,I416)</f>
        <v>14</v>
      </c>
    </row>
    <row r="417" spans="1:17" x14ac:dyDescent="0.25">
      <c r="A417">
        <v>2762</v>
      </c>
      <c r="B417">
        <v>68.117964000000001</v>
      </c>
      <c r="C417" s="3">
        <v>1</v>
      </c>
      <c r="H417">
        <v>78.380387999999982</v>
      </c>
      <c r="I417" s="4">
        <v>4</v>
      </c>
      <c r="P417">
        <v>2</v>
      </c>
      <c r="Q417" t="str">
        <f>CONCATENATE(C417,E417,G417,I417)</f>
        <v>14</v>
      </c>
    </row>
    <row r="418" spans="1:17" x14ac:dyDescent="0.25">
      <c r="A418">
        <v>2763</v>
      </c>
      <c r="B418">
        <v>68.117964000000001</v>
      </c>
      <c r="C418" s="3">
        <v>1</v>
      </c>
      <c r="H418">
        <v>78.380387999999982</v>
      </c>
      <c r="I418" s="4">
        <v>4</v>
      </c>
      <c r="P418">
        <v>2</v>
      </c>
      <c r="Q418" t="str">
        <f>CONCATENATE(C418,E418,G418,I418)</f>
        <v>14</v>
      </c>
    </row>
    <row r="419" spans="1:17" x14ac:dyDescent="0.25">
      <c r="A419">
        <v>2764</v>
      </c>
      <c r="B419">
        <v>68.117964000000001</v>
      </c>
      <c r="C419" s="3">
        <v>1</v>
      </c>
      <c r="H419">
        <v>78.380387999999982</v>
      </c>
      <c r="I419" s="4">
        <v>4</v>
      </c>
      <c r="P419">
        <v>2</v>
      </c>
      <c r="Q419" t="str">
        <f>CONCATENATE(C419,E419,G419,I419)</f>
        <v>14</v>
      </c>
    </row>
    <row r="420" spans="1:17" x14ac:dyDescent="0.25">
      <c r="A420">
        <v>2765</v>
      </c>
      <c r="B420">
        <v>68.117964000000001</v>
      </c>
      <c r="C420" s="3">
        <v>1</v>
      </c>
      <c r="H420">
        <v>78.380387999999982</v>
      </c>
      <c r="I420" s="4">
        <v>4</v>
      </c>
      <c r="P420">
        <v>2</v>
      </c>
      <c r="Q420" t="str">
        <f>CONCATENATE(C420,E420,G420,I420)</f>
        <v>14</v>
      </c>
    </row>
    <row r="421" spans="1:17" x14ac:dyDescent="0.25">
      <c r="A421">
        <v>2766</v>
      </c>
      <c r="B421">
        <v>68.117964000000001</v>
      </c>
      <c r="C421" s="3">
        <v>1</v>
      </c>
      <c r="H421">
        <v>78.380387999999982</v>
      </c>
      <c r="I421" s="4">
        <v>4</v>
      </c>
      <c r="P421">
        <v>2</v>
      </c>
      <c r="Q421" t="str">
        <f>CONCATENATE(C421,E421,G421,I421)</f>
        <v>14</v>
      </c>
    </row>
    <row r="422" spans="1:17" x14ac:dyDescent="0.25">
      <c r="A422">
        <v>2767</v>
      </c>
      <c r="B422">
        <v>68.117964000000001</v>
      </c>
      <c r="C422" s="3">
        <v>1</v>
      </c>
      <c r="H422">
        <v>78.380387999999982</v>
      </c>
      <c r="I422" s="4">
        <v>4</v>
      </c>
      <c r="P422">
        <v>2</v>
      </c>
      <c r="Q422" t="str">
        <f>CONCATENATE(C422,E422,G422,I422)</f>
        <v>14</v>
      </c>
    </row>
    <row r="423" spans="1:17" x14ac:dyDescent="0.25">
      <c r="A423">
        <v>2768</v>
      </c>
      <c r="B423">
        <v>68.117964000000001</v>
      </c>
      <c r="C423" s="3">
        <v>1</v>
      </c>
      <c r="H423">
        <v>78.248799999999989</v>
      </c>
      <c r="I423" s="4">
        <v>4</v>
      </c>
      <c r="P423">
        <v>2</v>
      </c>
      <c r="Q423" t="str">
        <f>CONCATENATE(C423,E423,G423,I423)</f>
        <v>14</v>
      </c>
    </row>
    <row r="424" spans="1:17" x14ac:dyDescent="0.25">
      <c r="A424">
        <v>2769</v>
      </c>
      <c r="B424">
        <v>68.117964000000001</v>
      </c>
      <c r="C424" s="3">
        <v>1</v>
      </c>
      <c r="H424">
        <v>78.248799999999989</v>
      </c>
      <c r="I424" s="4">
        <v>4</v>
      </c>
      <c r="P424">
        <v>2</v>
      </c>
      <c r="Q424" t="str">
        <f>CONCATENATE(C424,E424,G424,I424)</f>
        <v>14</v>
      </c>
    </row>
    <row r="425" spans="1:17" x14ac:dyDescent="0.25">
      <c r="A425">
        <v>2770</v>
      </c>
      <c r="P425">
        <v>0</v>
      </c>
      <c r="Q425" t="str">
        <f>CONCATENATE(C425,E425,G425,I425)</f>
        <v/>
      </c>
    </row>
    <row r="426" spans="1:17" x14ac:dyDescent="0.25">
      <c r="A426">
        <v>2771</v>
      </c>
      <c r="D426">
        <v>57.273269999999997</v>
      </c>
      <c r="E426" s="1">
        <v>2</v>
      </c>
      <c r="F426">
        <v>69.560339999999997</v>
      </c>
      <c r="G426" s="2">
        <v>3</v>
      </c>
      <c r="P426">
        <v>2</v>
      </c>
      <c r="Q426" t="str">
        <f>CONCATENATE(C426,E426,G426,I426)</f>
        <v>23</v>
      </c>
    </row>
    <row r="427" spans="1:17" x14ac:dyDescent="0.25">
      <c r="A427">
        <v>2772</v>
      </c>
      <c r="D427">
        <v>57.273269999999997</v>
      </c>
      <c r="E427" s="1">
        <v>2</v>
      </c>
      <c r="F427">
        <v>70.486264999999989</v>
      </c>
      <c r="G427" s="2">
        <v>3</v>
      </c>
      <c r="P427">
        <v>2</v>
      </c>
      <c r="Q427" t="str">
        <f>CONCATENATE(C427,E427,G427,I427)</f>
        <v>23</v>
      </c>
    </row>
    <row r="428" spans="1:17" x14ac:dyDescent="0.25">
      <c r="A428">
        <v>2773</v>
      </c>
      <c r="D428">
        <v>57.273269999999997</v>
      </c>
      <c r="E428" s="1">
        <v>2</v>
      </c>
      <c r="F428">
        <v>70.486264999999989</v>
      </c>
      <c r="G428" s="2">
        <v>3</v>
      </c>
      <c r="P428">
        <v>2</v>
      </c>
      <c r="Q428" t="str">
        <f>CONCATENATE(C428,E428,G428,I428)</f>
        <v>23</v>
      </c>
    </row>
    <row r="429" spans="1:17" x14ac:dyDescent="0.25">
      <c r="A429">
        <v>2774</v>
      </c>
      <c r="D429">
        <v>57.273269999999997</v>
      </c>
      <c r="E429" s="1">
        <v>2</v>
      </c>
      <c r="F429">
        <v>70.486264999999989</v>
      </c>
      <c r="G429" s="2">
        <v>3</v>
      </c>
      <c r="P429">
        <v>2</v>
      </c>
      <c r="Q429" t="str">
        <f>CONCATENATE(C429,E429,G429,I429)</f>
        <v>23</v>
      </c>
    </row>
    <row r="430" spans="1:17" x14ac:dyDescent="0.25">
      <c r="A430">
        <v>2775</v>
      </c>
      <c r="D430">
        <v>57.273269999999997</v>
      </c>
      <c r="E430" s="1">
        <v>2</v>
      </c>
      <c r="F430">
        <v>70.486264999999989</v>
      </c>
      <c r="G430" s="2">
        <v>3</v>
      </c>
      <c r="P430">
        <v>2</v>
      </c>
      <c r="Q430" t="str">
        <f>CONCATENATE(C430,E430,G430,I430)</f>
        <v>23</v>
      </c>
    </row>
    <row r="431" spans="1:17" x14ac:dyDescent="0.25">
      <c r="A431">
        <v>2776</v>
      </c>
      <c r="D431">
        <v>57.273269999999997</v>
      </c>
      <c r="E431" s="1">
        <v>2</v>
      </c>
      <c r="F431">
        <v>70.486264999999989</v>
      </c>
      <c r="G431" s="2">
        <v>3</v>
      </c>
      <c r="P431">
        <v>2</v>
      </c>
      <c r="Q431" t="str">
        <f>CONCATENATE(C431,E431,G431,I431)</f>
        <v>23</v>
      </c>
    </row>
    <row r="432" spans="1:17" x14ac:dyDescent="0.25">
      <c r="A432">
        <v>2777</v>
      </c>
      <c r="D432">
        <v>57.273269999999997</v>
      </c>
      <c r="E432" s="1">
        <v>2</v>
      </c>
      <c r="F432">
        <v>70.486264999999989</v>
      </c>
      <c r="G432" s="2">
        <v>3</v>
      </c>
      <c r="P432">
        <v>2</v>
      </c>
      <c r="Q432" t="str">
        <f>CONCATENATE(C432,E432,G432,I432)</f>
        <v>23</v>
      </c>
    </row>
    <row r="433" spans="1:17" x14ac:dyDescent="0.25">
      <c r="A433">
        <v>2778</v>
      </c>
      <c r="D433">
        <v>57.273269999999997</v>
      </c>
      <c r="E433" s="1">
        <v>2</v>
      </c>
      <c r="F433">
        <v>70.486264999999989</v>
      </c>
      <c r="G433" s="2">
        <v>3</v>
      </c>
      <c r="P433">
        <v>2</v>
      </c>
      <c r="Q433" t="str">
        <f>CONCATENATE(C433,E433,G433,I433)</f>
        <v>23</v>
      </c>
    </row>
    <row r="434" spans="1:17" x14ac:dyDescent="0.25">
      <c r="A434">
        <v>2779</v>
      </c>
      <c r="D434">
        <v>57.273269999999997</v>
      </c>
      <c r="E434" s="1">
        <v>2</v>
      </c>
      <c r="F434">
        <v>70.486264999999989</v>
      </c>
      <c r="G434" s="2">
        <v>3</v>
      </c>
      <c r="P434">
        <v>2</v>
      </c>
      <c r="Q434" t="str">
        <f>CONCATENATE(C434,E434,G434,I434)</f>
        <v>23</v>
      </c>
    </row>
    <row r="435" spans="1:17" x14ac:dyDescent="0.25">
      <c r="A435">
        <v>2780</v>
      </c>
      <c r="D435">
        <v>57.273269999999997</v>
      </c>
      <c r="E435" s="1">
        <v>2</v>
      </c>
      <c r="F435">
        <v>70.486264999999989</v>
      </c>
      <c r="G435" s="2">
        <v>3</v>
      </c>
      <c r="P435">
        <v>2</v>
      </c>
      <c r="Q435" t="str">
        <f>CONCATENATE(C435,E435,G435,I435)</f>
        <v>23</v>
      </c>
    </row>
    <row r="436" spans="1:17" x14ac:dyDescent="0.25">
      <c r="A436">
        <v>2781</v>
      </c>
      <c r="D436">
        <v>57.273269999999997</v>
      </c>
      <c r="E436" s="1">
        <v>2</v>
      </c>
      <c r="F436">
        <v>70.486264999999989</v>
      </c>
      <c r="G436" s="2">
        <v>3</v>
      </c>
      <c r="P436">
        <v>2</v>
      </c>
      <c r="Q436" t="str">
        <f>CONCATENATE(C436,E436,G436,I436)</f>
        <v>23</v>
      </c>
    </row>
    <row r="437" spans="1:17" x14ac:dyDescent="0.25">
      <c r="A437">
        <v>2782</v>
      </c>
      <c r="D437">
        <v>57.273269999999997</v>
      </c>
      <c r="E437" s="1">
        <v>2</v>
      </c>
      <c r="F437">
        <v>70.486264999999989</v>
      </c>
      <c r="G437" s="2">
        <v>3</v>
      </c>
      <c r="P437">
        <v>2</v>
      </c>
      <c r="Q437" t="str">
        <f>CONCATENATE(C437,E437,G437,I437)</f>
        <v>23</v>
      </c>
    </row>
    <row r="438" spans="1:17" x14ac:dyDescent="0.25">
      <c r="A438">
        <v>2783</v>
      </c>
      <c r="D438">
        <v>57.273269999999997</v>
      </c>
      <c r="E438" s="1">
        <v>2</v>
      </c>
      <c r="F438">
        <v>70.486264999999989</v>
      </c>
      <c r="G438" s="2">
        <v>3</v>
      </c>
      <c r="P438">
        <v>2</v>
      </c>
      <c r="Q438" t="str">
        <f>CONCATENATE(C438,E438,G438,I438)</f>
        <v>23</v>
      </c>
    </row>
    <row r="439" spans="1:17" x14ac:dyDescent="0.25">
      <c r="A439">
        <v>2784</v>
      </c>
      <c r="D439">
        <v>57.273269999999997</v>
      </c>
      <c r="E439" s="1">
        <v>2</v>
      </c>
      <c r="F439">
        <v>70.486264999999989</v>
      </c>
      <c r="G439" s="2">
        <v>3</v>
      </c>
      <c r="P439">
        <v>2</v>
      </c>
      <c r="Q439" t="str">
        <f>CONCATENATE(C439,E439,G439,I439)</f>
        <v>23</v>
      </c>
    </row>
    <row r="440" spans="1:17" x14ac:dyDescent="0.25">
      <c r="A440">
        <v>2785</v>
      </c>
      <c r="D440">
        <v>57.273269999999997</v>
      </c>
      <c r="E440" s="1">
        <v>2</v>
      </c>
      <c r="F440">
        <v>70.486264999999989</v>
      </c>
      <c r="G440" s="2">
        <v>3</v>
      </c>
      <c r="P440">
        <v>2</v>
      </c>
      <c r="Q440" t="str">
        <f>CONCATENATE(C440,E440,G440,I440)</f>
        <v>23</v>
      </c>
    </row>
    <row r="441" spans="1:17" x14ac:dyDescent="0.25">
      <c r="A441">
        <v>2786</v>
      </c>
      <c r="D441">
        <v>57.273269999999997</v>
      </c>
      <c r="E441" s="1">
        <v>2</v>
      </c>
      <c r="F441">
        <v>70.486264999999989</v>
      </c>
      <c r="G441" s="2">
        <v>3</v>
      </c>
      <c r="P441">
        <v>2</v>
      </c>
      <c r="Q441" t="str">
        <f>CONCATENATE(C441,E441,G441,I441)</f>
        <v>23</v>
      </c>
    </row>
    <row r="442" spans="1:17" x14ac:dyDescent="0.25">
      <c r="A442">
        <v>2787</v>
      </c>
      <c r="D442">
        <v>57.273269999999997</v>
      </c>
      <c r="E442" s="1">
        <v>2</v>
      </c>
      <c r="F442">
        <v>70.486264999999989</v>
      </c>
      <c r="G442" s="2">
        <v>3</v>
      </c>
      <c r="P442">
        <v>2</v>
      </c>
      <c r="Q442" t="str">
        <f>CONCATENATE(C442,E442,G442,I442)</f>
        <v>23</v>
      </c>
    </row>
    <row r="443" spans="1:17" x14ac:dyDescent="0.25">
      <c r="A443">
        <v>2788</v>
      </c>
      <c r="D443">
        <v>57.273269999999997</v>
      </c>
      <c r="E443" s="1">
        <v>2</v>
      </c>
      <c r="F443">
        <v>69.352115999999995</v>
      </c>
      <c r="G443" s="2">
        <v>3</v>
      </c>
      <c r="P443">
        <v>2</v>
      </c>
      <c r="Q443" t="str">
        <f>CONCATENATE(C443,E443,G443,I443)</f>
        <v>23</v>
      </c>
    </row>
    <row r="444" spans="1:17" x14ac:dyDescent="0.25">
      <c r="A444">
        <v>2789</v>
      </c>
      <c r="B444">
        <v>47.624165999999988</v>
      </c>
      <c r="C444" s="3">
        <v>1</v>
      </c>
      <c r="D444">
        <v>57.273269999999997</v>
      </c>
      <c r="E444" s="1">
        <v>2</v>
      </c>
      <c r="F444">
        <v>69.352115999999995</v>
      </c>
      <c r="G444" s="2">
        <v>3</v>
      </c>
      <c r="P444">
        <v>3</v>
      </c>
      <c r="Q444" t="str">
        <f>CONCATENATE(C444,E444,G444,I444)</f>
        <v>123</v>
      </c>
    </row>
    <row r="445" spans="1:17" x14ac:dyDescent="0.25">
      <c r="A445">
        <v>2790</v>
      </c>
      <c r="B445">
        <v>47.624165999999988</v>
      </c>
      <c r="C445" s="3">
        <v>1</v>
      </c>
      <c r="P445">
        <v>1</v>
      </c>
      <c r="Q445" t="str">
        <f>CONCATENATE(C445,E445,G445,I445)</f>
        <v>1</v>
      </c>
    </row>
    <row r="446" spans="1:17" x14ac:dyDescent="0.25">
      <c r="A446">
        <v>2791</v>
      </c>
      <c r="B446">
        <v>47.624165999999988</v>
      </c>
      <c r="C446" s="3">
        <v>1</v>
      </c>
      <c r="P446">
        <v>1</v>
      </c>
      <c r="Q446" t="str">
        <f>CONCATENATE(C446,E446,G446,I446)</f>
        <v>1</v>
      </c>
    </row>
    <row r="447" spans="1:17" x14ac:dyDescent="0.25">
      <c r="A447">
        <v>2792</v>
      </c>
      <c r="B447">
        <v>47.624165999999988</v>
      </c>
      <c r="C447" s="3">
        <v>1</v>
      </c>
      <c r="P447">
        <v>1</v>
      </c>
      <c r="Q447" t="str">
        <f>CONCATENATE(C447,E447,G447,I447)</f>
        <v>1</v>
      </c>
    </row>
    <row r="448" spans="1:17" x14ac:dyDescent="0.25">
      <c r="A448">
        <v>2793</v>
      </c>
      <c r="B448">
        <v>47.624165999999988</v>
      </c>
      <c r="C448" s="3">
        <v>1</v>
      </c>
      <c r="H448">
        <v>62.592034999999996</v>
      </c>
      <c r="I448" s="4">
        <v>4</v>
      </c>
      <c r="P448">
        <v>2</v>
      </c>
      <c r="Q448" t="str">
        <f>CONCATENATE(C448,E448,G448,I448)</f>
        <v>14</v>
      </c>
    </row>
    <row r="449" spans="1:17" x14ac:dyDescent="0.25">
      <c r="A449">
        <v>2794</v>
      </c>
      <c r="B449">
        <v>47.624165999999988</v>
      </c>
      <c r="C449" s="3">
        <v>1</v>
      </c>
      <c r="H449">
        <v>62.592034999999996</v>
      </c>
      <c r="I449" s="4">
        <v>4</v>
      </c>
      <c r="P449">
        <v>2</v>
      </c>
      <c r="Q449" t="str">
        <f>CONCATENATE(C449,E449,G449,I449)</f>
        <v>14</v>
      </c>
    </row>
    <row r="450" spans="1:17" x14ac:dyDescent="0.25">
      <c r="A450">
        <v>2795</v>
      </c>
      <c r="B450">
        <v>47.624165999999988</v>
      </c>
      <c r="C450" s="3">
        <v>1</v>
      </c>
      <c r="H450">
        <v>62.592034999999996</v>
      </c>
      <c r="I450" s="4">
        <v>4</v>
      </c>
      <c r="P450">
        <v>2</v>
      </c>
      <c r="Q450" t="str">
        <f>CONCATENATE(C450,E450,G450,I450)</f>
        <v>14</v>
      </c>
    </row>
    <row r="451" spans="1:17" x14ac:dyDescent="0.25">
      <c r="A451">
        <v>2796</v>
      </c>
      <c r="B451">
        <v>47.624165999999988</v>
      </c>
      <c r="C451" s="3">
        <v>1</v>
      </c>
      <c r="H451">
        <v>62.592034999999996</v>
      </c>
      <c r="I451" s="4">
        <v>4</v>
      </c>
      <c r="P451">
        <v>2</v>
      </c>
      <c r="Q451" t="str">
        <f>CONCATENATE(C451,E451,G451,I451)</f>
        <v>14</v>
      </c>
    </row>
    <row r="452" spans="1:17" x14ac:dyDescent="0.25">
      <c r="A452">
        <v>2797</v>
      </c>
      <c r="B452">
        <v>47.624165999999988</v>
      </c>
      <c r="C452" s="3">
        <v>1</v>
      </c>
      <c r="H452">
        <v>62.592034999999996</v>
      </c>
      <c r="I452" s="4">
        <v>4</v>
      </c>
      <c r="P452">
        <v>2</v>
      </c>
      <c r="Q452" t="str">
        <f>CONCATENATE(C452,E452,G452,I452)</f>
        <v>14</v>
      </c>
    </row>
    <row r="453" spans="1:17" x14ac:dyDescent="0.25">
      <c r="A453">
        <v>2798</v>
      </c>
      <c r="B453">
        <v>47.624165999999988</v>
      </c>
      <c r="C453" s="3">
        <v>1</v>
      </c>
      <c r="H453">
        <v>62.592034999999996</v>
      </c>
      <c r="I453" s="4">
        <v>4</v>
      </c>
      <c r="P453">
        <v>2</v>
      </c>
      <c r="Q453" t="str">
        <f>CONCATENATE(C453,E453,G453,I453)</f>
        <v>14</v>
      </c>
    </row>
    <row r="454" spans="1:17" x14ac:dyDescent="0.25">
      <c r="A454">
        <v>2799</v>
      </c>
      <c r="B454">
        <v>47.624165999999988</v>
      </c>
      <c r="C454" s="3">
        <v>1</v>
      </c>
      <c r="H454">
        <v>62.592034999999996</v>
      </c>
      <c r="I454" s="4">
        <v>4</v>
      </c>
      <c r="P454">
        <v>2</v>
      </c>
      <c r="Q454" t="str">
        <f>CONCATENATE(C454,E454,G454,I454)</f>
        <v>14</v>
      </c>
    </row>
    <row r="455" spans="1:17" x14ac:dyDescent="0.25">
      <c r="A455">
        <v>2800</v>
      </c>
      <c r="B455">
        <v>47.624165999999988</v>
      </c>
      <c r="C455" s="3">
        <v>1</v>
      </c>
      <c r="H455">
        <v>62.592034999999996</v>
      </c>
      <c r="I455" s="4">
        <v>4</v>
      </c>
      <c r="P455">
        <v>2</v>
      </c>
      <c r="Q455" t="str">
        <f>CONCATENATE(C455,E455,G455,I455)</f>
        <v>14</v>
      </c>
    </row>
    <row r="456" spans="1:17" x14ac:dyDescent="0.25">
      <c r="A456">
        <v>2801</v>
      </c>
      <c r="B456">
        <v>47.624165999999988</v>
      </c>
      <c r="C456" s="3">
        <v>1</v>
      </c>
      <c r="H456">
        <v>62.592034999999996</v>
      </c>
      <c r="I456" s="4">
        <v>4</v>
      </c>
      <c r="P456">
        <v>2</v>
      </c>
      <c r="Q456" t="str">
        <f>CONCATENATE(C456,E456,G456,I456)</f>
        <v>14</v>
      </c>
    </row>
    <row r="457" spans="1:17" x14ac:dyDescent="0.25">
      <c r="A457">
        <v>2802</v>
      </c>
      <c r="B457">
        <v>47.624165999999988</v>
      </c>
      <c r="C457" s="3">
        <v>1</v>
      </c>
      <c r="H457">
        <v>62.592034999999996</v>
      </c>
      <c r="I457" s="4">
        <v>4</v>
      </c>
      <c r="P457">
        <v>2</v>
      </c>
      <c r="Q457" t="str">
        <f>CONCATENATE(C457,E457,G457,I457)</f>
        <v>14</v>
      </c>
    </row>
    <row r="458" spans="1:17" x14ac:dyDescent="0.25">
      <c r="A458">
        <v>2803</v>
      </c>
      <c r="B458">
        <v>47.624165999999988</v>
      </c>
      <c r="C458" s="3">
        <v>1</v>
      </c>
      <c r="H458">
        <v>62.592034999999996</v>
      </c>
      <c r="I458" s="4">
        <v>4</v>
      </c>
      <c r="P458">
        <v>2</v>
      </c>
      <c r="Q458" t="str">
        <f>CONCATENATE(C458,E458,G458,I458)</f>
        <v>14</v>
      </c>
    </row>
    <row r="459" spans="1:17" x14ac:dyDescent="0.25">
      <c r="A459">
        <v>2804</v>
      </c>
      <c r="B459">
        <v>47.624165999999988</v>
      </c>
      <c r="C459" s="3">
        <v>1</v>
      </c>
      <c r="H459">
        <v>62.592034999999996</v>
      </c>
      <c r="I459" s="4">
        <v>4</v>
      </c>
      <c r="P459">
        <v>2</v>
      </c>
      <c r="Q459" t="str">
        <f>CONCATENATE(C459,E459,G459,I459)</f>
        <v>14</v>
      </c>
    </row>
    <row r="460" spans="1:17" x14ac:dyDescent="0.25">
      <c r="A460">
        <v>2805</v>
      </c>
      <c r="B460">
        <v>47.624165999999988</v>
      </c>
      <c r="C460" s="3">
        <v>1</v>
      </c>
      <c r="H460">
        <v>62.592034999999996</v>
      </c>
      <c r="I460" s="4">
        <v>4</v>
      </c>
      <c r="P460">
        <v>2</v>
      </c>
      <c r="Q460" t="str">
        <f>CONCATENATE(C460,E460,G460,I460)</f>
        <v>14</v>
      </c>
    </row>
    <row r="461" spans="1:17" x14ac:dyDescent="0.25">
      <c r="A461">
        <v>2806</v>
      </c>
      <c r="B461">
        <v>47.624165999999988</v>
      </c>
      <c r="C461" s="3">
        <v>1</v>
      </c>
      <c r="H461">
        <v>62.592034999999996</v>
      </c>
      <c r="I461" s="4">
        <v>4</v>
      </c>
      <c r="P461">
        <v>2</v>
      </c>
      <c r="Q461" t="str">
        <f>CONCATENATE(C461,E461,G461,I461)</f>
        <v>14</v>
      </c>
    </row>
    <row r="462" spans="1:17" x14ac:dyDescent="0.25">
      <c r="A462">
        <v>2807</v>
      </c>
      <c r="B462">
        <v>47.624165999999988</v>
      </c>
      <c r="C462" s="3">
        <v>1</v>
      </c>
      <c r="H462">
        <v>62.592034999999996</v>
      </c>
      <c r="I462" s="4">
        <v>4</v>
      </c>
      <c r="P462">
        <v>2</v>
      </c>
      <c r="Q462" t="str">
        <f>CONCATENATE(C462,E462,G462,I462)</f>
        <v>14</v>
      </c>
    </row>
    <row r="463" spans="1:17" x14ac:dyDescent="0.25">
      <c r="A463">
        <v>2808</v>
      </c>
      <c r="B463">
        <v>47.624165999999988</v>
      </c>
      <c r="C463" s="3">
        <v>1</v>
      </c>
      <c r="F463">
        <v>51.511593999999988</v>
      </c>
      <c r="G463" s="2">
        <v>3</v>
      </c>
      <c r="H463">
        <v>59.217039999999997</v>
      </c>
      <c r="I463" s="4">
        <v>4</v>
      </c>
      <c r="P463">
        <v>3</v>
      </c>
      <c r="Q463" t="str">
        <f>CONCATENATE(C463,E463,G463,I463)</f>
        <v>134</v>
      </c>
    </row>
    <row r="464" spans="1:17" x14ac:dyDescent="0.25">
      <c r="A464">
        <v>2809</v>
      </c>
      <c r="B464">
        <v>47.624165999999988</v>
      </c>
      <c r="C464" s="3">
        <v>1</v>
      </c>
      <c r="F464">
        <v>51.511593999999988</v>
      </c>
      <c r="G464" s="2">
        <v>3</v>
      </c>
      <c r="H464">
        <v>59.217039999999997</v>
      </c>
      <c r="I464" s="4">
        <v>4</v>
      </c>
      <c r="P464">
        <v>3</v>
      </c>
      <c r="Q464" t="str">
        <f>CONCATENATE(C464,E464,G464,I464)</f>
        <v>134</v>
      </c>
    </row>
    <row r="465" spans="1:17" x14ac:dyDescent="0.25">
      <c r="A465">
        <v>2810</v>
      </c>
      <c r="F465">
        <v>51.511593999999988</v>
      </c>
      <c r="G465" s="2">
        <v>3</v>
      </c>
      <c r="H465">
        <v>58.939293999999997</v>
      </c>
      <c r="I465" s="4">
        <v>4</v>
      </c>
      <c r="P465">
        <v>2</v>
      </c>
      <c r="Q465" t="str">
        <f>CONCATENATE(C465,E465,G465,I465)</f>
        <v>34</v>
      </c>
    </row>
    <row r="466" spans="1:17" x14ac:dyDescent="0.25">
      <c r="A466">
        <v>2811</v>
      </c>
      <c r="F466">
        <v>51.511593999999988</v>
      </c>
      <c r="G466" s="2">
        <v>3</v>
      </c>
      <c r="H466">
        <v>58.939293999999997</v>
      </c>
      <c r="I466" s="4">
        <v>4</v>
      </c>
      <c r="P466">
        <v>2</v>
      </c>
      <c r="Q466" t="str">
        <f>CONCATENATE(C466,E466,G466,I466)</f>
        <v>34</v>
      </c>
    </row>
    <row r="467" spans="1:17" x14ac:dyDescent="0.25">
      <c r="A467">
        <v>2812</v>
      </c>
      <c r="D467">
        <v>36.170109999999994</v>
      </c>
      <c r="E467" s="1">
        <v>2</v>
      </c>
      <c r="F467">
        <v>51.511593999999988</v>
      </c>
      <c r="G467" s="2">
        <v>3</v>
      </c>
      <c r="H467">
        <v>58.869886999999991</v>
      </c>
      <c r="I467" s="4">
        <v>4</v>
      </c>
      <c r="P467">
        <v>3</v>
      </c>
      <c r="Q467" t="str">
        <f>CONCATENATE(C467,E467,G467,I467)</f>
        <v>234</v>
      </c>
    </row>
    <row r="468" spans="1:17" x14ac:dyDescent="0.25">
      <c r="A468">
        <v>2813</v>
      </c>
      <c r="D468">
        <v>36.170109999999994</v>
      </c>
      <c r="E468" s="1">
        <v>2</v>
      </c>
      <c r="F468">
        <v>51.511593999999988</v>
      </c>
      <c r="G468" s="2">
        <v>3</v>
      </c>
      <c r="H468">
        <v>58.592252999999992</v>
      </c>
      <c r="I468" s="4">
        <v>4</v>
      </c>
      <c r="P468">
        <v>3</v>
      </c>
      <c r="Q468" t="str">
        <f>CONCATENATE(C468,E468,G468,I468)</f>
        <v>234</v>
      </c>
    </row>
    <row r="469" spans="1:17" x14ac:dyDescent="0.25">
      <c r="A469">
        <v>2814</v>
      </c>
      <c r="D469">
        <v>36.170109999999994</v>
      </c>
      <c r="E469" s="1">
        <v>2</v>
      </c>
      <c r="F469">
        <v>51.511593999999988</v>
      </c>
      <c r="G469" s="2">
        <v>3</v>
      </c>
      <c r="H469">
        <v>58.592252999999992</v>
      </c>
      <c r="I469" s="4">
        <v>4</v>
      </c>
      <c r="P469">
        <v>3</v>
      </c>
      <c r="Q469" t="str">
        <f>CONCATENATE(C469,E469,G469,I469)</f>
        <v>234</v>
      </c>
    </row>
    <row r="470" spans="1:17" x14ac:dyDescent="0.25">
      <c r="A470">
        <v>2815</v>
      </c>
      <c r="D470">
        <v>36.170109999999994</v>
      </c>
      <c r="E470" s="1">
        <v>2</v>
      </c>
      <c r="F470">
        <v>51.511593999999988</v>
      </c>
      <c r="G470" s="2">
        <v>3</v>
      </c>
      <c r="P470">
        <v>2</v>
      </c>
      <c r="Q470" t="str">
        <f>CONCATENATE(C470,E470,G470,I470)</f>
        <v>23</v>
      </c>
    </row>
    <row r="471" spans="1:17" x14ac:dyDescent="0.25">
      <c r="A471">
        <v>2816</v>
      </c>
      <c r="D471">
        <v>36.170109999999994</v>
      </c>
      <c r="E471" s="1">
        <v>2</v>
      </c>
      <c r="F471">
        <v>51.511593999999988</v>
      </c>
      <c r="G471" s="2">
        <v>3</v>
      </c>
      <c r="P471">
        <v>2</v>
      </c>
      <c r="Q471" t="str">
        <f>CONCATENATE(C471,E471,G471,I471)</f>
        <v>23</v>
      </c>
    </row>
    <row r="472" spans="1:17" x14ac:dyDescent="0.25">
      <c r="A472">
        <v>2817</v>
      </c>
      <c r="D472">
        <v>36.170109999999994</v>
      </c>
      <c r="E472" s="1">
        <v>2</v>
      </c>
      <c r="F472">
        <v>51.511593999999988</v>
      </c>
      <c r="G472" s="2">
        <v>3</v>
      </c>
      <c r="P472">
        <v>2</v>
      </c>
      <c r="Q472" t="str">
        <f>CONCATENATE(C472,E472,G472,I472)</f>
        <v>23</v>
      </c>
    </row>
    <row r="473" spans="1:17" x14ac:dyDescent="0.25">
      <c r="A473">
        <v>2818</v>
      </c>
      <c r="D473">
        <v>36.170109999999994</v>
      </c>
      <c r="E473" s="1">
        <v>2</v>
      </c>
      <c r="F473">
        <v>51.511593999999988</v>
      </c>
      <c r="G473" s="2">
        <v>3</v>
      </c>
      <c r="P473">
        <v>2</v>
      </c>
      <c r="Q473" t="str">
        <f>CONCATENATE(C473,E473,G473,I473)</f>
        <v>23</v>
      </c>
    </row>
    <row r="474" spans="1:17" x14ac:dyDescent="0.25">
      <c r="A474">
        <v>2819</v>
      </c>
      <c r="D474">
        <v>36.170109999999994</v>
      </c>
      <c r="E474" s="1">
        <v>2</v>
      </c>
      <c r="F474">
        <v>51.511593999999988</v>
      </c>
      <c r="G474" s="2">
        <v>3</v>
      </c>
      <c r="P474">
        <v>2</v>
      </c>
      <c r="Q474" t="str">
        <f>CONCATENATE(C474,E474,G474,I474)</f>
        <v>23</v>
      </c>
    </row>
    <row r="475" spans="1:17" x14ac:dyDescent="0.25">
      <c r="A475">
        <v>2820</v>
      </c>
      <c r="D475">
        <v>36.170109999999994</v>
      </c>
      <c r="E475" s="1">
        <v>2</v>
      </c>
      <c r="F475">
        <v>51.511593999999988</v>
      </c>
      <c r="G475" s="2">
        <v>3</v>
      </c>
      <c r="P475">
        <v>2</v>
      </c>
      <c r="Q475" t="str">
        <f>CONCATENATE(C475,E475,G475,I475)</f>
        <v>23</v>
      </c>
    </row>
    <row r="476" spans="1:17" x14ac:dyDescent="0.25">
      <c r="A476">
        <v>2821</v>
      </c>
      <c r="D476">
        <v>36.170109999999994</v>
      </c>
      <c r="E476" s="1">
        <v>2</v>
      </c>
      <c r="F476">
        <v>51.511593999999988</v>
      </c>
      <c r="G476" s="2">
        <v>3</v>
      </c>
      <c r="P476">
        <v>2</v>
      </c>
      <c r="Q476" t="str">
        <f>CONCATENATE(C476,E476,G476,I476)</f>
        <v>23</v>
      </c>
    </row>
    <row r="477" spans="1:17" x14ac:dyDescent="0.25">
      <c r="A477">
        <v>2822</v>
      </c>
      <c r="D477">
        <v>36.170109999999994</v>
      </c>
      <c r="E477" s="1">
        <v>2</v>
      </c>
      <c r="F477">
        <v>51.511593999999988</v>
      </c>
      <c r="G477" s="2">
        <v>3</v>
      </c>
      <c r="P477">
        <v>2</v>
      </c>
      <c r="Q477" t="str">
        <f>CONCATENATE(C477,E477,G477,I477)</f>
        <v>23</v>
      </c>
    </row>
    <row r="478" spans="1:17" x14ac:dyDescent="0.25">
      <c r="A478">
        <v>2823</v>
      </c>
      <c r="D478">
        <v>36.170109999999994</v>
      </c>
      <c r="E478" s="1">
        <v>2</v>
      </c>
      <c r="F478">
        <v>51.511593999999988</v>
      </c>
      <c r="G478" s="2">
        <v>3</v>
      </c>
      <c r="P478">
        <v>2</v>
      </c>
      <c r="Q478" t="str">
        <f>CONCATENATE(C478,E478,G478,I478)</f>
        <v>23</v>
      </c>
    </row>
    <row r="479" spans="1:17" x14ac:dyDescent="0.25">
      <c r="A479">
        <v>2824</v>
      </c>
      <c r="D479">
        <v>36.170109999999994</v>
      </c>
      <c r="E479" s="1">
        <v>2</v>
      </c>
      <c r="F479">
        <v>51.095030999999992</v>
      </c>
      <c r="G479" s="2">
        <v>3</v>
      </c>
      <c r="P479">
        <v>2</v>
      </c>
      <c r="Q479" t="str">
        <f>CONCATENATE(C479,E479,G479,I479)</f>
        <v>23</v>
      </c>
    </row>
    <row r="480" spans="1:17" x14ac:dyDescent="0.25">
      <c r="A480">
        <v>2825</v>
      </c>
      <c r="D480">
        <v>36.170109999999994</v>
      </c>
      <c r="E480" s="1">
        <v>2</v>
      </c>
      <c r="F480">
        <v>51.095030999999992</v>
      </c>
      <c r="G480" s="2">
        <v>3</v>
      </c>
      <c r="P480">
        <v>2</v>
      </c>
      <c r="Q480" t="str">
        <f>CONCATENATE(C480,E480,G480,I480)</f>
        <v>23</v>
      </c>
    </row>
    <row r="481" spans="1:17" x14ac:dyDescent="0.25">
      <c r="A481">
        <v>2826</v>
      </c>
      <c r="D481">
        <v>36.170109999999994</v>
      </c>
      <c r="E481" s="1">
        <v>2</v>
      </c>
      <c r="F481">
        <v>51.095030999999992</v>
      </c>
      <c r="G481" s="2">
        <v>3</v>
      </c>
      <c r="P481">
        <v>2</v>
      </c>
      <c r="Q481" t="str">
        <f>CONCATENATE(C481,E481,G481,I481)</f>
        <v>23</v>
      </c>
    </row>
    <row r="482" spans="1:17" x14ac:dyDescent="0.25">
      <c r="A482">
        <v>2827</v>
      </c>
      <c r="D482">
        <v>36.170109999999994</v>
      </c>
      <c r="E482" s="1">
        <v>2</v>
      </c>
      <c r="F482">
        <v>51.095030999999992</v>
      </c>
      <c r="G482" s="2">
        <v>3</v>
      </c>
      <c r="P482">
        <v>2</v>
      </c>
      <c r="Q482" t="str">
        <f>CONCATENATE(C482,E482,G482,I482)</f>
        <v>23</v>
      </c>
    </row>
    <row r="483" spans="1:17" x14ac:dyDescent="0.25">
      <c r="A483">
        <v>2828</v>
      </c>
      <c r="D483">
        <v>36.170109999999994</v>
      </c>
      <c r="E483" s="1">
        <v>2</v>
      </c>
      <c r="F483">
        <v>51.025622999999996</v>
      </c>
      <c r="G483" s="2">
        <v>3</v>
      </c>
      <c r="P483">
        <v>2</v>
      </c>
      <c r="Q483" t="str">
        <f>CONCATENATE(C483,E483,G483,I483)</f>
        <v>23</v>
      </c>
    </row>
    <row r="484" spans="1:17" x14ac:dyDescent="0.25">
      <c r="A484">
        <v>2829</v>
      </c>
      <c r="D484">
        <v>36.170109999999994</v>
      </c>
      <c r="E484" s="1">
        <v>2</v>
      </c>
      <c r="F484">
        <v>51.025622999999996</v>
      </c>
      <c r="G484" s="2">
        <v>3</v>
      </c>
      <c r="P484">
        <v>2</v>
      </c>
      <c r="Q484" t="str">
        <f>CONCATENATE(C484,E484,G484,I484)</f>
        <v>23</v>
      </c>
    </row>
    <row r="485" spans="1:17" x14ac:dyDescent="0.25">
      <c r="A485">
        <v>2830</v>
      </c>
      <c r="D485">
        <v>36.170109999999994</v>
      </c>
      <c r="E485" s="1">
        <v>2</v>
      </c>
      <c r="F485">
        <v>51.025622999999996</v>
      </c>
      <c r="G485" s="2">
        <v>3</v>
      </c>
      <c r="P485">
        <v>2</v>
      </c>
      <c r="Q485" t="str">
        <f>CONCATENATE(C485,E485,G485,I485)</f>
        <v>23</v>
      </c>
    </row>
    <row r="486" spans="1:17" x14ac:dyDescent="0.25">
      <c r="A486">
        <v>2831</v>
      </c>
      <c r="D486">
        <v>36.170109999999994</v>
      </c>
      <c r="E486" s="1">
        <v>2</v>
      </c>
      <c r="F486">
        <v>51.025622999999996</v>
      </c>
      <c r="G486" s="2">
        <v>3</v>
      </c>
      <c r="P486">
        <v>2</v>
      </c>
      <c r="Q486" t="str">
        <f>CONCATENATE(C486,E486,G486,I486)</f>
        <v>23</v>
      </c>
    </row>
    <row r="487" spans="1:17" x14ac:dyDescent="0.25">
      <c r="A487">
        <v>2832</v>
      </c>
      <c r="D487">
        <v>36.170109999999994</v>
      </c>
      <c r="E487" s="1">
        <v>2</v>
      </c>
      <c r="P487">
        <v>1</v>
      </c>
      <c r="Q487" t="str">
        <f>CONCATENATE(C487,E487,G487,I487)</f>
        <v>2</v>
      </c>
    </row>
    <row r="488" spans="1:17" x14ac:dyDescent="0.25">
      <c r="A488">
        <v>2833</v>
      </c>
      <c r="B488">
        <v>25.410244999999996</v>
      </c>
      <c r="C488" s="3">
        <v>1</v>
      </c>
      <c r="P488">
        <v>1</v>
      </c>
      <c r="Q488" t="str">
        <f>CONCATENATE(C488,E488,G488,I488)</f>
        <v>1</v>
      </c>
    </row>
    <row r="489" spans="1:17" x14ac:dyDescent="0.25">
      <c r="A489">
        <v>2834</v>
      </c>
      <c r="B489">
        <v>25.410244999999996</v>
      </c>
      <c r="C489" s="3">
        <v>1</v>
      </c>
      <c r="H489">
        <v>39.918719999999993</v>
      </c>
      <c r="I489" s="4">
        <v>4</v>
      </c>
      <c r="P489">
        <v>2</v>
      </c>
      <c r="Q489" t="str">
        <f>CONCATENATE(C489,E489,G489,I489)</f>
        <v>14</v>
      </c>
    </row>
    <row r="490" spans="1:17" x14ac:dyDescent="0.25">
      <c r="A490">
        <v>2835</v>
      </c>
      <c r="B490">
        <v>25.410244999999996</v>
      </c>
      <c r="C490" s="3">
        <v>1</v>
      </c>
      <c r="H490">
        <v>39.918719999999993</v>
      </c>
      <c r="I490" s="4">
        <v>4</v>
      </c>
      <c r="P490">
        <v>2</v>
      </c>
      <c r="Q490" t="str">
        <f>CONCATENATE(C490,E490,G490,I490)</f>
        <v>14</v>
      </c>
    </row>
    <row r="491" spans="1:17" x14ac:dyDescent="0.25">
      <c r="A491">
        <v>2836</v>
      </c>
      <c r="B491">
        <v>25.410244999999996</v>
      </c>
      <c r="C491" s="3">
        <v>1</v>
      </c>
      <c r="H491">
        <v>39.918719999999993</v>
      </c>
      <c r="I491" s="4">
        <v>4</v>
      </c>
      <c r="P491">
        <v>2</v>
      </c>
      <c r="Q491" t="str">
        <f>CONCATENATE(C491,E491,G491,I491)</f>
        <v>14</v>
      </c>
    </row>
    <row r="492" spans="1:17" x14ac:dyDescent="0.25">
      <c r="A492">
        <v>2837</v>
      </c>
      <c r="B492">
        <v>25.410244999999996</v>
      </c>
      <c r="C492" s="3">
        <v>1</v>
      </c>
      <c r="H492">
        <v>39.918719999999993</v>
      </c>
      <c r="I492" s="4">
        <v>4</v>
      </c>
      <c r="P492">
        <v>2</v>
      </c>
      <c r="Q492" t="str">
        <f>CONCATENATE(C492,E492,G492,I492)</f>
        <v>14</v>
      </c>
    </row>
    <row r="493" spans="1:17" x14ac:dyDescent="0.25">
      <c r="A493">
        <v>2838</v>
      </c>
      <c r="B493">
        <v>25.410244999999996</v>
      </c>
      <c r="C493" s="3">
        <v>1</v>
      </c>
      <c r="H493">
        <v>39.918719999999993</v>
      </c>
      <c r="I493" s="4">
        <v>4</v>
      </c>
      <c r="P493">
        <v>2</v>
      </c>
      <c r="Q493" t="str">
        <f>CONCATENATE(C493,E493,G493,I493)</f>
        <v>14</v>
      </c>
    </row>
    <row r="494" spans="1:17" x14ac:dyDescent="0.25">
      <c r="A494">
        <v>2839</v>
      </c>
      <c r="B494">
        <v>25.410244999999996</v>
      </c>
      <c r="C494" s="3">
        <v>1</v>
      </c>
      <c r="H494">
        <v>39.918719999999993</v>
      </c>
      <c r="I494" s="4">
        <v>4</v>
      </c>
      <c r="P494">
        <v>2</v>
      </c>
      <c r="Q494" t="str">
        <f>CONCATENATE(C494,E494,G494,I494)</f>
        <v>14</v>
      </c>
    </row>
    <row r="495" spans="1:17" x14ac:dyDescent="0.25">
      <c r="A495">
        <v>2840</v>
      </c>
      <c r="B495">
        <v>25.410244999999996</v>
      </c>
      <c r="C495" s="3">
        <v>1</v>
      </c>
      <c r="H495">
        <v>39.918719999999993</v>
      </c>
      <c r="I495" s="4">
        <v>4</v>
      </c>
      <c r="P495">
        <v>2</v>
      </c>
      <c r="Q495" t="str">
        <f>CONCATENATE(C495,E495,G495,I495)</f>
        <v>14</v>
      </c>
    </row>
    <row r="496" spans="1:17" x14ac:dyDescent="0.25">
      <c r="A496">
        <v>2841</v>
      </c>
      <c r="B496">
        <v>25.410244999999996</v>
      </c>
      <c r="C496" s="3">
        <v>1</v>
      </c>
      <c r="H496">
        <v>39.918719999999993</v>
      </c>
      <c r="I496" s="4">
        <v>4</v>
      </c>
      <c r="P496">
        <v>2</v>
      </c>
      <c r="Q496" t="str">
        <f>CONCATENATE(C496,E496,G496,I496)</f>
        <v>14</v>
      </c>
    </row>
    <row r="497" spans="1:17" x14ac:dyDescent="0.25">
      <c r="A497">
        <v>2842</v>
      </c>
      <c r="B497">
        <v>25.410244999999996</v>
      </c>
      <c r="C497" s="3">
        <v>1</v>
      </c>
      <c r="H497">
        <v>39.918719999999993</v>
      </c>
      <c r="I497" s="4">
        <v>4</v>
      </c>
      <c r="P497">
        <v>2</v>
      </c>
      <c r="Q497" t="str">
        <f>CONCATENATE(C497,E497,G497,I497)</f>
        <v>14</v>
      </c>
    </row>
    <row r="498" spans="1:17" x14ac:dyDescent="0.25">
      <c r="A498">
        <v>2843</v>
      </c>
      <c r="B498">
        <v>25.410244999999996</v>
      </c>
      <c r="C498" s="3">
        <v>1</v>
      </c>
      <c r="H498">
        <v>39.918719999999993</v>
      </c>
      <c r="I498" s="4">
        <v>4</v>
      </c>
      <c r="P498">
        <v>2</v>
      </c>
      <c r="Q498" t="str">
        <f>CONCATENATE(C498,E498,G498,I498)</f>
        <v>14</v>
      </c>
    </row>
    <row r="499" spans="1:17" x14ac:dyDescent="0.25">
      <c r="A499">
        <v>2844</v>
      </c>
      <c r="B499">
        <v>25.410244999999996</v>
      </c>
      <c r="C499" s="3">
        <v>1</v>
      </c>
      <c r="H499">
        <v>39.918719999999993</v>
      </c>
      <c r="I499" s="4">
        <v>4</v>
      </c>
      <c r="P499">
        <v>2</v>
      </c>
      <c r="Q499" t="str">
        <f>CONCATENATE(C499,E499,G499,I499)</f>
        <v>14</v>
      </c>
    </row>
    <row r="500" spans="1:17" x14ac:dyDescent="0.25">
      <c r="A500">
        <v>2845</v>
      </c>
      <c r="B500">
        <v>25.410244999999996</v>
      </c>
      <c r="C500" s="3">
        <v>1</v>
      </c>
      <c r="H500">
        <v>39.918719999999993</v>
      </c>
      <c r="I500" s="4">
        <v>4</v>
      </c>
      <c r="P500">
        <v>2</v>
      </c>
      <c r="Q500" t="str">
        <f>CONCATENATE(C500,E500,G500,I500)</f>
        <v>14</v>
      </c>
    </row>
    <row r="501" spans="1:17" x14ac:dyDescent="0.25">
      <c r="A501">
        <v>2846</v>
      </c>
      <c r="B501">
        <v>25.410244999999996</v>
      </c>
      <c r="C501" s="3">
        <v>1</v>
      </c>
      <c r="H501">
        <v>39.918719999999993</v>
      </c>
      <c r="I501" s="4">
        <v>4</v>
      </c>
      <c r="P501">
        <v>2</v>
      </c>
      <c r="Q501" t="str">
        <f>CONCATENATE(C501,E501,G501,I501)</f>
        <v>14</v>
      </c>
    </row>
    <row r="502" spans="1:17" x14ac:dyDescent="0.25">
      <c r="A502">
        <v>2847</v>
      </c>
      <c r="J502">
        <v>7.5002039999999965</v>
      </c>
      <c r="K502" t="s">
        <v>22</v>
      </c>
      <c r="Q502" t="str">
        <f>CONCATENATE(C502,E502,G502,I502)</f>
        <v/>
      </c>
    </row>
    <row r="503" spans="1:17" x14ac:dyDescent="0.25">
      <c r="A503">
        <v>3685</v>
      </c>
      <c r="Q503" t="str">
        <f>CONCATENATE(C503,E503,G503,I503)</f>
        <v/>
      </c>
    </row>
    <row r="504" spans="1:17" x14ac:dyDescent="0.25">
      <c r="A504">
        <v>3686</v>
      </c>
      <c r="Q504" t="str">
        <f>CONCATENATE(C504,E504,G504,I504)</f>
        <v/>
      </c>
    </row>
    <row r="505" spans="1:17" x14ac:dyDescent="0.25">
      <c r="A505">
        <v>3687</v>
      </c>
      <c r="J505">
        <v>210.54795000000001</v>
      </c>
      <c r="K505" t="s">
        <v>22</v>
      </c>
      <c r="Q505" t="str">
        <f>CONCATENATE(C505,E505,G505,I505)</f>
        <v/>
      </c>
    </row>
    <row r="506" spans="1:17" x14ac:dyDescent="0.25">
      <c r="A506">
        <v>3688</v>
      </c>
      <c r="Q506" t="str">
        <f>CONCATENATE(C506,E506,G506,I506)</f>
        <v/>
      </c>
    </row>
    <row r="507" spans="1:17" x14ac:dyDescent="0.25">
      <c r="A507">
        <v>3689</v>
      </c>
      <c r="Q507" t="str">
        <f>CONCATENATE(C507,E507,G507,I507)</f>
        <v/>
      </c>
    </row>
    <row r="508" spans="1:17" x14ac:dyDescent="0.25">
      <c r="A508">
        <v>3690</v>
      </c>
      <c r="Q508" t="str">
        <f>CONCATENATE(C508,E508,G508,I508)</f>
        <v/>
      </c>
    </row>
    <row r="509" spans="1:17" x14ac:dyDescent="0.25">
      <c r="A509">
        <v>3691</v>
      </c>
      <c r="Q509" t="str">
        <f>CONCATENATE(C509,E509,G509,I509)</f>
        <v/>
      </c>
    </row>
    <row r="510" spans="1:17" x14ac:dyDescent="0.25">
      <c r="A510">
        <v>3692</v>
      </c>
      <c r="Q510" t="str">
        <f>CONCATENATE(C510,E510,G510,I510)</f>
        <v/>
      </c>
    </row>
    <row r="511" spans="1:17" x14ac:dyDescent="0.25">
      <c r="A511">
        <v>3693</v>
      </c>
      <c r="Q511" t="str">
        <f>CONCATENATE(C511,E511,G511,I511)</f>
        <v/>
      </c>
    </row>
    <row r="512" spans="1:17" x14ac:dyDescent="0.25">
      <c r="A512">
        <v>3694</v>
      </c>
      <c r="Q512" t="str">
        <f>CONCATENATE(C512,E512,G512,I512)</f>
        <v/>
      </c>
    </row>
    <row r="513" spans="1:17" x14ac:dyDescent="0.25">
      <c r="A513">
        <v>3695</v>
      </c>
      <c r="Q513" t="str">
        <f>CONCATENATE(C513,E513,G513,I513)</f>
        <v/>
      </c>
    </row>
    <row r="514" spans="1:17" x14ac:dyDescent="0.25">
      <c r="A514">
        <v>3696</v>
      </c>
      <c r="D514">
        <v>220.84910500000001</v>
      </c>
      <c r="E514" s="1">
        <v>2</v>
      </c>
      <c r="F514">
        <v>233.68024800000001</v>
      </c>
      <c r="G514" s="2">
        <v>3</v>
      </c>
      <c r="P514">
        <v>2</v>
      </c>
      <c r="Q514" t="str">
        <f>CONCATENATE(C514,E514,G514,I514)</f>
        <v>23</v>
      </c>
    </row>
    <row r="515" spans="1:17" x14ac:dyDescent="0.25">
      <c r="A515">
        <v>3697</v>
      </c>
      <c r="D515">
        <v>220.84910500000001</v>
      </c>
      <c r="E515" s="1">
        <v>2</v>
      </c>
      <c r="F515">
        <v>233.68024800000001</v>
      </c>
      <c r="G515" s="2">
        <v>3</v>
      </c>
      <c r="P515">
        <v>2</v>
      </c>
      <c r="Q515" t="str">
        <f>CONCATENATE(C515,E515,G515,I515)</f>
        <v>23</v>
      </c>
    </row>
    <row r="516" spans="1:17" x14ac:dyDescent="0.25">
      <c r="A516">
        <v>3698</v>
      </c>
      <c r="D516">
        <v>220.84910500000001</v>
      </c>
      <c r="E516" s="1">
        <v>2</v>
      </c>
      <c r="F516">
        <v>233.68024800000001</v>
      </c>
      <c r="G516" s="2">
        <v>3</v>
      </c>
      <c r="P516">
        <v>2</v>
      </c>
      <c r="Q516" t="str">
        <f>CONCATENATE(C516,E516,G516,I516)</f>
        <v>23</v>
      </c>
    </row>
    <row r="517" spans="1:17" x14ac:dyDescent="0.25">
      <c r="A517">
        <v>3699</v>
      </c>
      <c r="D517">
        <v>220.84910500000001</v>
      </c>
      <c r="E517" s="1">
        <v>2</v>
      </c>
      <c r="F517">
        <v>233.68024800000001</v>
      </c>
      <c r="G517" s="2">
        <v>3</v>
      </c>
      <c r="P517">
        <v>2</v>
      </c>
      <c r="Q517" t="str">
        <f>CONCATENATE(C517,E517,G517,I517)</f>
        <v>23</v>
      </c>
    </row>
    <row r="518" spans="1:17" x14ac:dyDescent="0.25">
      <c r="A518">
        <v>3700</v>
      </c>
      <c r="D518">
        <v>220.84910500000001</v>
      </c>
      <c r="E518" s="1">
        <v>2</v>
      </c>
      <c r="F518">
        <v>233.68024800000001</v>
      </c>
      <c r="G518" s="2">
        <v>3</v>
      </c>
      <c r="P518">
        <v>2</v>
      </c>
      <c r="Q518" t="str">
        <f>CONCATENATE(C518,E518,G518,I518)</f>
        <v>23</v>
      </c>
    </row>
    <row r="519" spans="1:17" x14ac:dyDescent="0.25">
      <c r="A519">
        <v>3701</v>
      </c>
      <c r="D519">
        <v>220.84910500000001</v>
      </c>
      <c r="E519" s="1">
        <v>2</v>
      </c>
      <c r="F519">
        <v>233.68024800000001</v>
      </c>
      <c r="G519" s="2">
        <v>3</v>
      </c>
      <c r="P519">
        <v>2</v>
      </c>
      <c r="Q519" t="str">
        <f>CONCATENATE(C519,E519,G519,I519)</f>
        <v>23</v>
      </c>
    </row>
    <row r="520" spans="1:17" x14ac:dyDescent="0.25">
      <c r="A520">
        <v>3702</v>
      </c>
      <c r="D520">
        <v>220.84910500000001</v>
      </c>
      <c r="E520" s="1">
        <v>2</v>
      </c>
      <c r="F520">
        <v>233.68024800000001</v>
      </c>
      <c r="G520" s="2">
        <v>3</v>
      </c>
      <c r="P520">
        <v>2</v>
      </c>
      <c r="Q520" t="str">
        <f>CONCATENATE(C520,E520,G520,I520)</f>
        <v>23</v>
      </c>
    </row>
    <row r="521" spans="1:17" x14ac:dyDescent="0.25">
      <c r="A521">
        <v>3703</v>
      </c>
      <c r="D521">
        <v>220.84910500000001</v>
      </c>
      <c r="E521" s="1">
        <v>2</v>
      </c>
      <c r="F521">
        <v>233.68024800000001</v>
      </c>
      <c r="G521" s="2">
        <v>3</v>
      </c>
      <c r="P521">
        <v>2</v>
      </c>
      <c r="Q521" t="str">
        <f>CONCATENATE(C521,E521,G521,I521)</f>
        <v>23</v>
      </c>
    </row>
    <row r="522" spans="1:17" x14ac:dyDescent="0.25">
      <c r="A522">
        <v>3704</v>
      </c>
      <c r="D522">
        <v>220.84910500000001</v>
      </c>
      <c r="E522" s="1">
        <v>2</v>
      </c>
      <c r="F522">
        <v>233.68024800000001</v>
      </c>
      <c r="G522" s="2">
        <v>3</v>
      </c>
      <c r="P522">
        <v>2</v>
      </c>
      <c r="Q522" t="str">
        <f>CONCATENATE(C522,E522,G522,I522)</f>
        <v>23</v>
      </c>
    </row>
    <row r="523" spans="1:17" x14ac:dyDescent="0.25">
      <c r="A523">
        <v>3705</v>
      </c>
      <c r="D523">
        <v>220.84910500000001</v>
      </c>
      <c r="E523" s="1">
        <v>2</v>
      </c>
      <c r="F523">
        <v>233.68024800000001</v>
      </c>
      <c r="G523" s="2">
        <v>3</v>
      </c>
      <c r="P523">
        <v>2</v>
      </c>
      <c r="Q523" t="str">
        <f>CONCATENATE(C523,E523,G523,I523)</f>
        <v>23</v>
      </c>
    </row>
    <row r="524" spans="1:17" x14ac:dyDescent="0.25">
      <c r="A524">
        <v>3706</v>
      </c>
      <c r="D524">
        <v>220.84910500000001</v>
      </c>
      <c r="E524" s="1">
        <v>2</v>
      </c>
      <c r="F524">
        <v>233.68024800000001</v>
      </c>
      <c r="G524" s="2">
        <v>3</v>
      </c>
      <c r="P524">
        <v>2</v>
      </c>
      <c r="Q524" t="str">
        <f>CONCATENATE(C524,E524,G524,I524)</f>
        <v>23</v>
      </c>
    </row>
    <row r="525" spans="1:17" x14ac:dyDescent="0.25">
      <c r="A525">
        <v>3707</v>
      </c>
      <c r="D525">
        <v>220.84910500000001</v>
      </c>
      <c r="E525" s="1">
        <v>2</v>
      </c>
      <c r="F525">
        <v>233.68024800000001</v>
      </c>
      <c r="G525" s="2">
        <v>3</v>
      </c>
      <c r="P525">
        <v>2</v>
      </c>
      <c r="Q525" t="str">
        <f>CONCATENATE(C525,E525,G525,I525)</f>
        <v>23</v>
      </c>
    </row>
    <row r="526" spans="1:17" x14ac:dyDescent="0.25">
      <c r="A526">
        <v>3708</v>
      </c>
      <c r="D526">
        <v>220.84910500000001</v>
      </c>
      <c r="E526" s="1">
        <v>2</v>
      </c>
      <c r="F526">
        <v>233.68024800000001</v>
      </c>
      <c r="G526" s="2">
        <v>3</v>
      </c>
      <c r="P526">
        <v>2</v>
      </c>
      <c r="Q526" t="str">
        <f>CONCATENATE(C526,E526,G526,I526)</f>
        <v>23</v>
      </c>
    </row>
    <row r="527" spans="1:17" x14ac:dyDescent="0.25">
      <c r="A527">
        <v>3709</v>
      </c>
      <c r="D527">
        <v>220.84910500000001</v>
      </c>
      <c r="E527" s="1">
        <v>2</v>
      </c>
      <c r="F527">
        <v>233.68024800000001</v>
      </c>
      <c r="G527" s="2">
        <v>3</v>
      </c>
      <c r="P527">
        <v>2</v>
      </c>
      <c r="Q527" t="str">
        <f>CONCATENATE(C527,E527,G527,I527)</f>
        <v>23</v>
      </c>
    </row>
    <row r="528" spans="1:17" x14ac:dyDescent="0.25">
      <c r="A528">
        <v>3710</v>
      </c>
      <c r="D528">
        <v>220.84910500000001</v>
      </c>
      <c r="E528" s="1">
        <v>2</v>
      </c>
      <c r="F528">
        <v>233.68024800000001</v>
      </c>
      <c r="G528" s="2">
        <v>3</v>
      </c>
      <c r="P528">
        <v>2</v>
      </c>
      <c r="Q528" t="str">
        <f>CONCATENATE(C528,E528,G528,I528)</f>
        <v>23</v>
      </c>
    </row>
    <row r="529" spans="1:17" x14ac:dyDescent="0.25">
      <c r="A529">
        <v>3711</v>
      </c>
      <c r="D529">
        <v>220.84910500000001</v>
      </c>
      <c r="E529" s="1">
        <v>2</v>
      </c>
      <c r="F529">
        <v>233.68024800000001</v>
      </c>
      <c r="G529" s="2">
        <v>3</v>
      </c>
      <c r="P529">
        <v>2</v>
      </c>
      <c r="Q529" t="str">
        <f>CONCATENATE(C529,E529,G529,I529)</f>
        <v>23</v>
      </c>
    </row>
    <row r="530" spans="1:17" x14ac:dyDescent="0.25">
      <c r="A530">
        <v>3712</v>
      </c>
      <c r="D530">
        <v>220.84910500000001</v>
      </c>
      <c r="E530" s="1">
        <v>2</v>
      </c>
      <c r="F530">
        <v>233.68024800000001</v>
      </c>
      <c r="G530" s="2">
        <v>3</v>
      </c>
      <c r="P530">
        <v>2</v>
      </c>
      <c r="Q530" t="str">
        <f>CONCATENATE(C530,E530,G530,I530)</f>
        <v>23</v>
      </c>
    </row>
    <row r="531" spans="1:17" x14ac:dyDescent="0.25">
      <c r="A531">
        <v>3713</v>
      </c>
      <c r="D531">
        <v>220.84910500000001</v>
      </c>
      <c r="E531" s="1">
        <v>2</v>
      </c>
      <c r="F531">
        <v>233.68024800000001</v>
      </c>
      <c r="G531" s="2">
        <v>3</v>
      </c>
      <c r="P531">
        <v>2</v>
      </c>
      <c r="Q531" t="str">
        <f>CONCATENATE(C531,E531,G531,I531)</f>
        <v>23</v>
      </c>
    </row>
    <row r="532" spans="1:17" x14ac:dyDescent="0.25">
      <c r="A532">
        <v>3714</v>
      </c>
      <c r="D532">
        <v>220.84910500000001</v>
      </c>
      <c r="E532" s="1">
        <v>2</v>
      </c>
      <c r="F532">
        <v>233.49953399999998</v>
      </c>
      <c r="G532" s="2">
        <v>3</v>
      </c>
      <c r="P532">
        <v>2</v>
      </c>
      <c r="Q532" t="str">
        <f>CONCATENATE(C532,E532,G532,I532)</f>
        <v>23</v>
      </c>
    </row>
    <row r="533" spans="1:17" x14ac:dyDescent="0.25">
      <c r="A533">
        <v>3715</v>
      </c>
      <c r="D533">
        <v>220.84910500000001</v>
      </c>
      <c r="E533" s="1">
        <v>2</v>
      </c>
      <c r="F533">
        <v>233.37908899999999</v>
      </c>
      <c r="G533" s="2">
        <v>3</v>
      </c>
      <c r="P533">
        <v>2</v>
      </c>
      <c r="Q533" t="str">
        <f>CONCATENATE(C533,E533,G533,I533)</f>
        <v>23</v>
      </c>
    </row>
    <row r="534" spans="1:17" x14ac:dyDescent="0.25">
      <c r="A534">
        <v>3716</v>
      </c>
      <c r="D534">
        <v>220.84910500000001</v>
      </c>
      <c r="E534" s="1">
        <v>2</v>
      </c>
      <c r="F534">
        <v>233.37908899999999</v>
      </c>
      <c r="G534" s="2">
        <v>3</v>
      </c>
      <c r="P534">
        <v>2</v>
      </c>
      <c r="Q534" t="str">
        <f>CONCATENATE(C534,E534,G534,I534)</f>
        <v>23</v>
      </c>
    </row>
    <row r="535" spans="1:17" x14ac:dyDescent="0.25">
      <c r="A535">
        <v>3717</v>
      </c>
      <c r="B535">
        <v>212.897323</v>
      </c>
      <c r="C535" s="3">
        <v>1</v>
      </c>
      <c r="D535">
        <v>220.84910500000001</v>
      </c>
      <c r="E535" s="1">
        <v>2</v>
      </c>
      <c r="F535">
        <v>233.258647</v>
      </c>
      <c r="G535" s="2">
        <v>3</v>
      </c>
      <c r="P535">
        <v>3</v>
      </c>
      <c r="Q535" t="str">
        <f>CONCATENATE(C535,E535,G535,I535)</f>
        <v>123</v>
      </c>
    </row>
    <row r="536" spans="1:17" x14ac:dyDescent="0.25">
      <c r="A536">
        <v>3718</v>
      </c>
      <c r="B536">
        <v>212.897323</v>
      </c>
      <c r="C536" s="3">
        <v>1</v>
      </c>
      <c r="F536">
        <v>233.258647</v>
      </c>
      <c r="G536" s="2">
        <v>3</v>
      </c>
      <c r="H536">
        <v>224.10204199999998</v>
      </c>
      <c r="I536" s="4">
        <v>4</v>
      </c>
      <c r="P536">
        <v>3</v>
      </c>
      <c r="Q536" t="str">
        <f>CONCATENATE(C536,E536,G536,I536)</f>
        <v>134</v>
      </c>
    </row>
    <row r="537" spans="1:17" x14ac:dyDescent="0.25">
      <c r="A537">
        <v>3719</v>
      </c>
      <c r="B537">
        <v>212.897323</v>
      </c>
      <c r="C537" s="3">
        <v>1</v>
      </c>
      <c r="F537">
        <v>233.19837899999999</v>
      </c>
      <c r="G537" s="2">
        <v>3</v>
      </c>
      <c r="H537">
        <v>224.10204199999998</v>
      </c>
      <c r="I537" s="4">
        <v>4</v>
      </c>
      <c r="P537">
        <v>3</v>
      </c>
      <c r="Q537" t="str">
        <f>CONCATENATE(C537,E537,G537,I537)</f>
        <v>134</v>
      </c>
    </row>
    <row r="538" spans="1:17" x14ac:dyDescent="0.25">
      <c r="A538">
        <v>3720</v>
      </c>
      <c r="B538">
        <v>212.897323</v>
      </c>
      <c r="C538" s="3">
        <v>1</v>
      </c>
      <c r="H538">
        <v>224.10204199999998</v>
      </c>
      <c r="I538" s="4">
        <v>4</v>
      </c>
      <c r="P538">
        <v>2</v>
      </c>
      <c r="Q538" t="str">
        <f>CONCATENATE(C538,E538,G538,I538)</f>
        <v>14</v>
      </c>
    </row>
    <row r="539" spans="1:17" x14ac:dyDescent="0.25">
      <c r="A539">
        <v>3721</v>
      </c>
      <c r="B539">
        <v>212.897323</v>
      </c>
      <c r="C539" s="3">
        <v>1</v>
      </c>
      <c r="H539">
        <v>224.10204199999998</v>
      </c>
      <c r="I539" s="4">
        <v>4</v>
      </c>
      <c r="P539">
        <v>2</v>
      </c>
      <c r="Q539" t="str">
        <f>CONCATENATE(C539,E539,G539,I539)</f>
        <v>14</v>
      </c>
    </row>
    <row r="540" spans="1:17" x14ac:dyDescent="0.25">
      <c r="A540">
        <v>3722</v>
      </c>
      <c r="B540">
        <v>212.897323</v>
      </c>
      <c r="C540" s="3">
        <v>1</v>
      </c>
      <c r="H540">
        <v>224.10204199999998</v>
      </c>
      <c r="I540" s="4">
        <v>4</v>
      </c>
      <c r="P540">
        <v>2</v>
      </c>
      <c r="Q540" t="str">
        <f>CONCATENATE(C540,E540,G540,I540)</f>
        <v>14</v>
      </c>
    </row>
    <row r="541" spans="1:17" x14ac:dyDescent="0.25">
      <c r="A541">
        <v>3723</v>
      </c>
      <c r="B541">
        <v>212.897323</v>
      </c>
      <c r="C541" s="3">
        <v>1</v>
      </c>
      <c r="H541">
        <v>224.10204199999998</v>
      </c>
      <c r="I541" s="4">
        <v>4</v>
      </c>
      <c r="P541">
        <v>2</v>
      </c>
      <c r="Q541" t="str">
        <f>CONCATENATE(C541,E541,G541,I541)</f>
        <v>14</v>
      </c>
    </row>
    <row r="542" spans="1:17" x14ac:dyDescent="0.25">
      <c r="A542">
        <v>3724</v>
      </c>
      <c r="B542">
        <v>212.897323</v>
      </c>
      <c r="C542" s="3">
        <v>1</v>
      </c>
      <c r="H542">
        <v>224.10204199999998</v>
      </c>
      <c r="I542" s="4">
        <v>4</v>
      </c>
      <c r="P542">
        <v>2</v>
      </c>
      <c r="Q542" t="str">
        <f>CONCATENATE(C542,E542,G542,I542)</f>
        <v>14</v>
      </c>
    </row>
    <row r="543" spans="1:17" x14ac:dyDescent="0.25">
      <c r="A543">
        <v>3725</v>
      </c>
      <c r="B543">
        <v>212.897323</v>
      </c>
      <c r="C543" s="3">
        <v>1</v>
      </c>
      <c r="H543">
        <v>224.10204199999998</v>
      </c>
      <c r="I543" s="4">
        <v>4</v>
      </c>
      <c r="P543">
        <v>2</v>
      </c>
      <c r="Q543" t="str">
        <f>CONCATENATE(C543,E543,G543,I543)</f>
        <v>14</v>
      </c>
    </row>
    <row r="544" spans="1:17" x14ac:dyDescent="0.25">
      <c r="A544">
        <v>3726</v>
      </c>
      <c r="B544">
        <v>212.897323</v>
      </c>
      <c r="C544" s="3">
        <v>1</v>
      </c>
      <c r="H544">
        <v>224.10204199999998</v>
      </c>
      <c r="I544" s="4">
        <v>4</v>
      </c>
      <c r="P544">
        <v>2</v>
      </c>
      <c r="Q544" t="str">
        <f>CONCATENATE(C544,E544,G544,I544)</f>
        <v>14</v>
      </c>
    </row>
    <row r="545" spans="1:17" x14ac:dyDescent="0.25">
      <c r="A545">
        <v>3727</v>
      </c>
      <c r="B545">
        <v>212.897323</v>
      </c>
      <c r="C545" s="3">
        <v>1</v>
      </c>
      <c r="H545">
        <v>224.10204199999998</v>
      </c>
      <c r="I545" s="4">
        <v>4</v>
      </c>
      <c r="P545">
        <v>2</v>
      </c>
      <c r="Q545" t="str">
        <f>CONCATENATE(C545,E545,G545,I545)</f>
        <v>14</v>
      </c>
    </row>
    <row r="546" spans="1:17" x14ac:dyDescent="0.25">
      <c r="A546">
        <v>3728</v>
      </c>
      <c r="B546">
        <v>212.897323</v>
      </c>
      <c r="C546" s="3">
        <v>1</v>
      </c>
      <c r="H546">
        <v>224.10204199999998</v>
      </c>
      <c r="I546" s="4">
        <v>4</v>
      </c>
      <c r="P546">
        <v>2</v>
      </c>
      <c r="Q546" t="str">
        <f>CONCATENATE(C546,E546,G546,I546)</f>
        <v>14</v>
      </c>
    </row>
    <row r="547" spans="1:17" x14ac:dyDescent="0.25">
      <c r="A547">
        <v>3729</v>
      </c>
      <c r="B547">
        <v>212.897323</v>
      </c>
      <c r="C547" s="3">
        <v>1</v>
      </c>
      <c r="H547">
        <v>224.10204199999998</v>
      </c>
      <c r="I547" s="4">
        <v>4</v>
      </c>
      <c r="P547">
        <v>2</v>
      </c>
      <c r="Q547" t="str">
        <f>CONCATENATE(C547,E547,G547,I547)</f>
        <v>14</v>
      </c>
    </row>
    <row r="548" spans="1:17" x14ac:dyDescent="0.25">
      <c r="A548">
        <v>3730</v>
      </c>
      <c r="B548">
        <v>212.897323</v>
      </c>
      <c r="C548" s="3">
        <v>1</v>
      </c>
      <c r="H548">
        <v>224.10204199999998</v>
      </c>
      <c r="I548" s="4">
        <v>4</v>
      </c>
      <c r="P548">
        <v>2</v>
      </c>
      <c r="Q548" t="str">
        <f>CONCATENATE(C548,E548,G548,I548)</f>
        <v>14</v>
      </c>
    </row>
    <row r="549" spans="1:17" x14ac:dyDescent="0.25">
      <c r="A549">
        <v>3731</v>
      </c>
      <c r="B549">
        <v>212.897323</v>
      </c>
      <c r="C549" s="3">
        <v>1</v>
      </c>
      <c r="H549">
        <v>224.10204199999998</v>
      </c>
      <c r="I549" s="4">
        <v>4</v>
      </c>
      <c r="P549">
        <v>2</v>
      </c>
      <c r="Q549" t="str">
        <f>CONCATENATE(C549,E549,G549,I549)</f>
        <v>14</v>
      </c>
    </row>
    <row r="550" spans="1:17" x14ac:dyDescent="0.25">
      <c r="A550">
        <v>3732</v>
      </c>
      <c r="B550">
        <v>212.897323</v>
      </c>
      <c r="C550" s="3">
        <v>1</v>
      </c>
      <c r="H550">
        <v>224.10204199999998</v>
      </c>
      <c r="I550" s="4">
        <v>4</v>
      </c>
      <c r="P550">
        <v>2</v>
      </c>
      <c r="Q550" t="str">
        <f>CONCATENATE(C550,E550,G550,I550)</f>
        <v>14</v>
      </c>
    </row>
    <row r="551" spans="1:17" x14ac:dyDescent="0.25">
      <c r="A551">
        <v>3733</v>
      </c>
      <c r="B551">
        <v>212.897323</v>
      </c>
      <c r="C551" s="3">
        <v>1</v>
      </c>
      <c r="H551">
        <v>223.98160100000001</v>
      </c>
      <c r="I551" s="4">
        <v>4</v>
      </c>
      <c r="P551">
        <v>2</v>
      </c>
      <c r="Q551" t="str">
        <f>CONCATENATE(C551,E551,G551,I551)</f>
        <v>14</v>
      </c>
    </row>
    <row r="552" spans="1:17" x14ac:dyDescent="0.25">
      <c r="A552">
        <v>3734</v>
      </c>
      <c r="B552">
        <v>212.897323</v>
      </c>
      <c r="C552" s="3">
        <v>1</v>
      </c>
      <c r="H552">
        <v>223.98160100000001</v>
      </c>
      <c r="I552" s="4">
        <v>4</v>
      </c>
      <c r="P552">
        <v>2</v>
      </c>
      <c r="Q552" t="str">
        <f>CONCATENATE(C552,E552,G552,I552)</f>
        <v>14</v>
      </c>
    </row>
    <row r="553" spans="1:17" x14ac:dyDescent="0.25">
      <c r="A553">
        <v>3735</v>
      </c>
      <c r="B553">
        <v>212.897323</v>
      </c>
      <c r="C553" s="3">
        <v>1</v>
      </c>
      <c r="H553">
        <v>223.86106000000001</v>
      </c>
      <c r="I553" s="4">
        <v>4</v>
      </c>
      <c r="P553">
        <v>2</v>
      </c>
      <c r="Q553" t="str">
        <f>CONCATENATE(C553,E553,G553,I553)</f>
        <v>14</v>
      </c>
    </row>
    <row r="554" spans="1:17" x14ac:dyDescent="0.25">
      <c r="A554">
        <v>3736</v>
      </c>
      <c r="B554">
        <v>212.897323</v>
      </c>
      <c r="C554" s="3">
        <v>1</v>
      </c>
      <c r="H554">
        <v>223.68034699999998</v>
      </c>
      <c r="I554" s="4">
        <v>4</v>
      </c>
      <c r="P554">
        <v>2</v>
      </c>
      <c r="Q554" t="str">
        <f>CONCATENATE(C554,E554,G554,I554)</f>
        <v>14</v>
      </c>
    </row>
    <row r="555" spans="1:17" x14ac:dyDescent="0.25">
      <c r="A555">
        <v>3737</v>
      </c>
      <c r="B555">
        <v>212.897323</v>
      </c>
      <c r="C555" s="3">
        <v>1</v>
      </c>
      <c r="H555">
        <v>223.68034699999998</v>
      </c>
      <c r="I555" s="4">
        <v>4</v>
      </c>
      <c r="P555">
        <v>2</v>
      </c>
      <c r="Q555" t="str">
        <f>CONCATENATE(C555,E555,G555,I555)</f>
        <v>14</v>
      </c>
    </row>
    <row r="556" spans="1:17" x14ac:dyDescent="0.25">
      <c r="A556">
        <v>3738</v>
      </c>
      <c r="B556">
        <v>212.897323</v>
      </c>
      <c r="C556" s="3">
        <v>1</v>
      </c>
      <c r="H556">
        <v>223.68034699999998</v>
      </c>
      <c r="I556" s="4">
        <v>4</v>
      </c>
      <c r="P556">
        <v>2</v>
      </c>
      <c r="Q556" t="str">
        <f>CONCATENATE(C556,E556,G556,I556)</f>
        <v>14</v>
      </c>
    </row>
    <row r="557" spans="1:17" x14ac:dyDescent="0.25">
      <c r="A557">
        <v>3739</v>
      </c>
      <c r="H557">
        <v>223.68034699999998</v>
      </c>
      <c r="I557" s="4">
        <v>4</v>
      </c>
      <c r="P557">
        <v>1</v>
      </c>
      <c r="Q557" t="str">
        <f>CONCATENATE(C557,E557,G557,I557)</f>
        <v>4</v>
      </c>
    </row>
    <row r="558" spans="1:17" x14ac:dyDescent="0.25">
      <c r="A558">
        <v>3740</v>
      </c>
      <c r="D558">
        <v>205.12625</v>
      </c>
      <c r="E558" s="1">
        <v>2</v>
      </c>
      <c r="H558">
        <v>223.258647</v>
      </c>
      <c r="I558" s="4">
        <v>4</v>
      </c>
      <c r="P558">
        <v>2</v>
      </c>
      <c r="Q558" t="str">
        <f>CONCATENATE(C558,E558,G558,I558)</f>
        <v>24</v>
      </c>
    </row>
    <row r="559" spans="1:17" x14ac:dyDescent="0.25">
      <c r="A559">
        <v>3741</v>
      </c>
      <c r="D559">
        <v>205.12625</v>
      </c>
      <c r="E559" s="1">
        <v>2</v>
      </c>
      <c r="H559">
        <v>223.258647</v>
      </c>
      <c r="I559" s="4">
        <v>4</v>
      </c>
      <c r="P559">
        <v>2</v>
      </c>
      <c r="Q559" t="str">
        <f>CONCATENATE(C559,E559,G559,I559)</f>
        <v>24</v>
      </c>
    </row>
    <row r="560" spans="1:17" x14ac:dyDescent="0.25">
      <c r="A560">
        <v>3742</v>
      </c>
      <c r="D560">
        <v>205.12625</v>
      </c>
      <c r="E560" s="1">
        <v>2</v>
      </c>
      <c r="P560">
        <v>1</v>
      </c>
      <c r="Q560" t="str">
        <f>CONCATENATE(C560,E560,G560,I560)</f>
        <v>2</v>
      </c>
    </row>
    <row r="561" spans="1:17" x14ac:dyDescent="0.25">
      <c r="A561">
        <v>3743</v>
      </c>
      <c r="D561">
        <v>205.12625</v>
      </c>
      <c r="E561" s="1">
        <v>2</v>
      </c>
      <c r="F561">
        <v>215.24669599999999</v>
      </c>
      <c r="G561" s="2">
        <v>3</v>
      </c>
      <c r="P561">
        <v>2</v>
      </c>
      <c r="Q561" t="str">
        <f>CONCATENATE(C561,E561,G561,I561)</f>
        <v>23</v>
      </c>
    </row>
    <row r="562" spans="1:17" x14ac:dyDescent="0.25">
      <c r="A562">
        <v>3744</v>
      </c>
      <c r="D562">
        <v>205.12625</v>
      </c>
      <c r="E562" s="1">
        <v>2</v>
      </c>
      <c r="F562">
        <v>215.24669599999999</v>
      </c>
      <c r="G562" s="2">
        <v>3</v>
      </c>
      <c r="P562">
        <v>2</v>
      </c>
      <c r="Q562" t="str">
        <f>CONCATENATE(C562,E562,G562,I562)</f>
        <v>23</v>
      </c>
    </row>
    <row r="563" spans="1:17" x14ac:dyDescent="0.25">
      <c r="A563">
        <v>3745</v>
      </c>
      <c r="D563">
        <v>205.12625</v>
      </c>
      <c r="E563" s="1">
        <v>2</v>
      </c>
      <c r="F563">
        <v>215.24669599999999</v>
      </c>
      <c r="G563" s="2">
        <v>3</v>
      </c>
      <c r="P563">
        <v>2</v>
      </c>
      <c r="Q563" t="str">
        <f>CONCATENATE(C563,E563,G563,I563)</f>
        <v>23</v>
      </c>
    </row>
    <row r="564" spans="1:17" x14ac:dyDescent="0.25">
      <c r="A564">
        <v>3746</v>
      </c>
      <c r="D564">
        <v>205.12625</v>
      </c>
      <c r="E564" s="1">
        <v>2</v>
      </c>
      <c r="F564">
        <v>215.24669599999999</v>
      </c>
      <c r="G564" s="2">
        <v>3</v>
      </c>
      <c r="P564">
        <v>2</v>
      </c>
      <c r="Q564" t="str">
        <f>CONCATENATE(C564,E564,G564,I564)</f>
        <v>23</v>
      </c>
    </row>
    <row r="565" spans="1:17" x14ac:dyDescent="0.25">
      <c r="A565">
        <v>3747</v>
      </c>
      <c r="D565">
        <v>205.12625</v>
      </c>
      <c r="E565" s="1">
        <v>2</v>
      </c>
      <c r="F565">
        <v>215.24669599999999</v>
      </c>
      <c r="G565" s="2">
        <v>3</v>
      </c>
      <c r="P565">
        <v>2</v>
      </c>
      <c r="Q565" t="str">
        <f>CONCATENATE(C565,E565,G565,I565)</f>
        <v>23</v>
      </c>
    </row>
    <row r="566" spans="1:17" x14ac:dyDescent="0.25">
      <c r="A566">
        <v>3748</v>
      </c>
      <c r="D566">
        <v>205.12625</v>
      </c>
      <c r="E566" s="1">
        <v>2</v>
      </c>
      <c r="F566">
        <v>215.24669599999999</v>
      </c>
      <c r="G566" s="2">
        <v>3</v>
      </c>
      <c r="P566">
        <v>2</v>
      </c>
      <c r="Q566" t="str">
        <f>CONCATENATE(C566,E566,G566,I566)</f>
        <v>23</v>
      </c>
    </row>
    <row r="567" spans="1:17" x14ac:dyDescent="0.25">
      <c r="A567">
        <v>3749</v>
      </c>
      <c r="D567">
        <v>205.12625</v>
      </c>
      <c r="E567" s="1">
        <v>2</v>
      </c>
      <c r="F567">
        <v>215.24669599999999</v>
      </c>
      <c r="G567" s="2">
        <v>3</v>
      </c>
      <c r="P567">
        <v>2</v>
      </c>
      <c r="Q567" t="str">
        <f>CONCATENATE(C567,E567,G567,I567)</f>
        <v>23</v>
      </c>
    </row>
    <row r="568" spans="1:17" x14ac:dyDescent="0.25">
      <c r="A568">
        <v>3750</v>
      </c>
      <c r="D568">
        <v>205.12625</v>
      </c>
      <c r="E568" s="1">
        <v>2</v>
      </c>
      <c r="F568">
        <v>215.24669599999999</v>
      </c>
      <c r="G568" s="2">
        <v>3</v>
      </c>
      <c r="P568">
        <v>2</v>
      </c>
      <c r="Q568" t="str">
        <f>CONCATENATE(C568,E568,G568,I568)</f>
        <v>23</v>
      </c>
    </row>
    <row r="569" spans="1:17" x14ac:dyDescent="0.25">
      <c r="A569">
        <v>3751</v>
      </c>
      <c r="D569">
        <v>205.12625</v>
      </c>
      <c r="E569" s="1">
        <v>2</v>
      </c>
      <c r="F569">
        <v>215.24669599999999</v>
      </c>
      <c r="G569" s="2">
        <v>3</v>
      </c>
      <c r="P569">
        <v>2</v>
      </c>
      <c r="Q569" t="str">
        <f>CONCATENATE(C569,E569,G569,I569)</f>
        <v>23</v>
      </c>
    </row>
    <row r="570" spans="1:17" x14ac:dyDescent="0.25">
      <c r="A570">
        <v>3752</v>
      </c>
      <c r="D570">
        <v>205.12625</v>
      </c>
      <c r="E570" s="1">
        <v>2</v>
      </c>
      <c r="F570">
        <v>215.24669599999999</v>
      </c>
      <c r="G570" s="2">
        <v>3</v>
      </c>
      <c r="P570">
        <v>2</v>
      </c>
      <c r="Q570" t="str">
        <f>CONCATENATE(C570,E570,G570,I570)</f>
        <v>23</v>
      </c>
    </row>
    <row r="571" spans="1:17" x14ac:dyDescent="0.25">
      <c r="A571">
        <v>3753</v>
      </c>
      <c r="D571">
        <v>205.12625</v>
      </c>
      <c r="E571" s="1">
        <v>2</v>
      </c>
      <c r="F571">
        <v>215.24669599999999</v>
      </c>
      <c r="G571" s="2">
        <v>3</v>
      </c>
      <c r="P571">
        <v>2</v>
      </c>
      <c r="Q571" t="str">
        <f>CONCATENATE(C571,E571,G571,I571)</f>
        <v>23</v>
      </c>
    </row>
    <row r="572" spans="1:17" x14ac:dyDescent="0.25">
      <c r="A572">
        <v>3754</v>
      </c>
      <c r="D572">
        <v>205.12625</v>
      </c>
      <c r="E572" s="1">
        <v>2</v>
      </c>
      <c r="F572">
        <v>215.24669599999999</v>
      </c>
      <c r="G572" s="2">
        <v>3</v>
      </c>
      <c r="P572">
        <v>2</v>
      </c>
      <c r="Q572" t="str">
        <f>CONCATENATE(C572,E572,G572,I572)</f>
        <v>23</v>
      </c>
    </row>
    <row r="573" spans="1:17" x14ac:dyDescent="0.25">
      <c r="A573">
        <v>3755</v>
      </c>
      <c r="D573">
        <v>205.12625</v>
      </c>
      <c r="E573" s="1">
        <v>2</v>
      </c>
      <c r="F573">
        <v>215.18642299999999</v>
      </c>
      <c r="G573" s="2">
        <v>3</v>
      </c>
      <c r="P573">
        <v>2</v>
      </c>
      <c r="Q573" t="str">
        <f>CONCATENATE(C573,E573,G573,I573)</f>
        <v>23</v>
      </c>
    </row>
    <row r="574" spans="1:17" x14ac:dyDescent="0.25">
      <c r="A574">
        <v>3756</v>
      </c>
      <c r="D574">
        <v>205.12625</v>
      </c>
      <c r="E574" s="1">
        <v>2</v>
      </c>
      <c r="F574">
        <v>215.12615099999999</v>
      </c>
      <c r="G574" s="2">
        <v>3</v>
      </c>
      <c r="P574">
        <v>2</v>
      </c>
      <c r="Q574" t="str">
        <f>CONCATENATE(C574,E574,G574,I574)</f>
        <v>23</v>
      </c>
    </row>
    <row r="575" spans="1:17" x14ac:dyDescent="0.25">
      <c r="A575">
        <v>3757</v>
      </c>
      <c r="D575">
        <v>205.12625</v>
      </c>
      <c r="E575" s="1">
        <v>2</v>
      </c>
      <c r="F575">
        <v>215.12615099999999</v>
      </c>
      <c r="G575" s="2">
        <v>3</v>
      </c>
      <c r="P575">
        <v>2</v>
      </c>
      <c r="Q575" t="str">
        <f>CONCATENATE(C575,E575,G575,I575)</f>
        <v>23</v>
      </c>
    </row>
    <row r="576" spans="1:17" x14ac:dyDescent="0.25">
      <c r="A576">
        <v>3758</v>
      </c>
      <c r="D576">
        <v>205.12625</v>
      </c>
      <c r="E576" s="1">
        <v>2</v>
      </c>
      <c r="F576">
        <v>215.12615099999999</v>
      </c>
      <c r="G576" s="2">
        <v>3</v>
      </c>
      <c r="P576">
        <v>2</v>
      </c>
      <c r="Q576" t="str">
        <f>CONCATENATE(C576,E576,G576,I576)</f>
        <v>23</v>
      </c>
    </row>
    <row r="577" spans="1:17" x14ac:dyDescent="0.25">
      <c r="A577">
        <v>3759</v>
      </c>
      <c r="D577">
        <v>205.12625</v>
      </c>
      <c r="E577" s="1">
        <v>2</v>
      </c>
      <c r="F577">
        <v>215.12615099999999</v>
      </c>
      <c r="G577" s="2">
        <v>3</v>
      </c>
      <c r="P577">
        <v>2</v>
      </c>
      <c r="Q577" t="str">
        <f>CONCATENATE(C577,E577,G577,I577)</f>
        <v>23</v>
      </c>
    </row>
    <row r="578" spans="1:17" x14ac:dyDescent="0.25">
      <c r="A578">
        <v>3760</v>
      </c>
      <c r="D578">
        <v>205.12625</v>
      </c>
      <c r="E578" s="1">
        <v>2</v>
      </c>
      <c r="F578">
        <v>215.00570999999999</v>
      </c>
      <c r="G578" s="2">
        <v>3</v>
      </c>
      <c r="H578">
        <v>206.564289</v>
      </c>
      <c r="I578" s="4">
        <v>4</v>
      </c>
      <c r="P578">
        <v>3</v>
      </c>
      <c r="Q578" t="str">
        <f>CONCATENATE(C578,E578,G578,I578)</f>
        <v>234</v>
      </c>
    </row>
    <row r="579" spans="1:17" x14ac:dyDescent="0.25">
      <c r="A579">
        <v>3761</v>
      </c>
      <c r="B579">
        <v>195.60357999999999</v>
      </c>
      <c r="C579" s="3">
        <v>1</v>
      </c>
      <c r="F579">
        <v>215.00570999999999</v>
      </c>
      <c r="G579" s="2">
        <v>3</v>
      </c>
      <c r="H579">
        <v>207.29490999999999</v>
      </c>
      <c r="I579" s="4">
        <v>4</v>
      </c>
      <c r="P579">
        <v>3</v>
      </c>
      <c r="Q579" t="str">
        <f>CONCATENATE(C579,E579,G579,I579)</f>
        <v>134</v>
      </c>
    </row>
    <row r="580" spans="1:17" x14ac:dyDescent="0.25">
      <c r="A580">
        <v>3762</v>
      </c>
      <c r="B580">
        <v>195.60357999999999</v>
      </c>
      <c r="C580" s="3">
        <v>1</v>
      </c>
      <c r="H580">
        <v>207.29490999999999</v>
      </c>
      <c r="I580" s="4">
        <v>4</v>
      </c>
      <c r="P580">
        <v>2</v>
      </c>
      <c r="Q580" t="str">
        <f>CONCATENATE(C580,E580,G580,I580)</f>
        <v>14</v>
      </c>
    </row>
    <row r="581" spans="1:17" x14ac:dyDescent="0.25">
      <c r="A581">
        <v>3763</v>
      </c>
      <c r="B581">
        <v>195.60357999999999</v>
      </c>
      <c r="C581" s="3">
        <v>1</v>
      </c>
      <c r="H581">
        <v>207.29490999999999</v>
      </c>
      <c r="I581" s="4">
        <v>4</v>
      </c>
      <c r="P581">
        <v>2</v>
      </c>
      <c r="Q581" t="str">
        <f>CONCATENATE(C581,E581,G581,I581)</f>
        <v>14</v>
      </c>
    </row>
    <row r="582" spans="1:17" x14ac:dyDescent="0.25">
      <c r="A582">
        <v>3764</v>
      </c>
      <c r="B582">
        <v>195.60357999999999</v>
      </c>
      <c r="C582" s="3">
        <v>1</v>
      </c>
      <c r="H582">
        <v>207.29490999999999</v>
      </c>
      <c r="I582" s="4">
        <v>4</v>
      </c>
      <c r="P582">
        <v>2</v>
      </c>
      <c r="Q582" t="str">
        <f>CONCATENATE(C582,E582,G582,I582)</f>
        <v>14</v>
      </c>
    </row>
    <row r="583" spans="1:17" x14ac:dyDescent="0.25">
      <c r="A583">
        <v>3765</v>
      </c>
      <c r="B583">
        <v>195.60357999999999</v>
      </c>
      <c r="C583" s="3">
        <v>1</v>
      </c>
      <c r="H583">
        <v>207.29490999999999</v>
      </c>
      <c r="I583" s="4">
        <v>4</v>
      </c>
      <c r="P583">
        <v>2</v>
      </c>
      <c r="Q583" t="str">
        <f>CONCATENATE(C583,E583,G583,I583)</f>
        <v>14</v>
      </c>
    </row>
    <row r="584" spans="1:17" x14ac:dyDescent="0.25">
      <c r="A584">
        <v>3766</v>
      </c>
      <c r="B584">
        <v>195.60357999999999</v>
      </c>
      <c r="C584" s="3">
        <v>1</v>
      </c>
      <c r="H584">
        <v>207.29490999999999</v>
      </c>
      <c r="I584" s="4">
        <v>4</v>
      </c>
      <c r="P584">
        <v>2</v>
      </c>
      <c r="Q584" t="str">
        <f>CONCATENATE(C584,E584,G584,I584)</f>
        <v>14</v>
      </c>
    </row>
    <row r="585" spans="1:17" x14ac:dyDescent="0.25">
      <c r="A585">
        <v>3767</v>
      </c>
      <c r="B585">
        <v>195.60357999999999</v>
      </c>
      <c r="C585" s="3">
        <v>1</v>
      </c>
      <c r="H585">
        <v>207.29490999999999</v>
      </c>
      <c r="I585" s="4">
        <v>4</v>
      </c>
      <c r="P585">
        <v>2</v>
      </c>
      <c r="Q585" t="str">
        <f>CONCATENATE(C585,E585,G585,I585)</f>
        <v>14</v>
      </c>
    </row>
    <row r="586" spans="1:17" x14ac:dyDescent="0.25">
      <c r="A586">
        <v>3768</v>
      </c>
      <c r="B586">
        <v>195.60357999999999</v>
      </c>
      <c r="C586" s="3">
        <v>1</v>
      </c>
      <c r="H586">
        <v>207.29490999999999</v>
      </c>
      <c r="I586" s="4">
        <v>4</v>
      </c>
      <c r="P586">
        <v>2</v>
      </c>
      <c r="Q586" t="str">
        <f>CONCATENATE(C586,E586,G586,I586)</f>
        <v>14</v>
      </c>
    </row>
    <row r="587" spans="1:17" x14ac:dyDescent="0.25">
      <c r="A587">
        <v>3769</v>
      </c>
      <c r="B587">
        <v>195.60357999999999</v>
      </c>
      <c r="C587" s="3">
        <v>1</v>
      </c>
      <c r="H587">
        <v>207.29490999999999</v>
      </c>
      <c r="I587" s="4">
        <v>4</v>
      </c>
      <c r="P587">
        <v>2</v>
      </c>
      <c r="Q587" t="str">
        <f>CONCATENATE(C587,E587,G587,I587)</f>
        <v>14</v>
      </c>
    </row>
    <row r="588" spans="1:17" x14ac:dyDescent="0.25">
      <c r="A588">
        <v>3770</v>
      </c>
      <c r="B588">
        <v>195.60357999999999</v>
      </c>
      <c r="C588" s="3">
        <v>1</v>
      </c>
      <c r="H588">
        <v>207.29490999999999</v>
      </c>
      <c r="I588" s="4">
        <v>4</v>
      </c>
      <c r="P588">
        <v>2</v>
      </c>
      <c r="Q588" t="str">
        <f>CONCATENATE(C588,E588,G588,I588)</f>
        <v>14</v>
      </c>
    </row>
    <row r="589" spans="1:17" x14ac:dyDescent="0.25">
      <c r="A589">
        <v>3771</v>
      </c>
      <c r="B589">
        <v>195.60357999999999</v>
      </c>
      <c r="C589" s="3">
        <v>1</v>
      </c>
      <c r="H589">
        <v>207.29490999999999</v>
      </c>
      <c r="I589" s="4">
        <v>4</v>
      </c>
      <c r="P589">
        <v>2</v>
      </c>
      <c r="Q589" t="str">
        <f>CONCATENATE(C589,E589,G589,I589)</f>
        <v>14</v>
      </c>
    </row>
    <row r="590" spans="1:17" x14ac:dyDescent="0.25">
      <c r="A590">
        <v>3772</v>
      </c>
      <c r="B590">
        <v>195.60357999999999</v>
      </c>
      <c r="C590" s="3">
        <v>1</v>
      </c>
      <c r="H590">
        <v>207.29490999999999</v>
      </c>
      <c r="I590" s="4">
        <v>4</v>
      </c>
      <c r="P590">
        <v>2</v>
      </c>
      <c r="Q590" t="str">
        <f>CONCATENATE(C590,E590,G590,I590)</f>
        <v>14</v>
      </c>
    </row>
    <row r="591" spans="1:17" x14ac:dyDescent="0.25">
      <c r="A591">
        <v>3773</v>
      </c>
      <c r="B591">
        <v>195.60357999999999</v>
      </c>
      <c r="C591" s="3">
        <v>1</v>
      </c>
      <c r="H591">
        <v>207.29490999999999</v>
      </c>
      <c r="I591" s="4">
        <v>4</v>
      </c>
      <c r="P591">
        <v>2</v>
      </c>
      <c r="Q591" t="str">
        <f>CONCATENATE(C591,E591,G591,I591)</f>
        <v>14</v>
      </c>
    </row>
    <row r="592" spans="1:17" x14ac:dyDescent="0.25">
      <c r="A592">
        <v>3774</v>
      </c>
      <c r="B592">
        <v>195.60357999999999</v>
      </c>
      <c r="C592" s="3">
        <v>1</v>
      </c>
      <c r="H592">
        <v>207.29490999999999</v>
      </c>
      <c r="I592" s="4">
        <v>4</v>
      </c>
      <c r="P592">
        <v>2</v>
      </c>
      <c r="Q592" t="str">
        <f>CONCATENATE(C592,E592,G592,I592)</f>
        <v>14</v>
      </c>
    </row>
    <row r="593" spans="1:17" x14ac:dyDescent="0.25">
      <c r="A593">
        <v>3775</v>
      </c>
      <c r="B593">
        <v>195.60357999999999</v>
      </c>
      <c r="C593" s="3">
        <v>1</v>
      </c>
      <c r="H593">
        <v>207.29490999999999</v>
      </c>
      <c r="I593" s="4">
        <v>4</v>
      </c>
      <c r="P593">
        <v>2</v>
      </c>
      <c r="Q593" t="str">
        <f>CONCATENATE(C593,E593,G593,I593)</f>
        <v>14</v>
      </c>
    </row>
    <row r="594" spans="1:17" x14ac:dyDescent="0.25">
      <c r="A594">
        <v>3776</v>
      </c>
      <c r="B594">
        <v>195.60357999999999</v>
      </c>
      <c r="C594" s="3">
        <v>1</v>
      </c>
      <c r="H594">
        <v>207.29490999999999</v>
      </c>
      <c r="I594" s="4">
        <v>4</v>
      </c>
      <c r="P594">
        <v>2</v>
      </c>
      <c r="Q594" t="str">
        <f>CONCATENATE(C594,E594,G594,I594)</f>
        <v>14</v>
      </c>
    </row>
    <row r="595" spans="1:17" x14ac:dyDescent="0.25">
      <c r="A595">
        <v>3777</v>
      </c>
      <c r="B595">
        <v>195.60357999999999</v>
      </c>
      <c r="C595" s="3">
        <v>1</v>
      </c>
      <c r="H595">
        <v>207.29490999999999</v>
      </c>
      <c r="I595" s="4">
        <v>4</v>
      </c>
      <c r="P595">
        <v>2</v>
      </c>
      <c r="Q595" t="str">
        <f>CONCATENATE(C595,E595,G595,I595)</f>
        <v>14</v>
      </c>
    </row>
    <row r="596" spans="1:17" x14ac:dyDescent="0.25">
      <c r="A596">
        <v>3778</v>
      </c>
      <c r="B596">
        <v>195.60357999999999</v>
      </c>
      <c r="C596" s="3">
        <v>1</v>
      </c>
      <c r="H596">
        <v>207.29490999999999</v>
      </c>
      <c r="I596" s="4">
        <v>4</v>
      </c>
      <c r="P596">
        <v>2</v>
      </c>
      <c r="Q596" t="str">
        <f>CONCATENATE(C596,E596,G596,I596)</f>
        <v>14</v>
      </c>
    </row>
    <row r="597" spans="1:17" x14ac:dyDescent="0.25">
      <c r="A597">
        <v>3779</v>
      </c>
      <c r="B597">
        <v>195.60357999999999</v>
      </c>
      <c r="C597" s="3">
        <v>1</v>
      </c>
      <c r="H597">
        <v>207.29490999999999</v>
      </c>
      <c r="I597" s="4">
        <v>4</v>
      </c>
      <c r="P597">
        <v>2</v>
      </c>
      <c r="Q597" t="str">
        <f>CONCATENATE(C597,E597,G597,I597)</f>
        <v>14</v>
      </c>
    </row>
    <row r="598" spans="1:17" x14ac:dyDescent="0.25">
      <c r="A598">
        <v>3780</v>
      </c>
      <c r="B598">
        <v>195.60357999999999</v>
      </c>
      <c r="C598" s="3">
        <v>1</v>
      </c>
      <c r="H598">
        <v>207.29490999999999</v>
      </c>
      <c r="I598" s="4">
        <v>4</v>
      </c>
      <c r="P598">
        <v>2</v>
      </c>
      <c r="Q598" t="str">
        <f>CONCATENATE(C598,E598,G598,I598)</f>
        <v>14</v>
      </c>
    </row>
    <row r="599" spans="1:17" x14ac:dyDescent="0.25">
      <c r="A599">
        <v>3781</v>
      </c>
      <c r="B599">
        <v>195.60357999999999</v>
      </c>
      <c r="C599" s="3">
        <v>1</v>
      </c>
      <c r="H599">
        <v>207.11419999999998</v>
      </c>
      <c r="I599" s="4">
        <v>4</v>
      </c>
      <c r="P599">
        <v>2</v>
      </c>
      <c r="Q599" t="str">
        <f>CONCATENATE(C599,E599,G599,I599)</f>
        <v>14</v>
      </c>
    </row>
    <row r="600" spans="1:17" x14ac:dyDescent="0.25">
      <c r="A600">
        <v>3782</v>
      </c>
      <c r="D600">
        <v>186.694031</v>
      </c>
      <c r="E600" s="1">
        <v>2</v>
      </c>
      <c r="H600">
        <v>206.99375499999999</v>
      </c>
      <c r="I600" s="4">
        <v>4</v>
      </c>
      <c r="P600">
        <v>2</v>
      </c>
      <c r="Q600" t="str">
        <f>CONCATENATE(C600,E600,G600,I600)</f>
        <v>24</v>
      </c>
    </row>
    <row r="601" spans="1:17" x14ac:dyDescent="0.25">
      <c r="A601">
        <v>3783</v>
      </c>
      <c r="D601">
        <v>186.694031</v>
      </c>
      <c r="E601" s="1">
        <v>2</v>
      </c>
      <c r="H601">
        <v>206.99375499999999</v>
      </c>
      <c r="I601" s="4">
        <v>4</v>
      </c>
      <c r="P601">
        <v>2</v>
      </c>
      <c r="Q601" t="str">
        <f>CONCATENATE(C601,E601,G601,I601)</f>
        <v>24</v>
      </c>
    </row>
    <row r="602" spans="1:17" x14ac:dyDescent="0.25">
      <c r="A602">
        <v>3784</v>
      </c>
      <c r="D602">
        <v>186.694031</v>
      </c>
      <c r="E602" s="1">
        <v>2</v>
      </c>
      <c r="H602">
        <v>206.99375499999999</v>
      </c>
      <c r="I602" s="4">
        <v>4</v>
      </c>
      <c r="P602">
        <v>2</v>
      </c>
      <c r="Q602" t="str">
        <f>CONCATENATE(C602,E602,G602,I602)</f>
        <v>24</v>
      </c>
    </row>
    <row r="603" spans="1:17" x14ac:dyDescent="0.25">
      <c r="A603">
        <v>3785</v>
      </c>
      <c r="D603">
        <v>186.694031</v>
      </c>
      <c r="E603" s="1">
        <v>2</v>
      </c>
      <c r="P603">
        <v>1</v>
      </c>
      <c r="Q603" t="str">
        <f>CONCATENATE(C603,E603,G603,I603)</f>
        <v>2</v>
      </c>
    </row>
    <row r="604" spans="1:17" x14ac:dyDescent="0.25">
      <c r="A604">
        <v>3786</v>
      </c>
      <c r="D604">
        <v>186.694031</v>
      </c>
      <c r="E604" s="1">
        <v>2</v>
      </c>
      <c r="P604">
        <v>1</v>
      </c>
      <c r="Q604" t="str">
        <f>CONCATENATE(C604,E604,G604,I604)</f>
        <v>2</v>
      </c>
    </row>
    <row r="605" spans="1:17" x14ac:dyDescent="0.25">
      <c r="A605">
        <v>3787</v>
      </c>
      <c r="D605">
        <v>186.694031</v>
      </c>
      <c r="E605" s="1">
        <v>2</v>
      </c>
      <c r="P605">
        <v>1</v>
      </c>
      <c r="Q605" t="str">
        <f>CONCATENATE(C605,E605,G605,I605)</f>
        <v>2</v>
      </c>
    </row>
    <row r="606" spans="1:17" x14ac:dyDescent="0.25">
      <c r="A606">
        <v>3788</v>
      </c>
      <c r="D606">
        <v>186.694031</v>
      </c>
      <c r="E606" s="1">
        <v>2</v>
      </c>
      <c r="F606">
        <v>198.03937500000001</v>
      </c>
      <c r="G606" s="2">
        <v>3</v>
      </c>
      <c r="P606">
        <v>2</v>
      </c>
      <c r="Q606" t="str">
        <f>CONCATENATE(C606,E606,G606,I606)</f>
        <v>23</v>
      </c>
    </row>
    <row r="607" spans="1:17" x14ac:dyDescent="0.25">
      <c r="A607">
        <v>3789</v>
      </c>
      <c r="D607">
        <v>186.694031</v>
      </c>
      <c r="E607" s="1">
        <v>2</v>
      </c>
      <c r="F607">
        <v>198.03937500000001</v>
      </c>
      <c r="G607" s="2">
        <v>3</v>
      </c>
      <c r="P607">
        <v>2</v>
      </c>
      <c r="Q607" t="str">
        <f>CONCATENATE(C607,E607,G607,I607)</f>
        <v>23</v>
      </c>
    </row>
    <row r="608" spans="1:17" x14ac:dyDescent="0.25">
      <c r="A608">
        <v>3790</v>
      </c>
      <c r="D608">
        <v>186.694031</v>
      </c>
      <c r="E608" s="1">
        <v>2</v>
      </c>
      <c r="F608">
        <v>198.03937500000001</v>
      </c>
      <c r="G608" s="2">
        <v>3</v>
      </c>
      <c r="P608">
        <v>2</v>
      </c>
      <c r="Q608" t="str">
        <f>CONCATENATE(C608,E608,G608,I608)</f>
        <v>23</v>
      </c>
    </row>
    <row r="609" spans="1:17" x14ac:dyDescent="0.25">
      <c r="A609">
        <v>3791</v>
      </c>
      <c r="D609">
        <v>186.694031</v>
      </c>
      <c r="E609" s="1">
        <v>2</v>
      </c>
      <c r="F609">
        <v>198.03937500000001</v>
      </c>
      <c r="G609" s="2">
        <v>3</v>
      </c>
      <c r="P609">
        <v>2</v>
      </c>
      <c r="Q609" t="str">
        <f>CONCATENATE(C609,E609,G609,I609)</f>
        <v>23</v>
      </c>
    </row>
    <row r="610" spans="1:17" x14ac:dyDescent="0.25">
      <c r="A610">
        <v>3792</v>
      </c>
      <c r="D610">
        <v>186.694031</v>
      </c>
      <c r="E610" s="1">
        <v>2</v>
      </c>
      <c r="F610">
        <v>198.03937500000001</v>
      </c>
      <c r="G610" s="2">
        <v>3</v>
      </c>
      <c r="P610">
        <v>2</v>
      </c>
      <c r="Q610" t="str">
        <f>CONCATENATE(C610,E610,G610,I610)</f>
        <v>23</v>
      </c>
    </row>
    <row r="611" spans="1:17" x14ac:dyDescent="0.25">
      <c r="A611">
        <v>3793</v>
      </c>
      <c r="D611">
        <v>186.694031</v>
      </c>
      <c r="E611" s="1">
        <v>2</v>
      </c>
      <c r="F611">
        <v>198.03937500000001</v>
      </c>
      <c r="G611" s="2">
        <v>3</v>
      </c>
      <c r="P611">
        <v>2</v>
      </c>
      <c r="Q611" t="str">
        <f>CONCATENATE(C611,E611,G611,I611)</f>
        <v>23</v>
      </c>
    </row>
    <row r="612" spans="1:17" x14ac:dyDescent="0.25">
      <c r="A612">
        <v>3794</v>
      </c>
      <c r="D612">
        <v>186.694031</v>
      </c>
      <c r="E612" s="1">
        <v>2</v>
      </c>
      <c r="F612">
        <v>198.03937500000001</v>
      </c>
      <c r="G612" s="2">
        <v>3</v>
      </c>
      <c r="P612">
        <v>2</v>
      </c>
      <c r="Q612" t="str">
        <f>CONCATENATE(C612,E612,G612,I612)</f>
        <v>23</v>
      </c>
    </row>
    <row r="613" spans="1:17" x14ac:dyDescent="0.25">
      <c r="A613">
        <v>3795</v>
      </c>
      <c r="D613">
        <v>186.694031</v>
      </c>
      <c r="E613" s="1">
        <v>2</v>
      </c>
      <c r="F613">
        <v>198.03937500000001</v>
      </c>
      <c r="G613" s="2">
        <v>3</v>
      </c>
      <c r="P613">
        <v>2</v>
      </c>
      <c r="Q613" t="str">
        <f>CONCATENATE(C613,E613,G613,I613)</f>
        <v>23</v>
      </c>
    </row>
    <row r="614" spans="1:17" x14ac:dyDescent="0.25">
      <c r="A614">
        <v>3796</v>
      </c>
      <c r="D614">
        <v>186.694031</v>
      </c>
      <c r="E614" s="1">
        <v>2</v>
      </c>
      <c r="F614">
        <v>197.91116399999999</v>
      </c>
      <c r="G614" s="2">
        <v>3</v>
      </c>
      <c r="P614">
        <v>2</v>
      </c>
      <c r="Q614" t="str">
        <f>CONCATENATE(C614,E614,G614,I614)</f>
        <v>23</v>
      </c>
    </row>
    <row r="615" spans="1:17" x14ac:dyDescent="0.25">
      <c r="A615">
        <v>3797</v>
      </c>
      <c r="D615">
        <v>186.694031</v>
      </c>
      <c r="E615" s="1">
        <v>2</v>
      </c>
      <c r="F615">
        <v>197.78295199999999</v>
      </c>
      <c r="G615" s="2">
        <v>3</v>
      </c>
      <c r="P615">
        <v>2</v>
      </c>
      <c r="Q615" t="str">
        <f>CONCATENATE(C615,E615,G615,I615)</f>
        <v>23</v>
      </c>
    </row>
    <row r="616" spans="1:17" x14ac:dyDescent="0.25">
      <c r="A616">
        <v>3798</v>
      </c>
      <c r="D616">
        <v>186.694031</v>
      </c>
      <c r="E616" s="1">
        <v>2</v>
      </c>
      <c r="F616">
        <v>197.78295199999999</v>
      </c>
      <c r="G616" s="2">
        <v>3</v>
      </c>
      <c r="P616">
        <v>2</v>
      </c>
      <c r="Q616" t="str">
        <f>CONCATENATE(C616,E616,G616,I616)</f>
        <v>23</v>
      </c>
    </row>
    <row r="617" spans="1:17" x14ac:dyDescent="0.25">
      <c r="A617">
        <v>3799</v>
      </c>
      <c r="D617">
        <v>186.694031</v>
      </c>
      <c r="E617" s="1">
        <v>2</v>
      </c>
      <c r="F617">
        <v>197.78295199999999</v>
      </c>
      <c r="G617" s="2">
        <v>3</v>
      </c>
      <c r="P617">
        <v>2</v>
      </c>
      <c r="Q617" t="str">
        <f>CONCATENATE(C617,E617,G617,I617)</f>
        <v>23</v>
      </c>
    </row>
    <row r="618" spans="1:17" x14ac:dyDescent="0.25">
      <c r="A618">
        <v>3800</v>
      </c>
      <c r="D618">
        <v>186.694031</v>
      </c>
      <c r="E618" s="1">
        <v>2</v>
      </c>
      <c r="F618">
        <v>197.78295199999999</v>
      </c>
      <c r="G618" s="2">
        <v>3</v>
      </c>
      <c r="H618">
        <v>190.02709199999998</v>
      </c>
      <c r="I618" s="4">
        <v>4</v>
      </c>
      <c r="P618">
        <v>3</v>
      </c>
      <c r="Q618" t="str">
        <f>CONCATENATE(C618,E618,G618,I618)</f>
        <v>234</v>
      </c>
    </row>
    <row r="619" spans="1:17" x14ac:dyDescent="0.25">
      <c r="A619">
        <v>3801</v>
      </c>
      <c r="F619">
        <v>197.78295199999999</v>
      </c>
      <c r="G619" s="2">
        <v>3</v>
      </c>
      <c r="H619">
        <v>190.02709199999998</v>
      </c>
      <c r="I619" s="4">
        <v>4</v>
      </c>
      <c r="P619">
        <v>2</v>
      </c>
      <c r="Q619" t="str">
        <f>CONCATENATE(C619,E619,G619,I619)</f>
        <v>34</v>
      </c>
    </row>
    <row r="620" spans="1:17" x14ac:dyDescent="0.25">
      <c r="A620">
        <v>3802</v>
      </c>
      <c r="F620">
        <v>197.78295199999999</v>
      </c>
      <c r="G620" s="2">
        <v>3</v>
      </c>
      <c r="H620">
        <v>190.02709199999998</v>
      </c>
      <c r="I620" s="4">
        <v>4</v>
      </c>
      <c r="P620">
        <v>2</v>
      </c>
      <c r="Q620" t="str">
        <f>CONCATENATE(C620,E620,G620,I620)</f>
        <v>34</v>
      </c>
    </row>
    <row r="621" spans="1:17" x14ac:dyDescent="0.25">
      <c r="A621">
        <v>3803</v>
      </c>
      <c r="F621">
        <v>197.654741</v>
      </c>
      <c r="G621" s="2">
        <v>3</v>
      </c>
      <c r="H621">
        <v>190.02709199999998</v>
      </c>
      <c r="I621" s="4">
        <v>4</v>
      </c>
      <c r="P621">
        <v>2</v>
      </c>
      <c r="Q621" t="str">
        <f>CONCATENATE(C621,E621,G621,I621)</f>
        <v>34</v>
      </c>
    </row>
    <row r="622" spans="1:17" x14ac:dyDescent="0.25">
      <c r="A622">
        <v>3804</v>
      </c>
      <c r="B622">
        <v>175.60511</v>
      </c>
      <c r="C622" s="3">
        <v>1</v>
      </c>
      <c r="F622">
        <v>197.654741</v>
      </c>
      <c r="G622" s="2">
        <v>3</v>
      </c>
      <c r="H622">
        <v>190.02709199999998</v>
      </c>
      <c r="I622" s="4">
        <v>4</v>
      </c>
      <c r="P622">
        <v>3</v>
      </c>
      <c r="Q622" t="str">
        <f>CONCATENATE(C622,E622,G622,I622)</f>
        <v>134</v>
      </c>
    </row>
    <row r="623" spans="1:17" x14ac:dyDescent="0.25">
      <c r="A623">
        <v>3805</v>
      </c>
      <c r="B623">
        <v>175.60511</v>
      </c>
      <c r="C623" s="3">
        <v>1</v>
      </c>
      <c r="F623">
        <v>197.654741</v>
      </c>
      <c r="G623" s="2">
        <v>3</v>
      </c>
      <c r="H623">
        <v>190.02709199999998</v>
      </c>
      <c r="I623" s="4">
        <v>4</v>
      </c>
      <c r="P623">
        <v>3</v>
      </c>
      <c r="Q623" t="str">
        <f>CONCATENATE(C623,E623,G623,I623)</f>
        <v>134</v>
      </c>
    </row>
    <row r="624" spans="1:17" x14ac:dyDescent="0.25">
      <c r="A624">
        <v>3806</v>
      </c>
      <c r="B624">
        <v>175.60511</v>
      </c>
      <c r="C624" s="3">
        <v>1</v>
      </c>
      <c r="H624">
        <v>190.02709199999998</v>
      </c>
      <c r="I624" s="4">
        <v>4</v>
      </c>
      <c r="P624">
        <v>2</v>
      </c>
      <c r="Q624" t="str">
        <f>CONCATENATE(C624,E624,G624,I624)</f>
        <v>14</v>
      </c>
    </row>
    <row r="625" spans="1:17" x14ac:dyDescent="0.25">
      <c r="A625">
        <v>3807</v>
      </c>
      <c r="B625">
        <v>175.60511</v>
      </c>
      <c r="C625" s="3">
        <v>1</v>
      </c>
      <c r="H625">
        <v>190.02709199999998</v>
      </c>
      <c r="I625" s="4">
        <v>4</v>
      </c>
      <c r="P625">
        <v>2</v>
      </c>
      <c r="Q625" t="str">
        <f>CONCATENATE(C625,E625,G625,I625)</f>
        <v>14</v>
      </c>
    </row>
    <row r="626" spans="1:17" x14ac:dyDescent="0.25">
      <c r="A626">
        <v>3808</v>
      </c>
      <c r="B626">
        <v>175.60511</v>
      </c>
      <c r="C626" s="3">
        <v>1</v>
      </c>
      <c r="H626">
        <v>190.02709199999998</v>
      </c>
      <c r="I626" s="4">
        <v>4</v>
      </c>
      <c r="P626">
        <v>2</v>
      </c>
      <c r="Q626" t="str">
        <f>CONCATENATE(C626,E626,G626,I626)</f>
        <v>14</v>
      </c>
    </row>
    <row r="627" spans="1:17" x14ac:dyDescent="0.25">
      <c r="A627">
        <v>3809</v>
      </c>
      <c r="B627">
        <v>175.60511</v>
      </c>
      <c r="C627" s="3">
        <v>1</v>
      </c>
      <c r="H627">
        <v>190.02709199999998</v>
      </c>
      <c r="I627" s="4">
        <v>4</v>
      </c>
      <c r="P627">
        <v>2</v>
      </c>
      <c r="Q627" t="str">
        <f>CONCATENATE(C627,E627,G627,I627)</f>
        <v>14</v>
      </c>
    </row>
    <row r="628" spans="1:17" x14ac:dyDescent="0.25">
      <c r="A628">
        <v>3810</v>
      </c>
      <c r="B628">
        <v>175.60511</v>
      </c>
      <c r="C628" s="3">
        <v>1</v>
      </c>
      <c r="H628">
        <v>190.02709199999998</v>
      </c>
      <c r="I628" s="4">
        <v>4</v>
      </c>
      <c r="P628">
        <v>2</v>
      </c>
      <c r="Q628" t="str">
        <f>CONCATENATE(C628,E628,G628,I628)</f>
        <v>14</v>
      </c>
    </row>
    <row r="629" spans="1:17" x14ac:dyDescent="0.25">
      <c r="A629">
        <v>3811</v>
      </c>
      <c r="B629">
        <v>175.60511</v>
      </c>
      <c r="C629" s="3">
        <v>1</v>
      </c>
      <c r="H629">
        <v>190.02709199999998</v>
      </c>
      <c r="I629" s="4">
        <v>4</v>
      </c>
      <c r="P629">
        <v>2</v>
      </c>
      <c r="Q629" t="str">
        <f>CONCATENATE(C629,E629,G629,I629)</f>
        <v>14</v>
      </c>
    </row>
    <row r="630" spans="1:17" x14ac:dyDescent="0.25">
      <c r="A630">
        <v>3812</v>
      </c>
      <c r="B630">
        <v>175.60511</v>
      </c>
      <c r="C630" s="3">
        <v>1</v>
      </c>
      <c r="H630">
        <v>190.02709199999998</v>
      </c>
      <c r="I630" s="4">
        <v>4</v>
      </c>
      <c r="P630">
        <v>2</v>
      </c>
      <c r="Q630" t="str">
        <f>CONCATENATE(C630,E630,G630,I630)</f>
        <v>14</v>
      </c>
    </row>
    <row r="631" spans="1:17" x14ac:dyDescent="0.25">
      <c r="A631">
        <v>3813</v>
      </c>
      <c r="B631">
        <v>175.60511</v>
      </c>
      <c r="C631" s="3">
        <v>1</v>
      </c>
      <c r="H631">
        <v>190.02709199999998</v>
      </c>
      <c r="I631" s="4">
        <v>4</v>
      </c>
      <c r="P631">
        <v>2</v>
      </c>
      <c r="Q631" t="str">
        <f>CONCATENATE(C631,E631,G631,I631)</f>
        <v>14</v>
      </c>
    </row>
    <row r="632" spans="1:17" x14ac:dyDescent="0.25">
      <c r="A632">
        <v>3814</v>
      </c>
      <c r="B632">
        <v>175.60511</v>
      </c>
      <c r="C632" s="3">
        <v>1</v>
      </c>
      <c r="H632">
        <v>189.96303999999998</v>
      </c>
      <c r="I632" s="4">
        <v>4</v>
      </c>
      <c r="P632">
        <v>2</v>
      </c>
      <c r="Q632" t="str">
        <f>CONCATENATE(C632,E632,G632,I632)</f>
        <v>14</v>
      </c>
    </row>
    <row r="633" spans="1:17" x14ac:dyDescent="0.25">
      <c r="A633">
        <v>3815</v>
      </c>
      <c r="B633">
        <v>175.60511</v>
      </c>
      <c r="C633" s="3">
        <v>1</v>
      </c>
      <c r="H633">
        <v>189.70661799999999</v>
      </c>
      <c r="I633" s="4">
        <v>4</v>
      </c>
      <c r="P633">
        <v>2</v>
      </c>
      <c r="Q633" t="str">
        <f>CONCATENATE(C633,E633,G633,I633)</f>
        <v>14</v>
      </c>
    </row>
    <row r="634" spans="1:17" x14ac:dyDescent="0.25">
      <c r="A634">
        <v>3816</v>
      </c>
      <c r="B634">
        <v>175.60511</v>
      </c>
      <c r="C634" s="3">
        <v>1</v>
      </c>
      <c r="H634">
        <v>189.70661799999999</v>
      </c>
      <c r="I634" s="4">
        <v>4</v>
      </c>
      <c r="P634">
        <v>2</v>
      </c>
      <c r="Q634" t="str">
        <f>CONCATENATE(C634,E634,G634,I634)</f>
        <v>14</v>
      </c>
    </row>
    <row r="635" spans="1:17" x14ac:dyDescent="0.25">
      <c r="A635">
        <v>3817</v>
      </c>
      <c r="B635">
        <v>175.60511</v>
      </c>
      <c r="C635" s="3">
        <v>1</v>
      </c>
      <c r="H635">
        <v>189.70661799999999</v>
      </c>
      <c r="I635" s="4">
        <v>4</v>
      </c>
      <c r="P635">
        <v>2</v>
      </c>
      <c r="Q635" t="str">
        <f>CONCATENATE(C635,E635,G635,I635)</f>
        <v>14</v>
      </c>
    </row>
    <row r="636" spans="1:17" x14ac:dyDescent="0.25">
      <c r="A636">
        <v>3818</v>
      </c>
      <c r="B636">
        <v>175.60511</v>
      </c>
      <c r="C636" s="3">
        <v>1</v>
      </c>
      <c r="H636">
        <v>189.70661799999999</v>
      </c>
      <c r="I636" s="4">
        <v>4</v>
      </c>
      <c r="P636">
        <v>2</v>
      </c>
      <c r="Q636" t="str">
        <f>CONCATENATE(C636,E636,G636,I636)</f>
        <v>14</v>
      </c>
    </row>
    <row r="637" spans="1:17" x14ac:dyDescent="0.25">
      <c r="A637">
        <v>3819</v>
      </c>
      <c r="B637">
        <v>175.60511</v>
      </c>
      <c r="C637" s="3">
        <v>1</v>
      </c>
      <c r="H637">
        <v>189.70661799999999</v>
      </c>
      <c r="I637" s="4">
        <v>4</v>
      </c>
      <c r="P637">
        <v>2</v>
      </c>
      <c r="Q637" t="str">
        <f>CONCATENATE(C637,E637,G637,I637)</f>
        <v>14</v>
      </c>
    </row>
    <row r="638" spans="1:17" x14ac:dyDescent="0.25">
      <c r="A638">
        <v>3820</v>
      </c>
      <c r="B638">
        <v>175.60511</v>
      </c>
      <c r="C638" s="3">
        <v>1</v>
      </c>
      <c r="H638">
        <v>189.70661799999999</v>
      </c>
      <c r="I638" s="4">
        <v>4</v>
      </c>
      <c r="P638">
        <v>2</v>
      </c>
      <c r="Q638" t="str">
        <f>CONCATENATE(C638,E638,G638,I638)</f>
        <v>14</v>
      </c>
    </row>
    <row r="639" spans="1:17" x14ac:dyDescent="0.25">
      <c r="A639">
        <v>3821</v>
      </c>
      <c r="B639">
        <v>175.60511</v>
      </c>
      <c r="C639" s="3">
        <v>1</v>
      </c>
      <c r="H639">
        <v>189.70661799999999</v>
      </c>
      <c r="I639" s="4">
        <v>4</v>
      </c>
      <c r="P639">
        <v>2</v>
      </c>
      <c r="Q639" t="str">
        <f>CONCATENATE(C639,E639,G639,I639)</f>
        <v>14</v>
      </c>
    </row>
    <row r="640" spans="1:17" x14ac:dyDescent="0.25">
      <c r="A640">
        <v>3822</v>
      </c>
      <c r="B640">
        <v>175.60511</v>
      </c>
      <c r="C640" s="3">
        <v>1</v>
      </c>
      <c r="H640">
        <v>189.19387999999998</v>
      </c>
      <c r="I640" s="4">
        <v>4</v>
      </c>
      <c r="P640">
        <v>2</v>
      </c>
      <c r="Q640" t="str">
        <f>CONCATENATE(C640,E640,G640,I640)</f>
        <v>14</v>
      </c>
    </row>
    <row r="641" spans="1:17" x14ac:dyDescent="0.25">
      <c r="A641">
        <v>3823</v>
      </c>
      <c r="B641">
        <v>175.60511</v>
      </c>
      <c r="C641" s="3">
        <v>1</v>
      </c>
      <c r="P641">
        <v>1</v>
      </c>
      <c r="Q641" t="str">
        <f>CONCATENATE(C641,E641,G641,I641)</f>
        <v>1</v>
      </c>
    </row>
    <row r="642" spans="1:17" x14ac:dyDescent="0.25">
      <c r="A642">
        <v>3824</v>
      </c>
      <c r="B642">
        <v>175.60511</v>
      </c>
      <c r="C642" s="3">
        <v>1</v>
      </c>
      <c r="D642">
        <v>165.92640299999999</v>
      </c>
      <c r="E642" s="1">
        <v>2</v>
      </c>
      <c r="P642">
        <v>2</v>
      </c>
      <c r="Q642" t="str">
        <f>CONCATENATE(C642,E642,G642,I642)</f>
        <v>12</v>
      </c>
    </row>
    <row r="643" spans="1:17" x14ac:dyDescent="0.25">
      <c r="A643">
        <v>3825</v>
      </c>
      <c r="D643">
        <v>165.92640299999999</v>
      </c>
      <c r="E643" s="1">
        <v>2</v>
      </c>
      <c r="F643">
        <v>179.707436</v>
      </c>
      <c r="G643" s="2">
        <v>3</v>
      </c>
      <c r="P643">
        <v>2</v>
      </c>
      <c r="Q643" t="str">
        <f>CONCATENATE(C643,E643,G643,I643)</f>
        <v>23</v>
      </c>
    </row>
    <row r="644" spans="1:17" x14ac:dyDescent="0.25">
      <c r="A644">
        <v>3826</v>
      </c>
      <c r="D644">
        <v>165.92640299999999</v>
      </c>
      <c r="E644" s="1">
        <v>2</v>
      </c>
      <c r="F644">
        <v>179.707436</v>
      </c>
      <c r="G644" s="2">
        <v>3</v>
      </c>
      <c r="P644">
        <v>2</v>
      </c>
      <c r="Q644" t="str">
        <f>CONCATENATE(C644,E644,G644,I644)</f>
        <v>23</v>
      </c>
    </row>
    <row r="645" spans="1:17" x14ac:dyDescent="0.25">
      <c r="A645">
        <v>3827</v>
      </c>
      <c r="D645">
        <v>165.92640299999999</v>
      </c>
      <c r="E645" s="1">
        <v>2</v>
      </c>
      <c r="F645">
        <v>179.707436</v>
      </c>
      <c r="G645" s="2">
        <v>3</v>
      </c>
      <c r="P645">
        <v>2</v>
      </c>
      <c r="Q645" t="str">
        <f>CONCATENATE(C645,E645,G645,I645)</f>
        <v>23</v>
      </c>
    </row>
    <row r="646" spans="1:17" x14ac:dyDescent="0.25">
      <c r="A646">
        <v>3828</v>
      </c>
      <c r="D646">
        <v>165.92640299999999</v>
      </c>
      <c r="E646" s="1">
        <v>2</v>
      </c>
      <c r="F646">
        <v>179.707436</v>
      </c>
      <c r="G646" s="2">
        <v>3</v>
      </c>
      <c r="P646">
        <v>2</v>
      </c>
      <c r="Q646" t="str">
        <f>CONCATENATE(C646,E646,G646,I646)</f>
        <v>23</v>
      </c>
    </row>
    <row r="647" spans="1:17" x14ac:dyDescent="0.25">
      <c r="A647">
        <v>3829</v>
      </c>
      <c r="D647">
        <v>165.92640299999999</v>
      </c>
      <c r="E647" s="1">
        <v>2</v>
      </c>
      <c r="F647">
        <v>179.707436</v>
      </c>
      <c r="G647" s="2">
        <v>3</v>
      </c>
      <c r="P647">
        <v>2</v>
      </c>
      <c r="Q647" t="str">
        <f>CONCATENATE(C647,E647,G647,I647)</f>
        <v>23</v>
      </c>
    </row>
    <row r="648" spans="1:17" x14ac:dyDescent="0.25">
      <c r="A648">
        <v>3830</v>
      </c>
      <c r="D648">
        <v>165.92640299999999</v>
      </c>
      <c r="E648" s="1">
        <v>2</v>
      </c>
      <c r="F648">
        <v>179.707436</v>
      </c>
      <c r="G648" s="2">
        <v>3</v>
      </c>
      <c r="P648">
        <v>2</v>
      </c>
      <c r="Q648" t="str">
        <f>CONCATENATE(C648,E648,G648,I648)</f>
        <v>23</v>
      </c>
    </row>
    <row r="649" spans="1:17" x14ac:dyDescent="0.25">
      <c r="A649">
        <v>3831</v>
      </c>
      <c r="D649">
        <v>165.92640299999999</v>
      </c>
      <c r="E649" s="1">
        <v>2</v>
      </c>
      <c r="F649">
        <v>179.707436</v>
      </c>
      <c r="G649" s="2">
        <v>3</v>
      </c>
      <c r="P649">
        <v>2</v>
      </c>
      <c r="Q649" t="str">
        <f>CONCATENATE(C649,E649,G649,I649)</f>
        <v>23</v>
      </c>
    </row>
    <row r="650" spans="1:17" x14ac:dyDescent="0.25">
      <c r="A650">
        <v>3832</v>
      </c>
      <c r="D650">
        <v>165.92640299999999</v>
      </c>
      <c r="E650" s="1">
        <v>2</v>
      </c>
      <c r="F650">
        <v>179.707436</v>
      </c>
      <c r="G650" s="2">
        <v>3</v>
      </c>
      <c r="P650">
        <v>2</v>
      </c>
      <c r="Q650" t="str">
        <f>CONCATENATE(C650,E650,G650,I650)</f>
        <v>23</v>
      </c>
    </row>
    <row r="651" spans="1:17" x14ac:dyDescent="0.25">
      <c r="A651">
        <v>3833</v>
      </c>
      <c r="D651">
        <v>165.92640299999999</v>
      </c>
      <c r="E651" s="1">
        <v>2</v>
      </c>
      <c r="F651">
        <v>179.707436</v>
      </c>
      <c r="G651" s="2">
        <v>3</v>
      </c>
      <c r="P651">
        <v>2</v>
      </c>
      <c r="Q651" t="str">
        <f>CONCATENATE(C651,E651,G651,I651)</f>
        <v>23</v>
      </c>
    </row>
    <row r="652" spans="1:17" x14ac:dyDescent="0.25">
      <c r="A652">
        <v>3834</v>
      </c>
      <c r="D652">
        <v>165.92640299999999</v>
      </c>
      <c r="E652" s="1">
        <v>2</v>
      </c>
      <c r="F652">
        <v>179.707436</v>
      </c>
      <c r="G652" s="2">
        <v>3</v>
      </c>
      <c r="P652">
        <v>2</v>
      </c>
      <c r="Q652" t="str">
        <f>CONCATENATE(C652,E652,G652,I652)</f>
        <v>23</v>
      </c>
    </row>
    <row r="653" spans="1:17" x14ac:dyDescent="0.25">
      <c r="A653">
        <v>3835</v>
      </c>
      <c r="D653">
        <v>165.92640299999999</v>
      </c>
      <c r="E653" s="1">
        <v>2</v>
      </c>
      <c r="F653">
        <v>179.707436</v>
      </c>
      <c r="G653" s="2">
        <v>3</v>
      </c>
      <c r="P653">
        <v>2</v>
      </c>
      <c r="Q653" t="str">
        <f>CONCATENATE(C653,E653,G653,I653)</f>
        <v>23</v>
      </c>
    </row>
    <row r="654" spans="1:17" x14ac:dyDescent="0.25">
      <c r="A654">
        <v>3836</v>
      </c>
      <c r="D654">
        <v>165.92640299999999</v>
      </c>
      <c r="E654" s="1">
        <v>2</v>
      </c>
      <c r="F654">
        <v>179.64327800000001</v>
      </c>
      <c r="G654" s="2">
        <v>3</v>
      </c>
      <c r="P654">
        <v>2</v>
      </c>
      <c r="Q654" t="str">
        <f>CONCATENATE(C654,E654,G654,I654)</f>
        <v>23</v>
      </c>
    </row>
    <row r="655" spans="1:17" x14ac:dyDescent="0.25">
      <c r="A655">
        <v>3837</v>
      </c>
      <c r="D655">
        <v>165.92640299999999</v>
      </c>
      <c r="E655" s="1">
        <v>2</v>
      </c>
      <c r="F655">
        <v>179.57922600000001</v>
      </c>
      <c r="G655" s="2">
        <v>3</v>
      </c>
      <c r="P655">
        <v>2</v>
      </c>
      <c r="Q655" t="str">
        <f>CONCATENATE(C655,E655,G655,I655)</f>
        <v>23</v>
      </c>
    </row>
    <row r="656" spans="1:17" x14ac:dyDescent="0.25">
      <c r="A656">
        <v>3838</v>
      </c>
      <c r="D656">
        <v>165.92640299999999</v>
      </c>
      <c r="E656" s="1">
        <v>2</v>
      </c>
      <c r="F656">
        <v>179.57922600000001</v>
      </c>
      <c r="G656" s="2">
        <v>3</v>
      </c>
      <c r="P656">
        <v>2</v>
      </c>
      <c r="Q656" t="str">
        <f>CONCATENATE(C656,E656,G656,I656)</f>
        <v>23</v>
      </c>
    </row>
    <row r="657" spans="1:17" x14ac:dyDescent="0.25">
      <c r="A657">
        <v>3839</v>
      </c>
      <c r="D657">
        <v>165.92640299999999</v>
      </c>
      <c r="E657" s="1">
        <v>2</v>
      </c>
      <c r="F657">
        <v>179.38696099999999</v>
      </c>
      <c r="G657" s="2">
        <v>3</v>
      </c>
      <c r="P657">
        <v>2</v>
      </c>
      <c r="Q657" t="str">
        <f>CONCATENATE(C657,E657,G657,I657)</f>
        <v>23</v>
      </c>
    </row>
    <row r="658" spans="1:17" x14ac:dyDescent="0.25">
      <c r="A658">
        <v>3840</v>
      </c>
      <c r="D658">
        <v>165.92640299999999</v>
      </c>
      <c r="E658" s="1">
        <v>2</v>
      </c>
      <c r="F658">
        <v>179.38696099999999</v>
      </c>
      <c r="G658" s="2">
        <v>3</v>
      </c>
      <c r="P658">
        <v>2</v>
      </c>
      <c r="Q658" t="str">
        <f>CONCATENATE(C658,E658,G658,I658)</f>
        <v>23</v>
      </c>
    </row>
    <row r="659" spans="1:17" x14ac:dyDescent="0.25">
      <c r="A659">
        <v>3841</v>
      </c>
      <c r="D659">
        <v>165.92640299999999</v>
      </c>
      <c r="E659" s="1">
        <v>2</v>
      </c>
      <c r="F659">
        <v>179.32280399999999</v>
      </c>
      <c r="G659" s="2">
        <v>3</v>
      </c>
      <c r="P659">
        <v>2</v>
      </c>
      <c r="Q659" t="str">
        <f>CONCATENATE(C659,E659,G659,I659)</f>
        <v>23</v>
      </c>
    </row>
    <row r="660" spans="1:17" x14ac:dyDescent="0.25">
      <c r="A660">
        <v>3842</v>
      </c>
      <c r="D660">
        <v>165.92640299999999</v>
      </c>
      <c r="E660" s="1">
        <v>2</v>
      </c>
      <c r="F660">
        <v>179.13054099999999</v>
      </c>
      <c r="G660" s="2">
        <v>3</v>
      </c>
      <c r="P660">
        <v>2</v>
      </c>
      <c r="Q660" t="str">
        <f>CONCATENATE(C660,E660,G660,I660)</f>
        <v>23</v>
      </c>
    </row>
    <row r="661" spans="1:17" x14ac:dyDescent="0.25">
      <c r="A661">
        <v>3843</v>
      </c>
      <c r="D661">
        <v>165.92640299999999</v>
      </c>
      <c r="E661" s="1">
        <v>2</v>
      </c>
      <c r="F661">
        <v>179.13054099999999</v>
      </c>
      <c r="G661" s="2">
        <v>3</v>
      </c>
      <c r="H661">
        <v>169.515885</v>
      </c>
      <c r="I661" s="4">
        <v>4</v>
      </c>
      <c r="P661">
        <v>3</v>
      </c>
      <c r="Q661" t="str">
        <f>CONCATENATE(C661,E661,G661,I661)</f>
        <v>234</v>
      </c>
    </row>
    <row r="662" spans="1:17" x14ac:dyDescent="0.25">
      <c r="A662">
        <v>3844</v>
      </c>
      <c r="B662">
        <v>156.696381</v>
      </c>
      <c r="C662" s="3">
        <v>1</v>
      </c>
      <c r="F662">
        <v>179.13054099999999</v>
      </c>
      <c r="G662" s="2">
        <v>3</v>
      </c>
      <c r="H662">
        <v>169.515885</v>
      </c>
      <c r="I662" s="4">
        <v>4</v>
      </c>
      <c r="P662">
        <v>3</v>
      </c>
      <c r="Q662" t="str">
        <f>CONCATENATE(C662,E662,G662,I662)</f>
        <v>134</v>
      </c>
    </row>
    <row r="663" spans="1:17" x14ac:dyDescent="0.25">
      <c r="A663">
        <v>3845</v>
      </c>
      <c r="B663">
        <v>156.696381</v>
      </c>
      <c r="C663" s="3">
        <v>1</v>
      </c>
      <c r="F663">
        <v>179.002329</v>
      </c>
      <c r="G663" s="2">
        <v>3</v>
      </c>
      <c r="H663">
        <v>169.515885</v>
      </c>
      <c r="I663" s="4">
        <v>4</v>
      </c>
      <c r="P663">
        <v>3</v>
      </c>
      <c r="Q663" t="str">
        <f>CONCATENATE(C663,E663,G663,I663)</f>
        <v>134</v>
      </c>
    </row>
    <row r="664" spans="1:17" x14ac:dyDescent="0.25">
      <c r="A664">
        <v>3846</v>
      </c>
      <c r="B664">
        <v>156.696381</v>
      </c>
      <c r="C664" s="3">
        <v>1</v>
      </c>
      <c r="H664">
        <v>169.515885</v>
      </c>
      <c r="I664" s="4">
        <v>4</v>
      </c>
      <c r="P664">
        <v>2</v>
      </c>
      <c r="Q664" t="str">
        <f>CONCATENATE(C664,E664,G664,I664)</f>
        <v>14</v>
      </c>
    </row>
    <row r="665" spans="1:17" x14ac:dyDescent="0.25">
      <c r="A665">
        <v>3847</v>
      </c>
      <c r="B665">
        <v>156.696381</v>
      </c>
      <c r="C665" s="3">
        <v>1</v>
      </c>
      <c r="H665">
        <v>169.515885</v>
      </c>
      <c r="I665" s="4">
        <v>4</v>
      </c>
      <c r="P665">
        <v>2</v>
      </c>
      <c r="Q665" t="str">
        <f>CONCATENATE(C665,E665,G665,I665)</f>
        <v>14</v>
      </c>
    </row>
    <row r="666" spans="1:17" x14ac:dyDescent="0.25">
      <c r="A666">
        <v>3848</v>
      </c>
      <c r="B666">
        <v>156.696381</v>
      </c>
      <c r="C666" s="3">
        <v>1</v>
      </c>
      <c r="H666">
        <v>169.515885</v>
      </c>
      <c r="I666" s="4">
        <v>4</v>
      </c>
      <c r="P666">
        <v>2</v>
      </c>
      <c r="Q666" t="str">
        <f>CONCATENATE(C666,E666,G666,I666)</f>
        <v>14</v>
      </c>
    </row>
    <row r="667" spans="1:17" x14ac:dyDescent="0.25">
      <c r="A667">
        <v>3849</v>
      </c>
      <c r="B667">
        <v>156.696381</v>
      </c>
      <c r="C667" s="3">
        <v>1</v>
      </c>
      <c r="H667">
        <v>169.515885</v>
      </c>
      <c r="I667" s="4">
        <v>4</v>
      </c>
      <c r="P667">
        <v>2</v>
      </c>
      <c r="Q667" t="str">
        <f>CONCATENATE(C667,E667,G667,I667)</f>
        <v>14</v>
      </c>
    </row>
    <row r="668" spans="1:17" x14ac:dyDescent="0.25">
      <c r="A668">
        <v>3850</v>
      </c>
      <c r="B668">
        <v>156.696381</v>
      </c>
      <c r="C668" s="3">
        <v>1</v>
      </c>
      <c r="H668">
        <v>169.515885</v>
      </c>
      <c r="I668" s="4">
        <v>4</v>
      </c>
      <c r="P668">
        <v>2</v>
      </c>
      <c r="Q668" t="str">
        <f>CONCATENATE(C668,E668,G668,I668)</f>
        <v>14</v>
      </c>
    </row>
    <row r="669" spans="1:17" x14ac:dyDescent="0.25">
      <c r="A669">
        <v>3851</v>
      </c>
      <c r="B669">
        <v>156.696381</v>
      </c>
      <c r="C669" s="3">
        <v>1</v>
      </c>
      <c r="H669">
        <v>169.515885</v>
      </c>
      <c r="I669" s="4">
        <v>4</v>
      </c>
      <c r="P669">
        <v>2</v>
      </c>
      <c r="Q669" t="str">
        <f>CONCATENATE(C669,E669,G669,I669)</f>
        <v>14</v>
      </c>
    </row>
    <row r="670" spans="1:17" x14ac:dyDescent="0.25">
      <c r="A670">
        <v>3852</v>
      </c>
      <c r="B670">
        <v>156.696381</v>
      </c>
      <c r="C670" s="3">
        <v>1</v>
      </c>
      <c r="H670">
        <v>169.515885</v>
      </c>
      <c r="I670" s="4">
        <v>4</v>
      </c>
      <c r="P670">
        <v>2</v>
      </c>
      <c r="Q670" t="str">
        <f>CONCATENATE(C670,E670,G670,I670)</f>
        <v>14</v>
      </c>
    </row>
    <row r="671" spans="1:17" x14ac:dyDescent="0.25">
      <c r="A671">
        <v>3853</v>
      </c>
      <c r="B671">
        <v>156.696381</v>
      </c>
      <c r="C671" s="3">
        <v>1</v>
      </c>
      <c r="H671">
        <v>169.515885</v>
      </c>
      <c r="I671" s="4">
        <v>4</v>
      </c>
      <c r="P671">
        <v>2</v>
      </c>
      <c r="Q671" t="str">
        <f>CONCATENATE(C671,E671,G671,I671)</f>
        <v>14</v>
      </c>
    </row>
    <row r="672" spans="1:17" x14ac:dyDescent="0.25">
      <c r="A672">
        <v>3854</v>
      </c>
      <c r="B672">
        <v>156.696381</v>
      </c>
      <c r="C672" s="3">
        <v>1</v>
      </c>
      <c r="H672">
        <v>169.515885</v>
      </c>
      <c r="I672" s="4">
        <v>4</v>
      </c>
      <c r="P672">
        <v>2</v>
      </c>
      <c r="Q672" t="str">
        <f>CONCATENATE(C672,E672,G672,I672)</f>
        <v>14</v>
      </c>
    </row>
    <row r="673" spans="1:17" x14ac:dyDescent="0.25">
      <c r="A673">
        <v>3855</v>
      </c>
      <c r="B673">
        <v>156.696381</v>
      </c>
      <c r="C673" s="3">
        <v>1</v>
      </c>
      <c r="H673">
        <v>169.515885</v>
      </c>
      <c r="I673" s="4">
        <v>4</v>
      </c>
      <c r="P673">
        <v>2</v>
      </c>
      <c r="Q673" t="str">
        <f>CONCATENATE(C673,E673,G673,I673)</f>
        <v>14</v>
      </c>
    </row>
    <row r="674" spans="1:17" x14ac:dyDescent="0.25">
      <c r="A674">
        <v>3856</v>
      </c>
      <c r="B674">
        <v>156.696381</v>
      </c>
      <c r="C674" s="3">
        <v>1</v>
      </c>
      <c r="H674">
        <v>169.515885</v>
      </c>
      <c r="I674" s="4">
        <v>4</v>
      </c>
      <c r="P674">
        <v>2</v>
      </c>
      <c r="Q674" t="str">
        <f>CONCATENATE(C674,E674,G674,I674)</f>
        <v>14</v>
      </c>
    </row>
    <row r="675" spans="1:17" x14ac:dyDescent="0.25">
      <c r="A675">
        <v>3857</v>
      </c>
      <c r="B675">
        <v>156.696381</v>
      </c>
      <c r="C675" s="3">
        <v>1</v>
      </c>
      <c r="H675">
        <v>169.515885</v>
      </c>
      <c r="I675" s="4">
        <v>4</v>
      </c>
      <c r="P675">
        <v>2</v>
      </c>
      <c r="Q675" t="str">
        <f>CONCATENATE(C675,E675,G675,I675)</f>
        <v>14</v>
      </c>
    </row>
    <row r="676" spans="1:17" x14ac:dyDescent="0.25">
      <c r="A676">
        <v>3858</v>
      </c>
      <c r="B676">
        <v>156.696381</v>
      </c>
      <c r="C676" s="3">
        <v>1</v>
      </c>
      <c r="H676">
        <v>169.515885</v>
      </c>
      <c r="I676" s="4">
        <v>4</v>
      </c>
      <c r="P676">
        <v>2</v>
      </c>
      <c r="Q676" t="str">
        <f>CONCATENATE(C676,E676,G676,I676)</f>
        <v>14</v>
      </c>
    </row>
    <row r="677" spans="1:17" x14ac:dyDescent="0.25">
      <c r="A677">
        <v>3859</v>
      </c>
      <c r="B677">
        <v>156.696381</v>
      </c>
      <c r="C677" s="3">
        <v>1</v>
      </c>
      <c r="H677">
        <v>169.515885</v>
      </c>
      <c r="I677" s="4">
        <v>4</v>
      </c>
      <c r="P677">
        <v>2</v>
      </c>
      <c r="Q677" t="str">
        <f>CONCATENATE(C677,E677,G677,I677)</f>
        <v>14</v>
      </c>
    </row>
    <row r="678" spans="1:17" x14ac:dyDescent="0.25">
      <c r="A678">
        <v>3860</v>
      </c>
      <c r="B678">
        <v>156.696381</v>
      </c>
      <c r="C678" s="3">
        <v>1</v>
      </c>
      <c r="H678">
        <v>169.515885</v>
      </c>
      <c r="I678" s="4">
        <v>4</v>
      </c>
      <c r="P678">
        <v>2</v>
      </c>
      <c r="Q678" t="str">
        <f>CONCATENATE(C678,E678,G678,I678)</f>
        <v>14</v>
      </c>
    </row>
    <row r="679" spans="1:17" x14ac:dyDescent="0.25">
      <c r="A679">
        <v>3861</v>
      </c>
      <c r="B679">
        <v>156.696381</v>
      </c>
      <c r="C679" s="3">
        <v>1</v>
      </c>
      <c r="H679">
        <v>169.323624</v>
      </c>
      <c r="I679" s="4">
        <v>4</v>
      </c>
      <c r="P679">
        <v>2</v>
      </c>
      <c r="Q679" t="str">
        <f>CONCATENATE(C679,E679,G679,I679)</f>
        <v>14</v>
      </c>
    </row>
    <row r="680" spans="1:17" x14ac:dyDescent="0.25">
      <c r="A680">
        <v>3862</v>
      </c>
      <c r="B680">
        <v>156.696381</v>
      </c>
      <c r="C680" s="3">
        <v>1</v>
      </c>
      <c r="H680">
        <v>169.323624</v>
      </c>
      <c r="I680" s="4">
        <v>4</v>
      </c>
      <c r="P680">
        <v>2</v>
      </c>
      <c r="Q680" t="str">
        <f>CONCATENATE(C680,E680,G680,I680)</f>
        <v>14</v>
      </c>
    </row>
    <row r="681" spans="1:17" x14ac:dyDescent="0.25">
      <c r="A681">
        <v>3863</v>
      </c>
      <c r="B681">
        <v>156.696381</v>
      </c>
      <c r="C681" s="3">
        <v>1</v>
      </c>
      <c r="H681">
        <v>169.13125199999999</v>
      </c>
      <c r="I681" s="4">
        <v>4</v>
      </c>
      <c r="P681">
        <v>2</v>
      </c>
      <c r="Q681" t="str">
        <f>CONCATENATE(C681,E681,G681,I681)</f>
        <v>14</v>
      </c>
    </row>
    <row r="682" spans="1:17" x14ac:dyDescent="0.25">
      <c r="A682">
        <v>3864</v>
      </c>
      <c r="B682">
        <v>156.696381</v>
      </c>
      <c r="C682" s="3">
        <v>1</v>
      </c>
      <c r="H682">
        <v>168.93899199999998</v>
      </c>
      <c r="I682" s="4">
        <v>4</v>
      </c>
      <c r="P682">
        <v>2</v>
      </c>
      <c r="Q682" t="str">
        <f>CONCATENATE(C682,E682,G682,I682)</f>
        <v>14</v>
      </c>
    </row>
    <row r="683" spans="1:17" x14ac:dyDescent="0.25">
      <c r="A683">
        <v>3865</v>
      </c>
      <c r="B683">
        <v>156.696381</v>
      </c>
      <c r="C683" s="3">
        <v>1</v>
      </c>
      <c r="D683">
        <v>148.42767699999999</v>
      </c>
      <c r="E683" s="1">
        <v>2</v>
      </c>
      <c r="H683">
        <v>168.93899199999998</v>
      </c>
      <c r="I683" s="4">
        <v>4</v>
      </c>
      <c r="P683">
        <v>3</v>
      </c>
      <c r="Q683" t="str">
        <f>CONCATENATE(C683,E683,G683,I683)</f>
        <v>124</v>
      </c>
    </row>
    <row r="684" spans="1:17" x14ac:dyDescent="0.25">
      <c r="A684">
        <v>3866</v>
      </c>
      <c r="D684">
        <v>148.42767699999999</v>
      </c>
      <c r="E684" s="1">
        <v>2</v>
      </c>
      <c r="P684">
        <v>1</v>
      </c>
      <c r="Q684" t="str">
        <f>CONCATENATE(C684,E684,G684,I684)</f>
        <v>2</v>
      </c>
    </row>
    <row r="685" spans="1:17" x14ac:dyDescent="0.25">
      <c r="A685">
        <v>3867</v>
      </c>
      <c r="D685">
        <v>148.42767699999999</v>
      </c>
      <c r="E685" s="1">
        <v>2</v>
      </c>
      <c r="P685">
        <v>1</v>
      </c>
      <c r="Q685" t="str">
        <f>CONCATENATE(C685,E685,G685,I685)</f>
        <v>2</v>
      </c>
    </row>
    <row r="686" spans="1:17" x14ac:dyDescent="0.25">
      <c r="A686">
        <v>3868</v>
      </c>
      <c r="D686">
        <v>148.42767699999999</v>
      </c>
      <c r="E686" s="1">
        <v>2</v>
      </c>
      <c r="F686">
        <v>159.45254499999999</v>
      </c>
      <c r="G686" s="2">
        <v>3</v>
      </c>
      <c r="P686">
        <v>2</v>
      </c>
      <c r="Q686" t="str">
        <f>CONCATENATE(C686,E686,G686,I686)</f>
        <v>23</v>
      </c>
    </row>
    <row r="687" spans="1:17" x14ac:dyDescent="0.25">
      <c r="A687">
        <v>3869</v>
      </c>
      <c r="D687">
        <v>148.42767699999999</v>
      </c>
      <c r="E687" s="1">
        <v>2</v>
      </c>
      <c r="F687">
        <v>159.45254499999999</v>
      </c>
      <c r="G687" s="2">
        <v>3</v>
      </c>
      <c r="P687">
        <v>2</v>
      </c>
      <c r="Q687" t="str">
        <f>CONCATENATE(C687,E687,G687,I687)</f>
        <v>23</v>
      </c>
    </row>
    <row r="688" spans="1:17" x14ac:dyDescent="0.25">
      <c r="A688">
        <v>3870</v>
      </c>
      <c r="D688">
        <v>148.42767699999999</v>
      </c>
      <c r="E688" s="1">
        <v>2</v>
      </c>
      <c r="F688">
        <v>159.45254499999999</v>
      </c>
      <c r="G688" s="2">
        <v>3</v>
      </c>
      <c r="P688">
        <v>2</v>
      </c>
      <c r="Q688" t="str">
        <f>CONCATENATE(C688,E688,G688,I688)</f>
        <v>23</v>
      </c>
    </row>
    <row r="689" spans="1:17" x14ac:dyDescent="0.25">
      <c r="A689">
        <v>3871</v>
      </c>
      <c r="D689">
        <v>148.42767699999999</v>
      </c>
      <c r="E689" s="1">
        <v>2</v>
      </c>
      <c r="F689">
        <v>159.45254499999999</v>
      </c>
      <c r="G689" s="2">
        <v>3</v>
      </c>
      <c r="P689">
        <v>2</v>
      </c>
      <c r="Q689" t="str">
        <f>CONCATENATE(C689,E689,G689,I689)</f>
        <v>23</v>
      </c>
    </row>
    <row r="690" spans="1:17" x14ac:dyDescent="0.25">
      <c r="A690">
        <v>3872</v>
      </c>
      <c r="D690">
        <v>148.42767699999999</v>
      </c>
      <c r="E690" s="1">
        <v>2</v>
      </c>
      <c r="F690">
        <v>159.45254499999999</v>
      </c>
      <c r="G690" s="2">
        <v>3</v>
      </c>
      <c r="P690">
        <v>2</v>
      </c>
      <c r="Q690" t="str">
        <f>CONCATENATE(C690,E690,G690,I690)</f>
        <v>23</v>
      </c>
    </row>
    <row r="691" spans="1:17" x14ac:dyDescent="0.25">
      <c r="A691">
        <v>3873</v>
      </c>
      <c r="D691">
        <v>148.42767699999999</v>
      </c>
      <c r="E691" s="1">
        <v>2</v>
      </c>
      <c r="F691">
        <v>159.45254499999999</v>
      </c>
      <c r="G691" s="2">
        <v>3</v>
      </c>
      <c r="P691">
        <v>2</v>
      </c>
      <c r="Q691" t="str">
        <f>CONCATENATE(C691,E691,G691,I691)</f>
        <v>23</v>
      </c>
    </row>
    <row r="692" spans="1:17" x14ac:dyDescent="0.25">
      <c r="A692">
        <v>3874</v>
      </c>
      <c r="D692">
        <v>148.42767699999999</v>
      </c>
      <c r="E692" s="1">
        <v>2</v>
      </c>
      <c r="F692">
        <v>159.45254499999999</v>
      </c>
      <c r="G692" s="2">
        <v>3</v>
      </c>
      <c r="P692">
        <v>2</v>
      </c>
      <c r="Q692" t="str">
        <f>CONCATENATE(C692,E692,G692,I692)</f>
        <v>23</v>
      </c>
    </row>
    <row r="693" spans="1:17" x14ac:dyDescent="0.25">
      <c r="A693">
        <v>3875</v>
      </c>
      <c r="D693">
        <v>148.42767699999999</v>
      </c>
      <c r="E693" s="1">
        <v>2</v>
      </c>
      <c r="F693">
        <v>159.45254499999999</v>
      </c>
      <c r="G693" s="2">
        <v>3</v>
      </c>
      <c r="P693">
        <v>2</v>
      </c>
      <c r="Q693" t="str">
        <f>CONCATENATE(C693,E693,G693,I693)</f>
        <v>23</v>
      </c>
    </row>
    <row r="694" spans="1:17" x14ac:dyDescent="0.25">
      <c r="A694">
        <v>3876</v>
      </c>
      <c r="D694">
        <v>148.42767699999999</v>
      </c>
      <c r="E694" s="1">
        <v>2</v>
      </c>
      <c r="F694">
        <v>159.45254499999999</v>
      </c>
      <c r="G694" s="2">
        <v>3</v>
      </c>
      <c r="P694">
        <v>2</v>
      </c>
      <c r="Q694" t="str">
        <f>CONCATENATE(C694,E694,G694,I694)</f>
        <v>23</v>
      </c>
    </row>
    <row r="695" spans="1:17" x14ac:dyDescent="0.25">
      <c r="A695">
        <v>3877</v>
      </c>
      <c r="D695">
        <v>148.42767699999999</v>
      </c>
      <c r="E695" s="1">
        <v>2</v>
      </c>
      <c r="F695">
        <v>159.45254499999999</v>
      </c>
      <c r="G695" s="2">
        <v>3</v>
      </c>
      <c r="P695">
        <v>2</v>
      </c>
      <c r="Q695" t="str">
        <f>CONCATENATE(C695,E695,G695,I695)</f>
        <v>23</v>
      </c>
    </row>
    <row r="696" spans="1:17" x14ac:dyDescent="0.25">
      <c r="A696">
        <v>3878</v>
      </c>
      <c r="D696">
        <v>148.42767699999999</v>
      </c>
      <c r="E696" s="1">
        <v>2</v>
      </c>
      <c r="F696">
        <v>159.45254499999999</v>
      </c>
      <c r="G696" s="2">
        <v>3</v>
      </c>
      <c r="P696">
        <v>2</v>
      </c>
      <c r="Q696" t="str">
        <f>CONCATENATE(C696,E696,G696,I696)</f>
        <v>23</v>
      </c>
    </row>
    <row r="697" spans="1:17" x14ac:dyDescent="0.25">
      <c r="A697">
        <v>3879</v>
      </c>
      <c r="D697">
        <v>148.42767699999999</v>
      </c>
      <c r="E697" s="1">
        <v>2</v>
      </c>
      <c r="F697">
        <v>159.45254499999999</v>
      </c>
      <c r="G697" s="2">
        <v>3</v>
      </c>
      <c r="P697">
        <v>2</v>
      </c>
      <c r="Q697" t="str">
        <f>CONCATENATE(C697,E697,G697,I697)</f>
        <v>23</v>
      </c>
    </row>
    <row r="698" spans="1:17" x14ac:dyDescent="0.25">
      <c r="A698">
        <v>3880</v>
      </c>
      <c r="D698">
        <v>148.42767699999999</v>
      </c>
      <c r="E698" s="1">
        <v>2</v>
      </c>
      <c r="F698">
        <v>159.45254499999999</v>
      </c>
      <c r="G698" s="2">
        <v>3</v>
      </c>
      <c r="P698">
        <v>2</v>
      </c>
      <c r="Q698" t="str">
        <f>CONCATENATE(C698,E698,G698,I698)</f>
        <v>23</v>
      </c>
    </row>
    <row r="699" spans="1:17" x14ac:dyDescent="0.25">
      <c r="A699">
        <v>3881</v>
      </c>
      <c r="D699">
        <v>148.42767699999999</v>
      </c>
      <c r="E699" s="1">
        <v>2</v>
      </c>
      <c r="F699">
        <v>159.45254499999999</v>
      </c>
      <c r="G699" s="2">
        <v>3</v>
      </c>
      <c r="P699">
        <v>2</v>
      </c>
      <c r="Q699" t="str">
        <f>CONCATENATE(C699,E699,G699,I699)</f>
        <v>23</v>
      </c>
    </row>
    <row r="700" spans="1:17" x14ac:dyDescent="0.25">
      <c r="A700">
        <v>3882</v>
      </c>
      <c r="D700">
        <v>148.42767699999999</v>
      </c>
      <c r="E700" s="1">
        <v>2</v>
      </c>
      <c r="F700">
        <v>159.45254499999999</v>
      </c>
      <c r="G700" s="2">
        <v>3</v>
      </c>
      <c r="P700">
        <v>2</v>
      </c>
      <c r="Q700" t="str">
        <f>CONCATENATE(C700,E700,G700,I700)</f>
        <v>23</v>
      </c>
    </row>
    <row r="701" spans="1:17" x14ac:dyDescent="0.25">
      <c r="A701">
        <v>3883</v>
      </c>
      <c r="D701">
        <v>148.42767699999999</v>
      </c>
      <c r="E701" s="1">
        <v>2</v>
      </c>
      <c r="F701">
        <v>159.45254499999999</v>
      </c>
      <c r="G701" s="2">
        <v>3</v>
      </c>
      <c r="H701">
        <v>151.18394899999998</v>
      </c>
      <c r="I701" s="4">
        <v>4</v>
      </c>
      <c r="P701">
        <v>3</v>
      </c>
      <c r="Q701" t="str">
        <f>CONCATENATE(C701,E701,G701,I701)</f>
        <v>234</v>
      </c>
    </row>
    <row r="702" spans="1:17" x14ac:dyDescent="0.25">
      <c r="A702">
        <v>3884</v>
      </c>
      <c r="D702">
        <v>148.42767699999999</v>
      </c>
      <c r="E702" s="1">
        <v>2</v>
      </c>
      <c r="F702">
        <v>159.45254499999999</v>
      </c>
      <c r="G702" s="2">
        <v>3</v>
      </c>
      <c r="H702">
        <v>151.18394899999998</v>
      </c>
      <c r="I702" s="4">
        <v>4</v>
      </c>
      <c r="P702">
        <v>3</v>
      </c>
      <c r="Q702" t="str">
        <f>CONCATENATE(C702,E702,G702,I702)</f>
        <v>234</v>
      </c>
    </row>
    <row r="703" spans="1:17" x14ac:dyDescent="0.25">
      <c r="A703">
        <v>3885</v>
      </c>
      <c r="F703">
        <v>159.32433700000001</v>
      </c>
      <c r="G703" s="2">
        <v>3</v>
      </c>
      <c r="H703">
        <v>151.18394899999998</v>
      </c>
      <c r="I703" s="4">
        <v>4</v>
      </c>
      <c r="P703">
        <v>2</v>
      </c>
      <c r="Q703" t="str">
        <f>CONCATENATE(C703,E703,G703,I703)</f>
        <v>34</v>
      </c>
    </row>
    <row r="704" spans="1:17" x14ac:dyDescent="0.25">
      <c r="A704">
        <v>3886</v>
      </c>
      <c r="F704">
        <v>159.32433700000001</v>
      </c>
      <c r="G704" s="2">
        <v>3</v>
      </c>
      <c r="H704">
        <v>151.18394899999998</v>
      </c>
      <c r="I704" s="4">
        <v>4</v>
      </c>
      <c r="P704">
        <v>2</v>
      </c>
      <c r="Q704" t="str">
        <f>CONCATENATE(C704,E704,G704,I704)</f>
        <v>34</v>
      </c>
    </row>
    <row r="705" spans="1:17" x14ac:dyDescent="0.25">
      <c r="A705">
        <v>3887</v>
      </c>
      <c r="H705">
        <v>151.18394899999998</v>
      </c>
      <c r="I705" s="4">
        <v>4</v>
      </c>
      <c r="P705">
        <v>1</v>
      </c>
      <c r="Q705" t="str">
        <f>CONCATENATE(C705,E705,G705,I705)</f>
        <v>4</v>
      </c>
    </row>
    <row r="706" spans="1:17" x14ac:dyDescent="0.25">
      <c r="A706">
        <v>3888</v>
      </c>
      <c r="B706">
        <v>125.41642199999998</v>
      </c>
      <c r="C706" s="3">
        <v>1</v>
      </c>
      <c r="H706">
        <v>151.18394899999998</v>
      </c>
      <c r="I706" s="4">
        <v>4</v>
      </c>
      <c r="P706">
        <v>2</v>
      </c>
      <c r="Q706" t="str">
        <f>CONCATENATE(C706,E706,G706,I706)</f>
        <v>14</v>
      </c>
    </row>
    <row r="707" spans="1:17" x14ac:dyDescent="0.25">
      <c r="A707">
        <v>3889</v>
      </c>
      <c r="B707">
        <v>125.41642199999998</v>
      </c>
      <c r="C707" s="3">
        <v>1</v>
      </c>
      <c r="H707">
        <v>151.18394899999998</v>
      </c>
      <c r="I707" s="4">
        <v>4</v>
      </c>
      <c r="P707">
        <v>2</v>
      </c>
      <c r="Q707" t="str">
        <f>CONCATENATE(C707,E707,G707,I707)</f>
        <v>14</v>
      </c>
    </row>
    <row r="708" spans="1:17" x14ac:dyDescent="0.25">
      <c r="A708">
        <v>3890</v>
      </c>
      <c r="B708">
        <v>125.41642199999998</v>
      </c>
      <c r="C708" s="3">
        <v>1</v>
      </c>
      <c r="H708">
        <v>151.18394899999998</v>
      </c>
      <c r="I708" s="4">
        <v>4</v>
      </c>
      <c r="P708">
        <v>2</v>
      </c>
      <c r="Q708" t="str">
        <f>CONCATENATE(C708,E708,G708,I708)</f>
        <v>14</v>
      </c>
    </row>
    <row r="709" spans="1:17" x14ac:dyDescent="0.25">
      <c r="A709">
        <v>3891</v>
      </c>
      <c r="B709">
        <v>125.41642199999998</v>
      </c>
      <c r="C709" s="3">
        <v>1</v>
      </c>
      <c r="H709">
        <v>151.18394899999998</v>
      </c>
      <c r="I709" s="4">
        <v>4</v>
      </c>
      <c r="P709">
        <v>2</v>
      </c>
      <c r="Q709" t="str">
        <f>CONCATENATE(C709,E709,G709,I709)</f>
        <v>14</v>
      </c>
    </row>
    <row r="710" spans="1:17" x14ac:dyDescent="0.25">
      <c r="A710">
        <v>3892</v>
      </c>
      <c r="B710">
        <v>125.41642199999998</v>
      </c>
      <c r="C710" s="3">
        <v>1</v>
      </c>
      <c r="H710">
        <v>151.18394899999998</v>
      </c>
      <c r="I710" s="4">
        <v>4</v>
      </c>
      <c r="P710">
        <v>2</v>
      </c>
      <c r="Q710" t="str">
        <f>CONCATENATE(C710,E710,G710,I710)</f>
        <v>14</v>
      </c>
    </row>
    <row r="711" spans="1:17" x14ac:dyDescent="0.25">
      <c r="A711">
        <v>3893</v>
      </c>
      <c r="B711">
        <v>125.41642199999998</v>
      </c>
      <c r="C711" s="3">
        <v>1</v>
      </c>
      <c r="H711">
        <v>151.18394899999998</v>
      </c>
      <c r="I711" s="4">
        <v>4</v>
      </c>
      <c r="P711">
        <v>2</v>
      </c>
      <c r="Q711" t="str">
        <f>CONCATENATE(C711,E711,G711,I711)</f>
        <v>14</v>
      </c>
    </row>
    <row r="712" spans="1:17" x14ac:dyDescent="0.25">
      <c r="A712">
        <v>3894</v>
      </c>
      <c r="B712">
        <v>125.41642199999998</v>
      </c>
      <c r="C712" s="3">
        <v>1</v>
      </c>
      <c r="H712">
        <v>151.18394899999998</v>
      </c>
      <c r="I712" s="4">
        <v>4</v>
      </c>
      <c r="P712">
        <v>2</v>
      </c>
      <c r="Q712" t="str">
        <f>CONCATENATE(C712,E712,G712,I712)</f>
        <v>14</v>
      </c>
    </row>
    <row r="713" spans="1:17" x14ac:dyDescent="0.25">
      <c r="A713">
        <v>3895</v>
      </c>
      <c r="B713">
        <v>125.41642199999998</v>
      </c>
      <c r="C713" s="3">
        <v>1</v>
      </c>
      <c r="H713">
        <v>151.18394899999998</v>
      </c>
      <c r="I713" s="4">
        <v>4</v>
      </c>
      <c r="P713">
        <v>2</v>
      </c>
      <c r="Q713" t="str">
        <f>CONCATENATE(C713,E713,G713,I713)</f>
        <v>14</v>
      </c>
    </row>
    <row r="714" spans="1:17" x14ac:dyDescent="0.25">
      <c r="A714">
        <v>3896</v>
      </c>
      <c r="B714">
        <v>125.41642199999998</v>
      </c>
      <c r="C714" s="3">
        <v>1</v>
      </c>
      <c r="H714">
        <v>151.18394899999998</v>
      </c>
      <c r="I714" s="4">
        <v>4</v>
      </c>
      <c r="P714">
        <v>2</v>
      </c>
      <c r="Q714" t="str">
        <f>CONCATENATE(C714,E714,G714,I714)</f>
        <v>14</v>
      </c>
    </row>
    <row r="715" spans="1:17" x14ac:dyDescent="0.25">
      <c r="A715">
        <v>3897</v>
      </c>
      <c r="B715">
        <v>125.41642199999998</v>
      </c>
      <c r="C715" s="3">
        <v>1</v>
      </c>
      <c r="H715">
        <v>151.18394899999998</v>
      </c>
      <c r="I715" s="4">
        <v>4</v>
      </c>
      <c r="P715">
        <v>2</v>
      </c>
      <c r="Q715" t="str">
        <f>CONCATENATE(C715,E715,G715,I715)</f>
        <v>14</v>
      </c>
    </row>
    <row r="716" spans="1:17" x14ac:dyDescent="0.25">
      <c r="A716">
        <v>3898</v>
      </c>
      <c r="B716">
        <v>125.41642199999998</v>
      </c>
      <c r="C716" s="3">
        <v>1</v>
      </c>
      <c r="H716">
        <v>151.18394899999998</v>
      </c>
      <c r="I716" s="4">
        <v>4</v>
      </c>
      <c r="P716">
        <v>2</v>
      </c>
      <c r="Q716" t="str">
        <f>CONCATENATE(C716,E716,G716,I716)</f>
        <v>14</v>
      </c>
    </row>
    <row r="717" spans="1:17" x14ac:dyDescent="0.25">
      <c r="A717">
        <v>3899</v>
      </c>
      <c r="B717">
        <v>125.41642199999998</v>
      </c>
      <c r="C717" s="3">
        <v>1</v>
      </c>
      <c r="H717">
        <v>151.18394899999998</v>
      </c>
      <c r="I717" s="4">
        <v>4</v>
      </c>
      <c r="P717">
        <v>2</v>
      </c>
      <c r="Q717" t="str">
        <f>CONCATENATE(C717,E717,G717,I717)</f>
        <v>14</v>
      </c>
    </row>
    <row r="718" spans="1:17" x14ac:dyDescent="0.25">
      <c r="A718">
        <v>3900</v>
      </c>
      <c r="B718">
        <v>125.41642199999998</v>
      </c>
      <c r="C718" s="3">
        <v>1</v>
      </c>
      <c r="H718">
        <v>151.18394899999998</v>
      </c>
      <c r="I718" s="4">
        <v>4</v>
      </c>
      <c r="P718">
        <v>2</v>
      </c>
      <c r="Q718" t="str">
        <f>CONCATENATE(C718,E718,G718,I718)</f>
        <v>14</v>
      </c>
    </row>
    <row r="719" spans="1:17" x14ac:dyDescent="0.25">
      <c r="A719">
        <v>3901</v>
      </c>
      <c r="B719">
        <v>125.41642199999998</v>
      </c>
      <c r="C719" s="3">
        <v>1</v>
      </c>
      <c r="H719">
        <v>151.18394899999998</v>
      </c>
      <c r="I719" s="4">
        <v>4</v>
      </c>
      <c r="P719">
        <v>2</v>
      </c>
      <c r="Q719" t="str">
        <f>CONCATENATE(C719,E719,G719,I719)</f>
        <v>14</v>
      </c>
    </row>
    <row r="720" spans="1:17" x14ac:dyDescent="0.25">
      <c r="A720">
        <v>3902</v>
      </c>
      <c r="B720">
        <v>125.41642199999998</v>
      </c>
      <c r="C720" s="3">
        <v>1</v>
      </c>
      <c r="H720">
        <v>151.18394899999998</v>
      </c>
      <c r="I720" s="4">
        <v>4</v>
      </c>
      <c r="P720">
        <v>2</v>
      </c>
      <c r="Q720" t="str">
        <f>CONCATENATE(C720,E720,G720,I720)</f>
        <v>14</v>
      </c>
    </row>
    <row r="721" spans="1:17" x14ac:dyDescent="0.25">
      <c r="A721">
        <v>3903</v>
      </c>
      <c r="B721">
        <v>125.41642199999998</v>
      </c>
      <c r="C721" s="3">
        <v>1</v>
      </c>
      <c r="H721">
        <v>151.18394899999998</v>
      </c>
      <c r="I721" s="4">
        <v>4</v>
      </c>
      <c r="P721">
        <v>2</v>
      </c>
      <c r="Q721" t="str">
        <f>CONCATENATE(C721,E721,G721,I721)</f>
        <v>14</v>
      </c>
    </row>
    <row r="722" spans="1:17" x14ac:dyDescent="0.25">
      <c r="A722">
        <v>3904</v>
      </c>
      <c r="B722">
        <v>125.41642199999998</v>
      </c>
      <c r="C722" s="3">
        <v>1</v>
      </c>
      <c r="H722">
        <v>151.18394899999998</v>
      </c>
      <c r="I722" s="4">
        <v>4</v>
      </c>
      <c r="P722">
        <v>2</v>
      </c>
      <c r="Q722" t="str">
        <f>CONCATENATE(C722,E722,G722,I722)</f>
        <v>14</v>
      </c>
    </row>
    <row r="723" spans="1:17" x14ac:dyDescent="0.25">
      <c r="A723">
        <v>3905</v>
      </c>
      <c r="B723">
        <v>125.41642199999998</v>
      </c>
      <c r="C723" s="3">
        <v>1</v>
      </c>
      <c r="H723">
        <v>151.18394899999998</v>
      </c>
      <c r="I723" s="4">
        <v>4</v>
      </c>
      <c r="P723">
        <v>2</v>
      </c>
      <c r="Q723" t="str">
        <f>CONCATENATE(C723,E723,G723,I723)</f>
        <v>14</v>
      </c>
    </row>
    <row r="724" spans="1:17" x14ac:dyDescent="0.25">
      <c r="A724">
        <v>3906</v>
      </c>
      <c r="B724">
        <v>125.41642199999998</v>
      </c>
      <c r="C724" s="3">
        <v>1</v>
      </c>
      <c r="P724">
        <v>1</v>
      </c>
      <c r="Q724" t="str">
        <f>CONCATENATE(C724,E724,G724,I724)</f>
        <v>1</v>
      </c>
    </row>
    <row r="725" spans="1:17" x14ac:dyDescent="0.25">
      <c r="A725">
        <v>3907</v>
      </c>
      <c r="B725">
        <v>125.41642199999998</v>
      </c>
      <c r="C725" s="3">
        <v>1</v>
      </c>
      <c r="P725">
        <v>1</v>
      </c>
      <c r="Q725" t="str">
        <f>CONCATENATE(C725,E725,G725,I725)</f>
        <v>1</v>
      </c>
    </row>
    <row r="726" spans="1:17" x14ac:dyDescent="0.25">
      <c r="A726">
        <v>3908</v>
      </c>
      <c r="D726">
        <v>117.06178699999998</v>
      </c>
      <c r="E726" s="1">
        <v>2</v>
      </c>
      <c r="P726">
        <v>1</v>
      </c>
      <c r="Q726" t="str">
        <f>CONCATENATE(C726,E726,G726,I726)</f>
        <v>2</v>
      </c>
    </row>
    <row r="727" spans="1:17" x14ac:dyDescent="0.25">
      <c r="A727">
        <v>3909</v>
      </c>
      <c r="D727">
        <v>117.06178699999998</v>
      </c>
      <c r="E727" s="1">
        <v>2</v>
      </c>
      <c r="F727">
        <v>127.78472399999998</v>
      </c>
      <c r="G727" s="2">
        <v>3</v>
      </c>
      <c r="P727">
        <v>2</v>
      </c>
      <c r="Q727" t="str">
        <f>CONCATENATE(C727,E727,G727,I727)</f>
        <v>23</v>
      </c>
    </row>
    <row r="728" spans="1:17" x14ac:dyDescent="0.25">
      <c r="A728">
        <v>3910</v>
      </c>
      <c r="D728">
        <v>117.06178699999998</v>
      </c>
      <c r="E728" s="1">
        <v>2</v>
      </c>
      <c r="F728">
        <v>127.78472399999998</v>
      </c>
      <c r="G728" s="2">
        <v>3</v>
      </c>
      <c r="P728">
        <v>2</v>
      </c>
      <c r="Q728" t="str">
        <f>CONCATENATE(C728,E728,G728,I728)</f>
        <v>23</v>
      </c>
    </row>
    <row r="729" spans="1:17" x14ac:dyDescent="0.25">
      <c r="A729">
        <v>3911</v>
      </c>
      <c r="D729">
        <v>117.06178699999998</v>
      </c>
      <c r="E729" s="1">
        <v>2</v>
      </c>
      <c r="F729">
        <v>127.78472399999998</v>
      </c>
      <c r="G729" s="2">
        <v>3</v>
      </c>
      <c r="P729">
        <v>2</v>
      </c>
      <c r="Q729" t="str">
        <f>CONCATENATE(C729,E729,G729,I729)</f>
        <v>23</v>
      </c>
    </row>
    <row r="730" spans="1:17" x14ac:dyDescent="0.25">
      <c r="A730">
        <v>3912</v>
      </c>
      <c r="D730">
        <v>117.06178699999998</v>
      </c>
      <c r="E730" s="1">
        <v>2</v>
      </c>
      <c r="F730">
        <v>127.78472399999998</v>
      </c>
      <c r="G730" s="2">
        <v>3</v>
      </c>
      <c r="P730">
        <v>2</v>
      </c>
      <c r="Q730" t="str">
        <f>CONCATENATE(C730,E730,G730,I730)</f>
        <v>23</v>
      </c>
    </row>
    <row r="731" spans="1:17" x14ac:dyDescent="0.25">
      <c r="A731">
        <v>3913</v>
      </c>
      <c r="D731">
        <v>117.06178699999998</v>
      </c>
      <c r="E731" s="1">
        <v>2</v>
      </c>
      <c r="F731">
        <v>127.78472399999998</v>
      </c>
      <c r="G731" s="2">
        <v>3</v>
      </c>
      <c r="P731">
        <v>2</v>
      </c>
      <c r="Q731" t="str">
        <f>CONCATENATE(C731,E731,G731,I731)</f>
        <v>23</v>
      </c>
    </row>
    <row r="732" spans="1:17" x14ac:dyDescent="0.25">
      <c r="A732">
        <v>3914</v>
      </c>
      <c r="D732">
        <v>117.06178699999998</v>
      </c>
      <c r="E732" s="1">
        <v>2</v>
      </c>
      <c r="F732">
        <v>127.78472399999998</v>
      </c>
      <c r="G732" s="2">
        <v>3</v>
      </c>
      <c r="P732">
        <v>2</v>
      </c>
      <c r="Q732" t="str">
        <f>CONCATENATE(C732,E732,G732,I732)</f>
        <v>23</v>
      </c>
    </row>
    <row r="733" spans="1:17" x14ac:dyDescent="0.25">
      <c r="A733">
        <v>3915</v>
      </c>
      <c r="D733">
        <v>117.06178699999998</v>
      </c>
      <c r="E733" s="1">
        <v>2</v>
      </c>
      <c r="F733">
        <v>127.78472399999998</v>
      </c>
      <c r="G733" s="2">
        <v>3</v>
      </c>
      <c r="P733">
        <v>2</v>
      </c>
      <c r="Q733" t="str">
        <f>CONCATENATE(C733,E733,G733,I733)</f>
        <v>23</v>
      </c>
    </row>
    <row r="734" spans="1:17" x14ac:dyDescent="0.25">
      <c r="A734">
        <v>3916</v>
      </c>
      <c r="D734">
        <v>117.06178699999998</v>
      </c>
      <c r="E734" s="1">
        <v>2</v>
      </c>
      <c r="F734">
        <v>127.78472399999998</v>
      </c>
      <c r="G734" s="2">
        <v>3</v>
      </c>
      <c r="P734">
        <v>2</v>
      </c>
      <c r="Q734" t="str">
        <f>CONCATENATE(C734,E734,G734,I734)</f>
        <v>23</v>
      </c>
    </row>
    <row r="735" spans="1:17" x14ac:dyDescent="0.25">
      <c r="A735">
        <v>3917</v>
      </c>
      <c r="D735">
        <v>117.06178699999998</v>
      </c>
      <c r="E735" s="1">
        <v>2</v>
      </c>
      <c r="F735">
        <v>127.78472399999998</v>
      </c>
      <c r="G735" s="2">
        <v>3</v>
      </c>
      <c r="P735">
        <v>2</v>
      </c>
      <c r="Q735" t="str">
        <f>CONCATENATE(C735,E735,G735,I735)</f>
        <v>23</v>
      </c>
    </row>
    <row r="736" spans="1:17" x14ac:dyDescent="0.25">
      <c r="A736">
        <v>3918</v>
      </c>
      <c r="D736">
        <v>117.06178699999998</v>
      </c>
      <c r="E736" s="1">
        <v>2</v>
      </c>
      <c r="F736">
        <v>127.78472399999998</v>
      </c>
      <c r="G736" s="2">
        <v>3</v>
      </c>
      <c r="P736">
        <v>2</v>
      </c>
      <c r="Q736" t="str">
        <f>CONCATENATE(C736,E736,G736,I736)</f>
        <v>23</v>
      </c>
    </row>
    <row r="737" spans="1:17" x14ac:dyDescent="0.25">
      <c r="A737">
        <v>3919</v>
      </c>
      <c r="D737">
        <v>117.06178699999998</v>
      </c>
      <c r="E737" s="1">
        <v>2</v>
      </c>
      <c r="F737">
        <v>127.78472399999998</v>
      </c>
      <c r="G737" s="2">
        <v>3</v>
      </c>
      <c r="P737">
        <v>2</v>
      </c>
      <c r="Q737" t="str">
        <f>CONCATENATE(C737,E737,G737,I737)</f>
        <v>23</v>
      </c>
    </row>
    <row r="738" spans="1:17" x14ac:dyDescent="0.25">
      <c r="A738">
        <v>3920</v>
      </c>
      <c r="D738">
        <v>117.06178699999998</v>
      </c>
      <c r="E738" s="1">
        <v>2</v>
      </c>
      <c r="F738">
        <v>127.78472399999998</v>
      </c>
      <c r="G738" s="2">
        <v>3</v>
      </c>
      <c r="P738">
        <v>2</v>
      </c>
      <c r="Q738" t="str">
        <f>CONCATENATE(C738,E738,G738,I738)</f>
        <v>23</v>
      </c>
    </row>
    <row r="739" spans="1:17" x14ac:dyDescent="0.25">
      <c r="A739">
        <v>3921</v>
      </c>
      <c r="D739">
        <v>117.06178699999998</v>
      </c>
      <c r="E739" s="1">
        <v>2</v>
      </c>
      <c r="F739">
        <v>127.78472399999998</v>
      </c>
      <c r="G739" s="2">
        <v>3</v>
      </c>
      <c r="P739">
        <v>2</v>
      </c>
      <c r="Q739" t="str">
        <f>CONCATENATE(C739,E739,G739,I739)</f>
        <v>23</v>
      </c>
    </row>
    <row r="740" spans="1:17" x14ac:dyDescent="0.25">
      <c r="A740">
        <v>3922</v>
      </c>
      <c r="D740">
        <v>117.06178699999998</v>
      </c>
      <c r="E740" s="1">
        <v>2</v>
      </c>
      <c r="F740">
        <v>127.78472399999998</v>
      </c>
      <c r="G740" s="2">
        <v>3</v>
      </c>
      <c r="P740">
        <v>2</v>
      </c>
      <c r="Q740" t="str">
        <f>CONCATENATE(C740,E740,G740,I740)</f>
        <v>23</v>
      </c>
    </row>
    <row r="741" spans="1:17" x14ac:dyDescent="0.25">
      <c r="A741">
        <v>3923</v>
      </c>
      <c r="D741">
        <v>117.06178699999998</v>
      </c>
      <c r="E741" s="1">
        <v>2</v>
      </c>
      <c r="F741">
        <v>127.78472399999998</v>
      </c>
      <c r="G741" s="2">
        <v>3</v>
      </c>
      <c r="P741">
        <v>2</v>
      </c>
      <c r="Q741" t="str">
        <f>CONCATENATE(C741,E741,G741,I741)</f>
        <v>23</v>
      </c>
    </row>
    <row r="742" spans="1:17" x14ac:dyDescent="0.25">
      <c r="A742">
        <v>3924</v>
      </c>
      <c r="D742">
        <v>117.06178699999998</v>
      </c>
      <c r="E742" s="1">
        <v>2</v>
      </c>
      <c r="F742">
        <v>127.78472399999998</v>
      </c>
      <c r="G742" s="2">
        <v>3</v>
      </c>
      <c r="P742">
        <v>2</v>
      </c>
      <c r="Q742" t="str">
        <f>CONCATENATE(C742,E742,G742,I742)</f>
        <v>23</v>
      </c>
    </row>
    <row r="743" spans="1:17" x14ac:dyDescent="0.25">
      <c r="A743">
        <v>3925</v>
      </c>
      <c r="D743">
        <v>117.06178699999998</v>
      </c>
      <c r="E743" s="1">
        <v>2</v>
      </c>
      <c r="F743">
        <v>127.78472399999998</v>
      </c>
      <c r="G743" s="2">
        <v>3</v>
      </c>
      <c r="H743">
        <v>120.153674</v>
      </c>
      <c r="I743" s="4">
        <v>4</v>
      </c>
      <c r="P743">
        <v>3</v>
      </c>
      <c r="Q743" t="str">
        <f>CONCATENATE(C743,E743,G743,I743)</f>
        <v>234</v>
      </c>
    </row>
    <row r="744" spans="1:17" x14ac:dyDescent="0.25">
      <c r="A744">
        <v>3926</v>
      </c>
      <c r="D744">
        <v>117.06178699999998</v>
      </c>
      <c r="E744" s="1">
        <v>2</v>
      </c>
      <c r="F744">
        <v>127.78472399999998</v>
      </c>
      <c r="G744" s="2">
        <v>3</v>
      </c>
      <c r="H744">
        <v>120.153674</v>
      </c>
      <c r="I744" s="4">
        <v>4</v>
      </c>
      <c r="P744">
        <v>3</v>
      </c>
      <c r="Q744" t="str">
        <f>CONCATENATE(C744,E744,G744,I744)</f>
        <v>234</v>
      </c>
    </row>
    <row r="745" spans="1:17" x14ac:dyDescent="0.25">
      <c r="A745">
        <v>3927</v>
      </c>
      <c r="F745">
        <v>127.78472399999998</v>
      </c>
      <c r="G745" s="2">
        <v>3</v>
      </c>
      <c r="H745">
        <v>120.153674</v>
      </c>
      <c r="I745" s="4">
        <v>4</v>
      </c>
      <c r="P745">
        <v>2</v>
      </c>
      <c r="Q745" t="str">
        <f>CONCATENATE(C745,E745,G745,I745)</f>
        <v>34</v>
      </c>
    </row>
    <row r="746" spans="1:17" x14ac:dyDescent="0.25">
      <c r="A746">
        <v>3928</v>
      </c>
      <c r="H746">
        <v>120.153674</v>
      </c>
      <c r="I746" s="4">
        <v>4</v>
      </c>
      <c r="P746">
        <v>1</v>
      </c>
      <c r="Q746" t="str">
        <f>CONCATENATE(C746,E746,G746,I746)</f>
        <v>4</v>
      </c>
    </row>
    <row r="747" spans="1:17" x14ac:dyDescent="0.25">
      <c r="A747">
        <v>3929</v>
      </c>
      <c r="H747">
        <v>120.153674</v>
      </c>
      <c r="I747" s="4">
        <v>4</v>
      </c>
      <c r="P747">
        <v>1</v>
      </c>
      <c r="Q747" t="str">
        <f>CONCATENATE(C747,E747,G747,I747)</f>
        <v>4</v>
      </c>
    </row>
    <row r="748" spans="1:17" x14ac:dyDescent="0.25">
      <c r="A748">
        <v>3930</v>
      </c>
      <c r="B748">
        <v>106.33884999999999</v>
      </c>
      <c r="C748" s="3">
        <v>1</v>
      </c>
      <c r="H748">
        <v>120.153674</v>
      </c>
      <c r="I748" s="4">
        <v>4</v>
      </c>
      <c r="P748">
        <v>2</v>
      </c>
      <c r="Q748" t="str">
        <f>CONCATENATE(C748,E748,G748,I748)</f>
        <v>14</v>
      </c>
    </row>
    <row r="749" spans="1:17" x14ac:dyDescent="0.25">
      <c r="A749">
        <v>3931</v>
      </c>
      <c r="B749">
        <v>106.33884999999999</v>
      </c>
      <c r="C749" s="3">
        <v>1</v>
      </c>
      <c r="H749">
        <v>120.153674</v>
      </c>
      <c r="I749" s="4">
        <v>4</v>
      </c>
      <c r="P749">
        <v>2</v>
      </c>
      <c r="Q749" t="str">
        <f>CONCATENATE(C749,E749,G749,I749)</f>
        <v>14</v>
      </c>
    </row>
    <row r="750" spans="1:17" x14ac:dyDescent="0.25">
      <c r="A750">
        <v>3932</v>
      </c>
      <c r="B750">
        <v>106.33884999999999</v>
      </c>
      <c r="C750" s="3">
        <v>1</v>
      </c>
      <c r="H750">
        <v>120.153674</v>
      </c>
      <c r="I750" s="4">
        <v>4</v>
      </c>
      <c r="P750">
        <v>2</v>
      </c>
      <c r="Q750" t="str">
        <f>CONCATENATE(C750,E750,G750,I750)</f>
        <v>14</v>
      </c>
    </row>
    <row r="751" spans="1:17" x14ac:dyDescent="0.25">
      <c r="A751">
        <v>3933</v>
      </c>
      <c r="B751">
        <v>106.33884999999999</v>
      </c>
      <c r="C751" s="3">
        <v>1</v>
      </c>
      <c r="H751">
        <v>120.153674</v>
      </c>
      <c r="I751" s="4">
        <v>4</v>
      </c>
      <c r="P751">
        <v>2</v>
      </c>
      <c r="Q751" t="str">
        <f>CONCATENATE(C751,E751,G751,I751)</f>
        <v>14</v>
      </c>
    </row>
    <row r="752" spans="1:17" x14ac:dyDescent="0.25">
      <c r="A752">
        <v>3934</v>
      </c>
      <c r="B752">
        <v>106.33884999999999</v>
      </c>
      <c r="C752" s="3">
        <v>1</v>
      </c>
      <c r="H752">
        <v>120.153674</v>
      </c>
      <c r="I752" s="4">
        <v>4</v>
      </c>
      <c r="P752">
        <v>2</v>
      </c>
      <c r="Q752" t="str">
        <f>CONCATENATE(C752,E752,G752,I752)</f>
        <v>14</v>
      </c>
    </row>
    <row r="753" spans="1:17" x14ac:dyDescent="0.25">
      <c r="A753">
        <v>3935</v>
      </c>
      <c r="B753">
        <v>106.33884999999999</v>
      </c>
      <c r="C753" s="3">
        <v>1</v>
      </c>
      <c r="H753">
        <v>120.153674</v>
      </c>
      <c r="I753" s="4">
        <v>4</v>
      </c>
      <c r="P753">
        <v>2</v>
      </c>
      <c r="Q753" t="str">
        <f>CONCATENATE(C753,E753,G753,I753)</f>
        <v>14</v>
      </c>
    </row>
    <row r="754" spans="1:17" x14ac:dyDescent="0.25">
      <c r="A754">
        <v>3936</v>
      </c>
      <c r="B754">
        <v>106.33884999999999</v>
      </c>
      <c r="C754" s="3">
        <v>1</v>
      </c>
      <c r="H754">
        <v>120.153674</v>
      </c>
      <c r="I754" s="4">
        <v>4</v>
      </c>
      <c r="P754">
        <v>2</v>
      </c>
      <c r="Q754" t="str">
        <f>CONCATENATE(C754,E754,G754,I754)</f>
        <v>14</v>
      </c>
    </row>
    <row r="755" spans="1:17" x14ac:dyDescent="0.25">
      <c r="A755">
        <v>3937</v>
      </c>
      <c r="B755">
        <v>106.33884999999999</v>
      </c>
      <c r="C755" s="3">
        <v>1</v>
      </c>
      <c r="H755">
        <v>120.153674</v>
      </c>
      <c r="I755" s="4">
        <v>4</v>
      </c>
      <c r="P755">
        <v>2</v>
      </c>
      <c r="Q755" t="str">
        <f>CONCATENATE(C755,E755,G755,I755)</f>
        <v>14</v>
      </c>
    </row>
    <row r="756" spans="1:17" x14ac:dyDescent="0.25">
      <c r="A756">
        <v>3938</v>
      </c>
      <c r="B756">
        <v>106.33884999999999</v>
      </c>
      <c r="C756" s="3">
        <v>1</v>
      </c>
      <c r="H756">
        <v>120.153674</v>
      </c>
      <c r="I756" s="4">
        <v>4</v>
      </c>
      <c r="P756">
        <v>2</v>
      </c>
      <c r="Q756" t="str">
        <f>CONCATENATE(C756,E756,G756,I756)</f>
        <v>14</v>
      </c>
    </row>
    <row r="757" spans="1:17" x14ac:dyDescent="0.25">
      <c r="A757">
        <v>3939</v>
      </c>
      <c r="B757">
        <v>106.33884999999999</v>
      </c>
      <c r="C757" s="3">
        <v>1</v>
      </c>
      <c r="H757">
        <v>120.153674</v>
      </c>
      <c r="I757" s="4">
        <v>4</v>
      </c>
      <c r="P757">
        <v>2</v>
      </c>
      <c r="Q757" t="str">
        <f>CONCATENATE(C757,E757,G757,I757)</f>
        <v>14</v>
      </c>
    </row>
    <row r="758" spans="1:17" x14ac:dyDescent="0.25">
      <c r="A758">
        <v>3940</v>
      </c>
      <c r="B758">
        <v>106.33884999999999</v>
      </c>
      <c r="C758" s="3">
        <v>1</v>
      </c>
      <c r="H758">
        <v>120.153674</v>
      </c>
      <c r="I758" s="4">
        <v>4</v>
      </c>
      <c r="P758">
        <v>2</v>
      </c>
      <c r="Q758" t="str">
        <f>CONCATENATE(C758,E758,G758,I758)</f>
        <v>14</v>
      </c>
    </row>
    <row r="759" spans="1:17" x14ac:dyDescent="0.25">
      <c r="A759">
        <v>3941</v>
      </c>
      <c r="B759">
        <v>106.33884999999999</v>
      </c>
      <c r="C759" s="3">
        <v>1</v>
      </c>
      <c r="H759">
        <v>120.153674</v>
      </c>
      <c r="I759" s="4">
        <v>4</v>
      </c>
      <c r="P759">
        <v>2</v>
      </c>
      <c r="Q759" t="str">
        <f>CONCATENATE(C759,E759,G759,I759)</f>
        <v>14</v>
      </c>
    </row>
    <row r="760" spans="1:17" x14ac:dyDescent="0.25">
      <c r="A760">
        <v>3942</v>
      </c>
      <c r="B760">
        <v>106.33884999999999</v>
      </c>
      <c r="C760" s="3">
        <v>1</v>
      </c>
      <c r="H760">
        <v>120.153674</v>
      </c>
      <c r="I760" s="4">
        <v>4</v>
      </c>
      <c r="P760">
        <v>2</v>
      </c>
      <c r="Q760" t="str">
        <f>CONCATENATE(C760,E760,G760,I760)</f>
        <v>14</v>
      </c>
    </row>
    <row r="761" spans="1:17" x14ac:dyDescent="0.25">
      <c r="A761">
        <v>3943</v>
      </c>
      <c r="B761">
        <v>106.33884999999999</v>
      </c>
      <c r="C761" s="3">
        <v>1</v>
      </c>
      <c r="H761">
        <v>120.153674</v>
      </c>
      <c r="I761" s="4">
        <v>4</v>
      </c>
      <c r="P761">
        <v>2</v>
      </c>
      <c r="Q761" t="str">
        <f>CONCATENATE(C761,E761,G761,I761)</f>
        <v>14</v>
      </c>
    </row>
    <row r="762" spans="1:17" x14ac:dyDescent="0.25">
      <c r="A762">
        <v>3944</v>
      </c>
      <c r="B762">
        <v>106.33884999999999</v>
      </c>
      <c r="C762" s="3">
        <v>1</v>
      </c>
      <c r="H762">
        <v>120.153674</v>
      </c>
      <c r="I762" s="4">
        <v>4</v>
      </c>
      <c r="P762">
        <v>2</v>
      </c>
      <c r="Q762" t="str">
        <f>CONCATENATE(C762,E762,G762,I762)</f>
        <v>14</v>
      </c>
    </row>
    <row r="763" spans="1:17" x14ac:dyDescent="0.25">
      <c r="A763">
        <v>3945</v>
      </c>
      <c r="B763">
        <v>106.33884999999999</v>
      </c>
      <c r="C763" s="3">
        <v>1</v>
      </c>
      <c r="H763">
        <v>120.153674</v>
      </c>
      <c r="I763" s="4">
        <v>4</v>
      </c>
      <c r="P763">
        <v>2</v>
      </c>
      <c r="Q763" t="str">
        <f>CONCATENATE(C763,E763,G763,I763)</f>
        <v>14</v>
      </c>
    </row>
    <row r="764" spans="1:17" x14ac:dyDescent="0.25">
      <c r="A764">
        <v>3946</v>
      </c>
      <c r="B764">
        <v>106.33884999999999</v>
      </c>
      <c r="C764" s="3">
        <v>1</v>
      </c>
      <c r="H764">
        <v>119.75890199999999</v>
      </c>
      <c r="I764" s="4">
        <v>4</v>
      </c>
      <c r="P764">
        <v>2</v>
      </c>
      <c r="Q764" t="str">
        <f>CONCATENATE(C764,E764,G764,I764)</f>
        <v>14</v>
      </c>
    </row>
    <row r="765" spans="1:17" x14ac:dyDescent="0.25">
      <c r="A765">
        <v>3947</v>
      </c>
      <c r="B765">
        <v>106.27310899999999</v>
      </c>
      <c r="C765" s="3">
        <v>1</v>
      </c>
      <c r="P765">
        <v>1</v>
      </c>
      <c r="Q765" t="str">
        <f>CONCATENATE(C765,E765,G765,I765)</f>
        <v>1</v>
      </c>
    </row>
    <row r="766" spans="1:17" x14ac:dyDescent="0.25">
      <c r="A766">
        <v>3948</v>
      </c>
      <c r="B766">
        <v>106.27310899999999</v>
      </c>
      <c r="C766" s="3">
        <v>1</v>
      </c>
      <c r="P766">
        <v>1</v>
      </c>
      <c r="Q766" t="str">
        <f>CONCATENATE(C766,E766,G766,I766)</f>
        <v>1</v>
      </c>
    </row>
    <row r="767" spans="1:17" x14ac:dyDescent="0.25">
      <c r="A767">
        <v>3949</v>
      </c>
      <c r="B767">
        <v>106.27310899999999</v>
      </c>
      <c r="C767" s="3">
        <v>1</v>
      </c>
      <c r="P767">
        <v>1</v>
      </c>
      <c r="Q767" t="str">
        <f>CONCATENATE(C767,E767,G767,I767)</f>
        <v>1</v>
      </c>
    </row>
    <row r="768" spans="1:17" x14ac:dyDescent="0.25">
      <c r="A768">
        <v>3950</v>
      </c>
      <c r="D768">
        <v>96.273865999999998</v>
      </c>
      <c r="E768" s="1">
        <v>2</v>
      </c>
      <c r="F768">
        <v>110.02283799999999</v>
      </c>
      <c r="G768" s="2">
        <v>3</v>
      </c>
      <c r="P768">
        <v>2</v>
      </c>
      <c r="Q768" t="str">
        <f>CONCATENATE(C768,E768,G768,I768)</f>
        <v>23</v>
      </c>
    </row>
    <row r="769" spans="1:17" x14ac:dyDescent="0.25">
      <c r="A769">
        <v>3951</v>
      </c>
      <c r="D769">
        <v>96.273865999999998</v>
      </c>
      <c r="E769" s="1">
        <v>2</v>
      </c>
      <c r="F769">
        <v>110.02283799999999</v>
      </c>
      <c r="G769" s="2">
        <v>3</v>
      </c>
      <c r="P769">
        <v>2</v>
      </c>
      <c r="Q769" t="str">
        <f>CONCATENATE(C769,E769,G769,I769)</f>
        <v>23</v>
      </c>
    </row>
    <row r="770" spans="1:17" x14ac:dyDescent="0.25">
      <c r="A770">
        <v>3952</v>
      </c>
      <c r="D770">
        <v>96.273865999999998</v>
      </c>
      <c r="E770" s="1">
        <v>2</v>
      </c>
      <c r="F770">
        <v>110.02283799999999</v>
      </c>
      <c r="G770" s="2">
        <v>3</v>
      </c>
      <c r="P770">
        <v>2</v>
      </c>
      <c r="Q770" t="str">
        <f>CONCATENATE(C770,E770,G770,I770)</f>
        <v>23</v>
      </c>
    </row>
    <row r="771" spans="1:17" x14ac:dyDescent="0.25">
      <c r="A771">
        <v>3953</v>
      </c>
      <c r="D771">
        <v>96.273865999999998</v>
      </c>
      <c r="E771" s="1">
        <v>2</v>
      </c>
      <c r="F771">
        <v>110.02283799999999</v>
      </c>
      <c r="G771" s="2">
        <v>3</v>
      </c>
      <c r="P771">
        <v>2</v>
      </c>
      <c r="Q771" t="str">
        <f>CONCATENATE(C771,E771,G771,I771)</f>
        <v>23</v>
      </c>
    </row>
    <row r="772" spans="1:17" x14ac:dyDescent="0.25">
      <c r="A772">
        <v>3954</v>
      </c>
      <c r="D772">
        <v>96.273865999999998</v>
      </c>
      <c r="E772" s="1">
        <v>2</v>
      </c>
      <c r="F772">
        <v>110.02283799999999</v>
      </c>
      <c r="G772" s="2">
        <v>3</v>
      </c>
      <c r="P772">
        <v>2</v>
      </c>
      <c r="Q772" t="str">
        <f>CONCATENATE(C772,E772,G772,I772)</f>
        <v>23</v>
      </c>
    </row>
    <row r="773" spans="1:17" x14ac:dyDescent="0.25">
      <c r="A773">
        <v>3955</v>
      </c>
      <c r="D773">
        <v>96.273865999999998</v>
      </c>
      <c r="E773" s="1">
        <v>2</v>
      </c>
      <c r="F773">
        <v>110.02283799999999</v>
      </c>
      <c r="G773" s="2">
        <v>3</v>
      </c>
      <c r="P773">
        <v>2</v>
      </c>
      <c r="Q773" t="str">
        <f>CONCATENATE(C773,E773,G773,I773)</f>
        <v>23</v>
      </c>
    </row>
    <row r="774" spans="1:17" x14ac:dyDescent="0.25">
      <c r="A774">
        <v>3956</v>
      </c>
      <c r="D774">
        <v>96.273865999999998</v>
      </c>
      <c r="E774" s="1">
        <v>2</v>
      </c>
      <c r="F774">
        <v>110.02283799999999</v>
      </c>
      <c r="G774" s="2">
        <v>3</v>
      </c>
      <c r="P774">
        <v>2</v>
      </c>
      <c r="Q774" t="str">
        <f>CONCATENATE(C774,E774,G774,I774)</f>
        <v>23</v>
      </c>
    </row>
    <row r="775" spans="1:17" x14ac:dyDescent="0.25">
      <c r="A775">
        <v>3957</v>
      </c>
      <c r="D775">
        <v>96.273865999999998</v>
      </c>
      <c r="E775" s="1">
        <v>2</v>
      </c>
      <c r="F775">
        <v>110.02283799999999</v>
      </c>
      <c r="G775" s="2">
        <v>3</v>
      </c>
      <c r="P775">
        <v>2</v>
      </c>
      <c r="Q775" t="str">
        <f>CONCATENATE(C775,E775,G775,I775)</f>
        <v>23</v>
      </c>
    </row>
    <row r="776" spans="1:17" x14ac:dyDescent="0.25">
      <c r="A776">
        <v>3958</v>
      </c>
      <c r="D776">
        <v>96.273865999999998</v>
      </c>
      <c r="E776" s="1">
        <v>2</v>
      </c>
      <c r="F776">
        <v>110.02283799999999</v>
      </c>
      <c r="G776" s="2">
        <v>3</v>
      </c>
      <c r="P776">
        <v>2</v>
      </c>
      <c r="Q776" t="str">
        <f>CONCATENATE(C776,E776,G776,I776)</f>
        <v>23</v>
      </c>
    </row>
    <row r="777" spans="1:17" x14ac:dyDescent="0.25">
      <c r="A777">
        <v>3959</v>
      </c>
      <c r="D777">
        <v>96.273865999999998</v>
      </c>
      <c r="E777" s="1">
        <v>2</v>
      </c>
      <c r="F777">
        <v>110.02283799999999</v>
      </c>
      <c r="G777" s="2">
        <v>3</v>
      </c>
      <c r="P777">
        <v>2</v>
      </c>
      <c r="Q777" t="str">
        <f>CONCATENATE(C777,E777,G777,I777)</f>
        <v>23</v>
      </c>
    </row>
    <row r="778" spans="1:17" x14ac:dyDescent="0.25">
      <c r="A778">
        <v>3960</v>
      </c>
      <c r="D778">
        <v>96.273865999999998</v>
      </c>
      <c r="E778" s="1">
        <v>2</v>
      </c>
      <c r="F778">
        <v>110.02283799999999</v>
      </c>
      <c r="G778" s="2">
        <v>3</v>
      </c>
      <c r="P778">
        <v>2</v>
      </c>
      <c r="Q778" t="str">
        <f>CONCATENATE(C778,E778,G778,I778)</f>
        <v>23</v>
      </c>
    </row>
    <row r="779" spans="1:17" x14ac:dyDescent="0.25">
      <c r="A779">
        <v>3961</v>
      </c>
      <c r="D779">
        <v>96.273865999999998</v>
      </c>
      <c r="E779" s="1">
        <v>2</v>
      </c>
      <c r="F779">
        <v>110.02283799999999</v>
      </c>
      <c r="G779" s="2">
        <v>3</v>
      </c>
      <c r="P779">
        <v>2</v>
      </c>
      <c r="Q779" t="str">
        <f>CONCATENATE(C779,E779,G779,I779)</f>
        <v>23</v>
      </c>
    </row>
    <row r="780" spans="1:17" x14ac:dyDescent="0.25">
      <c r="A780">
        <v>3962</v>
      </c>
      <c r="D780">
        <v>96.273865999999998</v>
      </c>
      <c r="E780" s="1">
        <v>2</v>
      </c>
      <c r="F780">
        <v>109.95698899999999</v>
      </c>
      <c r="G780" s="2">
        <v>3</v>
      </c>
      <c r="P780">
        <v>2</v>
      </c>
      <c r="Q780" t="str">
        <f>CONCATENATE(C780,E780,G780,I780)</f>
        <v>23</v>
      </c>
    </row>
    <row r="781" spans="1:17" x14ac:dyDescent="0.25">
      <c r="A781">
        <v>3963</v>
      </c>
      <c r="D781">
        <v>96.273865999999998</v>
      </c>
      <c r="E781" s="1">
        <v>2</v>
      </c>
      <c r="F781">
        <v>109.95698899999999</v>
      </c>
      <c r="G781" s="2">
        <v>3</v>
      </c>
      <c r="P781">
        <v>2</v>
      </c>
      <c r="Q781" t="str">
        <f>CONCATENATE(C781,E781,G781,I781)</f>
        <v>23</v>
      </c>
    </row>
    <row r="782" spans="1:17" x14ac:dyDescent="0.25">
      <c r="A782">
        <v>3964</v>
      </c>
      <c r="D782">
        <v>96.273865999999998</v>
      </c>
      <c r="E782" s="1">
        <v>2</v>
      </c>
      <c r="F782">
        <v>109.89124899999999</v>
      </c>
      <c r="G782" s="2">
        <v>3</v>
      </c>
      <c r="P782">
        <v>2</v>
      </c>
      <c r="Q782" t="str">
        <f>CONCATENATE(C782,E782,G782,I782)</f>
        <v>23</v>
      </c>
    </row>
    <row r="783" spans="1:17" x14ac:dyDescent="0.25">
      <c r="A783">
        <v>3965</v>
      </c>
      <c r="D783">
        <v>96.273865999999998</v>
      </c>
      <c r="E783" s="1">
        <v>2</v>
      </c>
      <c r="F783">
        <v>109.89124899999999</v>
      </c>
      <c r="G783" s="2">
        <v>3</v>
      </c>
      <c r="P783">
        <v>2</v>
      </c>
      <c r="Q783" t="str">
        <f>CONCATENATE(C783,E783,G783,I783)</f>
        <v>23</v>
      </c>
    </row>
    <row r="784" spans="1:17" x14ac:dyDescent="0.25">
      <c r="A784">
        <v>3966</v>
      </c>
      <c r="D784">
        <v>96.273865999999998</v>
      </c>
      <c r="E784" s="1">
        <v>2</v>
      </c>
      <c r="F784">
        <v>109.693918</v>
      </c>
      <c r="G784" s="2">
        <v>3</v>
      </c>
      <c r="P784">
        <v>2</v>
      </c>
      <c r="Q784" t="str">
        <f>CONCATENATE(C784,E784,G784,I784)</f>
        <v>23</v>
      </c>
    </row>
    <row r="785" spans="1:17" x14ac:dyDescent="0.25">
      <c r="A785">
        <v>3967</v>
      </c>
      <c r="D785">
        <v>96.273865999999998</v>
      </c>
      <c r="E785" s="1">
        <v>2</v>
      </c>
      <c r="F785">
        <v>109.693918</v>
      </c>
      <c r="G785" s="2">
        <v>3</v>
      </c>
      <c r="P785">
        <v>2</v>
      </c>
      <c r="Q785" t="str">
        <f>CONCATENATE(C785,E785,G785,I785)</f>
        <v>23</v>
      </c>
    </row>
    <row r="786" spans="1:17" x14ac:dyDescent="0.25">
      <c r="A786">
        <v>3968</v>
      </c>
      <c r="D786">
        <v>96.273865999999998</v>
      </c>
      <c r="E786" s="1">
        <v>2</v>
      </c>
      <c r="F786">
        <v>109.693918</v>
      </c>
      <c r="G786" s="2">
        <v>3</v>
      </c>
      <c r="P786">
        <v>2</v>
      </c>
      <c r="Q786" t="str">
        <f>CONCATENATE(C786,E786,G786,I786)</f>
        <v>23</v>
      </c>
    </row>
    <row r="787" spans="1:17" x14ac:dyDescent="0.25">
      <c r="A787">
        <v>3969</v>
      </c>
      <c r="B787">
        <v>86.471951999999987</v>
      </c>
      <c r="C787" s="3">
        <v>1</v>
      </c>
      <c r="H787">
        <v>100.023596</v>
      </c>
      <c r="I787" s="4">
        <v>4</v>
      </c>
      <c r="P787">
        <v>2</v>
      </c>
      <c r="Q787" t="str">
        <f>CONCATENATE(C787,E787,G787,I787)</f>
        <v>14</v>
      </c>
    </row>
    <row r="788" spans="1:17" x14ac:dyDescent="0.25">
      <c r="A788">
        <v>3970</v>
      </c>
      <c r="B788">
        <v>86.471951999999987</v>
      </c>
      <c r="C788" s="3">
        <v>1</v>
      </c>
      <c r="H788">
        <v>100.023596</v>
      </c>
      <c r="I788" s="4">
        <v>4</v>
      </c>
      <c r="P788">
        <v>2</v>
      </c>
      <c r="Q788" t="str">
        <f>CONCATENATE(C788,E788,G788,I788)</f>
        <v>14</v>
      </c>
    </row>
    <row r="789" spans="1:17" x14ac:dyDescent="0.25">
      <c r="A789">
        <v>3971</v>
      </c>
      <c r="B789">
        <v>86.471951999999987</v>
      </c>
      <c r="C789" s="3">
        <v>1</v>
      </c>
      <c r="H789">
        <v>100.023596</v>
      </c>
      <c r="I789" s="4">
        <v>4</v>
      </c>
      <c r="P789">
        <v>2</v>
      </c>
      <c r="Q789" t="str">
        <f>CONCATENATE(C789,E789,G789,I789)</f>
        <v>14</v>
      </c>
    </row>
    <row r="790" spans="1:17" x14ac:dyDescent="0.25">
      <c r="A790">
        <v>3972</v>
      </c>
      <c r="B790">
        <v>86.471951999999987</v>
      </c>
      <c r="C790" s="3">
        <v>1</v>
      </c>
      <c r="H790">
        <v>100.023596</v>
      </c>
      <c r="I790" s="4">
        <v>4</v>
      </c>
      <c r="P790">
        <v>2</v>
      </c>
      <c r="Q790" t="str">
        <f>CONCATENATE(C790,E790,G790,I790)</f>
        <v>14</v>
      </c>
    </row>
    <row r="791" spans="1:17" x14ac:dyDescent="0.25">
      <c r="A791">
        <v>3973</v>
      </c>
      <c r="B791">
        <v>86.471951999999987</v>
      </c>
      <c r="C791" s="3">
        <v>1</v>
      </c>
      <c r="H791">
        <v>100.023596</v>
      </c>
      <c r="I791" s="4">
        <v>4</v>
      </c>
      <c r="P791">
        <v>2</v>
      </c>
      <c r="Q791" t="str">
        <f>CONCATENATE(C791,E791,G791,I791)</f>
        <v>14</v>
      </c>
    </row>
    <row r="792" spans="1:17" x14ac:dyDescent="0.25">
      <c r="A792">
        <v>3974</v>
      </c>
      <c r="B792">
        <v>86.471951999999987</v>
      </c>
      <c r="C792" s="3">
        <v>1</v>
      </c>
      <c r="H792">
        <v>100.023596</v>
      </c>
      <c r="I792" s="4">
        <v>4</v>
      </c>
      <c r="P792">
        <v>2</v>
      </c>
      <c r="Q792" t="str">
        <f>CONCATENATE(C792,E792,G792,I792)</f>
        <v>14</v>
      </c>
    </row>
    <row r="793" spans="1:17" x14ac:dyDescent="0.25">
      <c r="A793">
        <v>3975</v>
      </c>
      <c r="B793">
        <v>86.471951999999987</v>
      </c>
      <c r="C793" s="3">
        <v>1</v>
      </c>
      <c r="H793">
        <v>100.023596</v>
      </c>
      <c r="I793" s="4">
        <v>4</v>
      </c>
      <c r="P793">
        <v>2</v>
      </c>
      <c r="Q793" t="str">
        <f>CONCATENATE(C793,E793,G793,I793)</f>
        <v>14</v>
      </c>
    </row>
    <row r="794" spans="1:17" x14ac:dyDescent="0.25">
      <c r="A794">
        <v>3976</v>
      </c>
      <c r="B794">
        <v>86.471951999999987</v>
      </c>
      <c r="C794" s="3">
        <v>1</v>
      </c>
      <c r="H794">
        <v>100.023596</v>
      </c>
      <c r="I794" s="4">
        <v>4</v>
      </c>
      <c r="P794">
        <v>2</v>
      </c>
      <c r="Q794" t="str">
        <f>CONCATENATE(C794,E794,G794,I794)</f>
        <v>14</v>
      </c>
    </row>
    <row r="795" spans="1:17" x14ac:dyDescent="0.25">
      <c r="A795">
        <v>3977</v>
      </c>
      <c r="B795">
        <v>86.471951999999987</v>
      </c>
      <c r="C795" s="3">
        <v>1</v>
      </c>
      <c r="H795">
        <v>100.023596</v>
      </c>
      <c r="I795" s="4">
        <v>4</v>
      </c>
      <c r="P795">
        <v>2</v>
      </c>
      <c r="Q795" t="str">
        <f>CONCATENATE(C795,E795,G795,I795)</f>
        <v>14</v>
      </c>
    </row>
    <row r="796" spans="1:17" x14ac:dyDescent="0.25">
      <c r="A796">
        <v>3978</v>
      </c>
      <c r="B796">
        <v>86.471951999999987</v>
      </c>
      <c r="C796" s="3">
        <v>1</v>
      </c>
      <c r="H796">
        <v>99.892003999999986</v>
      </c>
      <c r="I796" s="4">
        <v>4</v>
      </c>
      <c r="P796">
        <v>2</v>
      </c>
      <c r="Q796" t="str">
        <f>CONCATENATE(C796,E796,G796,I796)</f>
        <v>14</v>
      </c>
    </row>
    <row r="797" spans="1:17" x14ac:dyDescent="0.25">
      <c r="A797">
        <v>3979</v>
      </c>
      <c r="B797">
        <v>86.471951999999987</v>
      </c>
      <c r="C797" s="3">
        <v>1</v>
      </c>
      <c r="H797">
        <v>99.694672999999995</v>
      </c>
      <c r="I797" s="4">
        <v>4</v>
      </c>
      <c r="P797">
        <v>2</v>
      </c>
      <c r="Q797" t="str">
        <f>CONCATENATE(C797,E797,G797,I797)</f>
        <v>14</v>
      </c>
    </row>
    <row r="798" spans="1:17" x14ac:dyDescent="0.25">
      <c r="A798">
        <v>3980</v>
      </c>
      <c r="B798">
        <v>86.471951999999987</v>
      </c>
      <c r="C798" s="3">
        <v>1</v>
      </c>
      <c r="H798">
        <v>99.694672999999995</v>
      </c>
      <c r="I798" s="4">
        <v>4</v>
      </c>
      <c r="P798">
        <v>2</v>
      </c>
      <c r="Q798" t="str">
        <f>CONCATENATE(C798,E798,G798,I798)</f>
        <v>14</v>
      </c>
    </row>
    <row r="799" spans="1:17" x14ac:dyDescent="0.25">
      <c r="A799">
        <v>3981</v>
      </c>
      <c r="B799">
        <v>86.471951999999987</v>
      </c>
      <c r="C799" s="3">
        <v>1</v>
      </c>
      <c r="H799">
        <v>99.694672999999995</v>
      </c>
      <c r="I799" s="4">
        <v>4</v>
      </c>
      <c r="P799">
        <v>2</v>
      </c>
      <c r="Q799" t="str">
        <f>CONCATENATE(C799,E799,G799,I799)</f>
        <v>14</v>
      </c>
    </row>
    <row r="800" spans="1:17" x14ac:dyDescent="0.25">
      <c r="A800">
        <v>3982</v>
      </c>
      <c r="B800">
        <v>86.471951999999987</v>
      </c>
      <c r="C800" s="3">
        <v>1</v>
      </c>
      <c r="H800">
        <v>99.694672999999995</v>
      </c>
      <c r="I800" s="4">
        <v>4</v>
      </c>
      <c r="P800">
        <v>2</v>
      </c>
      <c r="Q800" t="str">
        <f>CONCATENATE(C800,E800,G800,I800)</f>
        <v>14</v>
      </c>
    </row>
    <row r="801" spans="1:17" x14ac:dyDescent="0.25">
      <c r="A801">
        <v>3983</v>
      </c>
      <c r="B801">
        <v>86.471951999999987</v>
      </c>
      <c r="C801" s="3">
        <v>1</v>
      </c>
      <c r="H801">
        <v>99.694672999999995</v>
      </c>
      <c r="I801" s="4">
        <v>4</v>
      </c>
      <c r="P801">
        <v>2</v>
      </c>
      <c r="Q801" t="str">
        <f>CONCATENATE(C801,E801,G801,I801)</f>
        <v>14</v>
      </c>
    </row>
    <row r="802" spans="1:17" x14ac:dyDescent="0.25">
      <c r="A802">
        <v>3984</v>
      </c>
      <c r="B802">
        <v>86.471951999999987</v>
      </c>
      <c r="C802" s="3">
        <v>1</v>
      </c>
      <c r="H802">
        <v>99.694672999999995</v>
      </c>
      <c r="I802" s="4">
        <v>4</v>
      </c>
      <c r="P802">
        <v>2</v>
      </c>
      <c r="Q802" t="str">
        <f>CONCATENATE(C802,E802,G802,I802)</f>
        <v>14</v>
      </c>
    </row>
    <row r="803" spans="1:17" x14ac:dyDescent="0.25">
      <c r="A803">
        <v>3985</v>
      </c>
      <c r="B803">
        <v>86.471951999999987</v>
      </c>
      <c r="C803" s="3">
        <v>1</v>
      </c>
      <c r="H803">
        <v>99.694672999999995</v>
      </c>
      <c r="I803" s="4">
        <v>4</v>
      </c>
      <c r="P803">
        <v>2</v>
      </c>
      <c r="Q803" t="str">
        <f>CONCATENATE(C803,E803,G803,I803)</f>
        <v>14</v>
      </c>
    </row>
    <row r="804" spans="1:17" x14ac:dyDescent="0.25">
      <c r="A804">
        <v>3986</v>
      </c>
      <c r="B804">
        <v>86.471951999999987</v>
      </c>
      <c r="C804" s="3">
        <v>1</v>
      </c>
      <c r="H804">
        <v>99.694672999999995</v>
      </c>
      <c r="I804" s="4">
        <v>4</v>
      </c>
      <c r="P804">
        <v>2</v>
      </c>
      <c r="Q804" t="str">
        <f>CONCATENATE(C804,E804,G804,I804)</f>
        <v>14</v>
      </c>
    </row>
    <row r="805" spans="1:17" x14ac:dyDescent="0.25">
      <c r="A805">
        <v>3987</v>
      </c>
      <c r="B805">
        <v>86.471951999999987</v>
      </c>
      <c r="C805" s="3">
        <v>1</v>
      </c>
      <c r="H805">
        <v>99.497231999999997</v>
      </c>
      <c r="I805" s="4">
        <v>4</v>
      </c>
      <c r="P805">
        <v>2</v>
      </c>
      <c r="Q805" t="str">
        <f>CONCATENATE(C805,E805,G805,I805)</f>
        <v>14</v>
      </c>
    </row>
    <row r="806" spans="1:17" x14ac:dyDescent="0.25">
      <c r="A806">
        <v>3988</v>
      </c>
      <c r="B806">
        <v>86.471951999999987</v>
      </c>
      <c r="C806" s="3">
        <v>1</v>
      </c>
      <c r="H806">
        <v>99.497231999999997</v>
      </c>
      <c r="I806" s="4">
        <v>4</v>
      </c>
      <c r="P806">
        <v>2</v>
      </c>
      <c r="Q806" t="str">
        <f>CONCATENATE(C806,E806,G806,I806)</f>
        <v>14</v>
      </c>
    </row>
    <row r="807" spans="1:17" x14ac:dyDescent="0.25">
      <c r="A807">
        <v>3989</v>
      </c>
      <c r="H807">
        <v>99.234162999999995</v>
      </c>
      <c r="I807" s="4">
        <v>4</v>
      </c>
      <c r="P807">
        <v>1</v>
      </c>
      <c r="Q807" t="str">
        <f>CONCATENATE(C807,E807,G807,I807)</f>
        <v>4</v>
      </c>
    </row>
    <row r="808" spans="1:17" x14ac:dyDescent="0.25">
      <c r="A808">
        <v>3990</v>
      </c>
      <c r="H808">
        <v>98.90524099999999</v>
      </c>
      <c r="I808" s="4">
        <v>4</v>
      </c>
      <c r="P808">
        <v>1</v>
      </c>
      <c r="Q808" t="str">
        <f>CONCATENATE(C808,E808,G808,I808)</f>
        <v>4</v>
      </c>
    </row>
    <row r="809" spans="1:17" x14ac:dyDescent="0.25">
      <c r="A809">
        <v>3991</v>
      </c>
      <c r="F809">
        <v>89.76117099999999</v>
      </c>
      <c r="G809" s="2">
        <v>3</v>
      </c>
      <c r="P809">
        <v>1</v>
      </c>
      <c r="Q809" t="str">
        <f>CONCATENATE(C809,E809,G809,I809)</f>
        <v>3</v>
      </c>
    </row>
    <row r="810" spans="1:17" x14ac:dyDescent="0.25">
      <c r="A810">
        <v>3992</v>
      </c>
      <c r="D810">
        <v>76.406858</v>
      </c>
      <c r="E810" s="1">
        <v>2</v>
      </c>
      <c r="F810">
        <v>89.76117099999999</v>
      </c>
      <c r="G810" s="2">
        <v>3</v>
      </c>
      <c r="P810">
        <v>2</v>
      </c>
      <c r="Q810" t="str">
        <f>CONCATENATE(C810,E810,G810,I810)</f>
        <v>23</v>
      </c>
    </row>
    <row r="811" spans="1:17" x14ac:dyDescent="0.25">
      <c r="A811">
        <v>3993</v>
      </c>
      <c r="D811">
        <v>76.406858</v>
      </c>
      <c r="E811" s="1">
        <v>2</v>
      </c>
      <c r="F811">
        <v>89.76117099999999</v>
      </c>
      <c r="G811" s="2">
        <v>3</v>
      </c>
      <c r="P811">
        <v>2</v>
      </c>
      <c r="Q811" t="str">
        <f>CONCATENATE(C811,E811,G811,I811)</f>
        <v>23</v>
      </c>
    </row>
    <row r="812" spans="1:17" x14ac:dyDescent="0.25">
      <c r="A812">
        <v>3994</v>
      </c>
      <c r="D812">
        <v>76.406858</v>
      </c>
      <c r="E812" s="1">
        <v>2</v>
      </c>
      <c r="F812">
        <v>89.76117099999999</v>
      </c>
      <c r="G812" s="2">
        <v>3</v>
      </c>
      <c r="P812">
        <v>2</v>
      </c>
      <c r="Q812" t="str">
        <f>CONCATENATE(C812,E812,G812,I812)</f>
        <v>23</v>
      </c>
    </row>
    <row r="813" spans="1:17" x14ac:dyDescent="0.25">
      <c r="A813">
        <v>3995</v>
      </c>
      <c r="D813">
        <v>76.406858</v>
      </c>
      <c r="E813" s="1">
        <v>2</v>
      </c>
      <c r="F813">
        <v>89.76117099999999</v>
      </c>
      <c r="G813" s="2">
        <v>3</v>
      </c>
      <c r="P813">
        <v>2</v>
      </c>
      <c r="Q813" t="str">
        <f>CONCATENATE(C813,E813,G813,I813)</f>
        <v>23</v>
      </c>
    </row>
    <row r="814" spans="1:17" x14ac:dyDescent="0.25">
      <c r="A814">
        <v>3996</v>
      </c>
      <c r="D814">
        <v>76.406858</v>
      </c>
      <c r="E814" s="1">
        <v>2</v>
      </c>
      <c r="F814">
        <v>89.76117099999999</v>
      </c>
      <c r="G814" s="2">
        <v>3</v>
      </c>
      <c r="P814">
        <v>2</v>
      </c>
      <c r="Q814" t="str">
        <f>CONCATENATE(C814,E814,G814,I814)</f>
        <v>23</v>
      </c>
    </row>
    <row r="815" spans="1:17" x14ac:dyDescent="0.25">
      <c r="A815">
        <v>3997</v>
      </c>
      <c r="D815">
        <v>76.406858</v>
      </c>
      <c r="E815" s="1">
        <v>2</v>
      </c>
      <c r="F815">
        <v>89.76117099999999</v>
      </c>
      <c r="G815" s="2">
        <v>3</v>
      </c>
      <c r="P815">
        <v>2</v>
      </c>
      <c r="Q815" t="str">
        <f>CONCATENATE(C815,E815,G815,I815)</f>
        <v>23</v>
      </c>
    </row>
    <row r="816" spans="1:17" x14ac:dyDescent="0.25">
      <c r="A816">
        <v>3998</v>
      </c>
      <c r="D816">
        <v>76.406858</v>
      </c>
      <c r="E816" s="1">
        <v>2</v>
      </c>
      <c r="F816">
        <v>89.76117099999999</v>
      </c>
      <c r="G816" s="2">
        <v>3</v>
      </c>
      <c r="P816">
        <v>2</v>
      </c>
      <c r="Q816" t="str">
        <f>CONCATENATE(C816,E816,G816,I816)</f>
        <v>23</v>
      </c>
    </row>
    <row r="817" spans="1:17" x14ac:dyDescent="0.25">
      <c r="A817">
        <v>3999</v>
      </c>
      <c r="D817">
        <v>76.406858</v>
      </c>
      <c r="E817" s="1">
        <v>2</v>
      </c>
      <c r="F817">
        <v>89.76117099999999</v>
      </c>
      <c r="G817" s="2">
        <v>3</v>
      </c>
      <c r="P817">
        <v>2</v>
      </c>
      <c r="Q817" t="str">
        <f>CONCATENATE(C817,E817,G817,I817)</f>
        <v>23</v>
      </c>
    </row>
    <row r="818" spans="1:17" x14ac:dyDescent="0.25">
      <c r="A818">
        <v>4000</v>
      </c>
      <c r="D818">
        <v>76.406858</v>
      </c>
      <c r="E818" s="1">
        <v>2</v>
      </c>
      <c r="F818">
        <v>89.76117099999999</v>
      </c>
      <c r="G818" s="2">
        <v>3</v>
      </c>
      <c r="P818">
        <v>2</v>
      </c>
      <c r="Q818" t="str">
        <f>CONCATENATE(C818,E818,G818,I818)</f>
        <v>23</v>
      </c>
    </row>
    <row r="819" spans="1:17" x14ac:dyDescent="0.25">
      <c r="A819">
        <v>4001</v>
      </c>
      <c r="D819">
        <v>76.406858</v>
      </c>
      <c r="E819" s="1">
        <v>2</v>
      </c>
      <c r="F819">
        <v>89.76117099999999</v>
      </c>
      <c r="G819" s="2">
        <v>3</v>
      </c>
      <c r="P819">
        <v>2</v>
      </c>
      <c r="Q819" t="str">
        <f>CONCATENATE(C819,E819,G819,I819)</f>
        <v>23</v>
      </c>
    </row>
    <row r="820" spans="1:17" x14ac:dyDescent="0.25">
      <c r="A820">
        <v>4002</v>
      </c>
      <c r="D820">
        <v>76.406858</v>
      </c>
      <c r="E820" s="1">
        <v>2</v>
      </c>
      <c r="F820">
        <v>89.76117099999999</v>
      </c>
      <c r="G820" s="2">
        <v>3</v>
      </c>
      <c r="P820">
        <v>2</v>
      </c>
      <c r="Q820" t="str">
        <f>CONCATENATE(C820,E820,G820,I820)</f>
        <v>23</v>
      </c>
    </row>
    <row r="821" spans="1:17" x14ac:dyDescent="0.25">
      <c r="A821">
        <v>4003</v>
      </c>
      <c r="D821">
        <v>76.406858</v>
      </c>
      <c r="E821" s="1">
        <v>2</v>
      </c>
      <c r="F821">
        <v>89.76117099999999</v>
      </c>
      <c r="G821" s="2">
        <v>3</v>
      </c>
      <c r="P821">
        <v>2</v>
      </c>
      <c r="Q821" t="str">
        <f>CONCATENATE(C821,E821,G821,I821)</f>
        <v>23</v>
      </c>
    </row>
    <row r="822" spans="1:17" x14ac:dyDescent="0.25">
      <c r="A822">
        <v>4004</v>
      </c>
      <c r="D822">
        <v>76.406858</v>
      </c>
      <c r="E822" s="1">
        <v>2</v>
      </c>
      <c r="F822">
        <v>89.76117099999999</v>
      </c>
      <c r="G822" s="2">
        <v>3</v>
      </c>
      <c r="P822">
        <v>2</v>
      </c>
      <c r="Q822" t="str">
        <f>CONCATENATE(C822,E822,G822,I822)</f>
        <v>23</v>
      </c>
    </row>
    <row r="823" spans="1:17" x14ac:dyDescent="0.25">
      <c r="A823">
        <v>4005</v>
      </c>
      <c r="D823">
        <v>76.406858</v>
      </c>
      <c r="E823" s="1">
        <v>2</v>
      </c>
      <c r="F823">
        <v>89.76117099999999</v>
      </c>
      <c r="G823" s="2">
        <v>3</v>
      </c>
      <c r="P823">
        <v>2</v>
      </c>
      <c r="Q823" t="str">
        <f>CONCATENATE(C823,E823,G823,I823)</f>
        <v>23</v>
      </c>
    </row>
    <row r="824" spans="1:17" x14ac:dyDescent="0.25">
      <c r="A824">
        <v>4006</v>
      </c>
      <c r="D824">
        <v>76.406858</v>
      </c>
      <c r="E824" s="1">
        <v>2</v>
      </c>
      <c r="F824">
        <v>89.69532199999999</v>
      </c>
      <c r="G824" s="2">
        <v>3</v>
      </c>
      <c r="P824">
        <v>2</v>
      </c>
      <c r="Q824" t="str">
        <f>CONCATENATE(C824,E824,G824,I824)</f>
        <v>23</v>
      </c>
    </row>
    <row r="825" spans="1:17" x14ac:dyDescent="0.25">
      <c r="A825">
        <v>4007</v>
      </c>
      <c r="D825">
        <v>76.406858</v>
      </c>
      <c r="E825" s="1">
        <v>2</v>
      </c>
      <c r="F825">
        <v>89.563729999999993</v>
      </c>
      <c r="G825" s="2">
        <v>3</v>
      </c>
      <c r="P825">
        <v>2</v>
      </c>
      <c r="Q825" t="str">
        <f>CONCATENATE(C825,E825,G825,I825)</f>
        <v>23</v>
      </c>
    </row>
    <row r="826" spans="1:17" x14ac:dyDescent="0.25">
      <c r="A826">
        <v>4008</v>
      </c>
      <c r="D826">
        <v>76.406858</v>
      </c>
      <c r="E826" s="1">
        <v>2</v>
      </c>
      <c r="F826">
        <v>89.563729999999993</v>
      </c>
      <c r="G826" s="2">
        <v>3</v>
      </c>
      <c r="P826">
        <v>2</v>
      </c>
      <c r="Q826" t="str">
        <f>CONCATENATE(C826,E826,G826,I826)</f>
        <v>23</v>
      </c>
    </row>
    <row r="827" spans="1:17" x14ac:dyDescent="0.25">
      <c r="A827">
        <v>4009</v>
      </c>
      <c r="D827">
        <v>76.406858</v>
      </c>
      <c r="E827" s="1">
        <v>2</v>
      </c>
      <c r="F827">
        <v>89.234807999999987</v>
      </c>
      <c r="G827" s="2">
        <v>3</v>
      </c>
      <c r="P827">
        <v>2</v>
      </c>
      <c r="Q827" t="str">
        <f>CONCATENATE(C827,E827,G827,I827)</f>
        <v>23</v>
      </c>
    </row>
    <row r="828" spans="1:17" x14ac:dyDescent="0.25">
      <c r="A828">
        <v>4010</v>
      </c>
      <c r="B828">
        <v>68.644216</v>
      </c>
      <c r="C828" s="3">
        <v>1</v>
      </c>
      <c r="D828">
        <v>76.406858</v>
      </c>
      <c r="E828" s="1">
        <v>2</v>
      </c>
      <c r="P828">
        <v>2</v>
      </c>
      <c r="Q828" t="str">
        <f>CONCATENATE(C828,E828,G828,I828)</f>
        <v>12</v>
      </c>
    </row>
    <row r="829" spans="1:17" x14ac:dyDescent="0.25">
      <c r="A829">
        <v>4011</v>
      </c>
      <c r="B829">
        <v>68.644216</v>
      </c>
      <c r="C829" s="3">
        <v>1</v>
      </c>
      <c r="D829">
        <v>76.406858</v>
      </c>
      <c r="E829" s="1">
        <v>2</v>
      </c>
      <c r="H829">
        <v>79.564484999999991</v>
      </c>
      <c r="I829" s="4">
        <v>4</v>
      </c>
      <c r="P829">
        <v>3</v>
      </c>
      <c r="Q829" t="str">
        <f>CONCATENATE(C829,E829,G829,I829)</f>
        <v>124</v>
      </c>
    </row>
    <row r="830" spans="1:17" x14ac:dyDescent="0.25">
      <c r="A830">
        <v>4012</v>
      </c>
      <c r="B830">
        <v>68.644216</v>
      </c>
      <c r="C830" s="3">
        <v>1</v>
      </c>
      <c r="H830">
        <v>79.564484999999991</v>
      </c>
      <c r="I830" s="4">
        <v>4</v>
      </c>
      <c r="P830">
        <v>2</v>
      </c>
      <c r="Q830" t="str">
        <f>CONCATENATE(C830,E830,G830,I830)</f>
        <v>14</v>
      </c>
    </row>
    <row r="831" spans="1:17" x14ac:dyDescent="0.25">
      <c r="A831">
        <v>4013</v>
      </c>
      <c r="B831">
        <v>68.644216</v>
      </c>
      <c r="C831" s="3">
        <v>1</v>
      </c>
      <c r="H831">
        <v>79.564484999999991</v>
      </c>
      <c r="I831" s="4">
        <v>4</v>
      </c>
      <c r="P831">
        <v>2</v>
      </c>
      <c r="Q831" t="str">
        <f>CONCATENATE(C831,E831,G831,I831)</f>
        <v>14</v>
      </c>
    </row>
    <row r="832" spans="1:17" x14ac:dyDescent="0.25">
      <c r="A832">
        <v>4014</v>
      </c>
      <c r="B832">
        <v>68.644216</v>
      </c>
      <c r="C832" s="3">
        <v>1</v>
      </c>
      <c r="H832">
        <v>79.564484999999991</v>
      </c>
      <c r="I832" s="4">
        <v>4</v>
      </c>
      <c r="P832">
        <v>2</v>
      </c>
      <c r="Q832" t="str">
        <f>CONCATENATE(C832,E832,G832,I832)</f>
        <v>14</v>
      </c>
    </row>
    <row r="833" spans="1:17" x14ac:dyDescent="0.25">
      <c r="A833">
        <v>4015</v>
      </c>
      <c r="B833">
        <v>68.644216</v>
      </c>
      <c r="C833" s="3">
        <v>1</v>
      </c>
      <c r="H833">
        <v>79.564484999999991</v>
      </c>
      <c r="I833" s="4">
        <v>4</v>
      </c>
      <c r="P833">
        <v>2</v>
      </c>
      <c r="Q833" t="str">
        <f>CONCATENATE(C833,E833,G833,I833)</f>
        <v>14</v>
      </c>
    </row>
    <row r="834" spans="1:17" x14ac:dyDescent="0.25">
      <c r="A834">
        <v>4016</v>
      </c>
      <c r="B834">
        <v>68.644216</v>
      </c>
      <c r="C834" s="3">
        <v>1</v>
      </c>
      <c r="H834">
        <v>79.564484999999991</v>
      </c>
      <c r="I834" s="4">
        <v>4</v>
      </c>
      <c r="P834">
        <v>2</v>
      </c>
      <c r="Q834" t="str">
        <f>CONCATENATE(C834,E834,G834,I834)</f>
        <v>14</v>
      </c>
    </row>
    <row r="835" spans="1:17" x14ac:dyDescent="0.25">
      <c r="A835">
        <v>4017</v>
      </c>
      <c r="B835">
        <v>68.644216</v>
      </c>
      <c r="C835" s="3">
        <v>1</v>
      </c>
      <c r="H835">
        <v>79.564484999999991</v>
      </c>
      <c r="I835" s="4">
        <v>4</v>
      </c>
      <c r="P835">
        <v>2</v>
      </c>
      <c r="Q835" t="str">
        <f>CONCATENATE(C835,E835,G835,I835)</f>
        <v>14</v>
      </c>
    </row>
    <row r="836" spans="1:17" x14ac:dyDescent="0.25">
      <c r="A836">
        <v>4018</v>
      </c>
      <c r="B836">
        <v>68.644216</v>
      </c>
      <c r="C836" s="3">
        <v>1</v>
      </c>
      <c r="H836">
        <v>79.564484999999991</v>
      </c>
      <c r="I836" s="4">
        <v>4</v>
      </c>
      <c r="P836">
        <v>2</v>
      </c>
      <c r="Q836" t="str">
        <f>CONCATENATE(C836,E836,G836,I836)</f>
        <v>14</v>
      </c>
    </row>
    <row r="837" spans="1:17" x14ac:dyDescent="0.25">
      <c r="A837">
        <v>4019</v>
      </c>
      <c r="B837">
        <v>68.644216</v>
      </c>
      <c r="C837" s="3">
        <v>1</v>
      </c>
      <c r="H837">
        <v>79.564484999999991</v>
      </c>
      <c r="I837" s="4">
        <v>4</v>
      </c>
      <c r="P837">
        <v>2</v>
      </c>
      <c r="Q837" t="str">
        <f>CONCATENATE(C837,E837,G837,I837)</f>
        <v>14</v>
      </c>
    </row>
    <row r="838" spans="1:17" x14ac:dyDescent="0.25">
      <c r="A838">
        <v>4020</v>
      </c>
      <c r="B838">
        <v>68.644216</v>
      </c>
      <c r="C838" s="3">
        <v>1</v>
      </c>
      <c r="H838">
        <v>79.564484999999991</v>
      </c>
      <c r="I838" s="4">
        <v>4</v>
      </c>
      <c r="P838">
        <v>2</v>
      </c>
      <c r="Q838" t="str">
        <f>CONCATENATE(C838,E838,G838,I838)</f>
        <v>14</v>
      </c>
    </row>
    <row r="839" spans="1:17" x14ac:dyDescent="0.25">
      <c r="A839">
        <v>4021</v>
      </c>
      <c r="B839">
        <v>68.644216</v>
      </c>
      <c r="C839" s="3">
        <v>1</v>
      </c>
      <c r="H839">
        <v>79.564484999999991</v>
      </c>
      <c r="I839" s="4">
        <v>4</v>
      </c>
      <c r="P839">
        <v>2</v>
      </c>
      <c r="Q839" t="str">
        <f>CONCATENATE(C839,E839,G839,I839)</f>
        <v>14</v>
      </c>
    </row>
    <row r="840" spans="1:17" x14ac:dyDescent="0.25">
      <c r="A840">
        <v>4022</v>
      </c>
      <c r="B840">
        <v>68.644216</v>
      </c>
      <c r="C840" s="3">
        <v>1</v>
      </c>
      <c r="H840">
        <v>79.564484999999991</v>
      </c>
      <c r="I840" s="4">
        <v>4</v>
      </c>
      <c r="P840">
        <v>2</v>
      </c>
      <c r="Q840" t="str">
        <f>CONCATENATE(C840,E840,G840,I840)</f>
        <v>14</v>
      </c>
    </row>
    <row r="841" spans="1:17" x14ac:dyDescent="0.25">
      <c r="A841">
        <v>4023</v>
      </c>
      <c r="B841">
        <v>68.644216</v>
      </c>
      <c r="C841" s="3">
        <v>1</v>
      </c>
      <c r="H841">
        <v>79.630334999999988</v>
      </c>
      <c r="I841" s="4">
        <v>4</v>
      </c>
      <c r="P841">
        <v>2</v>
      </c>
      <c r="Q841" t="str">
        <f>CONCATENATE(C841,E841,G841,I841)</f>
        <v>14</v>
      </c>
    </row>
    <row r="842" spans="1:17" x14ac:dyDescent="0.25">
      <c r="A842">
        <v>4024</v>
      </c>
      <c r="B842">
        <v>68.644216</v>
      </c>
      <c r="C842" s="3">
        <v>1</v>
      </c>
      <c r="H842">
        <v>79.49874699999998</v>
      </c>
      <c r="I842" s="4">
        <v>4</v>
      </c>
      <c r="P842">
        <v>2</v>
      </c>
      <c r="Q842" t="str">
        <f>CONCATENATE(C842,E842,G842,I842)</f>
        <v>14</v>
      </c>
    </row>
    <row r="843" spans="1:17" x14ac:dyDescent="0.25">
      <c r="A843">
        <v>4025</v>
      </c>
      <c r="B843">
        <v>68.644216</v>
      </c>
      <c r="C843" s="3">
        <v>1</v>
      </c>
      <c r="H843">
        <v>79.301411999999999</v>
      </c>
      <c r="I843" s="4">
        <v>4</v>
      </c>
      <c r="P843">
        <v>2</v>
      </c>
      <c r="Q843" t="str">
        <f>CONCATENATE(C843,E843,G843,I843)</f>
        <v>14</v>
      </c>
    </row>
    <row r="844" spans="1:17" x14ac:dyDescent="0.25">
      <c r="A844">
        <v>4026</v>
      </c>
      <c r="B844">
        <v>68.644216</v>
      </c>
      <c r="C844" s="3">
        <v>1</v>
      </c>
      <c r="H844">
        <v>79.301411999999999</v>
      </c>
      <c r="I844" s="4">
        <v>4</v>
      </c>
      <c r="P844">
        <v>2</v>
      </c>
      <c r="Q844" t="str">
        <f>CONCATENATE(C844,E844,G844,I844)</f>
        <v>14</v>
      </c>
    </row>
    <row r="845" spans="1:17" x14ac:dyDescent="0.25">
      <c r="A845">
        <v>4027</v>
      </c>
      <c r="B845">
        <v>68.644216</v>
      </c>
      <c r="C845" s="3">
        <v>1</v>
      </c>
      <c r="H845">
        <v>79.301411999999999</v>
      </c>
      <c r="I845" s="4">
        <v>4</v>
      </c>
      <c r="P845">
        <v>2</v>
      </c>
      <c r="Q845" t="str">
        <f>CONCATENATE(C845,E845,G845,I845)</f>
        <v>14</v>
      </c>
    </row>
    <row r="846" spans="1:17" x14ac:dyDescent="0.25">
      <c r="A846">
        <v>4028</v>
      </c>
      <c r="B846">
        <v>68.644216</v>
      </c>
      <c r="C846" s="3">
        <v>1</v>
      </c>
      <c r="H846">
        <v>79.301411999999999</v>
      </c>
      <c r="I846" s="4">
        <v>4</v>
      </c>
      <c r="P846">
        <v>2</v>
      </c>
      <c r="Q846" t="str">
        <f>CONCATENATE(C846,E846,G846,I846)</f>
        <v>14</v>
      </c>
    </row>
    <row r="847" spans="1:17" x14ac:dyDescent="0.25">
      <c r="A847">
        <v>4029</v>
      </c>
      <c r="B847">
        <v>68.644216</v>
      </c>
      <c r="C847" s="3">
        <v>1</v>
      </c>
      <c r="H847">
        <v>79.301411999999999</v>
      </c>
      <c r="I847" s="4">
        <v>4</v>
      </c>
      <c r="P847">
        <v>2</v>
      </c>
      <c r="Q847" t="str">
        <f>CONCATENATE(C847,E847,G847,I847)</f>
        <v>14</v>
      </c>
    </row>
    <row r="848" spans="1:17" x14ac:dyDescent="0.25">
      <c r="A848">
        <v>4030</v>
      </c>
      <c r="B848">
        <v>68.644216</v>
      </c>
      <c r="C848" s="3">
        <v>1</v>
      </c>
      <c r="H848">
        <v>79.103974999999991</v>
      </c>
      <c r="I848" s="4">
        <v>4</v>
      </c>
      <c r="P848">
        <v>2</v>
      </c>
      <c r="Q848" t="str">
        <f>CONCATENATE(C848,E848,G848,I848)</f>
        <v>14</v>
      </c>
    </row>
    <row r="849" spans="1:17" x14ac:dyDescent="0.25">
      <c r="A849">
        <v>4031</v>
      </c>
      <c r="B849">
        <v>68.644216</v>
      </c>
      <c r="C849" s="3">
        <v>1</v>
      </c>
      <c r="H849">
        <v>79.103974999999991</v>
      </c>
      <c r="I849" s="4">
        <v>4</v>
      </c>
      <c r="P849">
        <v>2</v>
      </c>
      <c r="Q849" t="str">
        <f>CONCATENATE(C849,E849,G849,I849)</f>
        <v>14</v>
      </c>
    </row>
    <row r="850" spans="1:17" x14ac:dyDescent="0.25">
      <c r="A850">
        <v>4032</v>
      </c>
      <c r="F850">
        <v>70.393352999999991</v>
      </c>
      <c r="G850" s="2">
        <v>3</v>
      </c>
      <c r="H850">
        <v>79.103974999999991</v>
      </c>
      <c r="I850" s="4">
        <v>4</v>
      </c>
      <c r="P850">
        <v>2</v>
      </c>
      <c r="Q850" t="str">
        <f>CONCATENATE(C850,E850,G850,I850)</f>
        <v>34</v>
      </c>
    </row>
    <row r="851" spans="1:17" x14ac:dyDescent="0.25">
      <c r="A851">
        <v>4033</v>
      </c>
      <c r="F851">
        <v>71.275590999999991</v>
      </c>
      <c r="G851" s="2">
        <v>3</v>
      </c>
      <c r="P851">
        <v>1</v>
      </c>
      <c r="Q851" t="str">
        <f>CONCATENATE(C851,E851,G851,I851)</f>
        <v>3</v>
      </c>
    </row>
    <row r="852" spans="1:17" x14ac:dyDescent="0.25">
      <c r="A852">
        <v>4034</v>
      </c>
      <c r="D852">
        <v>57.412086999999993</v>
      </c>
      <c r="E852" s="1">
        <v>2</v>
      </c>
      <c r="F852">
        <v>71.275590999999991</v>
      </c>
      <c r="G852" s="2">
        <v>3</v>
      </c>
      <c r="P852">
        <v>2</v>
      </c>
      <c r="Q852" t="str">
        <f>CONCATENATE(C852,E852,G852,I852)</f>
        <v>23</v>
      </c>
    </row>
    <row r="853" spans="1:17" x14ac:dyDescent="0.25">
      <c r="A853">
        <v>4035</v>
      </c>
      <c r="D853">
        <v>57.412086999999993</v>
      </c>
      <c r="E853" s="1">
        <v>2</v>
      </c>
      <c r="F853">
        <v>71.275590999999991</v>
      </c>
      <c r="G853" s="2">
        <v>3</v>
      </c>
      <c r="P853">
        <v>2</v>
      </c>
      <c r="Q853" t="str">
        <f>CONCATENATE(C853,E853,G853,I853)</f>
        <v>23</v>
      </c>
    </row>
    <row r="854" spans="1:17" x14ac:dyDescent="0.25">
      <c r="A854">
        <v>4036</v>
      </c>
      <c r="D854">
        <v>57.412086999999993</v>
      </c>
      <c r="E854" s="1">
        <v>2</v>
      </c>
      <c r="F854">
        <v>71.275590999999991</v>
      </c>
      <c r="G854" s="2">
        <v>3</v>
      </c>
      <c r="P854">
        <v>2</v>
      </c>
      <c r="Q854" t="str">
        <f>CONCATENATE(C854,E854,G854,I854)</f>
        <v>23</v>
      </c>
    </row>
    <row r="855" spans="1:17" x14ac:dyDescent="0.25">
      <c r="A855">
        <v>4037</v>
      </c>
      <c r="D855">
        <v>57.412086999999993</v>
      </c>
      <c r="E855" s="1">
        <v>2</v>
      </c>
      <c r="F855">
        <v>71.275590999999991</v>
      </c>
      <c r="G855" s="2">
        <v>3</v>
      </c>
      <c r="P855">
        <v>2</v>
      </c>
      <c r="Q855" t="str">
        <f>CONCATENATE(C855,E855,G855,I855)</f>
        <v>23</v>
      </c>
    </row>
    <row r="856" spans="1:17" x14ac:dyDescent="0.25">
      <c r="A856">
        <v>4038</v>
      </c>
      <c r="D856">
        <v>57.412086999999993</v>
      </c>
      <c r="E856" s="1">
        <v>2</v>
      </c>
      <c r="F856">
        <v>71.275590999999991</v>
      </c>
      <c r="G856" s="2">
        <v>3</v>
      </c>
      <c r="P856">
        <v>2</v>
      </c>
      <c r="Q856" t="str">
        <f>CONCATENATE(C856,E856,G856,I856)</f>
        <v>23</v>
      </c>
    </row>
    <row r="857" spans="1:17" x14ac:dyDescent="0.25">
      <c r="A857">
        <v>4039</v>
      </c>
      <c r="D857">
        <v>57.412086999999993</v>
      </c>
      <c r="E857" s="1">
        <v>2</v>
      </c>
      <c r="F857">
        <v>71.275590999999991</v>
      </c>
      <c r="G857" s="2">
        <v>3</v>
      </c>
      <c r="P857">
        <v>2</v>
      </c>
      <c r="Q857" t="str">
        <f>CONCATENATE(C857,E857,G857,I857)</f>
        <v>23</v>
      </c>
    </row>
    <row r="858" spans="1:17" x14ac:dyDescent="0.25">
      <c r="A858">
        <v>4040</v>
      </c>
      <c r="D858">
        <v>57.412086999999993</v>
      </c>
      <c r="E858" s="1">
        <v>2</v>
      </c>
      <c r="F858">
        <v>71.275590999999991</v>
      </c>
      <c r="G858" s="2">
        <v>3</v>
      </c>
      <c r="P858">
        <v>2</v>
      </c>
      <c r="Q858" t="str">
        <f>CONCATENATE(C858,E858,G858,I858)</f>
        <v>23</v>
      </c>
    </row>
    <row r="859" spans="1:17" x14ac:dyDescent="0.25">
      <c r="A859">
        <v>4041</v>
      </c>
      <c r="D859">
        <v>57.412086999999993</v>
      </c>
      <c r="E859" s="1">
        <v>2</v>
      </c>
      <c r="F859">
        <v>71.275590999999991</v>
      </c>
      <c r="G859" s="2">
        <v>3</v>
      </c>
      <c r="P859">
        <v>2</v>
      </c>
      <c r="Q859" t="str">
        <f>CONCATENATE(C859,E859,G859,I859)</f>
        <v>23</v>
      </c>
    </row>
    <row r="860" spans="1:17" x14ac:dyDescent="0.25">
      <c r="A860">
        <v>4042</v>
      </c>
      <c r="D860">
        <v>57.412086999999993</v>
      </c>
      <c r="E860" s="1">
        <v>2</v>
      </c>
      <c r="F860">
        <v>71.275590999999991</v>
      </c>
      <c r="G860" s="2">
        <v>3</v>
      </c>
      <c r="P860">
        <v>2</v>
      </c>
      <c r="Q860" t="str">
        <f>CONCATENATE(C860,E860,G860,I860)</f>
        <v>23</v>
      </c>
    </row>
    <row r="861" spans="1:17" x14ac:dyDescent="0.25">
      <c r="A861">
        <v>4043</v>
      </c>
      <c r="D861">
        <v>57.412086999999993</v>
      </c>
      <c r="E861" s="1">
        <v>2</v>
      </c>
      <c r="F861">
        <v>71.275590999999991</v>
      </c>
      <c r="G861" s="2">
        <v>3</v>
      </c>
      <c r="P861">
        <v>2</v>
      </c>
      <c r="Q861" t="str">
        <f>CONCATENATE(C861,E861,G861,I861)</f>
        <v>23</v>
      </c>
    </row>
    <row r="862" spans="1:17" x14ac:dyDescent="0.25">
      <c r="A862">
        <v>4044</v>
      </c>
      <c r="D862">
        <v>57.412086999999993</v>
      </c>
      <c r="E862" s="1">
        <v>2</v>
      </c>
      <c r="F862">
        <v>71.275590999999991</v>
      </c>
      <c r="G862" s="2">
        <v>3</v>
      </c>
      <c r="P862">
        <v>2</v>
      </c>
      <c r="Q862" t="str">
        <f>CONCATENATE(C862,E862,G862,I862)</f>
        <v>23</v>
      </c>
    </row>
    <row r="863" spans="1:17" x14ac:dyDescent="0.25">
      <c r="A863">
        <v>4045</v>
      </c>
      <c r="D863">
        <v>57.412086999999993</v>
      </c>
      <c r="E863" s="1">
        <v>2</v>
      </c>
      <c r="F863">
        <v>71.275590999999991</v>
      </c>
      <c r="G863" s="2">
        <v>3</v>
      </c>
      <c r="P863">
        <v>2</v>
      </c>
      <c r="Q863" t="str">
        <f>CONCATENATE(C863,E863,G863,I863)</f>
        <v>23</v>
      </c>
    </row>
    <row r="864" spans="1:17" x14ac:dyDescent="0.25">
      <c r="A864">
        <v>4046</v>
      </c>
      <c r="D864">
        <v>57.412086999999993</v>
      </c>
      <c r="E864" s="1">
        <v>2</v>
      </c>
      <c r="F864">
        <v>71.275590999999991</v>
      </c>
      <c r="G864" s="2">
        <v>3</v>
      </c>
      <c r="P864">
        <v>2</v>
      </c>
      <c r="Q864" t="str">
        <f>CONCATENATE(C864,E864,G864,I864)</f>
        <v>23</v>
      </c>
    </row>
    <row r="865" spans="1:17" x14ac:dyDescent="0.25">
      <c r="A865">
        <v>4047</v>
      </c>
      <c r="D865">
        <v>57.412086999999993</v>
      </c>
      <c r="E865" s="1">
        <v>2</v>
      </c>
      <c r="F865">
        <v>71.275590999999991</v>
      </c>
      <c r="G865" s="2">
        <v>3</v>
      </c>
      <c r="P865">
        <v>2</v>
      </c>
      <c r="Q865" t="str">
        <f>CONCATENATE(C865,E865,G865,I865)</f>
        <v>23</v>
      </c>
    </row>
    <row r="866" spans="1:17" x14ac:dyDescent="0.25">
      <c r="A866">
        <v>4048</v>
      </c>
      <c r="D866">
        <v>57.412086999999993</v>
      </c>
      <c r="E866" s="1">
        <v>2</v>
      </c>
      <c r="F866">
        <v>71.275590999999991</v>
      </c>
      <c r="G866" s="2">
        <v>3</v>
      </c>
      <c r="P866">
        <v>2</v>
      </c>
      <c r="Q866" t="str">
        <f>CONCATENATE(C866,E866,G866,I866)</f>
        <v>23</v>
      </c>
    </row>
    <row r="867" spans="1:17" x14ac:dyDescent="0.25">
      <c r="A867">
        <v>4049</v>
      </c>
      <c r="D867">
        <v>57.412086999999993</v>
      </c>
      <c r="E867" s="1">
        <v>2</v>
      </c>
      <c r="F867">
        <v>71.275590999999991</v>
      </c>
      <c r="G867" s="2">
        <v>3</v>
      </c>
      <c r="P867">
        <v>2</v>
      </c>
      <c r="Q867" t="str">
        <f>CONCATENATE(C867,E867,G867,I867)</f>
        <v>23</v>
      </c>
    </row>
    <row r="868" spans="1:17" x14ac:dyDescent="0.25">
      <c r="A868">
        <v>4050</v>
      </c>
      <c r="D868">
        <v>57.412086999999993</v>
      </c>
      <c r="E868" s="1">
        <v>2</v>
      </c>
      <c r="F868">
        <v>71.275590999999991</v>
      </c>
      <c r="G868" s="2">
        <v>3</v>
      </c>
      <c r="P868">
        <v>2</v>
      </c>
      <c r="Q868" t="str">
        <f>CONCATENATE(C868,E868,G868,I868)</f>
        <v>23</v>
      </c>
    </row>
    <row r="869" spans="1:17" x14ac:dyDescent="0.25">
      <c r="A869">
        <v>4051</v>
      </c>
      <c r="D869">
        <v>57.412086999999993</v>
      </c>
      <c r="E869" s="1">
        <v>2</v>
      </c>
      <c r="F869">
        <v>70.946671999999992</v>
      </c>
      <c r="G869" s="2">
        <v>3</v>
      </c>
      <c r="P869">
        <v>2</v>
      </c>
      <c r="Q869" t="str">
        <f>CONCATENATE(C869,E869,G869,I869)</f>
        <v>23</v>
      </c>
    </row>
    <row r="870" spans="1:17" x14ac:dyDescent="0.25">
      <c r="A870">
        <v>4052</v>
      </c>
      <c r="D870">
        <v>57.412086999999993</v>
      </c>
      <c r="E870" s="1">
        <v>2</v>
      </c>
      <c r="F870">
        <v>70.254535999999987</v>
      </c>
      <c r="G870" s="2">
        <v>3</v>
      </c>
      <c r="P870">
        <v>2</v>
      </c>
      <c r="Q870" t="str">
        <f>CONCATENATE(C870,E870,G870,I870)</f>
        <v>23</v>
      </c>
    </row>
    <row r="871" spans="1:17" x14ac:dyDescent="0.25">
      <c r="A871">
        <v>4053</v>
      </c>
      <c r="B871">
        <v>47.554757999999993</v>
      </c>
      <c r="C871" s="3">
        <v>1</v>
      </c>
      <c r="D871">
        <v>57.412086999999993</v>
      </c>
      <c r="E871" s="1">
        <v>2</v>
      </c>
      <c r="P871">
        <v>2</v>
      </c>
      <c r="Q871" t="str">
        <f>CONCATENATE(C871,E871,G871,I871)</f>
        <v>12</v>
      </c>
    </row>
    <row r="872" spans="1:17" x14ac:dyDescent="0.25">
      <c r="A872">
        <v>4054</v>
      </c>
      <c r="B872">
        <v>47.554757999999993</v>
      </c>
      <c r="C872" s="3">
        <v>1</v>
      </c>
      <c r="H872">
        <v>63.513062999999988</v>
      </c>
      <c r="I872" s="4">
        <v>4</v>
      </c>
      <c r="P872">
        <v>2</v>
      </c>
      <c r="Q872" t="str">
        <f>CONCATENATE(C872,E872,G872,I872)</f>
        <v>14</v>
      </c>
    </row>
    <row r="873" spans="1:17" x14ac:dyDescent="0.25">
      <c r="A873">
        <v>4055</v>
      </c>
      <c r="B873">
        <v>47.554757999999993</v>
      </c>
      <c r="C873" s="3">
        <v>1</v>
      </c>
      <c r="H873">
        <v>63.513062999999988</v>
      </c>
      <c r="I873" s="4">
        <v>4</v>
      </c>
      <c r="P873">
        <v>2</v>
      </c>
      <c r="Q873" t="str">
        <f>CONCATENATE(C873,E873,G873,I873)</f>
        <v>14</v>
      </c>
    </row>
    <row r="874" spans="1:17" x14ac:dyDescent="0.25">
      <c r="A874">
        <v>4056</v>
      </c>
      <c r="B874">
        <v>47.554757999999993</v>
      </c>
      <c r="C874" s="3">
        <v>1</v>
      </c>
      <c r="H874">
        <v>63.513062999999988</v>
      </c>
      <c r="I874" s="4">
        <v>4</v>
      </c>
      <c r="P874">
        <v>2</v>
      </c>
      <c r="Q874" t="str">
        <f>CONCATENATE(C874,E874,G874,I874)</f>
        <v>14</v>
      </c>
    </row>
    <row r="875" spans="1:17" x14ac:dyDescent="0.25">
      <c r="A875">
        <v>4057</v>
      </c>
      <c r="B875">
        <v>47.554757999999993</v>
      </c>
      <c r="C875" s="3">
        <v>1</v>
      </c>
      <c r="H875">
        <v>63.513062999999988</v>
      </c>
      <c r="I875" s="4">
        <v>4</v>
      </c>
      <c r="P875">
        <v>2</v>
      </c>
      <c r="Q875" t="str">
        <f>CONCATENATE(C875,E875,G875,I875)</f>
        <v>14</v>
      </c>
    </row>
    <row r="876" spans="1:17" x14ac:dyDescent="0.25">
      <c r="A876">
        <v>4058</v>
      </c>
      <c r="B876">
        <v>47.554757999999993</v>
      </c>
      <c r="C876" s="3">
        <v>1</v>
      </c>
      <c r="H876">
        <v>63.513062999999988</v>
      </c>
      <c r="I876" s="4">
        <v>4</v>
      </c>
      <c r="P876">
        <v>2</v>
      </c>
      <c r="Q876" t="str">
        <f>CONCATENATE(C876,E876,G876,I876)</f>
        <v>14</v>
      </c>
    </row>
    <row r="877" spans="1:17" x14ac:dyDescent="0.25">
      <c r="A877">
        <v>4059</v>
      </c>
      <c r="B877">
        <v>47.554757999999993</v>
      </c>
      <c r="C877" s="3">
        <v>1</v>
      </c>
      <c r="H877">
        <v>63.513062999999988</v>
      </c>
      <c r="I877" s="4">
        <v>4</v>
      </c>
      <c r="P877">
        <v>2</v>
      </c>
      <c r="Q877" t="str">
        <f>CONCATENATE(C877,E877,G877,I877)</f>
        <v>14</v>
      </c>
    </row>
    <row r="878" spans="1:17" x14ac:dyDescent="0.25">
      <c r="A878">
        <v>4060</v>
      </c>
      <c r="B878">
        <v>47.554757999999993</v>
      </c>
      <c r="C878" s="3">
        <v>1</v>
      </c>
      <c r="H878">
        <v>63.513062999999988</v>
      </c>
      <c r="I878" s="4">
        <v>4</v>
      </c>
      <c r="P878">
        <v>2</v>
      </c>
      <c r="Q878" t="str">
        <f>CONCATENATE(C878,E878,G878,I878)</f>
        <v>14</v>
      </c>
    </row>
    <row r="879" spans="1:17" x14ac:dyDescent="0.25">
      <c r="A879">
        <v>4061</v>
      </c>
      <c r="B879">
        <v>47.554757999999993</v>
      </c>
      <c r="C879" s="3">
        <v>1</v>
      </c>
      <c r="H879">
        <v>63.513062999999988</v>
      </c>
      <c r="I879" s="4">
        <v>4</v>
      </c>
      <c r="P879">
        <v>2</v>
      </c>
      <c r="Q879" t="str">
        <f>CONCATENATE(C879,E879,G879,I879)</f>
        <v>14</v>
      </c>
    </row>
    <row r="880" spans="1:17" x14ac:dyDescent="0.25">
      <c r="A880">
        <v>4062</v>
      </c>
      <c r="B880">
        <v>47.554757999999993</v>
      </c>
      <c r="C880" s="3">
        <v>1</v>
      </c>
      <c r="H880">
        <v>63.513062999999988</v>
      </c>
      <c r="I880" s="4">
        <v>4</v>
      </c>
      <c r="P880">
        <v>2</v>
      </c>
      <c r="Q880" t="str">
        <f>CONCATENATE(C880,E880,G880,I880)</f>
        <v>14</v>
      </c>
    </row>
    <row r="881" spans="1:17" x14ac:dyDescent="0.25">
      <c r="A881">
        <v>4063</v>
      </c>
      <c r="B881">
        <v>47.554757999999993</v>
      </c>
      <c r="C881" s="3">
        <v>1</v>
      </c>
      <c r="H881">
        <v>63.513062999999988</v>
      </c>
      <c r="I881" s="4">
        <v>4</v>
      </c>
      <c r="P881">
        <v>2</v>
      </c>
      <c r="Q881" t="str">
        <f>CONCATENATE(C881,E881,G881,I881)</f>
        <v>14</v>
      </c>
    </row>
    <row r="882" spans="1:17" x14ac:dyDescent="0.25">
      <c r="A882">
        <v>4064</v>
      </c>
      <c r="B882">
        <v>47.554757999999993</v>
      </c>
      <c r="C882" s="3">
        <v>1</v>
      </c>
      <c r="H882">
        <v>63.513062999999988</v>
      </c>
      <c r="I882" s="4">
        <v>4</v>
      </c>
      <c r="P882">
        <v>2</v>
      </c>
      <c r="Q882" t="str">
        <f>CONCATENATE(C882,E882,G882,I882)</f>
        <v>14</v>
      </c>
    </row>
    <row r="883" spans="1:17" x14ac:dyDescent="0.25">
      <c r="A883">
        <v>4065</v>
      </c>
      <c r="B883">
        <v>47.554757999999993</v>
      </c>
      <c r="C883" s="3">
        <v>1</v>
      </c>
      <c r="H883">
        <v>63.513062999999988</v>
      </c>
      <c r="I883" s="4">
        <v>4</v>
      </c>
      <c r="P883">
        <v>2</v>
      </c>
      <c r="Q883" t="str">
        <f>CONCATENATE(C883,E883,G883,I883)</f>
        <v>14</v>
      </c>
    </row>
    <row r="884" spans="1:17" x14ac:dyDescent="0.25">
      <c r="A884">
        <v>4066</v>
      </c>
      <c r="B884">
        <v>47.554757999999993</v>
      </c>
      <c r="C884" s="3">
        <v>1</v>
      </c>
      <c r="H884">
        <v>63.513062999999988</v>
      </c>
      <c r="I884" s="4">
        <v>4</v>
      </c>
      <c r="P884">
        <v>2</v>
      </c>
      <c r="Q884" t="str">
        <f>CONCATENATE(C884,E884,G884,I884)</f>
        <v>14</v>
      </c>
    </row>
    <row r="885" spans="1:17" x14ac:dyDescent="0.25">
      <c r="A885">
        <v>4067</v>
      </c>
      <c r="B885">
        <v>47.554757999999993</v>
      </c>
      <c r="C885" s="3">
        <v>1</v>
      </c>
      <c r="H885">
        <v>63.513062999999988</v>
      </c>
      <c r="I885" s="4">
        <v>4</v>
      </c>
      <c r="P885">
        <v>2</v>
      </c>
      <c r="Q885" t="str">
        <f>CONCATENATE(C885,E885,G885,I885)</f>
        <v>14</v>
      </c>
    </row>
    <row r="886" spans="1:17" x14ac:dyDescent="0.25">
      <c r="A886">
        <v>4068</v>
      </c>
      <c r="B886">
        <v>47.554757999999993</v>
      </c>
      <c r="C886" s="3">
        <v>1</v>
      </c>
      <c r="H886">
        <v>63.513062999999988</v>
      </c>
      <c r="I886" s="4">
        <v>4</v>
      </c>
      <c r="P886">
        <v>2</v>
      </c>
      <c r="Q886" t="str">
        <f>CONCATENATE(C886,E886,G886,I886)</f>
        <v>14</v>
      </c>
    </row>
    <row r="887" spans="1:17" x14ac:dyDescent="0.25">
      <c r="A887">
        <v>4069</v>
      </c>
      <c r="B887">
        <v>47.554757999999993</v>
      </c>
      <c r="C887" s="3">
        <v>1</v>
      </c>
      <c r="H887">
        <v>63.513062999999988</v>
      </c>
      <c r="I887" s="4">
        <v>4</v>
      </c>
      <c r="P887">
        <v>2</v>
      </c>
      <c r="Q887" t="str">
        <f>CONCATENATE(C887,E887,G887,I887)</f>
        <v>14</v>
      </c>
    </row>
    <row r="888" spans="1:17" x14ac:dyDescent="0.25">
      <c r="A888">
        <v>4070</v>
      </c>
      <c r="B888">
        <v>47.554757999999993</v>
      </c>
      <c r="C888" s="3">
        <v>1</v>
      </c>
      <c r="H888">
        <v>63.513062999999988</v>
      </c>
      <c r="I888" s="4">
        <v>4</v>
      </c>
      <c r="P888">
        <v>2</v>
      </c>
      <c r="Q888" t="str">
        <f>CONCATENATE(C888,E888,G888,I888)</f>
        <v>14</v>
      </c>
    </row>
    <row r="889" spans="1:17" x14ac:dyDescent="0.25">
      <c r="A889">
        <v>4071</v>
      </c>
      <c r="B889">
        <v>47.554757999999993</v>
      </c>
      <c r="C889" s="3">
        <v>1</v>
      </c>
      <c r="H889">
        <v>63.513062999999988</v>
      </c>
      <c r="I889" s="4">
        <v>4</v>
      </c>
      <c r="P889">
        <v>2</v>
      </c>
      <c r="Q889" t="str">
        <f>CONCATENATE(C889,E889,G889,I889)</f>
        <v>14</v>
      </c>
    </row>
    <row r="890" spans="1:17" x14ac:dyDescent="0.25">
      <c r="A890">
        <v>4072</v>
      </c>
      <c r="B890">
        <v>47.554757999999993</v>
      </c>
      <c r="C890" s="3">
        <v>1</v>
      </c>
      <c r="H890">
        <v>63.513062999999988</v>
      </c>
      <c r="I890" s="4">
        <v>4</v>
      </c>
      <c r="P890">
        <v>2</v>
      </c>
      <c r="Q890" t="str">
        <f>CONCATENATE(C890,E890,G890,I890)</f>
        <v>14</v>
      </c>
    </row>
    <row r="891" spans="1:17" x14ac:dyDescent="0.25">
      <c r="A891">
        <v>4073</v>
      </c>
      <c r="B891">
        <v>47.415827999999991</v>
      </c>
      <c r="C891" s="3">
        <v>1</v>
      </c>
      <c r="H891">
        <v>63.513062999999988</v>
      </c>
      <c r="I891" s="4">
        <v>4</v>
      </c>
      <c r="P891">
        <v>2</v>
      </c>
      <c r="Q891" t="str">
        <f>CONCATENATE(C891,E891,G891,I891)</f>
        <v>14</v>
      </c>
    </row>
    <row r="892" spans="1:17" x14ac:dyDescent="0.25">
      <c r="A892">
        <v>4074</v>
      </c>
      <c r="B892">
        <v>47.415827999999991</v>
      </c>
      <c r="C892" s="3">
        <v>1</v>
      </c>
      <c r="H892">
        <v>60.674839999999996</v>
      </c>
      <c r="I892" s="4">
        <v>4</v>
      </c>
      <c r="P892">
        <v>2</v>
      </c>
      <c r="Q892" t="str">
        <f>CONCATENATE(C892,E892,G892,I892)</f>
        <v>14</v>
      </c>
    </row>
    <row r="893" spans="1:17" x14ac:dyDescent="0.25">
      <c r="A893">
        <v>4075</v>
      </c>
      <c r="B893">
        <v>47.415827999999991</v>
      </c>
      <c r="C893" s="3">
        <v>1</v>
      </c>
      <c r="H893">
        <v>60.466502999999996</v>
      </c>
      <c r="I893" s="4">
        <v>4</v>
      </c>
      <c r="P893">
        <v>2</v>
      </c>
      <c r="Q893" t="str">
        <f>CONCATENATE(C893,E893,G893,I893)</f>
        <v>14</v>
      </c>
    </row>
    <row r="894" spans="1:17" x14ac:dyDescent="0.25">
      <c r="A894">
        <v>4076</v>
      </c>
      <c r="D894">
        <v>36.170109999999994</v>
      </c>
      <c r="E894" s="1">
        <v>2</v>
      </c>
      <c r="F894">
        <v>51.372776999999992</v>
      </c>
      <c r="G894" s="2">
        <v>3</v>
      </c>
      <c r="H894">
        <v>60.119460999999994</v>
      </c>
      <c r="I894" s="4">
        <v>4</v>
      </c>
      <c r="P894">
        <v>3</v>
      </c>
      <c r="Q894" t="str">
        <f>CONCATENATE(C894,E894,G894,I894)</f>
        <v>234</v>
      </c>
    </row>
    <row r="895" spans="1:17" x14ac:dyDescent="0.25">
      <c r="A895">
        <v>4077</v>
      </c>
      <c r="D895">
        <v>36.170109999999994</v>
      </c>
      <c r="E895" s="1">
        <v>2</v>
      </c>
      <c r="F895">
        <v>51.372776999999992</v>
      </c>
      <c r="G895" s="2">
        <v>3</v>
      </c>
      <c r="P895">
        <v>2</v>
      </c>
      <c r="Q895" t="str">
        <f>CONCATENATE(C895,E895,G895,I895)</f>
        <v>23</v>
      </c>
    </row>
    <row r="896" spans="1:17" x14ac:dyDescent="0.25">
      <c r="A896">
        <v>4078</v>
      </c>
      <c r="D896">
        <v>36.170109999999994</v>
      </c>
      <c r="E896" s="1">
        <v>2</v>
      </c>
      <c r="F896">
        <v>51.372776999999992</v>
      </c>
      <c r="G896" s="2">
        <v>3</v>
      </c>
      <c r="P896">
        <v>2</v>
      </c>
      <c r="Q896" t="str">
        <f>CONCATENATE(C896,E896,G896,I896)</f>
        <v>23</v>
      </c>
    </row>
    <row r="897" spans="1:17" x14ac:dyDescent="0.25">
      <c r="A897">
        <v>4079</v>
      </c>
      <c r="D897">
        <v>36.170109999999994</v>
      </c>
      <c r="E897" s="1">
        <v>2</v>
      </c>
      <c r="F897">
        <v>51.372776999999992</v>
      </c>
      <c r="G897" s="2">
        <v>3</v>
      </c>
      <c r="P897">
        <v>2</v>
      </c>
      <c r="Q897" t="str">
        <f>CONCATENATE(C897,E897,G897,I897)</f>
        <v>23</v>
      </c>
    </row>
    <row r="898" spans="1:17" x14ac:dyDescent="0.25">
      <c r="A898">
        <v>4080</v>
      </c>
      <c r="D898">
        <v>36.170109999999994</v>
      </c>
      <c r="E898" s="1">
        <v>2</v>
      </c>
      <c r="F898">
        <v>51.372776999999992</v>
      </c>
      <c r="G898" s="2">
        <v>3</v>
      </c>
      <c r="P898">
        <v>2</v>
      </c>
      <c r="Q898" t="str">
        <f>CONCATENATE(C898,E898,G898,I898)</f>
        <v>23</v>
      </c>
    </row>
    <row r="899" spans="1:17" x14ac:dyDescent="0.25">
      <c r="A899">
        <v>4081</v>
      </c>
      <c r="D899">
        <v>36.170109999999994</v>
      </c>
      <c r="E899" s="1">
        <v>2</v>
      </c>
      <c r="F899">
        <v>51.372776999999992</v>
      </c>
      <c r="G899" s="2">
        <v>3</v>
      </c>
      <c r="P899">
        <v>2</v>
      </c>
      <c r="Q899" t="str">
        <f>CONCATENATE(C899,E899,G899,I899)</f>
        <v>23</v>
      </c>
    </row>
    <row r="900" spans="1:17" x14ac:dyDescent="0.25">
      <c r="A900">
        <v>4082</v>
      </c>
      <c r="D900">
        <v>36.170109999999994</v>
      </c>
      <c r="E900" s="1">
        <v>2</v>
      </c>
      <c r="F900">
        <v>51.372776999999992</v>
      </c>
      <c r="G900" s="2">
        <v>3</v>
      </c>
      <c r="P900">
        <v>2</v>
      </c>
      <c r="Q900" t="str">
        <f>CONCATENATE(C900,E900,G900,I900)</f>
        <v>23</v>
      </c>
    </row>
    <row r="901" spans="1:17" x14ac:dyDescent="0.25">
      <c r="A901">
        <v>4083</v>
      </c>
      <c r="D901">
        <v>36.170109999999994</v>
      </c>
      <c r="E901" s="1">
        <v>2</v>
      </c>
      <c r="F901">
        <v>51.372776999999992</v>
      </c>
      <c r="G901" s="2">
        <v>3</v>
      </c>
      <c r="P901">
        <v>2</v>
      </c>
      <c r="Q901" t="str">
        <f>CONCATENATE(C901,E901,G901,I901)</f>
        <v>23</v>
      </c>
    </row>
    <row r="902" spans="1:17" x14ac:dyDescent="0.25">
      <c r="A902">
        <v>4084</v>
      </c>
      <c r="D902">
        <v>36.170109999999994</v>
      </c>
      <c r="E902" s="1">
        <v>2</v>
      </c>
      <c r="F902">
        <v>51.372776999999992</v>
      </c>
      <c r="G902" s="2">
        <v>3</v>
      </c>
      <c r="P902">
        <v>2</v>
      </c>
      <c r="Q902" t="str">
        <f>CONCATENATE(C902,E902,G902,I902)</f>
        <v>23</v>
      </c>
    </row>
    <row r="903" spans="1:17" x14ac:dyDescent="0.25">
      <c r="A903">
        <v>4085</v>
      </c>
      <c r="D903">
        <v>36.170109999999994</v>
      </c>
      <c r="E903" s="1">
        <v>2</v>
      </c>
      <c r="F903">
        <v>51.372776999999992</v>
      </c>
      <c r="G903" s="2">
        <v>3</v>
      </c>
      <c r="P903">
        <v>2</v>
      </c>
      <c r="Q903" t="str">
        <f>CONCATENATE(C903,E903,G903,I903)</f>
        <v>23</v>
      </c>
    </row>
    <row r="904" spans="1:17" x14ac:dyDescent="0.25">
      <c r="A904">
        <v>4086</v>
      </c>
      <c r="D904">
        <v>36.170109999999994</v>
      </c>
      <c r="E904" s="1">
        <v>2</v>
      </c>
      <c r="F904">
        <v>51.372776999999992</v>
      </c>
      <c r="G904" s="2">
        <v>3</v>
      </c>
      <c r="P904">
        <v>2</v>
      </c>
      <c r="Q904" t="str">
        <f>CONCATENATE(C904,E904,G904,I904)</f>
        <v>23</v>
      </c>
    </row>
    <row r="905" spans="1:17" x14ac:dyDescent="0.25">
      <c r="A905">
        <v>4087</v>
      </c>
      <c r="D905">
        <v>36.170109999999994</v>
      </c>
      <c r="E905" s="1">
        <v>2</v>
      </c>
      <c r="F905">
        <v>51.372776999999992</v>
      </c>
      <c r="G905" s="2">
        <v>3</v>
      </c>
      <c r="P905">
        <v>2</v>
      </c>
      <c r="Q905" t="str">
        <f>CONCATENATE(C905,E905,G905,I905)</f>
        <v>23</v>
      </c>
    </row>
    <row r="906" spans="1:17" x14ac:dyDescent="0.25">
      <c r="A906">
        <v>4088</v>
      </c>
      <c r="D906">
        <v>36.170109999999994</v>
      </c>
      <c r="E906" s="1">
        <v>2</v>
      </c>
      <c r="F906">
        <v>51.303368999999989</v>
      </c>
      <c r="G906" s="2">
        <v>3</v>
      </c>
      <c r="P906">
        <v>2</v>
      </c>
      <c r="Q906" t="str">
        <f>CONCATENATE(C906,E906,G906,I906)</f>
        <v>23</v>
      </c>
    </row>
    <row r="907" spans="1:17" x14ac:dyDescent="0.25">
      <c r="A907">
        <v>4089</v>
      </c>
      <c r="D907">
        <v>36.170109999999994</v>
      </c>
      <c r="E907" s="1">
        <v>2</v>
      </c>
      <c r="F907">
        <v>51.233847999999995</v>
      </c>
      <c r="G907" s="2">
        <v>3</v>
      </c>
      <c r="P907">
        <v>2</v>
      </c>
      <c r="Q907" t="str">
        <f>CONCATENATE(C907,E907,G907,I907)</f>
        <v>23</v>
      </c>
    </row>
    <row r="908" spans="1:17" x14ac:dyDescent="0.25">
      <c r="A908">
        <v>4090</v>
      </c>
      <c r="D908">
        <v>36.170109999999994</v>
      </c>
      <c r="E908" s="1">
        <v>2</v>
      </c>
      <c r="F908">
        <v>51.095030999999992</v>
      </c>
      <c r="G908" s="2">
        <v>3</v>
      </c>
      <c r="P908">
        <v>2</v>
      </c>
      <c r="Q908" t="str">
        <f>CONCATENATE(C908,E908,G908,I908)</f>
        <v>23</v>
      </c>
    </row>
    <row r="909" spans="1:17" x14ac:dyDescent="0.25">
      <c r="A909">
        <v>4091</v>
      </c>
      <c r="D909">
        <v>36.170109999999994</v>
      </c>
      <c r="E909" s="1">
        <v>2</v>
      </c>
      <c r="F909">
        <v>51.095030999999992</v>
      </c>
      <c r="G909" s="2">
        <v>3</v>
      </c>
      <c r="P909">
        <v>2</v>
      </c>
      <c r="Q909" t="str">
        <f>CONCATENATE(C909,E909,G909,I909)</f>
        <v>23</v>
      </c>
    </row>
    <row r="910" spans="1:17" x14ac:dyDescent="0.25">
      <c r="A910">
        <v>4092</v>
      </c>
      <c r="D910">
        <v>36.170109999999994</v>
      </c>
      <c r="E910" s="1">
        <v>2</v>
      </c>
      <c r="F910">
        <v>51.095030999999992</v>
      </c>
      <c r="G910" s="2">
        <v>3</v>
      </c>
      <c r="P910">
        <v>2</v>
      </c>
      <c r="Q910" t="str">
        <f>CONCATENATE(C910,E910,G910,I910)</f>
        <v>23</v>
      </c>
    </row>
    <row r="911" spans="1:17" x14ac:dyDescent="0.25">
      <c r="A911">
        <v>4093</v>
      </c>
      <c r="D911">
        <v>36.170109999999994</v>
      </c>
      <c r="E911" s="1">
        <v>2</v>
      </c>
      <c r="F911">
        <v>50.956213999999989</v>
      </c>
      <c r="G911" s="2">
        <v>3</v>
      </c>
      <c r="P911">
        <v>2</v>
      </c>
      <c r="Q911" t="str">
        <f>CONCATENATE(C911,E911,G911,I911)</f>
        <v>23</v>
      </c>
    </row>
    <row r="912" spans="1:17" x14ac:dyDescent="0.25">
      <c r="A912">
        <v>4094</v>
      </c>
      <c r="D912">
        <v>36.170109999999994</v>
      </c>
      <c r="E912" s="1">
        <v>2</v>
      </c>
      <c r="F912">
        <v>50.886805999999993</v>
      </c>
      <c r="G912" s="2">
        <v>3</v>
      </c>
      <c r="P912">
        <v>2</v>
      </c>
      <c r="Q912" t="str">
        <f>CONCATENATE(C912,E912,G912,I912)</f>
        <v>23</v>
      </c>
    </row>
    <row r="913" spans="1:17" x14ac:dyDescent="0.25">
      <c r="A913">
        <v>4095</v>
      </c>
      <c r="D913">
        <v>36.170109999999994</v>
      </c>
      <c r="E913" s="1">
        <v>2</v>
      </c>
      <c r="F913">
        <v>50.678582999999989</v>
      </c>
      <c r="G913" s="2">
        <v>3</v>
      </c>
      <c r="P913">
        <v>2</v>
      </c>
      <c r="Q913" t="str">
        <f>CONCATENATE(C913,E913,G913,I913)</f>
        <v>23</v>
      </c>
    </row>
    <row r="914" spans="1:17" x14ac:dyDescent="0.25">
      <c r="A914">
        <v>4096</v>
      </c>
      <c r="D914">
        <v>36.170109999999994</v>
      </c>
      <c r="E914" s="1">
        <v>2</v>
      </c>
      <c r="F914">
        <v>50.678582999999989</v>
      </c>
      <c r="G914" s="2">
        <v>3</v>
      </c>
      <c r="P914">
        <v>2</v>
      </c>
      <c r="Q914" t="str">
        <f>CONCATENATE(C914,E914,G914,I914)</f>
        <v>23</v>
      </c>
    </row>
    <row r="915" spans="1:17" x14ac:dyDescent="0.25">
      <c r="A915">
        <v>4097</v>
      </c>
      <c r="D915">
        <v>36.170109999999994</v>
      </c>
      <c r="E915" s="1">
        <v>2</v>
      </c>
      <c r="F915">
        <v>50.539765999999993</v>
      </c>
      <c r="G915" s="2">
        <v>3</v>
      </c>
      <c r="P915">
        <v>2</v>
      </c>
      <c r="Q915" t="str">
        <f>CONCATENATE(C915,E915,G915,I915)</f>
        <v>23</v>
      </c>
    </row>
    <row r="916" spans="1:17" x14ac:dyDescent="0.25">
      <c r="A916">
        <v>4098</v>
      </c>
      <c r="B916">
        <v>25.757286999999998</v>
      </c>
      <c r="C916" s="3">
        <v>1</v>
      </c>
      <c r="F916">
        <v>50.539765999999993</v>
      </c>
      <c r="G916" s="2">
        <v>3</v>
      </c>
      <c r="P916">
        <v>2</v>
      </c>
      <c r="Q916" t="str">
        <f>CONCATENATE(C916,E916,G916,I916)</f>
        <v>13</v>
      </c>
    </row>
    <row r="917" spans="1:17" x14ac:dyDescent="0.25">
      <c r="A917">
        <v>4099</v>
      </c>
      <c r="B917">
        <v>25.757286999999998</v>
      </c>
      <c r="C917" s="3">
        <v>1</v>
      </c>
      <c r="P917">
        <v>1</v>
      </c>
      <c r="Q917" t="str">
        <f>CONCATENATE(C917,E917,G917,I917)</f>
        <v>1</v>
      </c>
    </row>
    <row r="918" spans="1:17" x14ac:dyDescent="0.25">
      <c r="A918">
        <v>4100</v>
      </c>
      <c r="B918">
        <v>25.757286999999998</v>
      </c>
      <c r="C918" s="3">
        <v>1</v>
      </c>
      <c r="H918">
        <v>40.265759999999993</v>
      </c>
      <c r="I918" s="4">
        <v>4</v>
      </c>
      <c r="P918">
        <v>2</v>
      </c>
      <c r="Q918" t="str">
        <f>CONCATENATE(C918,E918,G918,I918)</f>
        <v>14</v>
      </c>
    </row>
    <row r="919" spans="1:17" x14ac:dyDescent="0.25">
      <c r="A919">
        <v>4101</v>
      </c>
      <c r="B919">
        <v>25.757286999999998</v>
      </c>
      <c r="C919" s="3">
        <v>1</v>
      </c>
      <c r="H919">
        <v>40.265759999999993</v>
      </c>
      <c r="I919" s="4">
        <v>4</v>
      </c>
      <c r="P919">
        <v>2</v>
      </c>
      <c r="Q919" t="str">
        <f>CONCATENATE(C919,E919,G919,I919)</f>
        <v>14</v>
      </c>
    </row>
    <row r="920" spans="1:17" x14ac:dyDescent="0.25">
      <c r="A920">
        <v>4102</v>
      </c>
      <c r="B920">
        <v>25.757286999999998</v>
      </c>
      <c r="C920" s="3">
        <v>1</v>
      </c>
      <c r="H920">
        <v>40.265759999999993</v>
      </c>
      <c r="I920" s="4">
        <v>4</v>
      </c>
      <c r="P920">
        <v>2</v>
      </c>
      <c r="Q920" t="str">
        <f>CONCATENATE(C920,E920,G920,I920)</f>
        <v>14</v>
      </c>
    </row>
    <row r="921" spans="1:17" x14ac:dyDescent="0.25">
      <c r="A921">
        <v>4103</v>
      </c>
      <c r="B921">
        <v>25.757286999999998</v>
      </c>
      <c r="C921" s="3">
        <v>1</v>
      </c>
      <c r="H921">
        <v>40.265759999999993</v>
      </c>
      <c r="I921" s="4">
        <v>4</v>
      </c>
      <c r="P921">
        <v>2</v>
      </c>
      <c r="Q921" t="str">
        <f>CONCATENATE(C921,E921,G921,I921)</f>
        <v>14</v>
      </c>
    </row>
    <row r="922" spans="1:17" x14ac:dyDescent="0.25">
      <c r="A922">
        <v>4104</v>
      </c>
      <c r="B922">
        <v>25.757286999999998</v>
      </c>
      <c r="C922" s="3">
        <v>1</v>
      </c>
      <c r="H922">
        <v>40.265759999999993</v>
      </c>
      <c r="I922" s="4">
        <v>4</v>
      </c>
      <c r="P922">
        <v>2</v>
      </c>
      <c r="Q922" t="str">
        <f>CONCATENATE(C922,E922,G922,I922)</f>
        <v>14</v>
      </c>
    </row>
    <row r="923" spans="1:17" x14ac:dyDescent="0.25">
      <c r="A923">
        <v>4105</v>
      </c>
      <c r="B923">
        <v>25.757286999999998</v>
      </c>
      <c r="C923" s="3">
        <v>1</v>
      </c>
      <c r="H923">
        <v>40.265759999999993</v>
      </c>
      <c r="I923" s="4">
        <v>4</v>
      </c>
      <c r="P923">
        <v>2</v>
      </c>
      <c r="Q923" t="str">
        <f>CONCATENATE(C923,E923,G923,I923)</f>
        <v>14</v>
      </c>
    </row>
    <row r="924" spans="1:17" x14ac:dyDescent="0.25">
      <c r="A924">
        <v>4106</v>
      </c>
      <c r="B924">
        <v>25.757286999999998</v>
      </c>
      <c r="C924" s="3">
        <v>1</v>
      </c>
      <c r="H924">
        <v>40.265759999999993</v>
      </c>
      <c r="I924" s="4">
        <v>4</v>
      </c>
      <c r="P924">
        <v>2</v>
      </c>
      <c r="Q924" t="str">
        <f>CONCATENATE(C924,E924,G924,I924)</f>
        <v>14</v>
      </c>
    </row>
    <row r="925" spans="1:17" x14ac:dyDescent="0.25">
      <c r="A925">
        <v>4107</v>
      </c>
      <c r="B925">
        <v>25.757286999999998</v>
      </c>
      <c r="C925" s="3">
        <v>1</v>
      </c>
      <c r="H925">
        <v>40.265759999999993</v>
      </c>
      <c r="I925" s="4">
        <v>4</v>
      </c>
      <c r="P925">
        <v>2</v>
      </c>
      <c r="Q925" t="str">
        <f>CONCATENATE(C925,E925,G925,I925)</f>
        <v>14</v>
      </c>
    </row>
    <row r="926" spans="1:17" x14ac:dyDescent="0.25">
      <c r="A926">
        <v>4108</v>
      </c>
      <c r="B926">
        <v>25.757286999999998</v>
      </c>
      <c r="C926" s="3">
        <v>1</v>
      </c>
      <c r="H926">
        <v>40.265759999999993</v>
      </c>
      <c r="I926" s="4">
        <v>4</v>
      </c>
      <c r="P926">
        <v>2</v>
      </c>
      <c r="Q926" t="str">
        <f>CONCATENATE(C926,E926,G926,I926)</f>
        <v>14</v>
      </c>
    </row>
    <row r="927" spans="1:17" x14ac:dyDescent="0.25">
      <c r="A927">
        <v>4109</v>
      </c>
      <c r="B927">
        <v>25.757286999999998</v>
      </c>
      <c r="C927" s="3">
        <v>1</v>
      </c>
      <c r="H927">
        <v>40.265759999999993</v>
      </c>
      <c r="I927" s="4">
        <v>4</v>
      </c>
      <c r="P927">
        <v>2</v>
      </c>
      <c r="Q927" t="str">
        <f>CONCATENATE(C927,E927,G927,I927)</f>
        <v>14</v>
      </c>
    </row>
    <row r="928" spans="1:17" x14ac:dyDescent="0.25">
      <c r="A928">
        <v>4110</v>
      </c>
      <c r="B928">
        <v>25.757286999999998</v>
      </c>
      <c r="C928" s="3">
        <v>1</v>
      </c>
      <c r="H928">
        <v>40.265759999999993</v>
      </c>
      <c r="I928" s="4">
        <v>4</v>
      </c>
      <c r="P928">
        <v>2</v>
      </c>
      <c r="Q928" t="str">
        <f>CONCATENATE(C928,E928,G928,I928)</f>
        <v>14</v>
      </c>
    </row>
    <row r="929" spans="1:17" x14ac:dyDescent="0.25">
      <c r="A929">
        <v>4111</v>
      </c>
      <c r="B929">
        <v>25.757286999999998</v>
      </c>
      <c r="C929" s="3">
        <v>1</v>
      </c>
      <c r="H929">
        <v>40.196352999999988</v>
      </c>
      <c r="I929" s="4">
        <v>4</v>
      </c>
      <c r="P929">
        <v>2</v>
      </c>
      <c r="Q929" t="str">
        <f>CONCATENATE(C929,E929,G929,I929)</f>
        <v>14</v>
      </c>
    </row>
    <row r="930" spans="1:17" x14ac:dyDescent="0.25">
      <c r="A930">
        <v>4112</v>
      </c>
      <c r="B930">
        <v>25.757286999999998</v>
      </c>
      <c r="C930" s="3">
        <v>1</v>
      </c>
      <c r="H930">
        <v>40.196352999999988</v>
      </c>
      <c r="I930" s="4">
        <v>4</v>
      </c>
      <c r="P930">
        <v>2</v>
      </c>
      <c r="Q930" t="str">
        <f>CONCATENATE(C930,E930,G930,I930)</f>
        <v>14</v>
      </c>
    </row>
    <row r="931" spans="1:17" x14ac:dyDescent="0.25">
      <c r="A931">
        <v>4113</v>
      </c>
      <c r="B931">
        <v>25.757286999999998</v>
      </c>
      <c r="C931" s="3">
        <v>1</v>
      </c>
      <c r="H931">
        <v>40.196352999999988</v>
      </c>
      <c r="I931" s="4">
        <v>4</v>
      </c>
      <c r="P931">
        <v>2</v>
      </c>
      <c r="Q931" t="str">
        <f>CONCATENATE(C931,E931,G931,I931)</f>
        <v>14</v>
      </c>
    </row>
    <row r="932" spans="1:17" x14ac:dyDescent="0.25">
      <c r="A932">
        <v>4114</v>
      </c>
      <c r="B932">
        <v>25.757286999999998</v>
      </c>
      <c r="C932" s="3">
        <v>1</v>
      </c>
      <c r="H932">
        <v>40.196352999999988</v>
      </c>
      <c r="I932" s="4">
        <v>4</v>
      </c>
      <c r="P932">
        <v>2</v>
      </c>
      <c r="Q932" t="str">
        <f>CONCATENATE(C932,E932,G932,I932)</f>
        <v>14</v>
      </c>
    </row>
    <row r="933" spans="1:17" x14ac:dyDescent="0.25">
      <c r="A933">
        <v>4115</v>
      </c>
      <c r="B933">
        <v>25.757286999999998</v>
      </c>
      <c r="C933" s="3">
        <v>1</v>
      </c>
      <c r="H933">
        <v>40.196352999999988</v>
      </c>
      <c r="I933" s="4">
        <v>4</v>
      </c>
      <c r="P933">
        <v>2</v>
      </c>
      <c r="Q933" t="str">
        <f>CONCATENATE(C933,E933,G933,I933)</f>
        <v>14</v>
      </c>
    </row>
    <row r="934" spans="1:17" x14ac:dyDescent="0.25">
      <c r="A934">
        <v>4116</v>
      </c>
      <c r="B934">
        <v>25.757286999999998</v>
      </c>
      <c r="C934" s="3">
        <v>1</v>
      </c>
      <c r="H934">
        <v>40.196352999999988</v>
      </c>
      <c r="I934" s="4">
        <v>4</v>
      </c>
      <c r="P934">
        <v>2</v>
      </c>
      <c r="Q934" t="str">
        <f>CONCATENATE(C934,E934,G934,I934)</f>
        <v>14</v>
      </c>
    </row>
    <row r="935" spans="1:17" x14ac:dyDescent="0.25">
      <c r="A935">
        <v>4117</v>
      </c>
      <c r="B935">
        <v>25.757286999999998</v>
      </c>
      <c r="C935" s="3">
        <v>1</v>
      </c>
      <c r="H935">
        <v>40.196352999999988</v>
      </c>
      <c r="I935" s="4">
        <v>4</v>
      </c>
      <c r="P935">
        <v>2</v>
      </c>
      <c r="Q935" t="str">
        <f>CONCATENATE(C935,E935,G935,I935)</f>
        <v>14</v>
      </c>
    </row>
    <row r="936" spans="1:17" x14ac:dyDescent="0.25">
      <c r="A936">
        <v>4118</v>
      </c>
      <c r="B936">
        <v>25.757286999999998</v>
      </c>
      <c r="C936" s="3">
        <v>1</v>
      </c>
      <c r="H936">
        <v>40.196352999999988</v>
      </c>
      <c r="I936" s="4">
        <v>4</v>
      </c>
      <c r="P936">
        <v>2</v>
      </c>
      <c r="Q936" t="str">
        <f>CONCATENATE(C936,E936,G936,I936)</f>
        <v>14</v>
      </c>
    </row>
    <row r="937" spans="1:17" x14ac:dyDescent="0.25">
      <c r="A937">
        <v>4119</v>
      </c>
      <c r="B937">
        <v>25.757286999999998</v>
      </c>
      <c r="C937" s="3">
        <v>1</v>
      </c>
      <c r="H937">
        <v>39.918719999999993</v>
      </c>
      <c r="I937" s="4">
        <v>4</v>
      </c>
      <c r="P937">
        <v>2</v>
      </c>
      <c r="Q937" t="str">
        <f>CONCATENATE(C937,E937,G937,I937)</f>
        <v>14</v>
      </c>
    </row>
    <row r="938" spans="1:17" x14ac:dyDescent="0.25">
      <c r="A938">
        <v>4120</v>
      </c>
      <c r="J938">
        <v>8.6803679999999943</v>
      </c>
      <c r="K938" t="s">
        <v>22</v>
      </c>
      <c r="Q938" t="str">
        <f>CONCATENATE(C938,E938,G938,I938)</f>
        <v/>
      </c>
    </row>
    <row r="939" spans="1:17" x14ac:dyDescent="0.25">
      <c r="A939">
        <v>18741</v>
      </c>
      <c r="Q939" t="str">
        <f>CONCATENATE(C939,E939,G939,I939)</f>
        <v/>
      </c>
    </row>
    <row r="940" spans="1:17" x14ac:dyDescent="0.25">
      <c r="A940">
        <v>18742</v>
      </c>
      <c r="Q940" t="str">
        <f>CONCATENATE(C940,E940,G940,I940)</f>
        <v/>
      </c>
    </row>
    <row r="941" spans="1:17" x14ac:dyDescent="0.25">
      <c r="A941">
        <v>18743</v>
      </c>
      <c r="Q941" t="str">
        <f>CONCATENATE(C941,E941,G941,I941)</f>
        <v/>
      </c>
    </row>
    <row r="942" spans="1:17" x14ac:dyDescent="0.25">
      <c r="A942">
        <v>18744</v>
      </c>
      <c r="Q942" t="str">
        <f>CONCATENATE(C942,E942,G942,I942)</f>
        <v/>
      </c>
    </row>
    <row r="943" spans="1:17" x14ac:dyDescent="0.25">
      <c r="A943">
        <v>18745</v>
      </c>
      <c r="Q943" t="str">
        <f>CONCATENATE(C943,E943,G943,I943)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3"/>
  <sheetViews>
    <sheetView workbookViewId="0">
      <selection sqref="A1:F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2348</v>
      </c>
    </row>
    <row r="4" spans="1:6" x14ac:dyDescent="0.25">
      <c r="A4">
        <v>2349</v>
      </c>
    </row>
    <row r="5" spans="1:6" x14ac:dyDescent="0.25">
      <c r="A5">
        <v>2350</v>
      </c>
      <c r="F5" t="s">
        <v>22</v>
      </c>
    </row>
    <row r="6" spans="1:6" x14ac:dyDescent="0.25">
      <c r="A6">
        <v>2351</v>
      </c>
    </row>
    <row r="7" spans="1:6" x14ac:dyDescent="0.25">
      <c r="A7">
        <v>2352</v>
      </c>
    </row>
    <row r="8" spans="1:6" x14ac:dyDescent="0.25">
      <c r="A8">
        <v>2353</v>
      </c>
    </row>
    <row r="9" spans="1:6" x14ac:dyDescent="0.25">
      <c r="A9">
        <v>2354</v>
      </c>
    </row>
    <row r="10" spans="1:6" x14ac:dyDescent="0.25">
      <c r="A10">
        <v>2355</v>
      </c>
    </row>
    <row r="11" spans="1:6" x14ac:dyDescent="0.25">
      <c r="A11">
        <v>2356</v>
      </c>
    </row>
    <row r="12" spans="1:6" x14ac:dyDescent="0.25">
      <c r="A12">
        <v>2357</v>
      </c>
    </row>
    <row r="13" spans="1:6" x14ac:dyDescent="0.25">
      <c r="A13">
        <v>2358</v>
      </c>
    </row>
    <row r="14" spans="1:6" x14ac:dyDescent="0.25">
      <c r="A14">
        <v>2359</v>
      </c>
    </row>
    <row r="15" spans="1:6" x14ac:dyDescent="0.25">
      <c r="A15">
        <v>2360</v>
      </c>
    </row>
    <row r="16" spans="1:6" x14ac:dyDescent="0.25">
      <c r="A16">
        <v>2361</v>
      </c>
    </row>
    <row r="17" spans="1:3" x14ac:dyDescent="0.25">
      <c r="A17">
        <v>2362</v>
      </c>
      <c r="C17" s="1">
        <v>2</v>
      </c>
    </row>
    <row r="18" spans="1:3" x14ac:dyDescent="0.25">
      <c r="A18">
        <v>2363</v>
      </c>
      <c r="C18" s="1">
        <v>2</v>
      </c>
    </row>
    <row r="19" spans="1:3" x14ac:dyDescent="0.25">
      <c r="A19">
        <v>2364</v>
      </c>
      <c r="C19" s="1">
        <v>2</v>
      </c>
    </row>
    <row r="20" spans="1:3" x14ac:dyDescent="0.25">
      <c r="A20">
        <v>2365</v>
      </c>
      <c r="C20" s="1">
        <v>2</v>
      </c>
    </row>
    <row r="21" spans="1:3" x14ac:dyDescent="0.25">
      <c r="A21">
        <v>2366</v>
      </c>
      <c r="C21" s="1">
        <v>2</v>
      </c>
    </row>
    <row r="22" spans="1:3" x14ac:dyDescent="0.25">
      <c r="A22">
        <v>2367</v>
      </c>
      <c r="C22" s="1">
        <v>2</v>
      </c>
    </row>
    <row r="23" spans="1:3" x14ac:dyDescent="0.25">
      <c r="A23">
        <v>2368</v>
      </c>
      <c r="C23" s="1">
        <v>2</v>
      </c>
    </row>
    <row r="24" spans="1:3" x14ac:dyDescent="0.25">
      <c r="A24">
        <v>2369</v>
      </c>
      <c r="C24" s="1">
        <v>2</v>
      </c>
    </row>
    <row r="25" spans="1:3" x14ac:dyDescent="0.25">
      <c r="A25">
        <v>2370</v>
      </c>
      <c r="C25" s="1">
        <v>2</v>
      </c>
    </row>
    <row r="26" spans="1:3" x14ac:dyDescent="0.25">
      <c r="A26">
        <v>2371</v>
      </c>
      <c r="C26" s="1">
        <v>2</v>
      </c>
    </row>
    <row r="27" spans="1:3" x14ac:dyDescent="0.25">
      <c r="A27">
        <v>2372</v>
      </c>
      <c r="C27" s="1">
        <v>2</v>
      </c>
    </row>
    <row r="28" spans="1:3" x14ac:dyDescent="0.25">
      <c r="A28">
        <v>2373</v>
      </c>
      <c r="C28" s="1">
        <v>2</v>
      </c>
    </row>
    <row r="29" spans="1:3" x14ac:dyDescent="0.25">
      <c r="A29">
        <v>2374</v>
      </c>
      <c r="C29" s="1">
        <v>2</v>
      </c>
    </row>
    <row r="30" spans="1:3" x14ac:dyDescent="0.25">
      <c r="A30">
        <v>2375</v>
      </c>
      <c r="C30" s="1">
        <v>2</v>
      </c>
    </row>
    <row r="31" spans="1:3" x14ac:dyDescent="0.25">
      <c r="A31">
        <v>2376</v>
      </c>
      <c r="C31" s="1">
        <v>2</v>
      </c>
    </row>
    <row r="32" spans="1:3" x14ac:dyDescent="0.25">
      <c r="A32">
        <v>2377</v>
      </c>
      <c r="C32" s="1">
        <v>2</v>
      </c>
    </row>
    <row r="33" spans="1:4" x14ac:dyDescent="0.25">
      <c r="A33">
        <v>2378</v>
      </c>
      <c r="C33" s="1">
        <v>2</v>
      </c>
    </row>
    <row r="34" spans="1:4" x14ac:dyDescent="0.25">
      <c r="A34">
        <v>2379</v>
      </c>
      <c r="C34" s="1">
        <v>2</v>
      </c>
    </row>
    <row r="35" spans="1:4" x14ac:dyDescent="0.25">
      <c r="A35">
        <v>2380</v>
      </c>
      <c r="C35" s="1">
        <v>2</v>
      </c>
    </row>
    <row r="36" spans="1:4" x14ac:dyDescent="0.25">
      <c r="A36">
        <v>2381</v>
      </c>
      <c r="C36" s="1">
        <v>2</v>
      </c>
    </row>
    <row r="37" spans="1:4" x14ac:dyDescent="0.25">
      <c r="A37">
        <v>2382</v>
      </c>
      <c r="C37" s="1">
        <v>2</v>
      </c>
      <c r="D37" s="2">
        <v>3</v>
      </c>
    </row>
    <row r="38" spans="1:4" x14ac:dyDescent="0.25">
      <c r="A38">
        <v>2383</v>
      </c>
      <c r="C38" s="1">
        <v>2</v>
      </c>
      <c r="D38" s="2">
        <v>3</v>
      </c>
    </row>
    <row r="39" spans="1:4" x14ac:dyDescent="0.25">
      <c r="A39">
        <v>2384</v>
      </c>
      <c r="C39" s="1">
        <v>2</v>
      </c>
      <c r="D39" s="2">
        <v>3</v>
      </c>
    </row>
    <row r="40" spans="1:4" x14ac:dyDescent="0.25">
      <c r="A40">
        <v>2385</v>
      </c>
      <c r="C40" s="1">
        <v>2</v>
      </c>
      <c r="D40" s="2">
        <v>3</v>
      </c>
    </row>
    <row r="41" spans="1:4" x14ac:dyDescent="0.25">
      <c r="A41">
        <v>2386</v>
      </c>
      <c r="C41" s="1">
        <v>2</v>
      </c>
      <c r="D41" s="2">
        <v>3</v>
      </c>
    </row>
    <row r="42" spans="1:4" x14ac:dyDescent="0.25">
      <c r="A42">
        <v>2387</v>
      </c>
      <c r="C42" s="1">
        <v>2</v>
      </c>
      <c r="D42" s="2">
        <v>3</v>
      </c>
    </row>
    <row r="43" spans="1:4" x14ac:dyDescent="0.25">
      <c r="A43">
        <v>2388</v>
      </c>
      <c r="C43" s="1">
        <v>2</v>
      </c>
      <c r="D43" s="2">
        <v>3</v>
      </c>
    </row>
    <row r="44" spans="1:4" x14ac:dyDescent="0.25">
      <c r="A44">
        <v>2389</v>
      </c>
      <c r="C44" s="1">
        <v>2</v>
      </c>
      <c r="D44" s="2">
        <v>3</v>
      </c>
    </row>
    <row r="45" spans="1:4" x14ac:dyDescent="0.25">
      <c r="A45">
        <v>2390</v>
      </c>
      <c r="C45" s="1">
        <v>2</v>
      </c>
      <c r="D45" s="2">
        <v>3</v>
      </c>
    </row>
    <row r="46" spans="1:4" x14ac:dyDescent="0.25">
      <c r="A46">
        <v>2391</v>
      </c>
      <c r="C46" s="1">
        <v>2</v>
      </c>
      <c r="D46" s="2">
        <v>3</v>
      </c>
    </row>
    <row r="47" spans="1:4" x14ac:dyDescent="0.25">
      <c r="A47">
        <v>2392</v>
      </c>
      <c r="B47" s="3">
        <v>1</v>
      </c>
      <c r="C47" s="1">
        <v>2</v>
      </c>
      <c r="D47" s="2">
        <v>3</v>
      </c>
    </row>
    <row r="48" spans="1:4" x14ac:dyDescent="0.25">
      <c r="A48">
        <v>2393</v>
      </c>
      <c r="B48" s="3">
        <v>1</v>
      </c>
      <c r="C48" s="1">
        <v>2</v>
      </c>
      <c r="D48" s="2">
        <v>3</v>
      </c>
    </row>
    <row r="49" spans="1:5" x14ac:dyDescent="0.25">
      <c r="A49">
        <v>2394</v>
      </c>
      <c r="B49" s="3">
        <v>1</v>
      </c>
      <c r="D49" s="2">
        <v>3</v>
      </c>
    </row>
    <row r="50" spans="1:5" x14ac:dyDescent="0.25">
      <c r="A50">
        <v>2395</v>
      </c>
      <c r="B50" s="3">
        <v>1</v>
      </c>
      <c r="D50" s="2">
        <v>3</v>
      </c>
    </row>
    <row r="51" spans="1:5" x14ac:dyDescent="0.25">
      <c r="A51">
        <v>2396</v>
      </c>
      <c r="B51" s="3">
        <v>1</v>
      </c>
      <c r="D51" s="2">
        <v>3</v>
      </c>
    </row>
    <row r="52" spans="1:5" x14ac:dyDescent="0.25">
      <c r="A52">
        <v>2397</v>
      </c>
      <c r="B52" s="3">
        <v>1</v>
      </c>
      <c r="D52" s="2">
        <v>3</v>
      </c>
    </row>
    <row r="53" spans="1:5" x14ac:dyDescent="0.25">
      <c r="A53">
        <v>2398</v>
      </c>
      <c r="B53" s="3">
        <v>1</v>
      </c>
      <c r="D53" s="2">
        <v>3</v>
      </c>
    </row>
    <row r="54" spans="1:5" x14ac:dyDescent="0.25">
      <c r="A54">
        <v>2399</v>
      </c>
      <c r="B54" s="3">
        <v>1</v>
      </c>
      <c r="D54" s="2">
        <v>3</v>
      </c>
    </row>
    <row r="55" spans="1:5" x14ac:dyDescent="0.25">
      <c r="A55">
        <v>2400</v>
      </c>
      <c r="B55" s="3">
        <v>1</v>
      </c>
      <c r="D55" s="2">
        <v>3</v>
      </c>
    </row>
    <row r="56" spans="1:5" x14ac:dyDescent="0.25">
      <c r="A56">
        <v>2401</v>
      </c>
      <c r="B56" s="3">
        <v>1</v>
      </c>
      <c r="D56" s="2">
        <v>3</v>
      </c>
    </row>
    <row r="57" spans="1:5" x14ac:dyDescent="0.25">
      <c r="A57">
        <v>2402</v>
      </c>
      <c r="B57" s="3">
        <v>1</v>
      </c>
      <c r="D57" s="2">
        <v>3</v>
      </c>
    </row>
    <row r="58" spans="1:5" x14ac:dyDescent="0.25">
      <c r="A58">
        <v>2403</v>
      </c>
      <c r="B58" s="3">
        <v>1</v>
      </c>
      <c r="D58" s="2">
        <v>3</v>
      </c>
    </row>
    <row r="59" spans="1:5" x14ac:dyDescent="0.25">
      <c r="A59">
        <v>2404</v>
      </c>
      <c r="B59" s="3">
        <v>1</v>
      </c>
      <c r="D59" s="2">
        <v>3</v>
      </c>
      <c r="E59" s="4">
        <v>4</v>
      </c>
    </row>
    <row r="60" spans="1:5" x14ac:dyDescent="0.25">
      <c r="A60">
        <v>2405</v>
      </c>
      <c r="B60" s="3">
        <v>1</v>
      </c>
      <c r="D60" s="2">
        <v>3</v>
      </c>
      <c r="E60" s="4">
        <v>4</v>
      </c>
    </row>
    <row r="61" spans="1:5" x14ac:dyDescent="0.25">
      <c r="A61">
        <v>2406</v>
      </c>
      <c r="B61" s="3">
        <v>1</v>
      </c>
      <c r="D61" s="2">
        <v>3</v>
      </c>
      <c r="E61" s="4">
        <v>4</v>
      </c>
    </row>
    <row r="62" spans="1:5" x14ac:dyDescent="0.25">
      <c r="A62">
        <v>2407</v>
      </c>
      <c r="B62" s="3">
        <v>1</v>
      </c>
      <c r="D62" s="2">
        <v>3</v>
      </c>
      <c r="E62" s="4">
        <v>4</v>
      </c>
    </row>
    <row r="63" spans="1:5" x14ac:dyDescent="0.25">
      <c r="A63">
        <v>2408</v>
      </c>
      <c r="B63" s="3">
        <v>1</v>
      </c>
      <c r="D63" s="2">
        <v>3</v>
      </c>
      <c r="E63" s="4">
        <v>4</v>
      </c>
    </row>
    <row r="64" spans="1:5" x14ac:dyDescent="0.25">
      <c r="A64">
        <v>2409</v>
      </c>
      <c r="B64" s="3">
        <v>1</v>
      </c>
      <c r="E64" s="4">
        <v>4</v>
      </c>
    </row>
    <row r="65" spans="1:5" x14ac:dyDescent="0.25">
      <c r="A65">
        <v>2410</v>
      </c>
      <c r="B65" s="3">
        <v>1</v>
      </c>
      <c r="E65" s="4">
        <v>4</v>
      </c>
    </row>
    <row r="66" spans="1:5" x14ac:dyDescent="0.25">
      <c r="A66">
        <v>2411</v>
      </c>
      <c r="B66" s="3">
        <v>1</v>
      </c>
      <c r="E66" s="4">
        <v>4</v>
      </c>
    </row>
    <row r="67" spans="1:5" x14ac:dyDescent="0.25">
      <c r="A67">
        <v>2412</v>
      </c>
      <c r="B67" s="3">
        <v>1</v>
      </c>
      <c r="E67" s="4">
        <v>4</v>
      </c>
    </row>
    <row r="68" spans="1:5" x14ac:dyDescent="0.25">
      <c r="A68">
        <v>2413</v>
      </c>
      <c r="B68" s="3">
        <v>1</v>
      </c>
      <c r="E68" s="4">
        <v>4</v>
      </c>
    </row>
    <row r="69" spans="1:5" x14ac:dyDescent="0.25">
      <c r="A69">
        <v>2414</v>
      </c>
      <c r="B69" s="3">
        <v>1</v>
      </c>
      <c r="E69" s="4">
        <v>4</v>
      </c>
    </row>
    <row r="70" spans="1:5" x14ac:dyDescent="0.25">
      <c r="A70">
        <v>2415</v>
      </c>
      <c r="B70" s="3">
        <v>1</v>
      </c>
      <c r="E70" s="4">
        <v>4</v>
      </c>
    </row>
    <row r="71" spans="1:5" x14ac:dyDescent="0.25">
      <c r="A71">
        <v>2416</v>
      </c>
      <c r="B71" s="3">
        <v>1</v>
      </c>
      <c r="C71" s="1">
        <v>2</v>
      </c>
      <c r="E71" s="4">
        <v>4</v>
      </c>
    </row>
    <row r="72" spans="1:5" x14ac:dyDescent="0.25">
      <c r="A72">
        <v>2417</v>
      </c>
      <c r="C72" s="1">
        <v>2</v>
      </c>
      <c r="E72" s="4">
        <v>4</v>
      </c>
    </row>
    <row r="73" spans="1:5" x14ac:dyDescent="0.25">
      <c r="A73">
        <v>2418</v>
      </c>
      <c r="C73" s="1">
        <v>2</v>
      </c>
      <c r="E73" s="4">
        <v>4</v>
      </c>
    </row>
    <row r="74" spans="1:5" x14ac:dyDescent="0.25">
      <c r="A74">
        <v>2419</v>
      </c>
      <c r="C74" s="1">
        <v>2</v>
      </c>
      <c r="E74" s="4">
        <v>4</v>
      </c>
    </row>
    <row r="75" spans="1:5" x14ac:dyDescent="0.25">
      <c r="A75">
        <v>2420</v>
      </c>
      <c r="C75" s="1">
        <v>2</v>
      </c>
      <c r="E75" s="4">
        <v>4</v>
      </c>
    </row>
    <row r="76" spans="1:5" x14ac:dyDescent="0.25">
      <c r="A76">
        <v>2421</v>
      </c>
      <c r="C76" s="1">
        <v>2</v>
      </c>
      <c r="E76" s="4">
        <v>4</v>
      </c>
    </row>
    <row r="77" spans="1:5" x14ac:dyDescent="0.25">
      <c r="A77">
        <v>2422</v>
      </c>
      <c r="C77" s="1">
        <v>2</v>
      </c>
      <c r="E77" s="4">
        <v>4</v>
      </c>
    </row>
    <row r="78" spans="1:5" x14ac:dyDescent="0.25">
      <c r="A78">
        <v>2423</v>
      </c>
      <c r="C78" s="1">
        <v>2</v>
      </c>
      <c r="E78" s="4">
        <v>4</v>
      </c>
    </row>
    <row r="79" spans="1:5" x14ac:dyDescent="0.25">
      <c r="A79">
        <v>2424</v>
      </c>
      <c r="C79" s="1">
        <v>2</v>
      </c>
      <c r="E79" s="4">
        <v>4</v>
      </c>
    </row>
    <row r="80" spans="1:5" x14ac:dyDescent="0.25">
      <c r="A80">
        <v>2425</v>
      </c>
      <c r="C80" s="1">
        <v>2</v>
      </c>
      <c r="E80" s="4">
        <v>4</v>
      </c>
    </row>
    <row r="81" spans="1:5" x14ac:dyDescent="0.25">
      <c r="A81">
        <v>2426</v>
      </c>
      <c r="C81" s="1">
        <v>2</v>
      </c>
      <c r="E81" s="4">
        <v>4</v>
      </c>
    </row>
    <row r="82" spans="1:5" x14ac:dyDescent="0.25">
      <c r="A82">
        <v>2427</v>
      </c>
      <c r="C82" s="1">
        <v>2</v>
      </c>
      <c r="E82" s="4">
        <v>4</v>
      </c>
    </row>
    <row r="83" spans="1:5" x14ac:dyDescent="0.25">
      <c r="A83">
        <v>2428</v>
      </c>
      <c r="C83" s="1">
        <v>2</v>
      </c>
      <c r="E83" s="4">
        <v>4</v>
      </c>
    </row>
    <row r="84" spans="1:5" x14ac:dyDescent="0.25">
      <c r="A84">
        <v>2429</v>
      </c>
      <c r="C84" s="1">
        <v>2</v>
      </c>
      <c r="E84" s="4">
        <v>4</v>
      </c>
    </row>
    <row r="85" spans="1:5" x14ac:dyDescent="0.25">
      <c r="A85">
        <v>2430</v>
      </c>
      <c r="C85" s="1">
        <v>2</v>
      </c>
      <c r="E85" s="4">
        <v>4</v>
      </c>
    </row>
    <row r="86" spans="1:5" x14ac:dyDescent="0.25">
      <c r="A86">
        <v>2431</v>
      </c>
      <c r="C86" s="1">
        <v>2</v>
      </c>
      <c r="E86" s="4">
        <v>4</v>
      </c>
    </row>
    <row r="87" spans="1:5" x14ac:dyDescent="0.25">
      <c r="A87">
        <v>2432</v>
      </c>
      <c r="C87" s="1">
        <v>2</v>
      </c>
      <c r="E87" s="4">
        <v>4</v>
      </c>
    </row>
    <row r="88" spans="1:5" x14ac:dyDescent="0.25">
      <c r="A88">
        <v>2433</v>
      </c>
      <c r="C88" s="1">
        <v>2</v>
      </c>
      <c r="E88" s="4">
        <v>4</v>
      </c>
    </row>
    <row r="89" spans="1:5" x14ac:dyDescent="0.25">
      <c r="A89">
        <v>2434</v>
      </c>
      <c r="C89" s="1">
        <v>2</v>
      </c>
      <c r="D89" s="2">
        <v>3</v>
      </c>
    </row>
    <row r="90" spans="1:5" x14ac:dyDescent="0.25">
      <c r="A90">
        <v>2435</v>
      </c>
      <c r="C90" s="1">
        <v>2</v>
      </c>
      <c r="D90" s="2">
        <v>3</v>
      </c>
    </row>
    <row r="91" spans="1:5" x14ac:dyDescent="0.25">
      <c r="A91">
        <v>2436</v>
      </c>
      <c r="C91" s="1">
        <v>2</v>
      </c>
      <c r="D91" s="2">
        <v>3</v>
      </c>
    </row>
    <row r="92" spans="1:5" x14ac:dyDescent="0.25">
      <c r="A92">
        <v>2437</v>
      </c>
      <c r="C92" s="1">
        <v>2</v>
      </c>
      <c r="D92" s="2">
        <v>3</v>
      </c>
    </row>
    <row r="93" spans="1:5" x14ac:dyDescent="0.25">
      <c r="A93">
        <v>2438</v>
      </c>
      <c r="C93" s="1">
        <v>2</v>
      </c>
      <c r="D93" s="2">
        <v>3</v>
      </c>
    </row>
    <row r="94" spans="1:5" x14ac:dyDescent="0.25">
      <c r="A94">
        <v>2439</v>
      </c>
      <c r="C94" s="1">
        <v>2</v>
      </c>
      <c r="D94" s="2">
        <v>3</v>
      </c>
    </row>
    <row r="95" spans="1:5" x14ac:dyDescent="0.25">
      <c r="A95">
        <v>2440</v>
      </c>
      <c r="C95" s="1">
        <v>2</v>
      </c>
      <c r="D95" s="2">
        <v>3</v>
      </c>
    </row>
    <row r="96" spans="1:5" x14ac:dyDescent="0.25">
      <c r="A96">
        <v>2441</v>
      </c>
      <c r="C96" s="1">
        <v>2</v>
      </c>
      <c r="D96" s="2">
        <v>3</v>
      </c>
    </row>
    <row r="97" spans="1:5" x14ac:dyDescent="0.25">
      <c r="A97">
        <v>2442</v>
      </c>
      <c r="B97" s="3">
        <v>1</v>
      </c>
      <c r="D97" s="2">
        <v>3</v>
      </c>
    </row>
    <row r="98" spans="1:5" x14ac:dyDescent="0.25">
      <c r="A98">
        <v>2443</v>
      </c>
      <c r="B98" s="3">
        <v>1</v>
      </c>
      <c r="D98" s="2">
        <v>3</v>
      </c>
    </row>
    <row r="99" spans="1:5" x14ac:dyDescent="0.25">
      <c r="A99">
        <v>2444</v>
      </c>
      <c r="B99" s="3">
        <v>1</v>
      </c>
      <c r="D99" s="2">
        <v>3</v>
      </c>
    </row>
    <row r="100" spans="1:5" x14ac:dyDescent="0.25">
      <c r="A100">
        <v>2445</v>
      </c>
      <c r="B100" s="3">
        <v>1</v>
      </c>
      <c r="D100" s="2">
        <v>3</v>
      </c>
    </row>
    <row r="101" spans="1:5" x14ac:dyDescent="0.25">
      <c r="A101">
        <v>2446</v>
      </c>
      <c r="B101" s="3">
        <v>1</v>
      </c>
      <c r="D101" s="2">
        <v>3</v>
      </c>
    </row>
    <row r="102" spans="1:5" x14ac:dyDescent="0.25">
      <c r="A102">
        <v>2447</v>
      </c>
      <c r="B102" s="3">
        <v>1</v>
      </c>
      <c r="D102" s="2">
        <v>3</v>
      </c>
    </row>
    <row r="103" spans="1:5" x14ac:dyDescent="0.25">
      <c r="A103">
        <v>2448</v>
      </c>
      <c r="B103" s="3">
        <v>1</v>
      </c>
      <c r="D103" s="2">
        <v>3</v>
      </c>
    </row>
    <row r="104" spans="1:5" x14ac:dyDescent="0.25">
      <c r="A104">
        <v>2449</v>
      </c>
      <c r="B104" s="3">
        <v>1</v>
      </c>
      <c r="D104" s="2">
        <v>3</v>
      </c>
    </row>
    <row r="105" spans="1:5" x14ac:dyDescent="0.25">
      <c r="A105">
        <v>2450</v>
      </c>
      <c r="B105" s="3">
        <v>1</v>
      </c>
      <c r="D105" s="2">
        <v>3</v>
      </c>
    </row>
    <row r="106" spans="1:5" x14ac:dyDescent="0.25">
      <c r="A106">
        <v>2451</v>
      </c>
      <c r="B106" s="3">
        <v>1</v>
      </c>
      <c r="D106" s="2">
        <v>3</v>
      </c>
    </row>
    <row r="107" spans="1:5" x14ac:dyDescent="0.25">
      <c r="A107">
        <v>2452</v>
      </c>
      <c r="B107" s="3">
        <v>1</v>
      </c>
      <c r="D107" s="2">
        <v>3</v>
      </c>
    </row>
    <row r="108" spans="1:5" x14ac:dyDescent="0.25">
      <c r="A108">
        <v>2453</v>
      </c>
      <c r="B108" s="3">
        <v>1</v>
      </c>
      <c r="D108" s="2">
        <v>3</v>
      </c>
    </row>
    <row r="109" spans="1:5" x14ac:dyDescent="0.25">
      <c r="A109">
        <v>2454</v>
      </c>
      <c r="B109" s="3">
        <v>1</v>
      </c>
      <c r="D109" s="2">
        <v>3</v>
      </c>
      <c r="E109" s="4">
        <v>4</v>
      </c>
    </row>
    <row r="110" spans="1:5" x14ac:dyDescent="0.25">
      <c r="A110">
        <v>2455</v>
      </c>
      <c r="B110" s="3">
        <v>1</v>
      </c>
      <c r="D110" s="2">
        <v>3</v>
      </c>
      <c r="E110" s="4">
        <v>4</v>
      </c>
    </row>
    <row r="111" spans="1:5" x14ac:dyDescent="0.25">
      <c r="A111">
        <v>2456</v>
      </c>
      <c r="B111" s="3">
        <v>1</v>
      </c>
      <c r="D111" s="2">
        <v>3</v>
      </c>
      <c r="E111" s="4">
        <v>4</v>
      </c>
    </row>
    <row r="112" spans="1:5" x14ac:dyDescent="0.25">
      <c r="A112">
        <v>2457</v>
      </c>
      <c r="B112" s="3">
        <v>1</v>
      </c>
      <c r="D112" s="2">
        <v>3</v>
      </c>
      <c r="E112" s="4">
        <v>4</v>
      </c>
    </row>
    <row r="113" spans="1:5" x14ac:dyDescent="0.25">
      <c r="A113">
        <v>2458</v>
      </c>
      <c r="B113" s="3">
        <v>1</v>
      </c>
      <c r="E113" s="4">
        <v>4</v>
      </c>
    </row>
    <row r="114" spans="1:5" x14ac:dyDescent="0.25">
      <c r="A114">
        <v>2459</v>
      </c>
      <c r="B114" s="3">
        <v>1</v>
      </c>
      <c r="E114" s="4">
        <v>4</v>
      </c>
    </row>
    <row r="115" spans="1:5" x14ac:dyDescent="0.25">
      <c r="A115">
        <v>2460</v>
      </c>
      <c r="B115" s="3">
        <v>1</v>
      </c>
      <c r="E115" s="4">
        <v>4</v>
      </c>
    </row>
    <row r="116" spans="1:5" x14ac:dyDescent="0.25">
      <c r="A116">
        <v>2461</v>
      </c>
      <c r="B116" s="3">
        <v>1</v>
      </c>
      <c r="E116" s="4">
        <v>4</v>
      </c>
    </row>
    <row r="117" spans="1:5" x14ac:dyDescent="0.25">
      <c r="A117">
        <v>2462</v>
      </c>
      <c r="B117" s="3">
        <v>1</v>
      </c>
      <c r="E117" s="4">
        <v>4</v>
      </c>
    </row>
    <row r="118" spans="1:5" x14ac:dyDescent="0.25">
      <c r="A118">
        <v>2463</v>
      </c>
      <c r="B118" s="3">
        <v>1</v>
      </c>
      <c r="E118" s="4">
        <v>4</v>
      </c>
    </row>
    <row r="119" spans="1:5" x14ac:dyDescent="0.25">
      <c r="A119">
        <v>2464</v>
      </c>
      <c r="B119" s="3">
        <v>1</v>
      </c>
      <c r="E119" s="4">
        <v>4</v>
      </c>
    </row>
    <row r="120" spans="1:5" x14ac:dyDescent="0.25">
      <c r="A120">
        <v>2465</v>
      </c>
      <c r="B120" s="3">
        <v>1</v>
      </c>
      <c r="C120" s="1">
        <v>2</v>
      </c>
      <c r="E120" s="4">
        <v>4</v>
      </c>
    </row>
    <row r="121" spans="1:5" x14ac:dyDescent="0.25">
      <c r="A121">
        <v>2466</v>
      </c>
      <c r="B121" s="3">
        <v>1</v>
      </c>
      <c r="C121" s="1">
        <v>2</v>
      </c>
      <c r="E121" s="4">
        <v>4</v>
      </c>
    </row>
    <row r="122" spans="1:5" x14ac:dyDescent="0.25">
      <c r="A122">
        <v>2467</v>
      </c>
      <c r="C122" s="1">
        <v>2</v>
      </c>
      <c r="E122" s="4">
        <v>4</v>
      </c>
    </row>
    <row r="123" spans="1:5" x14ac:dyDescent="0.25">
      <c r="A123">
        <v>2468</v>
      </c>
      <c r="C123" s="1">
        <v>2</v>
      </c>
      <c r="E123" s="4">
        <v>4</v>
      </c>
    </row>
    <row r="124" spans="1:5" x14ac:dyDescent="0.25">
      <c r="A124">
        <v>2469</v>
      </c>
      <c r="C124" s="1">
        <v>2</v>
      </c>
      <c r="E124" s="4">
        <v>4</v>
      </c>
    </row>
    <row r="125" spans="1:5" x14ac:dyDescent="0.25">
      <c r="A125">
        <v>2470</v>
      </c>
      <c r="C125" s="1">
        <v>2</v>
      </c>
      <c r="E125" s="4">
        <v>4</v>
      </c>
    </row>
    <row r="126" spans="1:5" x14ac:dyDescent="0.25">
      <c r="A126">
        <v>2471</v>
      </c>
      <c r="C126" s="1">
        <v>2</v>
      </c>
      <c r="E126" s="4">
        <v>4</v>
      </c>
    </row>
    <row r="127" spans="1:5" x14ac:dyDescent="0.25">
      <c r="A127">
        <v>2472</v>
      </c>
      <c r="C127" s="1">
        <v>2</v>
      </c>
      <c r="E127" s="4">
        <v>4</v>
      </c>
    </row>
    <row r="128" spans="1:5" x14ac:dyDescent="0.25">
      <c r="A128">
        <v>2473</v>
      </c>
      <c r="C128" s="1">
        <v>2</v>
      </c>
      <c r="E128" s="4">
        <v>4</v>
      </c>
    </row>
    <row r="129" spans="1:5" x14ac:dyDescent="0.25">
      <c r="A129">
        <v>2474</v>
      </c>
      <c r="C129" s="1">
        <v>2</v>
      </c>
      <c r="E129" s="4">
        <v>4</v>
      </c>
    </row>
    <row r="130" spans="1:5" x14ac:dyDescent="0.25">
      <c r="A130">
        <v>2475</v>
      </c>
      <c r="C130" s="1">
        <v>2</v>
      </c>
      <c r="E130" s="4">
        <v>4</v>
      </c>
    </row>
    <row r="131" spans="1:5" x14ac:dyDescent="0.25">
      <c r="A131">
        <v>2476</v>
      </c>
      <c r="C131" s="1">
        <v>2</v>
      </c>
      <c r="E131" s="4">
        <v>4</v>
      </c>
    </row>
    <row r="132" spans="1:5" x14ac:dyDescent="0.25">
      <c r="A132">
        <v>2477</v>
      </c>
      <c r="C132" s="1">
        <v>2</v>
      </c>
      <c r="E132" s="4">
        <v>4</v>
      </c>
    </row>
    <row r="133" spans="1:5" x14ac:dyDescent="0.25">
      <c r="A133">
        <v>2478</v>
      </c>
      <c r="C133" s="1">
        <v>2</v>
      </c>
      <c r="E133" s="4">
        <v>4</v>
      </c>
    </row>
    <row r="134" spans="1:5" x14ac:dyDescent="0.25">
      <c r="A134">
        <v>2479</v>
      </c>
      <c r="C134" s="1">
        <v>2</v>
      </c>
      <c r="E134" s="4">
        <v>4</v>
      </c>
    </row>
    <row r="135" spans="1:5" x14ac:dyDescent="0.25">
      <c r="A135">
        <v>2480</v>
      </c>
      <c r="C135" s="1">
        <v>2</v>
      </c>
      <c r="E135" s="4">
        <v>4</v>
      </c>
    </row>
    <row r="136" spans="1:5" x14ac:dyDescent="0.25">
      <c r="A136">
        <v>2481</v>
      </c>
      <c r="C136" s="1">
        <v>2</v>
      </c>
    </row>
    <row r="137" spans="1:5" x14ac:dyDescent="0.25">
      <c r="A137">
        <v>2482</v>
      </c>
      <c r="C137" s="1">
        <v>2</v>
      </c>
      <c r="D137" s="2">
        <v>3</v>
      </c>
    </row>
    <row r="138" spans="1:5" x14ac:dyDescent="0.25">
      <c r="A138">
        <v>2483</v>
      </c>
      <c r="C138" s="1">
        <v>2</v>
      </c>
      <c r="D138" s="2">
        <v>3</v>
      </c>
    </row>
    <row r="139" spans="1:5" x14ac:dyDescent="0.25">
      <c r="A139">
        <v>2484</v>
      </c>
      <c r="C139" s="1">
        <v>2</v>
      </c>
      <c r="D139" s="2">
        <v>3</v>
      </c>
    </row>
    <row r="140" spans="1:5" x14ac:dyDescent="0.25">
      <c r="A140">
        <v>2485</v>
      </c>
      <c r="C140" s="1">
        <v>2</v>
      </c>
      <c r="D140" s="2">
        <v>3</v>
      </c>
    </row>
    <row r="141" spans="1:5" x14ac:dyDescent="0.25">
      <c r="A141">
        <v>2486</v>
      </c>
      <c r="C141" s="1">
        <v>2</v>
      </c>
      <c r="D141" s="2">
        <v>3</v>
      </c>
    </row>
    <row r="142" spans="1:5" x14ac:dyDescent="0.25">
      <c r="A142">
        <v>2487</v>
      </c>
      <c r="C142" s="1">
        <v>2</v>
      </c>
      <c r="D142" s="2">
        <v>3</v>
      </c>
    </row>
    <row r="143" spans="1:5" x14ac:dyDescent="0.25">
      <c r="A143">
        <v>2488</v>
      </c>
      <c r="D143" s="2">
        <v>3</v>
      </c>
    </row>
    <row r="144" spans="1:5" x14ac:dyDescent="0.25">
      <c r="A144">
        <v>2489</v>
      </c>
      <c r="D144" s="2">
        <v>3</v>
      </c>
    </row>
    <row r="145" spans="1:5" x14ac:dyDescent="0.25">
      <c r="A145">
        <v>2490</v>
      </c>
      <c r="D145" s="2">
        <v>3</v>
      </c>
    </row>
    <row r="146" spans="1:5" x14ac:dyDescent="0.25">
      <c r="A146">
        <v>2491</v>
      </c>
      <c r="B146" s="3">
        <v>1</v>
      </c>
      <c r="D146" s="2">
        <v>3</v>
      </c>
    </row>
    <row r="147" spans="1:5" x14ac:dyDescent="0.25">
      <c r="A147">
        <v>2492</v>
      </c>
      <c r="B147" s="3">
        <v>1</v>
      </c>
      <c r="D147" s="2">
        <v>3</v>
      </c>
    </row>
    <row r="148" spans="1:5" x14ac:dyDescent="0.25">
      <c r="A148">
        <v>2493</v>
      </c>
      <c r="B148" s="3">
        <v>1</v>
      </c>
      <c r="D148" s="2">
        <v>3</v>
      </c>
    </row>
    <row r="149" spans="1:5" x14ac:dyDescent="0.25">
      <c r="A149">
        <v>2494</v>
      </c>
      <c r="B149" s="3">
        <v>1</v>
      </c>
      <c r="D149" s="2">
        <v>3</v>
      </c>
    </row>
    <row r="150" spans="1:5" x14ac:dyDescent="0.25">
      <c r="A150">
        <v>2495</v>
      </c>
      <c r="B150" s="3">
        <v>1</v>
      </c>
      <c r="D150" s="2">
        <v>3</v>
      </c>
    </row>
    <row r="151" spans="1:5" x14ac:dyDescent="0.25">
      <c r="A151">
        <v>2496</v>
      </c>
      <c r="B151" s="3">
        <v>1</v>
      </c>
      <c r="D151" s="2">
        <v>3</v>
      </c>
    </row>
    <row r="152" spans="1:5" x14ac:dyDescent="0.25">
      <c r="A152">
        <v>2497</v>
      </c>
      <c r="B152" s="3">
        <v>1</v>
      </c>
      <c r="D152" s="2">
        <v>3</v>
      </c>
      <c r="E152" s="4">
        <v>4</v>
      </c>
    </row>
    <row r="153" spans="1:5" x14ac:dyDescent="0.25">
      <c r="A153">
        <v>2498</v>
      </c>
      <c r="B153" s="3">
        <v>1</v>
      </c>
      <c r="D153" s="2">
        <v>3</v>
      </c>
      <c r="E153" s="4">
        <v>4</v>
      </c>
    </row>
    <row r="154" spans="1:5" x14ac:dyDescent="0.25">
      <c r="A154">
        <v>2499</v>
      </c>
      <c r="B154" s="3">
        <v>1</v>
      </c>
      <c r="D154" s="2">
        <v>3</v>
      </c>
      <c r="E154" s="4">
        <v>4</v>
      </c>
    </row>
    <row r="155" spans="1:5" x14ac:dyDescent="0.25">
      <c r="A155">
        <v>2500</v>
      </c>
      <c r="B155" s="3">
        <v>1</v>
      </c>
      <c r="D155" s="2">
        <v>3</v>
      </c>
      <c r="E155" s="4">
        <v>4</v>
      </c>
    </row>
    <row r="156" spans="1:5" x14ac:dyDescent="0.25">
      <c r="A156">
        <v>2501</v>
      </c>
      <c r="B156" s="3">
        <v>1</v>
      </c>
      <c r="D156" s="2">
        <v>3</v>
      </c>
      <c r="E156" s="4">
        <v>4</v>
      </c>
    </row>
    <row r="157" spans="1:5" x14ac:dyDescent="0.25">
      <c r="A157">
        <v>2502</v>
      </c>
      <c r="B157" s="3">
        <v>1</v>
      </c>
      <c r="D157" s="2">
        <v>3</v>
      </c>
      <c r="E157" s="4">
        <v>4</v>
      </c>
    </row>
    <row r="158" spans="1:5" x14ac:dyDescent="0.25">
      <c r="A158">
        <v>2503</v>
      </c>
      <c r="B158" s="3">
        <v>1</v>
      </c>
      <c r="D158" s="2">
        <v>3</v>
      </c>
      <c r="E158" s="4">
        <v>4</v>
      </c>
    </row>
    <row r="159" spans="1:5" x14ac:dyDescent="0.25">
      <c r="A159">
        <v>2504</v>
      </c>
      <c r="B159" s="3">
        <v>1</v>
      </c>
      <c r="E159" s="4">
        <v>4</v>
      </c>
    </row>
    <row r="160" spans="1:5" x14ac:dyDescent="0.25">
      <c r="A160">
        <v>2505</v>
      </c>
      <c r="B160" s="3">
        <v>1</v>
      </c>
      <c r="E160" s="4">
        <v>4</v>
      </c>
    </row>
    <row r="161" spans="1:5" x14ac:dyDescent="0.25">
      <c r="A161">
        <v>2506</v>
      </c>
      <c r="B161" s="3">
        <v>1</v>
      </c>
      <c r="E161" s="4">
        <v>4</v>
      </c>
    </row>
    <row r="162" spans="1:5" x14ac:dyDescent="0.25">
      <c r="A162">
        <v>2507</v>
      </c>
      <c r="B162" s="3">
        <v>1</v>
      </c>
      <c r="E162" s="4">
        <v>4</v>
      </c>
    </row>
    <row r="163" spans="1:5" x14ac:dyDescent="0.25">
      <c r="A163">
        <v>2508</v>
      </c>
      <c r="B163" s="3">
        <v>1</v>
      </c>
      <c r="E163" s="4">
        <v>4</v>
      </c>
    </row>
    <row r="164" spans="1:5" x14ac:dyDescent="0.25">
      <c r="A164">
        <v>2509</v>
      </c>
      <c r="B164" s="3">
        <v>1</v>
      </c>
      <c r="E164" s="4">
        <v>4</v>
      </c>
    </row>
    <row r="165" spans="1:5" x14ac:dyDescent="0.25">
      <c r="A165">
        <v>2510</v>
      </c>
      <c r="B165" s="3">
        <v>1</v>
      </c>
      <c r="E165" s="4">
        <v>4</v>
      </c>
    </row>
    <row r="166" spans="1:5" x14ac:dyDescent="0.25">
      <c r="A166">
        <v>2511</v>
      </c>
      <c r="B166" s="3">
        <v>1</v>
      </c>
      <c r="C166" s="1">
        <v>2</v>
      </c>
      <c r="E166" s="4">
        <v>4</v>
      </c>
    </row>
    <row r="167" spans="1:5" x14ac:dyDescent="0.25">
      <c r="A167">
        <v>2512</v>
      </c>
      <c r="C167" s="1">
        <v>2</v>
      </c>
      <c r="E167" s="4">
        <v>4</v>
      </c>
    </row>
    <row r="168" spans="1:5" x14ac:dyDescent="0.25">
      <c r="A168">
        <v>2513</v>
      </c>
      <c r="C168" s="1">
        <v>2</v>
      </c>
      <c r="E168" s="4">
        <v>4</v>
      </c>
    </row>
    <row r="169" spans="1:5" x14ac:dyDescent="0.25">
      <c r="A169">
        <v>2514</v>
      </c>
      <c r="C169" s="1">
        <v>2</v>
      </c>
      <c r="E169" s="4">
        <v>4</v>
      </c>
    </row>
    <row r="170" spans="1:5" x14ac:dyDescent="0.25">
      <c r="A170">
        <v>2515</v>
      </c>
      <c r="C170" s="1">
        <v>2</v>
      </c>
      <c r="E170" s="4">
        <v>4</v>
      </c>
    </row>
    <row r="171" spans="1:5" x14ac:dyDescent="0.25">
      <c r="A171">
        <v>2516</v>
      </c>
      <c r="C171" s="1">
        <v>2</v>
      </c>
      <c r="E171" s="4">
        <v>4</v>
      </c>
    </row>
    <row r="172" spans="1:5" x14ac:dyDescent="0.25">
      <c r="A172">
        <v>2517</v>
      </c>
      <c r="C172" s="1">
        <v>2</v>
      </c>
      <c r="E172" s="4">
        <v>4</v>
      </c>
    </row>
    <row r="173" spans="1:5" x14ac:dyDescent="0.25">
      <c r="A173">
        <v>2518</v>
      </c>
      <c r="C173" s="1">
        <v>2</v>
      </c>
      <c r="E173" s="4">
        <v>4</v>
      </c>
    </row>
    <row r="174" spans="1:5" x14ac:dyDescent="0.25">
      <c r="A174">
        <v>2519</v>
      </c>
      <c r="C174" s="1">
        <v>2</v>
      </c>
    </row>
    <row r="175" spans="1:5" x14ac:dyDescent="0.25">
      <c r="A175">
        <v>2520</v>
      </c>
      <c r="C175" s="1">
        <v>2</v>
      </c>
    </row>
    <row r="176" spans="1:5" x14ac:dyDescent="0.25">
      <c r="A176">
        <v>2521</v>
      </c>
      <c r="C176" s="1">
        <v>2</v>
      </c>
    </row>
    <row r="177" spans="1:4" x14ac:dyDescent="0.25">
      <c r="A177">
        <v>2522</v>
      </c>
      <c r="C177" s="1">
        <v>2</v>
      </c>
    </row>
    <row r="178" spans="1:4" x14ac:dyDescent="0.25">
      <c r="A178">
        <v>2523</v>
      </c>
      <c r="C178" s="1">
        <v>2</v>
      </c>
    </row>
    <row r="179" spans="1:4" x14ac:dyDescent="0.25">
      <c r="A179">
        <v>2524</v>
      </c>
      <c r="C179" s="1">
        <v>2</v>
      </c>
    </row>
    <row r="180" spans="1:4" x14ac:dyDescent="0.25">
      <c r="A180">
        <v>2525</v>
      </c>
      <c r="C180" s="1">
        <v>2</v>
      </c>
      <c r="D180" s="2">
        <v>3</v>
      </c>
    </row>
    <row r="181" spans="1:4" x14ac:dyDescent="0.25">
      <c r="A181">
        <v>2526</v>
      </c>
      <c r="C181" s="1">
        <v>2</v>
      </c>
      <c r="D181" s="2">
        <v>3</v>
      </c>
    </row>
    <row r="182" spans="1:4" x14ac:dyDescent="0.25">
      <c r="A182">
        <v>2527</v>
      </c>
      <c r="C182" s="1">
        <v>2</v>
      </c>
      <c r="D182" s="2">
        <v>3</v>
      </c>
    </row>
    <row r="183" spans="1:4" x14ac:dyDescent="0.25">
      <c r="A183">
        <v>2528</v>
      </c>
      <c r="C183" s="1">
        <v>2</v>
      </c>
      <c r="D183" s="2">
        <v>3</v>
      </c>
    </row>
    <row r="184" spans="1:4" x14ac:dyDescent="0.25">
      <c r="A184">
        <v>2529</v>
      </c>
      <c r="C184" s="1">
        <v>2</v>
      </c>
      <c r="D184" s="2">
        <v>3</v>
      </c>
    </row>
    <row r="185" spans="1:4" x14ac:dyDescent="0.25">
      <c r="A185">
        <v>2530</v>
      </c>
      <c r="C185" s="1">
        <v>2</v>
      </c>
      <c r="D185" s="2">
        <v>3</v>
      </c>
    </row>
    <row r="186" spans="1:4" x14ac:dyDescent="0.25">
      <c r="A186">
        <v>2531</v>
      </c>
      <c r="C186" s="1">
        <v>2</v>
      </c>
      <c r="D186" s="2">
        <v>3</v>
      </c>
    </row>
    <row r="187" spans="1:4" x14ac:dyDescent="0.25">
      <c r="A187">
        <v>2532</v>
      </c>
      <c r="C187" s="1">
        <v>2</v>
      </c>
      <c r="D187" s="2">
        <v>3</v>
      </c>
    </row>
    <row r="188" spans="1:4" x14ac:dyDescent="0.25">
      <c r="A188">
        <v>2533</v>
      </c>
      <c r="D188" s="2">
        <v>3</v>
      </c>
    </row>
    <row r="189" spans="1:4" x14ac:dyDescent="0.25">
      <c r="A189">
        <v>2534</v>
      </c>
      <c r="B189" s="3">
        <v>1</v>
      </c>
      <c r="D189" s="2">
        <v>3</v>
      </c>
    </row>
    <row r="190" spans="1:4" x14ac:dyDescent="0.25">
      <c r="A190">
        <v>2535</v>
      </c>
      <c r="B190" s="3">
        <v>1</v>
      </c>
      <c r="D190" s="2">
        <v>3</v>
      </c>
    </row>
    <row r="191" spans="1:4" x14ac:dyDescent="0.25">
      <c r="A191">
        <v>2536</v>
      </c>
      <c r="B191" s="3">
        <v>1</v>
      </c>
      <c r="D191" s="2">
        <v>3</v>
      </c>
    </row>
    <row r="192" spans="1:4" x14ac:dyDescent="0.25">
      <c r="A192">
        <v>2537</v>
      </c>
      <c r="B192" s="3">
        <v>1</v>
      </c>
      <c r="D192" s="2">
        <v>3</v>
      </c>
    </row>
    <row r="193" spans="1:5" x14ac:dyDescent="0.25">
      <c r="A193">
        <v>2538</v>
      </c>
      <c r="B193" s="3">
        <v>1</v>
      </c>
      <c r="D193" s="2">
        <v>3</v>
      </c>
      <c r="E193" s="4">
        <v>4</v>
      </c>
    </row>
    <row r="194" spans="1:5" x14ac:dyDescent="0.25">
      <c r="A194">
        <v>2539</v>
      </c>
      <c r="B194" s="3">
        <v>1</v>
      </c>
      <c r="D194" s="2">
        <v>3</v>
      </c>
      <c r="E194" s="4">
        <v>4</v>
      </c>
    </row>
    <row r="195" spans="1:5" x14ac:dyDescent="0.25">
      <c r="A195">
        <v>2540</v>
      </c>
      <c r="B195" s="3">
        <v>1</v>
      </c>
      <c r="D195" s="2">
        <v>3</v>
      </c>
      <c r="E195" s="4">
        <v>4</v>
      </c>
    </row>
    <row r="196" spans="1:5" x14ac:dyDescent="0.25">
      <c r="A196">
        <v>2541</v>
      </c>
      <c r="B196" s="3">
        <v>1</v>
      </c>
      <c r="D196" s="2">
        <v>3</v>
      </c>
      <c r="E196" s="4">
        <v>4</v>
      </c>
    </row>
    <row r="197" spans="1:5" x14ac:dyDescent="0.25">
      <c r="A197">
        <v>2542</v>
      </c>
      <c r="B197" s="3">
        <v>1</v>
      </c>
      <c r="D197" s="2">
        <v>3</v>
      </c>
      <c r="E197" s="4">
        <v>4</v>
      </c>
    </row>
    <row r="198" spans="1:5" x14ac:dyDescent="0.25">
      <c r="A198">
        <v>2543</v>
      </c>
      <c r="B198" s="3">
        <v>1</v>
      </c>
      <c r="D198" s="2">
        <v>3</v>
      </c>
      <c r="E198" s="4">
        <v>4</v>
      </c>
    </row>
    <row r="199" spans="1:5" x14ac:dyDescent="0.25">
      <c r="A199">
        <v>2544</v>
      </c>
      <c r="B199" s="3">
        <v>1</v>
      </c>
      <c r="E199" s="4">
        <v>4</v>
      </c>
    </row>
    <row r="200" spans="1:5" x14ac:dyDescent="0.25">
      <c r="A200">
        <v>2545</v>
      </c>
      <c r="B200" s="3">
        <v>1</v>
      </c>
      <c r="E200" s="4">
        <v>4</v>
      </c>
    </row>
    <row r="201" spans="1:5" x14ac:dyDescent="0.25">
      <c r="A201">
        <v>2546</v>
      </c>
      <c r="B201" s="3">
        <v>1</v>
      </c>
      <c r="E201" s="4">
        <v>4</v>
      </c>
    </row>
    <row r="202" spans="1:5" x14ac:dyDescent="0.25">
      <c r="A202">
        <v>2547</v>
      </c>
      <c r="B202" s="3">
        <v>1</v>
      </c>
      <c r="E202" s="4">
        <v>4</v>
      </c>
    </row>
    <row r="203" spans="1:5" x14ac:dyDescent="0.25">
      <c r="A203">
        <v>2548</v>
      </c>
      <c r="B203" s="3">
        <v>1</v>
      </c>
      <c r="E203" s="4">
        <v>4</v>
      </c>
    </row>
    <row r="204" spans="1:5" x14ac:dyDescent="0.25">
      <c r="A204">
        <v>2549</v>
      </c>
      <c r="B204" s="3">
        <v>1</v>
      </c>
      <c r="E204" s="4">
        <v>4</v>
      </c>
    </row>
    <row r="205" spans="1:5" x14ac:dyDescent="0.25">
      <c r="A205">
        <v>2550</v>
      </c>
      <c r="B205" s="3">
        <v>1</v>
      </c>
      <c r="E205" s="4">
        <v>4</v>
      </c>
    </row>
    <row r="206" spans="1:5" x14ac:dyDescent="0.25">
      <c r="A206">
        <v>2551</v>
      </c>
      <c r="B206" s="3">
        <v>1</v>
      </c>
      <c r="E206" s="4">
        <v>4</v>
      </c>
    </row>
    <row r="207" spans="1:5" x14ac:dyDescent="0.25">
      <c r="A207">
        <v>2552</v>
      </c>
      <c r="B207" s="3">
        <v>1</v>
      </c>
      <c r="E207" s="4">
        <v>4</v>
      </c>
    </row>
    <row r="208" spans="1:5" x14ac:dyDescent="0.25">
      <c r="A208">
        <v>2553</v>
      </c>
      <c r="B208" s="3">
        <v>1</v>
      </c>
      <c r="E208" s="4">
        <v>4</v>
      </c>
    </row>
    <row r="209" spans="1:5" x14ac:dyDescent="0.25">
      <c r="A209">
        <v>2554</v>
      </c>
      <c r="B209" s="3">
        <v>1</v>
      </c>
      <c r="E209" s="4">
        <v>4</v>
      </c>
    </row>
    <row r="210" spans="1:5" x14ac:dyDescent="0.25">
      <c r="A210">
        <v>2555</v>
      </c>
      <c r="B210" s="3">
        <v>1</v>
      </c>
      <c r="E210" s="4">
        <v>4</v>
      </c>
    </row>
    <row r="211" spans="1:5" x14ac:dyDescent="0.25">
      <c r="A211">
        <v>2556</v>
      </c>
      <c r="B211" s="3">
        <v>1</v>
      </c>
      <c r="E211" s="4">
        <v>4</v>
      </c>
    </row>
    <row r="212" spans="1:5" x14ac:dyDescent="0.25">
      <c r="A212">
        <v>2557</v>
      </c>
      <c r="C212" s="1">
        <v>2</v>
      </c>
      <c r="E212" s="4">
        <v>4</v>
      </c>
    </row>
    <row r="213" spans="1:5" x14ac:dyDescent="0.25">
      <c r="A213">
        <v>2558</v>
      </c>
      <c r="C213" s="1">
        <v>2</v>
      </c>
      <c r="E213" s="4">
        <v>4</v>
      </c>
    </row>
    <row r="214" spans="1:5" x14ac:dyDescent="0.25">
      <c r="A214">
        <v>2559</v>
      </c>
      <c r="C214" s="1">
        <v>2</v>
      </c>
      <c r="E214" s="4">
        <v>4</v>
      </c>
    </row>
    <row r="215" spans="1:5" x14ac:dyDescent="0.25">
      <c r="A215">
        <v>2560</v>
      </c>
      <c r="C215" s="1">
        <v>2</v>
      </c>
      <c r="E215" s="4">
        <v>4</v>
      </c>
    </row>
    <row r="216" spans="1:5" x14ac:dyDescent="0.25">
      <c r="A216">
        <v>2561</v>
      </c>
      <c r="C216" s="1">
        <v>2</v>
      </c>
      <c r="E216" s="4">
        <v>4</v>
      </c>
    </row>
    <row r="217" spans="1:5" x14ac:dyDescent="0.25">
      <c r="A217">
        <v>2562</v>
      </c>
      <c r="C217" s="1">
        <v>2</v>
      </c>
      <c r="E217" s="4">
        <v>4</v>
      </c>
    </row>
    <row r="218" spans="1:5" x14ac:dyDescent="0.25">
      <c r="A218">
        <v>2563</v>
      </c>
      <c r="C218" s="1">
        <v>2</v>
      </c>
    </row>
    <row r="219" spans="1:5" x14ac:dyDescent="0.25">
      <c r="A219">
        <v>2564</v>
      </c>
      <c r="C219" s="1">
        <v>2</v>
      </c>
    </row>
    <row r="220" spans="1:5" x14ac:dyDescent="0.25">
      <c r="A220">
        <v>2565</v>
      </c>
      <c r="C220" s="1">
        <v>2</v>
      </c>
    </row>
    <row r="221" spans="1:5" x14ac:dyDescent="0.25">
      <c r="A221">
        <v>2566</v>
      </c>
      <c r="C221" s="1">
        <v>2</v>
      </c>
      <c r="D221" s="2">
        <v>3</v>
      </c>
    </row>
    <row r="222" spans="1:5" x14ac:dyDescent="0.25">
      <c r="A222">
        <v>2567</v>
      </c>
      <c r="C222" s="1">
        <v>2</v>
      </c>
      <c r="D222" s="2">
        <v>3</v>
      </c>
    </row>
    <row r="223" spans="1:5" x14ac:dyDescent="0.25">
      <c r="A223">
        <v>2568</v>
      </c>
      <c r="C223" s="1">
        <v>2</v>
      </c>
      <c r="D223" s="2">
        <v>3</v>
      </c>
    </row>
    <row r="224" spans="1:5" x14ac:dyDescent="0.25">
      <c r="A224">
        <v>2569</v>
      </c>
      <c r="C224" s="1">
        <v>2</v>
      </c>
      <c r="D224" s="2">
        <v>3</v>
      </c>
    </row>
    <row r="225" spans="1:5" x14ac:dyDescent="0.25">
      <c r="A225">
        <v>2570</v>
      </c>
      <c r="C225" s="1">
        <v>2</v>
      </c>
      <c r="D225" s="2">
        <v>3</v>
      </c>
    </row>
    <row r="226" spans="1:5" x14ac:dyDescent="0.25">
      <c r="A226">
        <v>2571</v>
      </c>
      <c r="C226" s="1">
        <v>2</v>
      </c>
      <c r="D226" s="2">
        <v>3</v>
      </c>
    </row>
    <row r="227" spans="1:5" x14ac:dyDescent="0.25">
      <c r="A227">
        <v>2572</v>
      </c>
      <c r="C227" s="1">
        <v>2</v>
      </c>
      <c r="D227" s="2">
        <v>3</v>
      </c>
    </row>
    <row r="228" spans="1:5" x14ac:dyDescent="0.25">
      <c r="A228">
        <v>2573</v>
      </c>
      <c r="C228" s="1">
        <v>2</v>
      </c>
      <c r="D228" s="2">
        <v>3</v>
      </c>
    </row>
    <row r="229" spans="1:5" x14ac:dyDescent="0.25">
      <c r="A229">
        <v>2574</v>
      </c>
      <c r="C229" s="1">
        <v>2</v>
      </c>
      <c r="D229" s="2">
        <v>3</v>
      </c>
    </row>
    <row r="230" spans="1:5" x14ac:dyDescent="0.25">
      <c r="A230">
        <v>2575</v>
      </c>
      <c r="C230" s="1">
        <v>2</v>
      </c>
      <c r="D230" s="2">
        <v>3</v>
      </c>
    </row>
    <row r="231" spans="1:5" x14ac:dyDescent="0.25">
      <c r="A231">
        <v>2576</v>
      </c>
      <c r="C231" s="1">
        <v>2</v>
      </c>
      <c r="D231" s="2">
        <v>3</v>
      </c>
    </row>
    <row r="232" spans="1:5" x14ac:dyDescent="0.25">
      <c r="A232">
        <v>2577</v>
      </c>
      <c r="C232" s="1">
        <v>2</v>
      </c>
      <c r="D232" s="2">
        <v>3</v>
      </c>
    </row>
    <row r="233" spans="1:5" x14ac:dyDescent="0.25">
      <c r="A233">
        <v>2578</v>
      </c>
      <c r="C233" s="1">
        <v>2</v>
      </c>
      <c r="D233" s="2">
        <v>3</v>
      </c>
    </row>
    <row r="234" spans="1:5" x14ac:dyDescent="0.25">
      <c r="A234">
        <v>2579</v>
      </c>
      <c r="C234" s="1">
        <v>2</v>
      </c>
      <c r="D234" s="2">
        <v>3</v>
      </c>
    </row>
    <row r="235" spans="1:5" x14ac:dyDescent="0.25">
      <c r="A235">
        <v>2580</v>
      </c>
      <c r="D235" s="2">
        <v>3</v>
      </c>
    </row>
    <row r="236" spans="1:5" x14ac:dyDescent="0.25">
      <c r="A236">
        <v>2581</v>
      </c>
      <c r="B236" s="3">
        <v>1</v>
      </c>
      <c r="D236" s="2">
        <v>3</v>
      </c>
    </row>
    <row r="237" spans="1:5" x14ac:dyDescent="0.25">
      <c r="A237">
        <v>2582</v>
      </c>
      <c r="B237" s="3">
        <v>1</v>
      </c>
      <c r="D237" s="2">
        <v>3</v>
      </c>
      <c r="E237" s="4">
        <v>4</v>
      </c>
    </row>
    <row r="238" spans="1:5" x14ac:dyDescent="0.25">
      <c r="A238">
        <v>2583</v>
      </c>
      <c r="B238" s="3">
        <v>1</v>
      </c>
      <c r="D238" s="2">
        <v>3</v>
      </c>
      <c r="E238" s="4">
        <v>4</v>
      </c>
    </row>
    <row r="239" spans="1:5" x14ac:dyDescent="0.25">
      <c r="A239">
        <v>2584</v>
      </c>
      <c r="B239" s="3">
        <v>1</v>
      </c>
      <c r="E239" s="4">
        <v>4</v>
      </c>
    </row>
    <row r="240" spans="1:5" x14ac:dyDescent="0.25">
      <c r="A240">
        <v>2585</v>
      </c>
      <c r="B240" s="3">
        <v>1</v>
      </c>
      <c r="E240" s="4">
        <v>4</v>
      </c>
    </row>
    <row r="241" spans="1:5" x14ac:dyDescent="0.25">
      <c r="A241">
        <v>2586</v>
      </c>
      <c r="B241" s="3">
        <v>1</v>
      </c>
      <c r="E241" s="4">
        <v>4</v>
      </c>
    </row>
    <row r="242" spans="1:5" x14ac:dyDescent="0.25">
      <c r="A242">
        <v>2587</v>
      </c>
      <c r="B242" s="3">
        <v>1</v>
      </c>
      <c r="E242" s="4">
        <v>4</v>
      </c>
    </row>
    <row r="243" spans="1:5" x14ac:dyDescent="0.25">
      <c r="A243">
        <v>2588</v>
      </c>
      <c r="B243" s="3">
        <v>1</v>
      </c>
      <c r="E243" s="4">
        <v>4</v>
      </c>
    </row>
    <row r="244" spans="1:5" x14ac:dyDescent="0.25">
      <c r="A244">
        <v>2589</v>
      </c>
      <c r="B244" s="3">
        <v>1</v>
      </c>
      <c r="E244" s="4">
        <v>4</v>
      </c>
    </row>
    <row r="245" spans="1:5" x14ac:dyDescent="0.25">
      <c r="A245">
        <v>2590</v>
      </c>
      <c r="B245" s="3">
        <v>1</v>
      </c>
      <c r="E245" s="4">
        <v>4</v>
      </c>
    </row>
    <row r="246" spans="1:5" x14ac:dyDescent="0.25">
      <c r="A246">
        <v>2591</v>
      </c>
      <c r="B246" s="3">
        <v>1</v>
      </c>
      <c r="E246" s="4">
        <v>4</v>
      </c>
    </row>
    <row r="247" spans="1:5" x14ac:dyDescent="0.25">
      <c r="A247">
        <v>2592</v>
      </c>
      <c r="B247" s="3">
        <v>1</v>
      </c>
      <c r="E247" s="4">
        <v>4</v>
      </c>
    </row>
    <row r="248" spans="1:5" x14ac:dyDescent="0.25">
      <c r="A248">
        <v>2593</v>
      </c>
      <c r="B248" s="3">
        <v>1</v>
      </c>
      <c r="E248" s="4">
        <v>4</v>
      </c>
    </row>
    <row r="249" spans="1:5" x14ac:dyDescent="0.25">
      <c r="A249">
        <v>2594</v>
      </c>
      <c r="B249" s="3">
        <v>1</v>
      </c>
      <c r="E249" s="4">
        <v>4</v>
      </c>
    </row>
    <row r="250" spans="1:5" x14ac:dyDescent="0.25">
      <c r="A250">
        <v>2595</v>
      </c>
      <c r="B250" s="3">
        <v>1</v>
      </c>
      <c r="E250" s="4">
        <v>4</v>
      </c>
    </row>
    <row r="251" spans="1:5" x14ac:dyDescent="0.25">
      <c r="A251">
        <v>2596</v>
      </c>
      <c r="B251" s="3">
        <v>1</v>
      </c>
      <c r="E251" s="4">
        <v>4</v>
      </c>
    </row>
    <row r="252" spans="1:5" x14ac:dyDescent="0.25">
      <c r="A252">
        <v>2597</v>
      </c>
      <c r="B252" s="3">
        <v>1</v>
      </c>
      <c r="E252" s="4">
        <v>4</v>
      </c>
    </row>
    <row r="253" spans="1:5" x14ac:dyDescent="0.25">
      <c r="A253">
        <v>2598</v>
      </c>
      <c r="B253" s="3">
        <v>1</v>
      </c>
      <c r="E253" s="4">
        <v>4</v>
      </c>
    </row>
    <row r="254" spans="1:5" x14ac:dyDescent="0.25">
      <c r="A254">
        <v>2599</v>
      </c>
      <c r="B254" s="3">
        <v>1</v>
      </c>
      <c r="E254" s="4">
        <v>4</v>
      </c>
    </row>
    <row r="255" spans="1:5" x14ac:dyDescent="0.25">
      <c r="A255">
        <v>2600</v>
      </c>
      <c r="B255" s="3">
        <v>1</v>
      </c>
      <c r="E255" s="4">
        <v>4</v>
      </c>
    </row>
    <row r="256" spans="1:5" x14ac:dyDescent="0.25">
      <c r="A256">
        <v>2601</v>
      </c>
      <c r="B256" s="3">
        <v>1</v>
      </c>
      <c r="E256" s="4">
        <v>4</v>
      </c>
    </row>
    <row r="257" spans="1:5" x14ac:dyDescent="0.25">
      <c r="A257">
        <v>2602</v>
      </c>
      <c r="B257" s="3">
        <v>1</v>
      </c>
      <c r="E257" s="4">
        <v>4</v>
      </c>
    </row>
    <row r="258" spans="1:5" x14ac:dyDescent="0.25">
      <c r="A258">
        <v>2603</v>
      </c>
      <c r="B258" s="3">
        <v>1</v>
      </c>
      <c r="E258" s="4">
        <v>4</v>
      </c>
    </row>
    <row r="259" spans="1:5" x14ac:dyDescent="0.25">
      <c r="A259">
        <v>2604</v>
      </c>
      <c r="C259" s="1">
        <v>2</v>
      </c>
      <c r="E259" s="4">
        <v>4</v>
      </c>
    </row>
    <row r="260" spans="1:5" x14ac:dyDescent="0.25">
      <c r="A260">
        <v>2605</v>
      </c>
      <c r="C260" s="1">
        <v>2</v>
      </c>
    </row>
    <row r="261" spans="1:5" x14ac:dyDescent="0.25">
      <c r="A261">
        <v>2606</v>
      </c>
      <c r="C261" s="1">
        <v>2</v>
      </c>
    </row>
    <row r="262" spans="1:5" x14ac:dyDescent="0.25">
      <c r="A262">
        <v>2607</v>
      </c>
      <c r="C262" s="1">
        <v>2</v>
      </c>
    </row>
    <row r="263" spans="1:5" x14ac:dyDescent="0.25">
      <c r="A263">
        <v>2608</v>
      </c>
      <c r="C263" s="1">
        <v>2</v>
      </c>
      <c r="D263" s="2">
        <v>3</v>
      </c>
    </row>
    <row r="264" spans="1:5" x14ac:dyDescent="0.25">
      <c r="A264">
        <v>2609</v>
      </c>
      <c r="C264" s="1">
        <v>2</v>
      </c>
      <c r="D264" s="2">
        <v>3</v>
      </c>
    </row>
    <row r="265" spans="1:5" x14ac:dyDescent="0.25">
      <c r="A265">
        <v>2610</v>
      </c>
      <c r="C265" s="1">
        <v>2</v>
      </c>
      <c r="D265" s="2">
        <v>3</v>
      </c>
    </row>
    <row r="266" spans="1:5" x14ac:dyDescent="0.25">
      <c r="A266">
        <v>2611</v>
      </c>
      <c r="C266" s="1">
        <v>2</v>
      </c>
      <c r="D266" s="2">
        <v>3</v>
      </c>
    </row>
    <row r="267" spans="1:5" x14ac:dyDescent="0.25">
      <c r="A267">
        <v>2612</v>
      </c>
      <c r="C267" s="1">
        <v>2</v>
      </c>
      <c r="D267" s="2">
        <v>3</v>
      </c>
    </row>
    <row r="268" spans="1:5" x14ac:dyDescent="0.25">
      <c r="A268">
        <v>2613</v>
      </c>
      <c r="C268" s="1">
        <v>2</v>
      </c>
      <c r="D268" s="2">
        <v>3</v>
      </c>
    </row>
    <row r="269" spans="1:5" x14ac:dyDescent="0.25">
      <c r="A269">
        <v>2614</v>
      </c>
      <c r="C269" s="1">
        <v>2</v>
      </c>
      <c r="D269" s="2">
        <v>3</v>
      </c>
    </row>
    <row r="270" spans="1:5" x14ac:dyDescent="0.25">
      <c r="A270">
        <v>2615</v>
      </c>
      <c r="C270" s="1">
        <v>2</v>
      </c>
      <c r="D270" s="2">
        <v>3</v>
      </c>
    </row>
    <row r="271" spans="1:5" x14ac:dyDescent="0.25">
      <c r="A271">
        <v>2616</v>
      </c>
      <c r="C271" s="1">
        <v>2</v>
      </c>
      <c r="D271" s="2">
        <v>3</v>
      </c>
    </row>
    <row r="272" spans="1:5" x14ac:dyDescent="0.25">
      <c r="A272">
        <v>2617</v>
      </c>
      <c r="C272" s="1">
        <v>2</v>
      </c>
      <c r="D272" s="2">
        <v>3</v>
      </c>
    </row>
    <row r="273" spans="1:5" x14ac:dyDescent="0.25">
      <c r="A273">
        <v>2618</v>
      </c>
      <c r="C273" s="1">
        <v>2</v>
      </c>
      <c r="D273" s="2">
        <v>3</v>
      </c>
    </row>
    <row r="274" spans="1:5" x14ac:dyDescent="0.25">
      <c r="A274">
        <v>2619</v>
      </c>
      <c r="C274" s="1">
        <v>2</v>
      </c>
      <c r="D274" s="2">
        <v>3</v>
      </c>
    </row>
    <row r="275" spans="1:5" x14ac:dyDescent="0.25">
      <c r="A275">
        <v>2620</v>
      </c>
      <c r="C275" s="1">
        <v>2</v>
      </c>
      <c r="D275" s="2">
        <v>3</v>
      </c>
    </row>
    <row r="276" spans="1:5" x14ac:dyDescent="0.25">
      <c r="A276">
        <v>2621</v>
      </c>
      <c r="C276" s="1">
        <v>2</v>
      </c>
      <c r="D276" s="2">
        <v>3</v>
      </c>
    </row>
    <row r="277" spans="1:5" x14ac:dyDescent="0.25">
      <c r="A277">
        <v>2622</v>
      </c>
      <c r="C277" s="1">
        <v>2</v>
      </c>
      <c r="D277" s="2">
        <v>3</v>
      </c>
    </row>
    <row r="278" spans="1:5" x14ac:dyDescent="0.25">
      <c r="A278">
        <v>2623</v>
      </c>
      <c r="C278" s="1">
        <v>2</v>
      </c>
      <c r="D278" s="2">
        <v>3</v>
      </c>
    </row>
    <row r="279" spans="1:5" x14ac:dyDescent="0.25">
      <c r="A279">
        <v>2624</v>
      </c>
      <c r="D279" s="2">
        <v>3</v>
      </c>
    </row>
    <row r="280" spans="1:5" x14ac:dyDescent="0.25">
      <c r="A280">
        <v>2625</v>
      </c>
      <c r="B280" s="3">
        <v>1</v>
      </c>
      <c r="D280" s="2">
        <v>3</v>
      </c>
      <c r="E280" s="4">
        <v>4</v>
      </c>
    </row>
    <row r="281" spans="1:5" x14ac:dyDescent="0.25">
      <c r="A281">
        <v>2626</v>
      </c>
      <c r="B281" s="3">
        <v>1</v>
      </c>
      <c r="D281" s="2">
        <v>3</v>
      </c>
      <c r="E281" s="4">
        <v>4</v>
      </c>
    </row>
    <row r="282" spans="1:5" x14ac:dyDescent="0.25">
      <c r="A282">
        <v>2627</v>
      </c>
      <c r="B282" s="3">
        <v>1</v>
      </c>
      <c r="D282" s="2">
        <v>3</v>
      </c>
      <c r="E282" s="4">
        <v>4</v>
      </c>
    </row>
    <row r="283" spans="1:5" x14ac:dyDescent="0.25">
      <c r="A283">
        <v>2628</v>
      </c>
      <c r="B283" s="3">
        <v>1</v>
      </c>
      <c r="E283" s="4">
        <v>4</v>
      </c>
    </row>
    <row r="284" spans="1:5" x14ac:dyDescent="0.25">
      <c r="A284">
        <v>2629</v>
      </c>
      <c r="B284" s="3">
        <v>1</v>
      </c>
      <c r="E284" s="4">
        <v>4</v>
      </c>
    </row>
    <row r="285" spans="1:5" x14ac:dyDescent="0.25">
      <c r="A285">
        <v>2630</v>
      </c>
      <c r="B285" s="3">
        <v>1</v>
      </c>
      <c r="E285" s="4">
        <v>4</v>
      </c>
    </row>
    <row r="286" spans="1:5" x14ac:dyDescent="0.25">
      <c r="A286">
        <v>2631</v>
      </c>
      <c r="B286" s="3">
        <v>1</v>
      </c>
      <c r="E286" s="4">
        <v>4</v>
      </c>
    </row>
    <row r="287" spans="1:5" x14ac:dyDescent="0.25">
      <c r="A287">
        <v>2632</v>
      </c>
      <c r="B287" s="3">
        <v>1</v>
      </c>
      <c r="E287" s="4">
        <v>4</v>
      </c>
    </row>
    <row r="288" spans="1:5" x14ac:dyDescent="0.25">
      <c r="A288">
        <v>2633</v>
      </c>
      <c r="B288" s="3">
        <v>1</v>
      </c>
      <c r="E288" s="4">
        <v>4</v>
      </c>
    </row>
    <row r="289" spans="1:5" x14ac:dyDescent="0.25">
      <c r="A289">
        <v>2634</v>
      </c>
      <c r="B289" s="3">
        <v>1</v>
      </c>
      <c r="E289" s="4">
        <v>4</v>
      </c>
    </row>
    <row r="290" spans="1:5" x14ac:dyDescent="0.25">
      <c r="A290">
        <v>2635</v>
      </c>
      <c r="B290" s="3">
        <v>1</v>
      </c>
      <c r="E290" s="4">
        <v>4</v>
      </c>
    </row>
    <row r="291" spans="1:5" x14ac:dyDescent="0.25">
      <c r="A291">
        <v>2636</v>
      </c>
      <c r="B291" s="3">
        <v>1</v>
      </c>
      <c r="E291" s="4">
        <v>4</v>
      </c>
    </row>
    <row r="292" spans="1:5" x14ac:dyDescent="0.25">
      <c r="A292">
        <v>2637</v>
      </c>
      <c r="B292" s="3">
        <v>1</v>
      </c>
      <c r="E292" s="4">
        <v>4</v>
      </c>
    </row>
    <row r="293" spans="1:5" x14ac:dyDescent="0.25">
      <c r="A293">
        <v>2638</v>
      </c>
      <c r="B293" s="3">
        <v>1</v>
      </c>
      <c r="E293" s="4">
        <v>4</v>
      </c>
    </row>
    <row r="294" spans="1:5" x14ac:dyDescent="0.25">
      <c r="A294">
        <v>2639</v>
      </c>
      <c r="B294" s="3">
        <v>1</v>
      </c>
      <c r="E294" s="4">
        <v>4</v>
      </c>
    </row>
    <row r="295" spans="1:5" x14ac:dyDescent="0.25">
      <c r="A295">
        <v>2640</v>
      </c>
      <c r="B295" s="3">
        <v>1</v>
      </c>
      <c r="E295" s="4">
        <v>4</v>
      </c>
    </row>
    <row r="296" spans="1:5" x14ac:dyDescent="0.25">
      <c r="A296">
        <v>2641</v>
      </c>
      <c r="B296" s="3">
        <v>1</v>
      </c>
      <c r="E296" s="4">
        <v>4</v>
      </c>
    </row>
    <row r="297" spans="1:5" x14ac:dyDescent="0.25">
      <c r="A297">
        <v>2642</v>
      </c>
      <c r="B297" s="3">
        <v>1</v>
      </c>
      <c r="E297" s="4">
        <v>4</v>
      </c>
    </row>
    <row r="298" spans="1:5" x14ac:dyDescent="0.25">
      <c r="A298">
        <v>2643</v>
      </c>
      <c r="B298" s="3">
        <v>1</v>
      </c>
      <c r="E298" s="4">
        <v>4</v>
      </c>
    </row>
    <row r="299" spans="1:5" x14ac:dyDescent="0.25">
      <c r="A299">
        <v>2644</v>
      </c>
      <c r="B299" s="3">
        <v>1</v>
      </c>
      <c r="E299" s="4">
        <v>4</v>
      </c>
    </row>
    <row r="300" spans="1:5" x14ac:dyDescent="0.25">
      <c r="A300">
        <v>2645</v>
      </c>
      <c r="B300" s="3">
        <v>1</v>
      </c>
      <c r="E300" s="4">
        <v>4</v>
      </c>
    </row>
    <row r="301" spans="1:5" x14ac:dyDescent="0.25">
      <c r="A301">
        <v>2646</v>
      </c>
      <c r="E301" s="4">
        <v>4</v>
      </c>
    </row>
    <row r="302" spans="1:5" x14ac:dyDescent="0.25">
      <c r="A302">
        <v>2647</v>
      </c>
      <c r="C302" s="1">
        <v>2</v>
      </c>
    </row>
    <row r="303" spans="1:5" x14ac:dyDescent="0.25">
      <c r="A303">
        <v>2648</v>
      </c>
      <c r="C303" s="1">
        <v>2</v>
      </c>
    </row>
    <row r="304" spans="1:5" x14ac:dyDescent="0.25">
      <c r="A304">
        <v>2649</v>
      </c>
      <c r="C304" s="1">
        <v>2</v>
      </c>
    </row>
    <row r="305" spans="1:4" x14ac:dyDescent="0.25">
      <c r="A305">
        <v>2650</v>
      </c>
      <c r="C305" s="1">
        <v>2</v>
      </c>
    </row>
    <row r="306" spans="1:4" x14ac:dyDescent="0.25">
      <c r="A306">
        <v>2651</v>
      </c>
      <c r="C306" s="1">
        <v>2</v>
      </c>
      <c r="D306" s="2">
        <v>3</v>
      </c>
    </row>
    <row r="307" spans="1:4" x14ac:dyDescent="0.25">
      <c r="A307">
        <v>2652</v>
      </c>
      <c r="C307" s="1">
        <v>2</v>
      </c>
      <c r="D307" s="2">
        <v>3</v>
      </c>
    </row>
    <row r="308" spans="1:4" x14ac:dyDescent="0.25">
      <c r="A308">
        <v>2653</v>
      </c>
      <c r="C308" s="1">
        <v>2</v>
      </c>
      <c r="D308" s="2">
        <v>3</v>
      </c>
    </row>
    <row r="309" spans="1:4" x14ac:dyDescent="0.25">
      <c r="A309">
        <v>2654</v>
      </c>
      <c r="C309" s="1">
        <v>2</v>
      </c>
      <c r="D309" s="2">
        <v>3</v>
      </c>
    </row>
    <row r="310" spans="1:4" x14ac:dyDescent="0.25">
      <c r="A310">
        <v>2655</v>
      </c>
      <c r="C310" s="1">
        <v>2</v>
      </c>
      <c r="D310" s="2">
        <v>3</v>
      </c>
    </row>
    <row r="311" spans="1:4" x14ac:dyDescent="0.25">
      <c r="A311">
        <v>2656</v>
      </c>
      <c r="C311" s="1">
        <v>2</v>
      </c>
      <c r="D311" s="2">
        <v>3</v>
      </c>
    </row>
    <row r="312" spans="1:4" x14ac:dyDescent="0.25">
      <c r="A312">
        <v>2657</v>
      </c>
      <c r="C312" s="1">
        <v>2</v>
      </c>
      <c r="D312" s="2">
        <v>3</v>
      </c>
    </row>
    <row r="313" spans="1:4" x14ac:dyDescent="0.25">
      <c r="A313">
        <v>2658</v>
      </c>
      <c r="C313" s="1">
        <v>2</v>
      </c>
      <c r="D313" s="2">
        <v>3</v>
      </c>
    </row>
    <row r="314" spans="1:4" x14ac:dyDescent="0.25">
      <c r="A314">
        <v>2659</v>
      </c>
      <c r="C314" s="1">
        <v>2</v>
      </c>
      <c r="D314" s="2">
        <v>3</v>
      </c>
    </row>
    <row r="315" spans="1:4" x14ac:dyDescent="0.25">
      <c r="A315">
        <v>2660</v>
      </c>
      <c r="C315" s="1">
        <v>2</v>
      </c>
      <c r="D315" s="2">
        <v>3</v>
      </c>
    </row>
    <row r="316" spans="1:4" x14ac:dyDescent="0.25">
      <c r="A316">
        <v>2661</v>
      </c>
      <c r="C316" s="1">
        <v>2</v>
      </c>
      <c r="D316" s="2">
        <v>3</v>
      </c>
    </row>
    <row r="317" spans="1:4" x14ac:dyDescent="0.25">
      <c r="A317">
        <v>2662</v>
      </c>
      <c r="C317" s="1">
        <v>2</v>
      </c>
      <c r="D317" s="2">
        <v>3</v>
      </c>
    </row>
    <row r="318" spans="1:4" x14ac:dyDescent="0.25">
      <c r="A318">
        <v>2663</v>
      </c>
      <c r="C318" s="1">
        <v>2</v>
      </c>
      <c r="D318" s="2">
        <v>3</v>
      </c>
    </row>
    <row r="319" spans="1:4" x14ac:dyDescent="0.25">
      <c r="A319">
        <v>2664</v>
      </c>
      <c r="C319" s="1">
        <v>2</v>
      </c>
      <c r="D319" s="2">
        <v>3</v>
      </c>
    </row>
    <row r="320" spans="1:4" x14ac:dyDescent="0.25">
      <c r="A320">
        <v>2665</v>
      </c>
      <c r="C320" s="1">
        <v>2</v>
      </c>
      <c r="D320" s="2">
        <v>3</v>
      </c>
    </row>
    <row r="321" spans="1:5" x14ac:dyDescent="0.25">
      <c r="A321">
        <v>2666</v>
      </c>
      <c r="D321" s="2">
        <v>3</v>
      </c>
    </row>
    <row r="322" spans="1:5" x14ac:dyDescent="0.25">
      <c r="A322">
        <v>2667</v>
      </c>
      <c r="B322" s="3">
        <v>1</v>
      </c>
      <c r="D322" s="2">
        <v>3</v>
      </c>
    </row>
    <row r="323" spans="1:5" x14ac:dyDescent="0.25">
      <c r="A323">
        <v>2668</v>
      </c>
      <c r="B323" s="3">
        <v>1</v>
      </c>
      <c r="D323" s="2">
        <v>3</v>
      </c>
      <c r="E323" s="4">
        <v>4</v>
      </c>
    </row>
    <row r="324" spans="1:5" x14ac:dyDescent="0.25">
      <c r="A324">
        <v>2669</v>
      </c>
      <c r="B324" s="3">
        <v>1</v>
      </c>
      <c r="D324" s="2">
        <v>3</v>
      </c>
      <c r="E324" s="4">
        <v>4</v>
      </c>
    </row>
    <row r="325" spans="1:5" x14ac:dyDescent="0.25">
      <c r="A325">
        <v>2670</v>
      </c>
      <c r="B325" s="3">
        <v>1</v>
      </c>
      <c r="D325" s="2">
        <v>3</v>
      </c>
      <c r="E325" s="4">
        <v>4</v>
      </c>
    </row>
    <row r="326" spans="1:5" x14ac:dyDescent="0.25">
      <c r="A326">
        <v>2671</v>
      </c>
      <c r="B326" s="3">
        <v>1</v>
      </c>
      <c r="E326" s="4">
        <v>4</v>
      </c>
    </row>
    <row r="327" spans="1:5" x14ac:dyDescent="0.25">
      <c r="A327">
        <v>2672</v>
      </c>
      <c r="B327" s="3">
        <v>1</v>
      </c>
      <c r="E327" s="4">
        <v>4</v>
      </c>
    </row>
    <row r="328" spans="1:5" x14ac:dyDescent="0.25">
      <c r="A328">
        <v>2673</v>
      </c>
      <c r="B328" s="3">
        <v>1</v>
      </c>
      <c r="E328" s="4">
        <v>4</v>
      </c>
    </row>
    <row r="329" spans="1:5" x14ac:dyDescent="0.25">
      <c r="A329">
        <v>2674</v>
      </c>
      <c r="B329" s="3">
        <v>1</v>
      </c>
      <c r="E329" s="4">
        <v>4</v>
      </c>
    </row>
    <row r="330" spans="1:5" x14ac:dyDescent="0.25">
      <c r="A330">
        <v>2675</v>
      </c>
      <c r="B330" s="3">
        <v>1</v>
      </c>
      <c r="E330" s="4">
        <v>4</v>
      </c>
    </row>
    <row r="331" spans="1:5" x14ac:dyDescent="0.25">
      <c r="A331">
        <v>2676</v>
      </c>
      <c r="B331" s="3">
        <v>1</v>
      </c>
      <c r="E331" s="4">
        <v>4</v>
      </c>
    </row>
    <row r="332" spans="1:5" x14ac:dyDescent="0.25">
      <c r="A332">
        <v>2677</v>
      </c>
      <c r="B332" s="3">
        <v>1</v>
      </c>
      <c r="E332" s="4">
        <v>4</v>
      </c>
    </row>
    <row r="333" spans="1:5" x14ac:dyDescent="0.25">
      <c r="A333">
        <v>2678</v>
      </c>
      <c r="B333" s="3">
        <v>1</v>
      </c>
      <c r="E333" s="4">
        <v>4</v>
      </c>
    </row>
    <row r="334" spans="1:5" x14ac:dyDescent="0.25">
      <c r="A334">
        <v>2679</v>
      </c>
      <c r="B334" s="3">
        <v>1</v>
      </c>
      <c r="E334" s="4">
        <v>4</v>
      </c>
    </row>
    <row r="335" spans="1:5" x14ac:dyDescent="0.25">
      <c r="A335">
        <v>2680</v>
      </c>
      <c r="B335" s="3">
        <v>1</v>
      </c>
      <c r="E335" s="4">
        <v>4</v>
      </c>
    </row>
    <row r="336" spans="1:5" x14ac:dyDescent="0.25">
      <c r="A336">
        <v>2681</v>
      </c>
      <c r="B336" s="3">
        <v>1</v>
      </c>
      <c r="E336" s="4">
        <v>4</v>
      </c>
    </row>
    <row r="337" spans="1:5" x14ac:dyDescent="0.25">
      <c r="A337">
        <v>2682</v>
      </c>
      <c r="B337" s="3">
        <v>1</v>
      </c>
      <c r="E337" s="4">
        <v>4</v>
      </c>
    </row>
    <row r="338" spans="1:5" x14ac:dyDescent="0.25">
      <c r="A338">
        <v>2683</v>
      </c>
      <c r="B338" s="3">
        <v>1</v>
      </c>
      <c r="E338" s="4">
        <v>4</v>
      </c>
    </row>
    <row r="339" spans="1:5" x14ac:dyDescent="0.25">
      <c r="A339">
        <v>2684</v>
      </c>
      <c r="B339" s="3">
        <v>1</v>
      </c>
      <c r="E339" s="4">
        <v>4</v>
      </c>
    </row>
    <row r="340" spans="1:5" x14ac:dyDescent="0.25">
      <c r="A340">
        <v>2685</v>
      </c>
      <c r="B340" s="3">
        <v>1</v>
      </c>
      <c r="E340" s="4">
        <v>4</v>
      </c>
    </row>
    <row r="341" spans="1:5" x14ac:dyDescent="0.25">
      <c r="A341">
        <v>2686</v>
      </c>
      <c r="B341" s="3">
        <v>1</v>
      </c>
      <c r="E341" s="4">
        <v>4</v>
      </c>
    </row>
    <row r="342" spans="1:5" x14ac:dyDescent="0.25">
      <c r="A342">
        <v>2687</v>
      </c>
      <c r="E342" s="4">
        <v>4</v>
      </c>
    </row>
    <row r="343" spans="1:5" x14ac:dyDescent="0.25">
      <c r="A343">
        <v>2688</v>
      </c>
      <c r="E343" s="4">
        <v>4</v>
      </c>
    </row>
    <row r="344" spans="1:5" x14ac:dyDescent="0.25">
      <c r="A344">
        <v>2689</v>
      </c>
      <c r="C344" s="1">
        <v>2</v>
      </c>
      <c r="E344" s="4">
        <v>4</v>
      </c>
    </row>
    <row r="345" spans="1:5" x14ac:dyDescent="0.25">
      <c r="A345">
        <v>2690</v>
      </c>
      <c r="C345" s="1">
        <v>2</v>
      </c>
    </row>
    <row r="346" spans="1:5" x14ac:dyDescent="0.25">
      <c r="A346">
        <v>2691</v>
      </c>
      <c r="C346" s="1">
        <v>2</v>
      </c>
    </row>
    <row r="347" spans="1:5" x14ac:dyDescent="0.25">
      <c r="A347">
        <v>2692</v>
      </c>
      <c r="C347" s="1">
        <v>2</v>
      </c>
      <c r="D347" s="2">
        <v>3</v>
      </c>
    </row>
    <row r="348" spans="1:5" x14ac:dyDescent="0.25">
      <c r="A348">
        <v>2693</v>
      </c>
      <c r="C348" s="1">
        <v>2</v>
      </c>
      <c r="D348" s="2">
        <v>3</v>
      </c>
    </row>
    <row r="349" spans="1:5" x14ac:dyDescent="0.25">
      <c r="A349">
        <v>2694</v>
      </c>
      <c r="C349" s="1">
        <v>2</v>
      </c>
      <c r="D349" s="2">
        <v>3</v>
      </c>
    </row>
    <row r="350" spans="1:5" x14ac:dyDescent="0.25">
      <c r="A350">
        <v>2695</v>
      </c>
      <c r="C350" s="1">
        <v>2</v>
      </c>
      <c r="D350" s="2">
        <v>3</v>
      </c>
    </row>
    <row r="351" spans="1:5" x14ac:dyDescent="0.25">
      <c r="A351">
        <v>2696</v>
      </c>
      <c r="C351" s="1">
        <v>2</v>
      </c>
      <c r="D351" s="2">
        <v>3</v>
      </c>
    </row>
    <row r="352" spans="1:5" x14ac:dyDescent="0.25">
      <c r="A352">
        <v>2697</v>
      </c>
      <c r="C352" s="1">
        <v>2</v>
      </c>
      <c r="D352" s="2">
        <v>3</v>
      </c>
    </row>
    <row r="353" spans="1:5" x14ac:dyDescent="0.25">
      <c r="A353">
        <v>2698</v>
      </c>
      <c r="C353" s="1">
        <v>2</v>
      </c>
      <c r="D353" s="2">
        <v>3</v>
      </c>
    </row>
    <row r="354" spans="1:5" x14ac:dyDescent="0.25">
      <c r="A354">
        <v>2699</v>
      </c>
      <c r="C354" s="1">
        <v>2</v>
      </c>
      <c r="D354" s="2">
        <v>3</v>
      </c>
    </row>
    <row r="355" spans="1:5" x14ac:dyDescent="0.25">
      <c r="A355">
        <v>2700</v>
      </c>
      <c r="C355" s="1">
        <v>2</v>
      </c>
      <c r="D355" s="2">
        <v>3</v>
      </c>
    </row>
    <row r="356" spans="1:5" x14ac:dyDescent="0.25">
      <c r="A356">
        <v>2701</v>
      </c>
      <c r="C356" s="1">
        <v>2</v>
      </c>
      <c r="D356" s="2">
        <v>3</v>
      </c>
    </row>
    <row r="357" spans="1:5" x14ac:dyDescent="0.25">
      <c r="A357">
        <v>2702</v>
      </c>
      <c r="C357" s="1">
        <v>2</v>
      </c>
      <c r="D357" s="2">
        <v>3</v>
      </c>
    </row>
    <row r="358" spans="1:5" x14ac:dyDescent="0.25">
      <c r="A358">
        <v>2703</v>
      </c>
      <c r="C358" s="1">
        <v>2</v>
      </c>
      <c r="D358" s="2">
        <v>3</v>
      </c>
    </row>
    <row r="359" spans="1:5" x14ac:dyDescent="0.25">
      <c r="A359">
        <v>2704</v>
      </c>
      <c r="C359" s="1">
        <v>2</v>
      </c>
      <c r="D359" s="2">
        <v>3</v>
      </c>
    </row>
    <row r="360" spans="1:5" x14ac:dyDescent="0.25">
      <c r="A360">
        <v>2705</v>
      </c>
      <c r="C360" s="1">
        <v>2</v>
      </c>
      <c r="D360" s="2">
        <v>3</v>
      </c>
    </row>
    <row r="361" spans="1:5" x14ac:dyDescent="0.25">
      <c r="A361">
        <v>2706</v>
      </c>
      <c r="C361" s="1">
        <v>2</v>
      </c>
      <c r="D361" s="2">
        <v>3</v>
      </c>
    </row>
    <row r="362" spans="1:5" x14ac:dyDescent="0.25">
      <c r="A362">
        <v>2707</v>
      </c>
      <c r="D362" s="2">
        <v>3</v>
      </c>
    </row>
    <row r="363" spans="1:5" x14ac:dyDescent="0.25">
      <c r="A363">
        <v>2708</v>
      </c>
      <c r="D363" s="2">
        <v>3</v>
      </c>
    </row>
    <row r="364" spans="1:5" x14ac:dyDescent="0.25">
      <c r="A364">
        <v>2709</v>
      </c>
      <c r="B364" s="3">
        <v>1</v>
      </c>
      <c r="D364" s="2">
        <v>3</v>
      </c>
    </row>
    <row r="365" spans="1:5" x14ac:dyDescent="0.25">
      <c r="A365">
        <v>2710</v>
      </c>
      <c r="B365" s="3">
        <v>1</v>
      </c>
      <c r="E365" s="4">
        <v>4</v>
      </c>
    </row>
    <row r="366" spans="1:5" x14ac:dyDescent="0.25">
      <c r="A366">
        <v>2711</v>
      </c>
      <c r="B366" s="3">
        <v>1</v>
      </c>
      <c r="E366" s="4">
        <v>4</v>
      </c>
    </row>
    <row r="367" spans="1:5" x14ac:dyDescent="0.25">
      <c r="A367">
        <v>2712</v>
      </c>
      <c r="B367" s="3">
        <v>1</v>
      </c>
      <c r="E367" s="4">
        <v>4</v>
      </c>
    </row>
    <row r="368" spans="1:5" x14ac:dyDescent="0.25">
      <c r="A368">
        <v>2713</v>
      </c>
      <c r="B368" s="3">
        <v>1</v>
      </c>
      <c r="E368" s="4">
        <v>4</v>
      </c>
    </row>
    <row r="369" spans="1:5" x14ac:dyDescent="0.25">
      <c r="A369">
        <v>2714</v>
      </c>
      <c r="B369" s="3">
        <v>1</v>
      </c>
      <c r="E369" s="4">
        <v>4</v>
      </c>
    </row>
    <row r="370" spans="1:5" x14ac:dyDescent="0.25">
      <c r="A370">
        <v>2715</v>
      </c>
      <c r="B370" s="3">
        <v>1</v>
      </c>
      <c r="E370" s="4">
        <v>4</v>
      </c>
    </row>
    <row r="371" spans="1:5" x14ac:dyDescent="0.25">
      <c r="A371">
        <v>2716</v>
      </c>
      <c r="B371" s="3">
        <v>1</v>
      </c>
      <c r="E371" s="4">
        <v>4</v>
      </c>
    </row>
    <row r="372" spans="1:5" x14ac:dyDescent="0.25">
      <c r="A372">
        <v>2717</v>
      </c>
      <c r="B372" s="3">
        <v>1</v>
      </c>
      <c r="E372" s="4">
        <v>4</v>
      </c>
    </row>
    <row r="373" spans="1:5" x14ac:dyDescent="0.25">
      <c r="A373">
        <v>2718</v>
      </c>
      <c r="B373" s="3">
        <v>1</v>
      </c>
      <c r="E373" s="4">
        <v>4</v>
      </c>
    </row>
    <row r="374" spans="1:5" x14ac:dyDescent="0.25">
      <c r="A374">
        <v>2719</v>
      </c>
      <c r="B374" s="3">
        <v>1</v>
      </c>
      <c r="E374" s="4">
        <v>4</v>
      </c>
    </row>
    <row r="375" spans="1:5" x14ac:dyDescent="0.25">
      <c r="A375">
        <v>2720</v>
      </c>
      <c r="B375" s="3">
        <v>1</v>
      </c>
      <c r="E375" s="4">
        <v>4</v>
      </c>
    </row>
    <row r="376" spans="1:5" x14ac:dyDescent="0.25">
      <c r="A376">
        <v>2721</v>
      </c>
      <c r="B376" s="3">
        <v>1</v>
      </c>
      <c r="E376" s="4">
        <v>4</v>
      </c>
    </row>
    <row r="377" spans="1:5" x14ac:dyDescent="0.25">
      <c r="A377">
        <v>2722</v>
      </c>
      <c r="B377" s="3">
        <v>1</v>
      </c>
      <c r="E377" s="4">
        <v>4</v>
      </c>
    </row>
    <row r="378" spans="1:5" x14ac:dyDescent="0.25">
      <c r="A378">
        <v>2723</v>
      </c>
      <c r="B378" s="3">
        <v>1</v>
      </c>
      <c r="E378" s="4">
        <v>4</v>
      </c>
    </row>
    <row r="379" spans="1:5" x14ac:dyDescent="0.25">
      <c r="A379">
        <v>2724</v>
      </c>
      <c r="B379" s="3">
        <v>1</v>
      </c>
      <c r="E379" s="4">
        <v>4</v>
      </c>
    </row>
    <row r="380" spans="1:5" x14ac:dyDescent="0.25">
      <c r="A380">
        <v>2725</v>
      </c>
      <c r="B380" s="3">
        <v>1</v>
      </c>
      <c r="E380" s="4">
        <v>4</v>
      </c>
    </row>
    <row r="381" spans="1:5" x14ac:dyDescent="0.25">
      <c r="A381">
        <v>2726</v>
      </c>
      <c r="B381" s="3">
        <v>1</v>
      </c>
      <c r="E381" s="4">
        <v>4</v>
      </c>
    </row>
    <row r="382" spans="1:5" x14ac:dyDescent="0.25">
      <c r="A382">
        <v>2727</v>
      </c>
      <c r="B382" s="3">
        <v>1</v>
      </c>
      <c r="E382" s="4">
        <v>4</v>
      </c>
    </row>
    <row r="383" spans="1:5" x14ac:dyDescent="0.25">
      <c r="A383">
        <v>2728</v>
      </c>
      <c r="B383" s="3">
        <v>1</v>
      </c>
      <c r="C383" s="1">
        <v>2</v>
      </c>
      <c r="E383" s="4">
        <v>4</v>
      </c>
    </row>
    <row r="384" spans="1:5" x14ac:dyDescent="0.25">
      <c r="A384">
        <v>2729</v>
      </c>
      <c r="C384" s="1">
        <v>2</v>
      </c>
    </row>
    <row r="385" spans="1:4" x14ac:dyDescent="0.25">
      <c r="A385">
        <v>2730</v>
      </c>
      <c r="C385" s="1">
        <v>2</v>
      </c>
    </row>
    <row r="386" spans="1:4" x14ac:dyDescent="0.25">
      <c r="A386">
        <v>2731</v>
      </c>
      <c r="C386" s="1">
        <v>2</v>
      </c>
    </row>
    <row r="387" spans="1:4" x14ac:dyDescent="0.25">
      <c r="A387">
        <v>2732</v>
      </c>
      <c r="C387" s="1">
        <v>2</v>
      </c>
    </row>
    <row r="388" spans="1:4" x14ac:dyDescent="0.25">
      <c r="A388">
        <v>2733</v>
      </c>
      <c r="C388" s="1">
        <v>2</v>
      </c>
      <c r="D388" s="2">
        <v>3</v>
      </c>
    </row>
    <row r="389" spans="1:4" x14ac:dyDescent="0.25">
      <c r="A389">
        <v>2734</v>
      </c>
      <c r="C389" s="1">
        <v>2</v>
      </c>
      <c r="D389" s="2">
        <v>3</v>
      </c>
    </row>
    <row r="390" spans="1:4" x14ac:dyDescent="0.25">
      <c r="A390">
        <v>2735</v>
      </c>
      <c r="C390" s="1">
        <v>2</v>
      </c>
      <c r="D390" s="2">
        <v>3</v>
      </c>
    </row>
    <row r="391" spans="1:4" x14ac:dyDescent="0.25">
      <c r="A391">
        <v>2736</v>
      </c>
      <c r="C391" s="1">
        <v>2</v>
      </c>
      <c r="D391" s="2">
        <v>3</v>
      </c>
    </row>
    <row r="392" spans="1:4" x14ac:dyDescent="0.25">
      <c r="A392">
        <v>2737</v>
      </c>
      <c r="C392" s="1">
        <v>2</v>
      </c>
      <c r="D392" s="2">
        <v>3</v>
      </c>
    </row>
    <row r="393" spans="1:4" x14ac:dyDescent="0.25">
      <c r="A393">
        <v>2738</v>
      </c>
      <c r="C393" s="1">
        <v>2</v>
      </c>
      <c r="D393" s="2">
        <v>3</v>
      </c>
    </row>
    <row r="394" spans="1:4" x14ac:dyDescent="0.25">
      <c r="A394">
        <v>2739</v>
      </c>
      <c r="C394" s="1">
        <v>2</v>
      </c>
      <c r="D394" s="2">
        <v>3</v>
      </c>
    </row>
    <row r="395" spans="1:4" x14ac:dyDescent="0.25">
      <c r="A395">
        <v>2740</v>
      </c>
      <c r="C395" s="1">
        <v>2</v>
      </c>
      <c r="D395" s="2">
        <v>3</v>
      </c>
    </row>
    <row r="396" spans="1:4" x14ac:dyDescent="0.25">
      <c r="A396">
        <v>2741</v>
      </c>
      <c r="C396" s="1">
        <v>2</v>
      </c>
      <c r="D396" s="2">
        <v>3</v>
      </c>
    </row>
    <row r="397" spans="1:4" x14ac:dyDescent="0.25">
      <c r="A397">
        <v>2742</v>
      </c>
      <c r="C397" s="1">
        <v>2</v>
      </c>
      <c r="D397" s="2">
        <v>3</v>
      </c>
    </row>
    <row r="398" spans="1:4" x14ac:dyDescent="0.25">
      <c r="A398">
        <v>2743</v>
      </c>
      <c r="C398" s="1">
        <v>2</v>
      </c>
      <c r="D398" s="2">
        <v>3</v>
      </c>
    </row>
    <row r="399" spans="1:4" x14ac:dyDescent="0.25">
      <c r="A399">
        <v>2744</v>
      </c>
      <c r="C399" s="1">
        <v>2</v>
      </c>
      <c r="D399" s="2">
        <v>3</v>
      </c>
    </row>
    <row r="400" spans="1:4" x14ac:dyDescent="0.25">
      <c r="A400">
        <v>2745</v>
      </c>
      <c r="D400" s="2">
        <v>3</v>
      </c>
    </row>
    <row r="401" spans="1:5" x14ac:dyDescent="0.25">
      <c r="A401">
        <v>2746</v>
      </c>
      <c r="D401" s="2">
        <v>3</v>
      </c>
    </row>
    <row r="402" spans="1:5" x14ac:dyDescent="0.25">
      <c r="A402">
        <v>2747</v>
      </c>
      <c r="D402" s="2">
        <v>3</v>
      </c>
    </row>
    <row r="403" spans="1:5" x14ac:dyDescent="0.25">
      <c r="A403">
        <v>2748</v>
      </c>
      <c r="D403" s="2">
        <v>3</v>
      </c>
      <c r="E403" s="4">
        <v>4</v>
      </c>
    </row>
    <row r="404" spans="1:5" x14ac:dyDescent="0.25">
      <c r="A404">
        <v>2749</v>
      </c>
      <c r="B404" s="3">
        <v>1</v>
      </c>
      <c r="D404" s="2">
        <v>3</v>
      </c>
      <c r="E404" s="4">
        <v>4</v>
      </c>
    </row>
    <row r="405" spans="1:5" x14ac:dyDescent="0.25">
      <c r="A405">
        <v>2750</v>
      </c>
      <c r="B405" s="3">
        <v>1</v>
      </c>
      <c r="E405" s="4">
        <v>4</v>
      </c>
    </row>
    <row r="406" spans="1:5" x14ac:dyDescent="0.25">
      <c r="A406">
        <v>2751</v>
      </c>
      <c r="B406" s="3">
        <v>1</v>
      </c>
      <c r="E406" s="4">
        <v>4</v>
      </c>
    </row>
    <row r="407" spans="1:5" x14ac:dyDescent="0.25">
      <c r="A407">
        <v>2752</v>
      </c>
      <c r="B407" s="3">
        <v>1</v>
      </c>
      <c r="E407" s="4">
        <v>4</v>
      </c>
    </row>
    <row r="408" spans="1:5" x14ac:dyDescent="0.25">
      <c r="A408">
        <v>2753</v>
      </c>
      <c r="B408" s="3">
        <v>1</v>
      </c>
      <c r="E408" s="4">
        <v>4</v>
      </c>
    </row>
    <row r="409" spans="1:5" x14ac:dyDescent="0.25">
      <c r="A409">
        <v>2754</v>
      </c>
      <c r="B409" s="3">
        <v>1</v>
      </c>
      <c r="E409" s="4">
        <v>4</v>
      </c>
    </row>
    <row r="410" spans="1:5" x14ac:dyDescent="0.25">
      <c r="A410">
        <v>2755</v>
      </c>
      <c r="B410" s="3">
        <v>1</v>
      </c>
      <c r="E410" s="4">
        <v>4</v>
      </c>
    </row>
    <row r="411" spans="1:5" x14ac:dyDescent="0.25">
      <c r="A411">
        <v>2756</v>
      </c>
      <c r="B411" s="3">
        <v>1</v>
      </c>
      <c r="E411" s="4">
        <v>4</v>
      </c>
    </row>
    <row r="412" spans="1:5" x14ac:dyDescent="0.25">
      <c r="A412">
        <v>2757</v>
      </c>
      <c r="B412" s="3">
        <v>1</v>
      </c>
      <c r="E412" s="4">
        <v>4</v>
      </c>
    </row>
    <row r="413" spans="1:5" x14ac:dyDescent="0.25">
      <c r="A413">
        <v>2758</v>
      </c>
      <c r="B413" s="3">
        <v>1</v>
      </c>
      <c r="E413" s="4">
        <v>4</v>
      </c>
    </row>
    <row r="414" spans="1:5" x14ac:dyDescent="0.25">
      <c r="A414">
        <v>2759</v>
      </c>
      <c r="B414" s="3">
        <v>1</v>
      </c>
      <c r="E414" s="4">
        <v>4</v>
      </c>
    </row>
    <row r="415" spans="1:5" x14ac:dyDescent="0.25">
      <c r="A415">
        <v>2760</v>
      </c>
      <c r="B415" s="3">
        <v>1</v>
      </c>
      <c r="E415" s="4">
        <v>4</v>
      </c>
    </row>
    <row r="416" spans="1:5" x14ac:dyDescent="0.25">
      <c r="A416">
        <v>2761</v>
      </c>
      <c r="B416" s="3">
        <v>1</v>
      </c>
      <c r="E416" s="4">
        <v>4</v>
      </c>
    </row>
    <row r="417" spans="1:5" x14ac:dyDescent="0.25">
      <c r="A417">
        <v>2762</v>
      </c>
      <c r="B417" s="3">
        <v>1</v>
      </c>
      <c r="E417" s="4">
        <v>4</v>
      </c>
    </row>
    <row r="418" spans="1:5" x14ac:dyDescent="0.25">
      <c r="A418">
        <v>2763</v>
      </c>
      <c r="B418" s="3">
        <v>1</v>
      </c>
      <c r="E418" s="4">
        <v>4</v>
      </c>
    </row>
    <row r="419" spans="1:5" x14ac:dyDescent="0.25">
      <c r="A419">
        <v>2764</v>
      </c>
      <c r="B419" s="3">
        <v>1</v>
      </c>
      <c r="E419" s="4">
        <v>4</v>
      </c>
    </row>
    <row r="420" spans="1:5" x14ac:dyDescent="0.25">
      <c r="A420">
        <v>2765</v>
      </c>
      <c r="B420" s="3">
        <v>1</v>
      </c>
      <c r="E420" s="4">
        <v>4</v>
      </c>
    </row>
    <row r="421" spans="1:5" x14ac:dyDescent="0.25">
      <c r="A421">
        <v>2766</v>
      </c>
      <c r="B421" s="3">
        <v>1</v>
      </c>
      <c r="E421" s="4">
        <v>4</v>
      </c>
    </row>
    <row r="422" spans="1:5" x14ac:dyDescent="0.25">
      <c r="A422">
        <v>2767</v>
      </c>
      <c r="B422" s="3">
        <v>1</v>
      </c>
      <c r="E422" s="4">
        <v>4</v>
      </c>
    </row>
    <row r="423" spans="1:5" x14ac:dyDescent="0.25">
      <c r="A423">
        <v>2768</v>
      </c>
      <c r="B423" s="3">
        <v>1</v>
      </c>
      <c r="E423" s="4">
        <v>4</v>
      </c>
    </row>
    <row r="424" spans="1:5" x14ac:dyDescent="0.25">
      <c r="A424">
        <v>2769</v>
      </c>
      <c r="B424" s="3">
        <v>1</v>
      </c>
      <c r="E424" s="4">
        <v>4</v>
      </c>
    </row>
    <row r="425" spans="1:5" x14ac:dyDescent="0.25">
      <c r="A425">
        <v>2770</v>
      </c>
    </row>
    <row r="426" spans="1:5" x14ac:dyDescent="0.25">
      <c r="A426">
        <v>2771</v>
      </c>
      <c r="C426" s="1">
        <v>2</v>
      </c>
      <c r="D426" s="2">
        <v>3</v>
      </c>
    </row>
    <row r="427" spans="1:5" x14ac:dyDescent="0.25">
      <c r="A427">
        <v>2772</v>
      </c>
      <c r="C427" s="1">
        <v>2</v>
      </c>
      <c r="D427" s="2">
        <v>3</v>
      </c>
    </row>
    <row r="428" spans="1:5" x14ac:dyDescent="0.25">
      <c r="A428">
        <v>2773</v>
      </c>
      <c r="C428" s="1">
        <v>2</v>
      </c>
      <c r="D428" s="2">
        <v>3</v>
      </c>
    </row>
    <row r="429" spans="1:5" x14ac:dyDescent="0.25">
      <c r="A429">
        <v>2774</v>
      </c>
      <c r="C429" s="1">
        <v>2</v>
      </c>
      <c r="D429" s="2">
        <v>3</v>
      </c>
    </row>
    <row r="430" spans="1:5" x14ac:dyDescent="0.25">
      <c r="A430">
        <v>2775</v>
      </c>
      <c r="C430" s="1">
        <v>2</v>
      </c>
      <c r="D430" s="2">
        <v>3</v>
      </c>
    </row>
    <row r="431" spans="1:5" x14ac:dyDescent="0.25">
      <c r="A431">
        <v>2776</v>
      </c>
      <c r="C431" s="1">
        <v>2</v>
      </c>
      <c r="D431" s="2">
        <v>3</v>
      </c>
    </row>
    <row r="432" spans="1:5" x14ac:dyDescent="0.25">
      <c r="A432">
        <v>2777</v>
      </c>
      <c r="C432" s="1">
        <v>2</v>
      </c>
      <c r="D432" s="2">
        <v>3</v>
      </c>
    </row>
    <row r="433" spans="1:5" x14ac:dyDescent="0.25">
      <c r="A433">
        <v>2778</v>
      </c>
      <c r="C433" s="1">
        <v>2</v>
      </c>
      <c r="D433" s="2">
        <v>3</v>
      </c>
    </row>
    <row r="434" spans="1:5" x14ac:dyDescent="0.25">
      <c r="A434">
        <v>2779</v>
      </c>
      <c r="C434" s="1">
        <v>2</v>
      </c>
      <c r="D434" s="2">
        <v>3</v>
      </c>
    </row>
    <row r="435" spans="1:5" x14ac:dyDescent="0.25">
      <c r="A435">
        <v>2780</v>
      </c>
      <c r="C435" s="1">
        <v>2</v>
      </c>
      <c r="D435" s="2">
        <v>3</v>
      </c>
    </row>
    <row r="436" spans="1:5" x14ac:dyDescent="0.25">
      <c r="A436">
        <v>2781</v>
      </c>
      <c r="C436" s="1">
        <v>2</v>
      </c>
      <c r="D436" s="2">
        <v>3</v>
      </c>
    </row>
    <row r="437" spans="1:5" x14ac:dyDescent="0.25">
      <c r="A437">
        <v>2782</v>
      </c>
      <c r="C437" s="1">
        <v>2</v>
      </c>
      <c r="D437" s="2">
        <v>3</v>
      </c>
    </row>
    <row r="438" spans="1:5" x14ac:dyDescent="0.25">
      <c r="A438">
        <v>2783</v>
      </c>
      <c r="C438" s="1">
        <v>2</v>
      </c>
      <c r="D438" s="2">
        <v>3</v>
      </c>
    </row>
    <row r="439" spans="1:5" x14ac:dyDescent="0.25">
      <c r="A439">
        <v>2784</v>
      </c>
      <c r="C439" s="1">
        <v>2</v>
      </c>
      <c r="D439" s="2">
        <v>3</v>
      </c>
    </row>
    <row r="440" spans="1:5" x14ac:dyDescent="0.25">
      <c r="A440">
        <v>2785</v>
      </c>
      <c r="C440" s="1">
        <v>2</v>
      </c>
      <c r="D440" s="2">
        <v>3</v>
      </c>
    </row>
    <row r="441" spans="1:5" x14ac:dyDescent="0.25">
      <c r="A441">
        <v>2786</v>
      </c>
      <c r="C441" s="1">
        <v>2</v>
      </c>
      <c r="D441" s="2">
        <v>3</v>
      </c>
    </row>
    <row r="442" spans="1:5" x14ac:dyDescent="0.25">
      <c r="A442">
        <v>2787</v>
      </c>
      <c r="C442" s="1">
        <v>2</v>
      </c>
      <c r="D442" s="2">
        <v>3</v>
      </c>
    </row>
    <row r="443" spans="1:5" x14ac:dyDescent="0.25">
      <c r="A443">
        <v>2788</v>
      </c>
      <c r="C443" s="1">
        <v>2</v>
      </c>
      <c r="D443" s="2">
        <v>3</v>
      </c>
    </row>
    <row r="444" spans="1:5" x14ac:dyDescent="0.25">
      <c r="A444">
        <v>2789</v>
      </c>
      <c r="B444" s="3">
        <v>1</v>
      </c>
      <c r="C444" s="1">
        <v>2</v>
      </c>
      <c r="D444" s="2">
        <v>3</v>
      </c>
    </row>
    <row r="445" spans="1:5" x14ac:dyDescent="0.25">
      <c r="A445">
        <v>2790</v>
      </c>
      <c r="B445" s="3">
        <v>1</v>
      </c>
    </row>
    <row r="446" spans="1:5" x14ac:dyDescent="0.25">
      <c r="A446">
        <v>2791</v>
      </c>
      <c r="B446" s="3">
        <v>1</v>
      </c>
    </row>
    <row r="447" spans="1:5" x14ac:dyDescent="0.25">
      <c r="A447">
        <v>2792</v>
      </c>
      <c r="B447" s="3">
        <v>1</v>
      </c>
    </row>
    <row r="448" spans="1:5" x14ac:dyDescent="0.25">
      <c r="A448">
        <v>2793</v>
      </c>
      <c r="B448" s="3">
        <v>1</v>
      </c>
      <c r="E448" s="4">
        <v>4</v>
      </c>
    </row>
    <row r="449" spans="1:5" x14ac:dyDescent="0.25">
      <c r="A449">
        <v>2794</v>
      </c>
      <c r="B449" s="3">
        <v>1</v>
      </c>
      <c r="E449" s="4">
        <v>4</v>
      </c>
    </row>
    <row r="450" spans="1:5" x14ac:dyDescent="0.25">
      <c r="A450">
        <v>2795</v>
      </c>
      <c r="B450" s="3">
        <v>1</v>
      </c>
      <c r="E450" s="4">
        <v>4</v>
      </c>
    </row>
    <row r="451" spans="1:5" x14ac:dyDescent="0.25">
      <c r="A451">
        <v>2796</v>
      </c>
      <c r="B451" s="3">
        <v>1</v>
      </c>
      <c r="E451" s="4">
        <v>4</v>
      </c>
    </row>
    <row r="452" spans="1:5" x14ac:dyDescent="0.25">
      <c r="A452">
        <v>2797</v>
      </c>
      <c r="B452" s="3">
        <v>1</v>
      </c>
      <c r="E452" s="4">
        <v>4</v>
      </c>
    </row>
    <row r="453" spans="1:5" x14ac:dyDescent="0.25">
      <c r="A453">
        <v>2798</v>
      </c>
      <c r="B453" s="3">
        <v>1</v>
      </c>
      <c r="E453" s="4">
        <v>4</v>
      </c>
    </row>
    <row r="454" spans="1:5" x14ac:dyDescent="0.25">
      <c r="A454">
        <v>2799</v>
      </c>
      <c r="B454" s="3">
        <v>1</v>
      </c>
      <c r="E454" s="4">
        <v>4</v>
      </c>
    </row>
    <row r="455" spans="1:5" x14ac:dyDescent="0.25">
      <c r="A455">
        <v>2800</v>
      </c>
      <c r="B455" s="3">
        <v>1</v>
      </c>
      <c r="E455" s="4">
        <v>4</v>
      </c>
    </row>
    <row r="456" spans="1:5" x14ac:dyDescent="0.25">
      <c r="A456">
        <v>2801</v>
      </c>
      <c r="B456" s="3">
        <v>1</v>
      </c>
      <c r="E456" s="4">
        <v>4</v>
      </c>
    </row>
    <row r="457" spans="1:5" x14ac:dyDescent="0.25">
      <c r="A457">
        <v>2802</v>
      </c>
      <c r="B457" s="3">
        <v>1</v>
      </c>
      <c r="E457" s="4">
        <v>4</v>
      </c>
    </row>
    <row r="458" spans="1:5" x14ac:dyDescent="0.25">
      <c r="A458">
        <v>2803</v>
      </c>
      <c r="B458" s="3">
        <v>1</v>
      </c>
      <c r="E458" s="4">
        <v>4</v>
      </c>
    </row>
    <row r="459" spans="1:5" x14ac:dyDescent="0.25">
      <c r="A459">
        <v>2804</v>
      </c>
      <c r="B459" s="3">
        <v>1</v>
      </c>
      <c r="E459" s="4">
        <v>4</v>
      </c>
    </row>
    <row r="460" spans="1:5" x14ac:dyDescent="0.25">
      <c r="A460">
        <v>2805</v>
      </c>
      <c r="B460" s="3">
        <v>1</v>
      </c>
      <c r="E460" s="4">
        <v>4</v>
      </c>
    </row>
    <row r="461" spans="1:5" x14ac:dyDescent="0.25">
      <c r="A461">
        <v>2806</v>
      </c>
      <c r="B461" s="3">
        <v>1</v>
      </c>
      <c r="E461" s="4">
        <v>4</v>
      </c>
    </row>
    <row r="462" spans="1:5" x14ac:dyDescent="0.25">
      <c r="A462">
        <v>2807</v>
      </c>
      <c r="B462" s="3">
        <v>1</v>
      </c>
      <c r="E462" s="4">
        <v>4</v>
      </c>
    </row>
    <row r="463" spans="1:5" x14ac:dyDescent="0.25">
      <c r="A463">
        <v>2808</v>
      </c>
      <c r="B463" s="3">
        <v>1</v>
      </c>
      <c r="D463" s="2">
        <v>3</v>
      </c>
      <c r="E463" s="4">
        <v>4</v>
      </c>
    </row>
    <row r="464" spans="1:5" x14ac:dyDescent="0.25">
      <c r="A464">
        <v>2809</v>
      </c>
      <c r="B464" s="3">
        <v>1</v>
      </c>
      <c r="D464" s="2">
        <v>3</v>
      </c>
      <c r="E464" s="4">
        <v>4</v>
      </c>
    </row>
    <row r="465" spans="1:5" x14ac:dyDescent="0.25">
      <c r="A465">
        <v>2810</v>
      </c>
      <c r="D465" s="2">
        <v>3</v>
      </c>
      <c r="E465" s="4">
        <v>4</v>
      </c>
    </row>
    <row r="466" spans="1:5" x14ac:dyDescent="0.25">
      <c r="A466">
        <v>2811</v>
      </c>
      <c r="D466" s="2">
        <v>3</v>
      </c>
      <c r="E466" s="4">
        <v>4</v>
      </c>
    </row>
    <row r="467" spans="1:5" x14ac:dyDescent="0.25">
      <c r="A467">
        <v>2812</v>
      </c>
      <c r="C467" s="1">
        <v>2</v>
      </c>
      <c r="D467" s="2">
        <v>3</v>
      </c>
      <c r="E467" s="4">
        <v>4</v>
      </c>
    </row>
    <row r="468" spans="1:5" x14ac:dyDescent="0.25">
      <c r="A468">
        <v>2813</v>
      </c>
      <c r="C468" s="1">
        <v>2</v>
      </c>
      <c r="D468" s="2">
        <v>3</v>
      </c>
      <c r="E468" s="4">
        <v>4</v>
      </c>
    </row>
    <row r="469" spans="1:5" x14ac:dyDescent="0.25">
      <c r="A469">
        <v>2814</v>
      </c>
      <c r="C469" s="1">
        <v>2</v>
      </c>
      <c r="D469" s="2">
        <v>3</v>
      </c>
      <c r="E469" s="4">
        <v>4</v>
      </c>
    </row>
    <row r="470" spans="1:5" x14ac:dyDescent="0.25">
      <c r="A470">
        <v>2815</v>
      </c>
      <c r="C470" s="1">
        <v>2</v>
      </c>
      <c r="D470" s="2">
        <v>3</v>
      </c>
    </row>
    <row r="471" spans="1:5" x14ac:dyDescent="0.25">
      <c r="A471">
        <v>2816</v>
      </c>
      <c r="C471" s="1">
        <v>2</v>
      </c>
      <c r="D471" s="2">
        <v>3</v>
      </c>
    </row>
    <row r="472" spans="1:5" x14ac:dyDescent="0.25">
      <c r="A472">
        <v>2817</v>
      </c>
      <c r="C472" s="1">
        <v>2</v>
      </c>
      <c r="D472" s="2">
        <v>3</v>
      </c>
    </row>
    <row r="473" spans="1:5" x14ac:dyDescent="0.25">
      <c r="A473">
        <v>2818</v>
      </c>
      <c r="C473" s="1">
        <v>2</v>
      </c>
      <c r="D473" s="2">
        <v>3</v>
      </c>
    </row>
    <row r="474" spans="1:5" x14ac:dyDescent="0.25">
      <c r="A474">
        <v>2819</v>
      </c>
      <c r="C474" s="1">
        <v>2</v>
      </c>
      <c r="D474" s="2">
        <v>3</v>
      </c>
    </row>
    <row r="475" spans="1:5" x14ac:dyDescent="0.25">
      <c r="A475">
        <v>2820</v>
      </c>
      <c r="C475" s="1">
        <v>2</v>
      </c>
      <c r="D475" s="2">
        <v>3</v>
      </c>
    </row>
    <row r="476" spans="1:5" x14ac:dyDescent="0.25">
      <c r="A476">
        <v>2821</v>
      </c>
      <c r="C476" s="1">
        <v>2</v>
      </c>
      <c r="D476" s="2">
        <v>3</v>
      </c>
    </row>
    <row r="477" spans="1:5" x14ac:dyDescent="0.25">
      <c r="A477">
        <v>2822</v>
      </c>
      <c r="C477" s="1">
        <v>2</v>
      </c>
      <c r="D477" s="2">
        <v>3</v>
      </c>
    </row>
    <row r="478" spans="1:5" x14ac:dyDescent="0.25">
      <c r="A478">
        <v>2823</v>
      </c>
      <c r="C478" s="1">
        <v>2</v>
      </c>
      <c r="D478" s="2">
        <v>3</v>
      </c>
    </row>
    <row r="479" spans="1:5" x14ac:dyDescent="0.25">
      <c r="A479">
        <v>2824</v>
      </c>
      <c r="C479" s="1">
        <v>2</v>
      </c>
      <c r="D479" s="2">
        <v>3</v>
      </c>
    </row>
    <row r="480" spans="1:5" x14ac:dyDescent="0.25">
      <c r="A480">
        <v>2825</v>
      </c>
      <c r="C480" s="1">
        <v>2</v>
      </c>
      <c r="D480" s="2">
        <v>3</v>
      </c>
    </row>
    <row r="481" spans="1:5" x14ac:dyDescent="0.25">
      <c r="A481">
        <v>2826</v>
      </c>
      <c r="C481" s="1">
        <v>2</v>
      </c>
      <c r="D481" s="2">
        <v>3</v>
      </c>
    </row>
    <row r="482" spans="1:5" x14ac:dyDescent="0.25">
      <c r="A482">
        <v>2827</v>
      </c>
      <c r="C482" s="1">
        <v>2</v>
      </c>
      <c r="D482" s="2">
        <v>3</v>
      </c>
    </row>
    <row r="483" spans="1:5" x14ac:dyDescent="0.25">
      <c r="A483">
        <v>2828</v>
      </c>
      <c r="C483" s="1">
        <v>2</v>
      </c>
      <c r="D483" s="2">
        <v>3</v>
      </c>
    </row>
    <row r="484" spans="1:5" x14ac:dyDescent="0.25">
      <c r="A484">
        <v>2829</v>
      </c>
      <c r="C484" s="1">
        <v>2</v>
      </c>
      <c r="D484" s="2">
        <v>3</v>
      </c>
    </row>
    <row r="485" spans="1:5" x14ac:dyDescent="0.25">
      <c r="A485">
        <v>2830</v>
      </c>
      <c r="C485" s="1">
        <v>2</v>
      </c>
      <c r="D485" s="2">
        <v>3</v>
      </c>
    </row>
    <row r="486" spans="1:5" x14ac:dyDescent="0.25">
      <c r="A486">
        <v>2831</v>
      </c>
      <c r="C486" s="1">
        <v>2</v>
      </c>
      <c r="D486" s="2">
        <v>3</v>
      </c>
    </row>
    <row r="487" spans="1:5" x14ac:dyDescent="0.25">
      <c r="A487">
        <v>2832</v>
      </c>
      <c r="C487" s="1">
        <v>2</v>
      </c>
    </row>
    <row r="488" spans="1:5" x14ac:dyDescent="0.25">
      <c r="A488">
        <v>2833</v>
      </c>
      <c r="B488" s="3">
        <v>1</v>
      </c>
    </row>
    <row r="489" spans="1:5" x14ac:dyDescent="0.25">
      <c r="A489">
        <v>2834</v>
      </c>
      <c r="B489" s="3">
        <v>1</v>
      </c>
      <c r="E489" s="4">
        <v>4</v>
      </c>
    </row>
    <row r="490" spans="1:5" x14ac:dyDescent="0.25">
      <c r="A490">
        <v>2835</v>
      </c>
      <c r="B490" s="3">
        <v>1</v>
      </c>
      <c r="E490" s="4">
        <v>4</v>
      </c>
    </row>
    <row r="491" spans="1:5" x14ac:dyDescent="0.25">
      <c r="A491">
        <v>2836</v>
      </c>
      <c r="B491" s="3">
        <v>1</v>
      </c>
      <c r="E491" s="4">
        <v>4</v>
      </c>
    </row>
    <row r="492" spans="1:5" x14ac:dyDescent="0.25">
      <c r="A492">
        <v>2837</v>
      </c>
      <c r="B492" s="3">
        <v>1</v>
      </c>
      <c r="E492" s="4">
        <v>4</v>
      </c>
    </row>
    <row r="493" spans="1:5" x14ac:dyDescent="0.25">
      <c r="A493">
        <v>2838</v>
      </c>
      <c r="B493" s="3">
        <v>1</v>
      </c>
      <c r="E493" s="4">
        <v>4</v>
      </c>
    </row>
    <row r="494" spans="1:5" x14ac:dyDescent="0.25">
      <c r="A494">
        <v>2839</v>
      </c>
      <c r="B494" s="3">
        <v>1</v>
      </c>
      <c r="E494" s="4">
        <v>4</v>
      </c>
    </row>
    <row r="495" spans="1:5" x14ac:dyDescent="0.25">
      <c r="A495">
        <v>2840</v>
      </c>
      <c r="B495" s="3">
        <v>1</v>
      </c>
      <c r="E495" s="4">
        <v>4</v>
      </c>
    </row>
    <row r="496" spans="1:5" x14ac:dyDescent="0.25">
      <c r="A496">
        <v>2841</v>
      </c>
      <c r="B496" s="3">
        <v>1</v>
      </c>
      <c r="E496" s="4">
        <v>4</v>
      </c>
    </row>
    <row r="497" spans="1:6" x14ac:dyDescent="0.25">
      <c r="A497">
        <v>2842</v>
      </c>
      <c r="B497" s="3">
        <v>1</v>
      </c>
      <c r="E497" s="4">
        <v>4</v>
      </c>
    </row>
    <row r="498" spans="1:6" x14ac:dyDescent="0.25">
      <c r="A498">
        <v>2843</v>
      </c>
      <c r="B498" s="3">
        <v>1</v>
      </c>
      <c r="E498" s="4">
        <v>4</v>
      </c>
    </row>
    <row r="499" spans="1:6" x14ac:dyDescent="0.25">
      <c r="A499">
        <v>2844</v>
      </c>
      <c r="B499" s="3">
        <v>1</v>
      </c>
      <c r="E499" s="4">
        <v>4</v>
      </c>
    </row>
    <row r="500" spans="1:6" x14ac:dyDescent="0.25">
      <c r="A500">
        <v>2845</v>
      </c>
      <c r="B500" s="3">
        <v>1</v>
      </c>
      <c r="E500" s="4">
        <v>4</v>
      </c>
    </row>
    <row r="501" spans="1:6" x14ac:dyDescent="0.25">
      <c r="A501">
        <v>2846</v>
      </c>
      <c r="B501" s="3">
        <v>1</v>
      </c>
      <c r="E501" s="4">
        <v>4</v>
      </c>
    </row>
    <row r="502" spans="1:6" x14ac:dyDescent="0.25">
      <c r="A502">
        <v>2847</v>
      </c>
      <c r="F502" t="s">
        <v>22</v>
      </c>
    </row>
    <row r="503" spans="1:6" x14ac:dyDescent="0.25">
      <c r="A503">
        <v>3685</v>
      </c>
    </row>
    <row r="504" spans="1:6" x14ac:dyDescent="0.25">
      <c r="A504">
        <v>3686</v>
      </c>
    </row>
    <row r="505" spans="1:6" x14ac:dyDescent="0.25">
      <c r="A505">
        <v>3687</v>
      </c>
      <c r="F505" t="s">
        <v>22</v>
      </c>
    </row>
    <row r="506" spans="1:6" x14ac:dyDescent="0.25">
      <c r="A506">
        <v>3688</v>
      </c>
    </row>
    <row r="507" spans="1:6" x14ac:dyDescent="0.25">
      <c r="A507">
        <v>3689</v>
      </c>
    </row>
    <row r="508" spans="1:6" x14ac:dyDescent="0.25">
      <c r="A508">
        <v>3690</v>
      </c>
    </row>
    <row r="509" spans="1:6" x14ac:dyDescent="0.25">
      <c r="A509">
        <v>3691</v>
      </c>
    </row>
    <row r="510" spans="1:6" x14ac:dyDescent="0.25">
      <c r="A510">
        <v>3692</v>
      </c>
    </row>
    <row r="511" spans="1:6" x14ac:dyDescent="0.25">
      <c r="A511">
        <v>3693</v>
      </c>
    </row>
    <row r="512" spans="1:6" x14ac:dyDescent="0.25">
      <c r="A512">
        <v>3694</v>
      </c>
    </row>
    <row r="513" spans="1:4" x14ac:dyDescent="0.25">
      <c r="A513">
        <v>3695</v>
      </c>
    </row>
    <row r="514" spans="1:4" x14ac:dyDescent="0.25">
      <c r="A514">
        <v>3696</v>
      </c>
      <c r="C514" s="1">
        <v>2</v>
      </c>
      <c r="D514" s="2">
        <v>3</v>
      </c>
    </row>
    <row r="515" spans="1:4" x14ac:dyDescent="0.25">
      <c r="A515">
        <v>3697</v>
      </c>
      <c r="C515" s="1">
        <v>2</v>
      </c>
      <c r="D515" s="2">
        <v>3</v>
      </c>
    </row>
    <row r="516" spans="1:4" x14ac:dyDescent="0.25">
      <c r="A516">
        <v>3698</v>
      </c>
      <c r="C516" s="1">
        <v>2</v>
      </c>
      <c r="D516" s="2">
        <v>3</v>
      </c>
    </row>
    <row r="517" spans="1:4" x14ac:dyDescent="0.25">
      <c r="A517">
        <v>3699</v>
      </c>
      <c r="C517" s="1">
        <v>2</v>
      </c>
      <c r="D517" s="2">
        <v>3</v>
      </c>
    </row>
    <row r="518" spans="1:4" x14ac:dyDescent="0.25">
      <c r="A518">
        <v>3700</v>
      </c>
      <c r="C518" s="1">
        <v>2</v>
      </c>
      <c r="D518" s="2">
        <v>3</v>
      </c>
    </row>
    <row r="519" spans="1:4" x14ac:dyDescent="0.25">
      <c r="A519">
        <v>3701</v>
      </c>
      <c r="C519" s="1">
        <v>2</v>
      </c>
      <c r="D519" s="2">
        <v>3</v>
      </c>
    </row>
    <row r="520" spans="1:4" x14ac:dyDescent="0.25">
      <c r="A520">
        <v>3702</v>
      </c>
      <c r="C520" s="1">
        <v>2</v>
      </c>
      <c r="D520" s="2">
        <v>3</v>
      </c>
    </row>
    <row r="521" spans="1:4" x14ac:dyDescent="0.25">
      <c r="A521">
        <v>3703</v>
      </c>
      <c r="C521" s="1">
        <v>2</v>
      </c>
      <c r="D521" s="2">
        <v>3</v>
      </c>
    </row>
    <row r="522" spans="1:4" x14ac:dyDescent="0.25">
      <c r="A522">
        <v>3704</v>
      </c>
      <c r="C522" s="1">
        <v>2</v>
      </c>
      <c r="D522" s="2">
        <v>3</v>
      </c>
    </row>
    <row r="523" spans="1:4" x14ac:dyDescent="0.25">
      <c r="A523">
        <v>3705</v>
      </c>
      <c r="C523" s="1">
        <v>2</v>
      </c>
      <c r="D523" s="2">
        <v>3</v>
      </c>
    </row>
    <row r="524" spans="1:4" x14ac:dyDescent="0.25">
      <c r="A524">
        <v>3706</v>
      </c>
      <c r="C524" s="1">
        <v>2</v>
      </c>
      <c r="D524" s="2">
        <v>3</v>
      </c>
    </row>
    <row r="525" spans="1:4" x14ac:dyDescent="0.25">
      <c r="A525">
        <v>3707</v>
      </c>
      <c r="C525" s="1">
        <v>2</v>
      </c>
      <c r="D525" s="2">
        <v>3</v>
      </c>
    </row>
    <row r="526" spans="1:4" x14ac:dyDescent="0.25">
      <c r="A526">
        <v>3708</v>
      </c>
      <c r="C526" s="1">
        <v>2</v>
      </c>
      <c r="D526" s="2">
        <v>3</v>
      </c>
    </row>
    <row r="527" spans="1:4" x14ac:dyDescent="0.25">
      <c r="A527">
        <v>3709</v>
      </c>
      <c r="C527" s="1">
        <v>2</v>
      </c>
      <c r="D527" s="2">
        <v>3</v>
      </c>
    </row>
    <row r="528" spans="1:4" x14ac:dyDescent="0.25">
      <c r="A528">
        <v>3710</v>
      </c>
      <c r="C528" s="1">
        <v>2</v>
      </c>
      <c r="D528" s="2">
        <v>3</v>
      </c>
    </row>
    <row r="529" spans="1:5" x14ac:dyDescent="0.25">
      <c r="A529">
        <v>3711</v>
      </c>
      <c r="C529" s="1">
        <v>2</v>
      </c>
      <c r="D529" s="2">
        <v>3</v>
      </c>
    </row>
    <row r="530" spans="1:5" x14ac:dyDescent="0.25">
      <c r="A530">
        <v>3712</v>
      </c>
      <c r="C530" s="1">
        <v>2</v>
      </c>
      <c r="D530" s="2">
        <v>3</v>
      </c>
    </row>
    <row r="531" spans="1:5" x14ac:dyDescent="0.25">
      <c r="A531">
        <v>3713</v>
      </c>
      <c r="C531" s="1">
        <v>2</v>
      </c>
      <c r="D531" s="2">
        <v>3</v>
      </c>
    </row>
    <row r="532" spans="1:5" x14ac:dyDescent="0.25">
      <c r="A532">
        <v>3714</v>
      </c>
      <c r="C532" s="1">
        <v>2</v>
      </c>
      <c r="D532" s="2">
        <v>3</v>
      </c>
    </row>
    <row r="533" spans="1:5" x14ac:dyDescent="0.25">
      <c r="A533">
        <v>3715</v>
      </c>
      <c r="C533" s="1">
        <v>2</v>
      </c>
      <c r="D533" s="2">
        <v>3</v>
      </c>
    </row>
    <row r="534" spans="1:5" x14ac:dyDescent="0.25">
      <c r="A534">
        <v>3716</v>
      </c>
      <c r="C534" s="1">
        <v>2</v>
      </c>
      <c r="D534" s="2">
        <v>3</v>
      </c>
    </row>
    <row r="535" spans="1:5" x14ac:dyDescent="0.25">
      <c r="A535">
        <v>3717</v>
      </c>
      <c r="B535" s="3">
        <v>1</v>
      </c>
      <c r="C535" s="1">
        <v>2</v>
      </c>
      <c r="D535" s="2">
        <v>3</v>
      </c>
    </row>
    <row r="536" spans="1:5" x14ac:dyDescent="0.25">
      <c r="A536">
        <v>3718</v>
      </c>
      <c r="B536" s="3">
        <v>1</v>
      </c>
      <c r="D536" s="2">
        <v>3</v>
      </c>
      <c r="E536" s="4">
        <v>4</v>
      </c>
    </row>
    <row r="537" spans="1:5" x14ac:dyDescent="0.25">
      <c r="A537">
        <v>3719</v>
      </c>
      <c r="B537" s="3">
        <v>1</v>
      </c>
      <c r="D537" s="2">
        <v>3</v>
      </c>
      <c r="E537" s="4">
        <v>4</v>
      </c>
    </row>
    <row r="538" spans="1:5" x14ac:dyDescent="0.25">
      <c r="A538">
        <v>3720</v>
      </c>
      <c r="B538" s="3">
        <v>1</v>
      </c>
      <c r="E538" s="4">
        <v>4</v>
      </c>
    </row>
    <row r="539" spans="1:5" x14ac:dyDescent="0.25">
      <c r="A539">
        <v>3721</v>
      </c>
      <c r="B539" s="3">
        <v>1</v>
      </c>
      <c r="E539" s="4">
        <v>4</v>
      </c>
    </row>
    <row r="540" spans="1:5" x14ac:dyDescent="0.25">
      <c r="A540">
        <v>3722</v>
      </c>
      <c r="B540" s="3">
        <v>1</v>
      </c>
      <c r="E540" s="4">
        <v>4</v>
      </c>
    </row>
    <row r="541" spans="1:5" x14ac:dyDescent="0.25">
      <c r="A541">
        <v>3723</v>
      </c>
      <c r="B541" s="3">
        <v>1</v>
      </c>
      <c r="E541" s="4">
        <v>4</v>
      </c>
    </row>
    <row r="542" spans="1:5" x14ac:dyDescent="0.25">
      <c r="A542">
        <v>3724</v>
      </c>
      <c r="B542" s="3">
        <v>1</v>
      </c>
      <c r="E542" s="4">
        <v>4</v>
      </c>
    </row>
    <row r="543" spans="1:5" x14ac:dyDescent="0.25">
      <c r="A543">
        <v>3725</v>
      </c>
      <c r="B543" s="3">
        <v>1</v>
      </c>
      <c r="E543" s="4">
        <v>4</v>
      </c>
    </row>
    <row r="544" spans="1:5" x14ac:dyDescent="0.25">
      <c r="A544">
        <v>3726</v>
      </c>
      <c r="B544" s="3">
        <v>1</v>
      </c>
      <c r="E544" s="4">
        <v>4</v>
      </c>
    </row>
    <row r="545" spans="1:5" x14ac:dyDescent="0.25">
      <c r="A545">
        <v>3727</v>
      </c>
      <c r="B545" s="3">
        <v>1</v>
      </c>
      <c r="E545" s="4">
        <v>4</v>
      </c>
    </row>
    <row r="546" spans="1:5" x14ac:dyDescent="0.25">
      <c r="A546">
        <v>3728</v>
      </c>
      <c r="B546" s="3">
        <v>1</v>
      </c>
      <c r="E546" s="4">
        <v>4</v>
      </c>
    </row>
    <row r="547" spans="1:5" x14ac:dyDescent="0.25">
      <c r="A547">
        <v>3729</v>
      </c>
      <c r="B547" s="3">
        <v>1</v>
      </c>
      <c r="E547" s="4">
        <v>4</v>
      </c>
    </row>
    <row r="548" spans="1:5" x14ac:dyDescent="0.25">
      <c r="A548">
        <v>3730</v>
      </c>
      <c r="B548" s="3">
        <v>1</v>
      </c>
      <c r="E548" s="4">
        <v>4</v>
      </c>
    </row>
    <row r="549" spans="1:5" x14ac:dyDescent="0.25">
      <c r="A549">
        <v>3731</v>
      </c>
      <c r="B549" s="3">
        <v>1</v>
      </c>
      <c r="E549" s="4">
        <v>4</v>
      </c>
    </row>
    <row r="550" spans="1:5" x14ac:dyDescent="0.25">
      <c r="A550">
        <v>3732</v>
      </c>
      <c r="B550" s="3">
        <v>1</v>
      </c>
      <c r="E550" s="4">
        <v>4</v>
      </c>
    </row>
    <row r="551" spans="1:5" x14ac:dyDescent="0.25">
      <c r="A551">
        <v>3733</v>
      </c>
      <c r="B551" s="3">
        <v>1</v>
      </c>
      <c r="E551" s="4">
        <v>4</v>
      </c>
    </row>
    <row r="552" spans="1:5" x14ac:dyDescent="0.25">
      <c r="A552">
        <v>3734</v>
      </c>
      <c r="B552" s="3">
        <v>1</v>
      </c>
      <c r="E552" s="4">
        <v>4</v>
      </c>
    </row>
    <row r="553" spans="1:5" x14ac:dyDescent="0.25">
      <c r="A553">
        <v>3735</v>
      </c>
      <c r="B553" s="3">
        <v>1</v>
      </c>
      <c r="E553" s="4">
        <v>4</v>
      </c>
    </row>
    <row r="554" spans="1:5" x14ac:dyDescent="0.25">
      <c r="A554">
        <v>3736</v>
      </c>
      <c r="B554" s="3">
        <v>1</v>
      </c>
      <c r="E554" s="4">
        <v>4</v>
      </c>
    </row>
    <row r="555" spans="1:5" x14ac:dyDescent="0.25">
      <c r="A555">
        <v>3737</v>
      </c>
      <c r="B555" s="3">
        <v>1</v>
      </c>
      <c r="E555" s="4">
        <v>4</v>
      </c>
    </row>
    <row r="556" spans="1:5" x14ac:dyDescent="0.25">
      <c r="A556">
        <v>3738</v>
      </c>
      <c r="B556" s="3">
        <v>1</v>
      </c>
      <c r="E556" s="4">
        <v>4</v>
      </c>
    </row>
    <row r="557" spans="1:5" x14ac:dyDescent="0.25">
      <c r="A557">
        <v>3739</v>
      </c>
      <c r="E557" s="4">
        <v>4</v>
      </c>
    </row>
    <row r="558" spans="1:5" x14ac:dyDescent="0.25">
      <c r="A558">
        <v>3740</v>
      </c>
      <c r="C558" s="1">
        <v>2</v>
      </c>
      <c r="E558" s="4">
        <v>4</v>
      </c>
    </row>
    <row r="559" spans="1:5" x14ac:dyDescent="0.25">
      <c r="A559">
        <v>3741</v>
      </c>
      <c r="C559" s="1">
        <v>2</v>
      </c>
      <c r="E559" s="4">
        <v>4</v>
      </c>
    </row>
    <row r="560" spans="1:5" x14ac:dyDescent="0.25">
      <c r="A560">
        <v>3742</v>
      </c>
      <c r="C560" s="1">
        <v>2</v>
      </c>
    </row>
    <row r="561" spans="1:4" x14ac:dyDescent="0.25">
      <c r="A561">
        <v>3743</v>
      </c>
      <c r="C561" s="1">
        <v>2</v>
      </c>
      <c r="D561" s="2">
        <v>3</v>
      </c>
    </row>
    <row r="562" spans="1:4" x14ac:dyDescent="0.25">
      <c r="A562">
        <v>3744</v>
      </c>
      <c r="C562" s="1">
        <v>2</v>
      </c>
      <c r="D562" s="2">
        <v>3</v>
      </c>
    </row>
    <row r="563" spans="1:4" x14ac:dyDescent="0.25">
      <c r="A563">
        <v>3745</v>
      </c>
      <c r="C563" s="1">
        <v>2</v>
      </c>
      <c r="D563" s="2">
        <v>3</v>
      </c>
    </row>
    <row r="564" spans="1:4" x14ac:dyDescent="0.25">
      <c r="A564">
        <v>3746</v>
      </c>
      <c r="C564" s="1">
        <v>2</v>
      </c>
      <c r="D564" s="2">
        <v>3</v>
      </c>
    </row>
    <row r="565" spans="1:4" x14ac:dyDescent="0.25">
      <c r="A565">
        <v>3747</v>
      </c>
      <c r="C565" s="1">
        <v>2</v>
      </c>
      <c r="D565" s="2">
        <v>3</v>
      </c>
    </row>
    <row r="566" spans="1:4" x14ac:dyDescent="0.25">
      <c r="A566">
        <v>3748</v>
      </c>
      <c r="C566" s="1">
        <v>2</v>
      </c>
      <c r="D566" s="2">
        <v>3</v>
      </c>
    </row>
    <row r="567" spans="1:4" x14ac:dyDescent="0.25">
      <c r="A567">
        <v>3749</v>
      </c>
      <c r="C567" s="1">
        <v>2</v>
      </c>
      <c r="D567" s="2">
        <v>3</v>
      </c>
    </row>
    <row r="568" spans="1:4" x14ac:dyDescent="0.25">
      <c r="A568">
        <v>3750</v>
      </c>
      <c r="C568" s="1">
        <v>2</v>
      </c>
      <c r="D568" s="2">
        <v>3</v>
      </c>
    </row>
    <row r="569" spans="1:4" x14ac:dyDescent="0.25">
      <c r="A569">
        <v>3751</v>
      </c>
      <c r="C569" s="1">
        <v>2</v>
      </c>
      <c r="D569" s="2">
        <v>3</v>
      </c>
    </row>
    <row r="570" spans="1:4" x14ac:dyDescent="0.25">
      <c r="A570">
        <v>3752</v>
      </c>
      <c r="C570" s="1">
        <v>2</v>
      </c>
      <c r="D570" s="2">
        <v>3</v>
      </c>
    </row>
    <row r="571" spans="1:4" x14ac:dyDescent="0.25">
      <c r="A571">
        <v>3753</v>
      </c>
      <c r="C571" s="1">
        <v>2</v>
      </c>
      <c r="D571" s="2">
        <v>3</v>
      </c>
    </row>
    <row r="572" spans="1:4" x14ac:dyDescent="0.25">
      <c r="A572">
        <v>3754</v>
      </c>
      <c r="C572" s="1">
        <v>2</v>
      </c>
      <c r="D572" s="2">
        <v>3</v>
      </c>
    </row>
    <row r="573" spans="1:4" x14ac:dyDescent="0.25">
      <c r="A573">
        <v>3755</v>
      </c>
      <c r="C573" s="1">
        <v>2</v>
      </c>
      <c r="D573" s="2">
        <v>3</v>
      </c>
    </row>
    <row r="574" spans="1:4" x14ac:dyDescent="0.25">
      <c r="A574">
        <v>3756</v>
      </c>
      <c r="C574" s="1">
        <v>2</v>
      </c>
      <c r="D574" s="2">
        <v>3</v>
      </c>
    </row>
    <row r="575" spans="1:4" x14ac:dyDescent="0.25">
      <c r="A575">
        <v>3757</v>
      </c>
      <c r="C575" s="1">
        <v>2</v>
      </c>
      <c r="D575" s="2">
        <v>3</v>
      </c>
    </row>
    <row r="576" spans="1:4" x14ac:dyDescent="0.25">
      <c r="A576">
        <v>3758</v>
      </c>
      <c r="C576" s="1">
        <v>2</v>
      </c>
      <c r="D576" s="2">
        <v>3</v>
      </c>
    </row>
    <row r="577" spans="1:5" x14ac:dyDescent="0.25">
      <c r="A577">
        <v>3759</v>
      </c>
      <c r="C577" s="1">
        <v>2</v>
      </c>
      <c r="D577" s="2">
        <v>3</v>
      </c>
    </row>
    <row r="578" spans="1:5" x14ac:dyDescent="0.25">
      <c r="A578">
        <v>3760</v>
      </c>
      <c r="C578" s="1">
        <v>2</v>
      </c>
      <c r="D578" s="2">
        <v>3</v>
      </c>
      <c r="E578" s="4">
        <v>4</v>
      </c>
    </row>
    <row r="579" spans="1:5" x14ac:dyDescent="0.25">
      <c r="A579">
        <v>3761</v>
      </c>
      <c r="B579" s="3">
        <v>1</v>
      </c>
      <c r="D579" s="2">
        <v>3</v>
      </c>
      <c r="E579" s="4">
        <v>4</v>
      </c>
    </row>
    <row r="580" spans="1:5" x14ac:dyDescent="0.25">
      <c r="A580">
        <v>3762</v>
      </c>
      <c r="B580" s="3">
        <v>1</v>
      </c>
      <c r="E580" s="4">
        <v>4</v>
      </c>
    </row>
    <row r="581" spans="1:5" x14ac:dyDescent="0.25">
      <c r="A581">
        <v>3763</v>
      </c>
      <c r="B581" s="3">
        <v>1</v>
      </c>
      <c r="E581" s="4">
        <v>4</v>
      </c>
    </row>
    <row r="582" spans="1:5" x14ac:dyDescent="0.25">
      <c r="A582">
        <v>3764</v>
      </c>
      <c r="B582" s="3">
        <v>1</v>
      </c>
      <c r="E582" s="4">
        <v>4</v>
      </c>
    </row>
    <row r="583" spans="1:5" x14ac:dyDescent="0.25">
      <c r="A583">
        <v>3765</v>
      </c>
      <c r="B583" s="3">
        <v>1</v>
      </c>
      <c r="E583" s="4">
        <v>4</v>
      </c>
    </row>
    <row r="584" spans="1:5" x14ac:dyDescent="0.25">
      <c r="A584">
        <v>3766</v>
      </c>
      <c r="B584" s="3">
        <v>1</v>
      </c>
      <c r="E584" s="4">
        <v>4</v>
      </c>
    </row>
    <row r="585" spans="1:5" x14ac:dyDescent="0.25">
      <c r="A585">
        <v>3767</v>
      </c>
      <c r="B585" s="3">
        <v>1</v>
      </c>
      <c r="E585" s="4">
        <v>4</v>
      </c>
    </row>
    <row r="586" spans="1:5" x14ac:dyDescent="0.25">
      <c r="A586">
        <v>3768</v>
      </c>
      <c r="B586" s="3">
        <v>1</v>
      </c>
      <c r="E586" s="4">
        <v>4</v>
      </c>
    </row>
    <row r="587" spans="1:5" x14ac:dyDescent="0.25">
      <c r="A587">
        <v>3769</v>
      </c>
      <c r="B587" s="3">
        <v>1</v>
      </c>
      <c r="E587" s="4">
        <v>4</v>
      </c>
    </row>
    <row r="588" spans="1:5" x14ac:dyDescent="0.25">
      <c r="A588">
        <v>3770</v>
      </c>
      <c r="B588" s="3">
        <v>1</v>
      </c>
      <c r="E588" s="4">
        <v>4</v>
      </c>
    </row>
    <row r="589" spans="1:5" x14ac:dyDescent="0.25">
      <c r="A589">
        <v>3771</v>
      </c>
      <c r="B589" s="3">
        <v>1</v>
      </c>
      <c r="E589" s="4">
        <v>4</v>
      </c>
    </row>
    <row r="590" spans="1:5" x14ac:dyDescent="0.25">
      <c r="A590">
        <v>3772</v>
      </c>
      <c r="B590" s="3">
        <v>1</v>
      </c>
      <c r="E590" s="4">
        <v>4</v>
      </c>
    </row>
    <row r="591" spans="1:5" x14ac:dyDescent="0.25">
      <c r="A591">
        <v>3773</v>
      </c>
      <c r="B591" s="3">
        <v>1</v>
      </c>
      <c r="E591" s="4">
        <v>4</v>
      </c>
    </row>
    <row r="592" spans="1:5" x14ac:dyDescent="0.25">
      <c r="A592">
        <v>3774</v>
      </c>
      <c r="B592" s="3">
        <v>1</v>
      </c>
      <c r="E592" s="4">
        <v>4</v>
      </c>
    </row>
    <row r="593" spans="1:5" x14ac:dyDescent="0.25">
      <c r="A593">
        <v>3775</v>
      </c>
      <c r="B593" s="3">
        <v>1</v>
      </c>
      <c r="E593" s="4">
        <v>4</v>
      </c>
    </row>
    <row r="594" spans="1:5" x14ac:dyDescent="0.25">
      <c r="A594">
        <v>3776</v>
      </c>
      <c r="B594" s="3">
        <v>1</v>
      </c>
      <c r="E594" s="4">
        <v>4</v>
      </c>
    </row>
    <row r="595" spans="1:5" x14ac:dyDescent="0.25">
      <c r="A595">
        <v>3777</v>
      </c>
      <c r="B595" s="3">
        <v>1</v>
      </c>
      <c r="E595" s="4">
        <v>4</v>
      </c>
    </row>
    <row r="596" spans="1:5" x14ac:dyDescent="0.25">
      <c r="A596">
        <v>3778</v>
      </c>
      <c r="B596" s="3">
        <v>1</v>
      </c>
      <c r="E596" s="4">
        <v>4</v>
      </c>
    </row>
    <row r="597" spans="1:5" x14ac:dyDescent="0.25">
      <c r="A597">
        <v>3779</v>
      </c>
      <c r="B597" s="3">
        <v>1</v>
      </c>
      <c r="E597" s="4">
        <v>4</v>
      </c>
    </row>
    <row r="598" spans="1:5" x14ac:dyDescent="0.25">
      <c r="A598">
        <v>3780</v>
      </c>
      <c r="B598" s="3">
        <v>1</v>
      </c>
      <c r="E598" s="4">
        <v>4</v>
      </c>
    </row>
    <row r="599" spans="1:5" x14ac:dyDescent="0.25">
      <c r="A599">
        <v>3781</v>
      </c>
      <c r="B599" s="3">
        <v>1</v>
      </c>
      <c r="E599" s="4">
        <v>4</v>
      </c>
    </row>
    <row r="600" spans="1:5" x14ac:dyDescent="0.25">
      <c r="A600">
        <v>3782</v>
      </c>
      <c r="C600" s="1">
        <v>2</v>
      </c>
      <c r="E600" s="4">
        <v>4</v>
      </c>
    </row>
    <row r="601" spans="1:5" x14ac:dyDescent="0.25">
      <c r="A601">
        <v>3783</v>
      </c>
      <c r="C601" s="1">
        <v>2</v>
      </c>
      <c r="E601" s="4">
        <v>4</v>
      </c>
    </row>
    <row r="602" spans="1:5" x14ac:dyDescent="0.25">
      <c r="A602">
        <v>3784</v>
      </c>
      <c r="C602" s="1">
        <v>2</v>
      </c>
      <c r="E602" s="4">
        <v>4</v>
      </c>
    </row>
    <row r="603" spans="1:5" x14ac:dyDescent="0.25">
      <c r="A603">
        <v>3785</v>
      </c>
      <c r="C603" s="1">
        <v>2</v>
      </c>
    </row>
    <row r="604" spans="1:5" x14ac:dyDescent="0.25">
      <c r="A604">
        <v>3786</v>
      </c>
      <c r="C604" s="1">
        <v>2</v>
      </c>
    </row>
    <row r="605" spans="1:5" x14ac:dyDescent="0.25">
      <c r="A605">
        <v>3787</v>
      </c>
      <c r="C605" s="1">
        <v>2</v>
      </c>
    </row>
    <row r="606" spans="1:5" x14ac:dyDescent="0.25">
      <c r="A606">
        <v>3788</v>
      </c>
      <c r="C606" s="1">
        <v>2</v>
      </c>
      <c r="D606" s="2">
        <v>3</v>
      </c>
    </row>
    <row r="607" spans="1:5" x14ac:dyDescent="0.25">
      <c r="A607">
        <v>3789</v>
      </c>
      <c r="C607" s="1">
        <v>2</v>
      </c>
      <c r="D607" s="2">
        <v>3</v>
      </c>
    </row>
    <row r="608" spans="1:5" x14ac:dyDescent="0.25">
      <c r="A608">
        <v>3790</v>
      </c>
      <c r="C608" s="1">
        <v>2</v>
      </c>
      <c r="D608" s="2">
        <v>3</v>
      </c>
    </row>
    <row r="609" spans="1:5" x14ac:dyDescent="0.25">
      <c r="A609">
        <v>3791</v>
      </c>
      <c r="C609" s="1">
        <v>2</v>
      </c>
      <c r="D609" s="2">
        <v>3</v>
      </c>
    </row>
    <row r="610" spans="1:5" x14ac:dyDescent="0.25">
      <c r="A610">
        <v>3792</v>
      </c>
      <c r="C610" s="1">
        <v>2</v>
      </c>
      <c r="D610" s="2">
        <v>3</v>
      </c>
    </row>
    <row r="611" spans="1:5" x14ac:dyDescent="0.25">
      <c r="A611">
        <v>3793</v>
      </c>
      <c r="C611" s="1">
        <v>2</v>
      </c>
      <c r="D611" s="2">
        <v>3</v>
      </c>
    </row>
    <row r="612" spans="1:5" x14ac:dyDescent="0.25">
      <c r="A612">
        <v>3794</v>
      </c>
      <c r="C612" s="1">
        <v>2</v>
      </c>
      <c r="D612" s="2">
        <v>3</v>
      </c>
    </row>
    <row r="613" spans="1:5" x14ac:dyDescent="0.25">
      <c r="A613">
        <v>3795</v>
      </c>
      <c r="C613" s="1">
        <v>2</v>
      </c>
      <c r="D613" s="2">
        <v>3</v>
      </c>
    </row>
    <row r="614" spans="1:5" x14ac:dyDescent="0.25">
      <c r="A614">
        <v>3796</v>
      </c>
      <c r="C614" s="1">
        <v>2</v>
      </c>
      <c r="D614" s="2">
        <v>3</v>
      </c>
    </row>
    <row r="615" spans="1:5" x14ac:dyDescent="0.25">
      <c r="A615">
        <v>3797</v>
      </c>
      <c r="C615" s="1">
        <v>2</v>
      </c>
      <c r="D615" s="2">
        <v>3</v>
      </c>
    </row>
    <row r="616" spans="1:5" x14ac:dyDescent="0.25">
      <c r="A616">
        <v>3798</v>
      </c>
      <c r="C616" s="1">
        <v>2</v>
      </c>
      <c r="D616" s="2">
        <v>3</v>
      </c>
    </row>
    <row r="617" spans="1:5" x14ac:dyDescent="0.25">
      <c r="A617">
        <v>3799</v>
      </c>
      <c r="C617" s="1">
        <v>2</v>
      </c>
      <c r="D617" s="2">
        <v>3</v>
      </c>
    </row>
    <row r="618" spans="1:5" x14ac:dyDescent="0.25">
      <c r="A618">
        <v>3800</v>
      </c>
      <c r="C618" s="1">
        <v>2</v>
      </c>
      <c r="D618" s="2">
        <v>3</v>
      </c>
      <c r="E618" s="4">
        <v>4</v>
      </c>
    </row>
    <row r="619" spans="1:5" x14ac:dyDescent="0.25">
      <c r="A619">
        <v>3801</v>
      </c>
      <c r="D619" s="2">
        <v>3</v>
      </c>
      <c r="E619" s="4">
        <v>4</v>
      </c>
    </row>
    <row r="620" spans="1:5" x14ac:dyDescent="0.25">
      <c r="A620">
        <v>3802</v>
      </c>
      <c r="D620" s="2">
        <v>3</v>
      </c>
      <c r="E620" s="4">
        <v>4</v>
      </c>
    </row>
    <row r="621" spans="1:5" x14ac:dyDescent="0.25">
      <c r="A621">
        <v>3803</v>
      </c>
      <c r="D621" s="2">
        <v>3</v>
      </c>
      <c r="E621" s="4">
        <v>4</v>
      </c>
    </row>
    <row r="622" spans="1:5" x14ac:dyDescent="0.25">
      <c r="A622">
        <v>3804</v>
      </c>
      <c r="B622" s="3">
        <v>1</v>
      </c>
      <c r="D622" s="2">
        <v>3</v>
      </c>
      <c r="E622" s="4">
        <v>4</v>
      </c>
    </row>
    <row r="623" spans="1:5" x14ac:dyDescent="0.25">
      <c r="A623">
        <v>3805</v>
      </c>
      <c r="B623" s="3">
        <v>1</v>
      </c>
      <c r="D623" s="2">
        <v>3</v>
      </c>
      <c r="E623" s="4">
        <v>4</v>
      </c>
    </row>
    <row r="624" spans="1:5" x14ac:dyDescent="0.25">
      <c r="A624">
        <v>3806</v>
      </c>
      <c r="B624" s="3">
        <v>1</v>
      </c>
      <c r="E624" s="4">
        <v>4</v>
      </c>
    </row>
    <row r="625" spans="1:5" x14ac:dyDescent="0.25">
      <c r="A625">
        <v>3807</v>
      </c>
      <c r="B625" s="3">
        <v>1</v>
      </c>
      <c r="E625" s="4">
        <v>4</v>
      </c>
    </row>
    <row r="626" spans="1:5" x14ac:dyDescent="0.25">
      <c r="A626">
        <v>3808</v>
      </c>
      <c r="B626" s="3">
        <v>1</v>
      </c>
      <c r="E626" s="4">
        <v>4</v>
      </c>
    </row>
    <row r="627" spans="1:5" x14ac:dyDescent="0.25">
      <c r="A627">
        <v>3809</v>
      </c>
      <c r="B627" s="3">
        <v>1</v>
      </c>
      <c r="E627" s="4">
        <v>4</v>
      </c>
    </row>
    <row r="628" spans="1:5" x14ac:dyDescent="0.25">
      <c r="A628">
        <v>3810</v>
      </c>
      <c r="B628" s="3">
        <v>1</v>
      </c>
      <c r="E628" s="4">
        <v>4</v>
      </c>
    </row>
    <row r="629" spans="1:5" x14ac:dyDescent="0.25">
      <c r="A629">
        <v>3811</v>
      </c>
      <c r="B629" s="3">
        <v>1</v>
      </c>
      <c r="E629" s="4">
        <v>4</v>
      </c>
    </row>
    <row r="630" spans="1:5" x14ac:dyDescent="0.25">
      <c r="A630">
        <v>3812</v>
      </c>
      <c r="B630" s="3">
        <v>1</v>
      </c>
      <c r="E630" s="4">
        <v>4</v>
      </c>
    </row>
    <row r="631" spans="1:5" x14ac:dyDescent="0.25">
      <c r="A631">
        <v>3813</v>
      </c>
      <c r="B631" s="3">
        <v>1</v>
      </c>
      <c r="E631" s="4">
        <v>4</v>
      </c>
    </row>
    <row r="632" spans="1:5" x14ac:dyDescent="0.25">
      <c r="A632">
        <v>3814</v>
      </c>
      <c r="B632" s="3">
        <v>1</v>
      </c>
      <c r="E632" s="4">
        <v>4</v>
      </c>
    </row>
    <row r="633" spans="1:5" x14ac:dyDescent="0.25">
      <c r="A633">
        <v>3815</v>
      </c>
      <c r="B633" s="3">
        <v>1</v>
      </c>
      <c r="E633" s="4">
        <v>4</v>
      </c>
    </row>
    <row r="634" spans="1:5" x14ac:dyDescent="0.25">
      <c r="A634">
        <v>3816</v>
      </c>
      <c r="B634" s="3">
        <v>1</v>
      </c>
      <c r="E634" s="4">
        <v>4</v>
      </c>
    </row>
    <row r="635" spans="1:5" x14ac:dyDescent="0.25">
      <c r="A635">
        <v>3817</v>
      </c>
      <c r="B635" s="3">
        <v>1</v>
      </c>
      <c r="E635" s="4">
        <v>4</v>
      </c>
    </row>
    <row r="636" spans="1:5" x14ac:dyDescent="0.25">
      <c r="A636">
        <v>3818</v>
      </c>
      <c r="B636" s="3">
        <v>1</v>
      </c>
      <c r="E636" s="4">
        <v>4</v>
      </c>
    </row>
    <row r="637" spans="1:5" x14ac:dyDescent="0.25">
      <c r="A637">
        <v>3819</v>
      </c>
      <c r="B637" s="3">
        <v>1</v>
      </c>
      <c r="E637" s="4">
        <v>4</v>
      </c>
    </row>
    <row r="638" spans="1:5" x14ac:dyDescent="0.25">
      <c r="A638">
        <v>3820</v>
      </c>
      <c r="B638" s="3">
        <v>1</v>
      </c>
      <c r="E638" s="4">
        <v>4</v>
      </c>
    </row>
    <row r="639" spans="1:5" x14ac:dyDescent="0.25">
      <c r="A639">
        <v>3821</v>
      </c>
      <c r="B639" s="3">
        <v>1</v>
      </c>
      <c r="E639" s="4">
        <v>4</v>
      </c>
    </row>
    <row r="640" spans="1:5" x14ac:dyDescent="0.25">
      <c r="A640">
        <v>3822</v>
      </c>
      <c r="B640" s="3">
        <v>1</v>
      </c>
      <c r="E640" s="4">
        <v>4</v>
      </c>
    </row>
    <row r="641" spans="1:4" x14ac:dyDescent="0.25">
      <c r="A641">
        <v>3823</v>
      </c>
      <c r="B641" s="3">
        <v>1</v>
      </c>
    </row>
    <row r="642" spans="1:4" x14ac:dyDescent="0.25">
      <c r="A642">
        <v>3824</v>
      </c>
      <c r="B642" s="3">
        <v>1</v>
      </c>
      <c r="C642" s="1">
        <v>2</v>
      </c>
    </row>
    <row r="643" spans="1:4" x14ac:dyDescent="0.25">
      <c r="A643">
        <v>3825</v>
      </c>
      <c r="C643" s="1">
        <v>2</v>
      </c>
      <c r="D643" s="2">
        <v>3</v>
      </c>
    </row>
    <row r="644" spans="1:4" x14ac:dyDescent="0.25">
      <c r="A644">
        <v>3826</v>
      </c>
      <c r="C644" s="1">
        <v>2</v>
      </c>
      <c r="D644" s="2">
        <v>3</v>
      </c>
    </row>
    <row r="645" spans="1:4" x14ac:dyDescent="0.25">
      <c r="A645">
        <v>3827</v>
      </c>
      <c r="C645" s="1">
        <v>2</v>
      </c>
      <c r="D645" s="2">
        <v>3</v>
      </c>
    </row>
    <row r="646" spans="1:4" x14ac:dyDescent="0.25">
      <c r="A646">
        <v>3828</v>
      </c>
      <c r="C646" s="1">
        <v>2</v>
      </c>
      <c r="D646" s="2">
        <v>3</v>
      </c>
    </row>
    <row r="647" spans="1:4" x14ac:dyDescent="0.25">
      <c r="A647">
        <v>3829</v>
      </c>
      <c r="C647" s="1">
        <v>2</v>
      </c>
      <c r="D647" s="2">
        <v>3</v>
      </c>
    </row>
    <row r="648" spans="1:4" x14ac:dyDescent="0.25">
      <c r="A648">
        <v>3830</v>
      </c>
      <c r="C648" s="1">
        <v>2</v>
      </c>
      <c r="D648" s="2">
        <v>3</v>
      </c>
    </row>
    <row r="649" spans="1:4" x14ac:dyDescent="0.25">
      <c r="A649">
        <v>3831</v>
      </c>
      <c r="C649" s="1">
        <v>2</v>
      </c>
      <c r="D649" s="2">
        <v>3</v>
      </c>
    </row>
    <row r="650" spans="1:4" x14ac:dyDescent="0.25">
      <c r="A650">
        <v>3832</v>
      </c>
      <c r="C650" s="1">
        <v>2</v>
      </c>
      <c r="D650" s="2">
        <v>3</v>
      </c>
    </row>
    <row r="651" spans="1:4" x14ac:dyDescent="0.25">
      <c r="A651">
        <v>3833</v>
      </c>
      <c r="C651" s="1">
        <v>2</v>
      </c>
      <c r="D651" s="2">
        <v>3</v>
      </c>
    </row>
    <row r="652" spans="1:4" x14ac:dyDescent="0.25">
      <c r="A652">
        <v>3834</v>
      </c>
      <c r="C652" s="1">
        <v>2</v>
      </c>
      <c r="D652" s="2">
        <v>3</v>
      </c>
    </row>
    <row r="653" spans="1:4" x14ac:dyDescent="0.25">
      <c r="A653">
        <v>3835</v>
      </c>
      <c r="C653" s="1">
        <v>2</v>
      </c>
      <c r="D653" s="2">
        <v>3</v>
      </c>
    </row>
    <row r="654" spans="1:4" x14ac:dyDescent="0.25">
      <c r="A654">
        <v>3836</v>
      </c>
      <c r="C654" s="1">
        <v>2</v>
      </c>
      <c r="D654" s="2">
        <v>3</v>
      </c>
    </row>
    <row r="655" spans="1:4" x14ac:dyDescent="0.25">
      <c r="A655">
        <v>3837</v>
      </c>
      <c r="C655" s="1">
        <v>2</v>
      </c>
      <c r="D655" s="2">
        <v>3</v>
      </c>
    </row>
    <row r="656" spans="1:4" x14ac:dyDescent="0.25">
      <c r="A656">
        <v>3838</v>
      </c>
      <c r="C656" s="1">
        <v>2</v>
      </c>
      <c r="D656" s="2">
        <v>3</v>
      </c>
    </row>
    <row r="657" spans="1:5" x14ac:dyDescent="0.25">
      <c r="A657">
        <v>3839</v>
      </c>
      <c r="C657" s="1">
        <v>2</v>
      </c>
      <c r="D657" s="2">
        <v>3</v>
      </c>
    </row>
    <row r="658" spans="1:5" x14ac:dyDescent="0.25">
      <c r="A658">
        <v>3840</v>
      </c>
      <c r="C658" s="1">
        <v>2</v>
      </c>
      <c r="D658" s="2">
        <v>3</v>
      </c>
    </row>
    <row r="659" spans="1:5" x14ac:dyDescent="0.25">
      <c r="A659">
        <v>3841</v>
      </c>
      <c r="C659" s="1">
        <v>2</v>
      </c>
      <c r="D659" s="2">
        <v>3</v>
      </c>
    </row>
    <row r="660" spans="1:5" x14ac:dyDescent="0.25">
      <c r="A660">
        <v>3842</v>
      </c>
      <c r="C660" s="1">
        <v>2</v>
      </c>
      <c r="D660" s="2">
        <v>3</v>
      </c>
    </row>
    <row r="661" spans="1:5" x14ac:dyDescent="0.25">
      <c r="A661">
        <v>3843</v>
      </c>
      <c r="C661" s="1">
        <v>2</v>
      </c>
      <c r="D661" s="2">
        <v>3</v>
      </c>
      <c r="E661" s="4">
        <v>4</v>
      </c>
    </row>
    <row r="662" spans="1:5" x14ac:dyDescent="0.25">
      <c r="A662">
        <v>3844</v>
      </c>
      <c r="B662" s="3">
        <v>1</v>
      </c>
      <c r="D662" s="2">
        <v>3</v>
      </c>
      <c r="E662" s="4">
        <v>4</v>
      </c>
    </row>
    <row r="663" spans="1:5" x14ac:dyDescent="0.25">
      <c r="A663">
        <v>3845</v>
      </c>
      <c r="B663" s="3">
        <v>1</v>
      </c>
      <c r="D663" s="2">
        <v>3</v>
      </c>
      <c r="E663" s="4">
        <v>4</v>
      </c>
    </row>
    <row r="664" spans="1:5" x14ac:dyDescent="0.25">
      <c r="A664">
        <v>3846</v>
      </c>
      <c r="B664" s="3">
        <v>1</v>
      </c>
      <c r="E664" s="4">
        <v>4</v>
      </c>
    </row>
    <row r="665" spans="1:5" x14ac:dyDescent="0.25">
      <c r="A665">
        <v>3847</v>
      </c>
      <c r="B665" s="3">
        <v>1</v>
      </c>
      <c r="E665" s="4">
        <v>4</v>
      </c>
    </row>
    <row r="666" spans="1:5" x14ac:dyDescent="0.25">
      <c r="A666">
        <v>3848</v>
      </c>
      <c r="B666" s="3">
        <v>1</v>
      </c>
      <c r="E666" s="4">
        <v>4</v>
      </c>
    </row>
    <row r="667" spans="1:5" x14ac:dyDescent="0.25">
      <c r="A667">
        <v>3849</v>
      </c>
      <c r="B667" s="3">
        <v>1</v>
      </c>
      <c r="E667" s="4">
        <v>4</v>
      </c>
    </row>
    <row r="668" spans="1:5" x14ac:dyDescent="0.25">
      <c r="A668">
        <v>3850</v>
      </c>
      <c r="B668" s="3">
        <v>1</v>
      </c>
      <c r="E668" s="4">
        <v>4</v>
      </c>
    </row>
    <row r="669" spans="1:5" x14ac:dyDescent="0.25">
      <c r="A669">
        <v>3851</v>
      </c>
      <c r="B669" s="3">
        <v>1</v>
      </c>
      <c r="E669" s="4">
        <v>4</v>
      </c>
    </row>
    <row r="670" spans="1:5" x14ac:dyDescent="0.25">
      <c r="A670">
        <v>3852</v>
      </c>
      <c r="B670" s="3">
        <v>1</v>
      </c>
      <c r="E670" s="4">
        <v>4</v>
      </c>
    </row>
    <row r="671" spans="1:5" x14ac:dyDescent="0.25">
      <c r="A671">
        <v>3853</v>
      </c>
      <c r="B671" s="3">
        <v>1</v>
      </c>
      <c r="E671" s="4">
        <v>4</v>
      </c>
    </row>
    <row r="672" spans="1:5" x14ac:dyDescent="0.25">
      <c r="A672">
        <v>3854</v>
      </c>
      <c r="B672" s="3">
        <v>1</v>
      </c>
      <c r="E672" s="4">
        <v>4</v>
      </c>
    </row>
    <row r="673" spans="1:5" x14ac:dyDescent="0.25">
      <c r="A673">
        <v>3855</v>
      </c>
      <c r="B673" s="3">
        <v>1</v>
      </c>
      <c r="E673" s="4">
        <v>4</v>
      </c>
    </row>
    <row r="674" spans="1:5" x14ac:dyDescent="0.25">
      <c r="A674">
        <v>3856</v>
      </c>
      <c r="B674" s="3">
        <v>1</v>
      </c>
      <c r="E674" s="4">
        <v>4</v>
      </c>
    </row>
    <row r="675" spans="1:5" x14ac:dyDescent="0.25">
      <c r="A675">
        <v>3857</v>
      </c>
      <c r="B675" s="3">
        <v>1</v>
      </c>
      <c r="E675" s="4">
        <v>4</v>
      </c>
    </row>
    <row r="676" spans="1:5" x14ac:dyDescent="0.25">
      <c r="A676">
        <v>3858</v>
      </c>
      <c r="B676" s="3">
        <v>1</v>
      </c>
      <c r="E676" s="4">
        <v>4</v>
      </c>
    </row>
    <row r="677" spans="1:5" x14ac:dyDescent="0.25">
      <c r="A677">
        <v>3859</v>
      </c>
      <c r="B677" s="3">
        <v>1</v>
      </c>
      <c r="E677" s="4">
        <v>4</v>
      </c>
    </row>
    <row r="678" spans="1:5" x14ac:dyDescent="0.25">
      <c r="A678">
        <v>3860</v>
      </c>
      <c r="B678" s="3">
        <v>1</v>
      </c>
      <c r="E678" s="4">
        <v>4</v>
      </c>
    </row>
    <row r="679" spans="1:5" x14ac:dyDescent="0.25">
      <c r="A679">
        <v>3861</v>
      </c>
      <c r="B679" s="3">
        <v>1</v>
      </c>
      <c r="E679" s="4">
        <v>4</v>
      </c>
    </row>
    <row r="680" spans="1:5" x14ac:dyDescent="0.25">
      <c r="A680">
        <v>3862</v>
      </c>
      <c r="B680" s="3">
        <v>1</v>
      </c>
      <c r="E680" s="4">
        <v>4</v>
      </c>
    </row>
    <row r="681" spans="1:5" x14ac:dyDescent="0.25">
      <c r="A681">
        <v>3863</v>
      </c>
      <c r="B681" s="3">
        <v>1</v>
      </c>
      <c r="E681" s="4">
        <v>4</v>
      </c>
    </row>
    <row r="682" spans="1:5" x14ac:dyDescent="0.25">
      <c r="A682">
        <v>3864</v>
      </c>
      <c r="B682" s="3">
        <v>1</v>
      </c>
      <c r="E682" s="4">
        <v>4</v>
      </c>
    </row>
    <row r="683" spans="1:5" x14ac:dyDescent="0.25">
      <c r="A683">
        <v>3865</v>
      </c>
      <c r="B683" s="3">
        <v>1</v>
      </c>
      <c r="C683" s="1">
        <v>2</v>
      </c>
      <c r="E683" s="4">
        <v>4</v>
      </c>
    </row>
    <row r="684" spans="1:5" x14ac:dyDescent="0.25">
      <c r="A684">
        <v>3866</v>
      </c>
      <c r="C684" s="1">
        <v>2</v>
      </c>
    </row>
    <row r="685" spans="1:5" x14ac:dyDescent="0.25">
      <c r="A685">
        <v>3867</v>
      </c>
      <c r="C685" s="1">
        <v>2</v>
      </c>
    </row>
    <row r="686" spans="1:5" x14ac:dyDescent="0.25">
      <c r="A686">
        <v>3868</v>
      </c>
      <c r="C686" s="1">
        <v>2</v>
      </c>
      <c r="D686" s="2">
        <v>3</v>
      </c>
    </row>
    <row r="687" spans="1:5" x14ac:dyDescent="0.25">
      <c r="A687">
        <v>3869</v>
      </c>
      <c r="C687" s="1">
        <v>2</v>
      </c>
      <c r="D687" s="2">
        <v>3</v>
      </c>
    </row>
    <row r="688" spans="1:5" x14ac:dyDescent="0.25">
      <c r="A688">
        <v>3870</v>
      </c>
      <c r="C688" s="1">
        <v>2</v>
      </c>
      <c r="D688" s="2">
        <v>3</v>
      </c>
    </row>
    <row r="689" spans="1:5" x14ac:dyDescent="0.25">
      <c r="A689">
        <v>3871</v>
      </c>
      <c r="C689" s="1">
        <v>2</v>
      </c>
      <c r="D689" s="2">
        <v>3</v>
      </c>
    </row>
    <row r="690" spans="1:5" x14ac:dyDescent="0.25">
      <c r="A690">
        <v>3872</v>
      </c>
      <c r="C690" s="1">
        <v>2</v>
      </c>
      <c r="D690" s="2">
        <v>3</v>
      </c>
    </row>
    <row r="691" spans="1:5" x14ac:dyDescent="0.25">
      <c r="A691">
        <v>3873</v>
      </c>
      <c r="C691" s="1">
        <v>2</v>
      </c>
      <c r="D691" s="2">
        <v>3</v>
      </c>
    </row>
    <row r="692" spans="1:5" x14ac:dyDescent="0.25">
      <c r="A692">
        <v>3874</v>
      </c>
      <c r="C692" s="1">
        <v>2</v>
      </c>
      <c r="D692" s="2">
        <v>3</v>
      </c>
    </row>
    <row r="693" spans="1:5" x14ac:dyDescent="0.25">
      <c r="A693">
        <v>3875</v>
      </c>
      <c r="C693" s="1">
        <v>2</v>
      </c>
      <c r="D693" s="2">
        <v>3</v>
      </c>
    </row>
    <row r="694" spans="1:5" x14ac:dyDescent="0.25">
      <c r="A694">
        <v>3876</v>
      </c>
      <c r="C694" s="1">
        <v>2</v>
      </c>
      <c r="D694" s="2">
        <v>3</v>
      </c>
    </row>
    <row r="695" spans="1:5" x14ac:dyDescent="0.25">
      <c r="A695">
        <v>3877</v>
      </c>
      <c r="C695" s="1">
        <v>2</v>
      </c>
      <c r="D695" s="2">
        <v>3</v>
      </c>
    </row>
    <row r="696" spans="1:5" x14ac:dyDescent="0.25">
      <c r="A696">
        <v>3878</v>
      </c>
      <c r="C696" s="1">
        <v>2</v>
      </c>
      <c r="D696" s="2">
        <v>3</v>
      </c>
    </row>
    <row r="697" spans="1:5" x14ac:dyDescent="0.25">
      <c r="A697">
        <v>3879</v>
      </c>
      <c r="C697" s="1">
        <v>2</v>
      </c>
      <c r="D697" s="2">
        <v>3</v>
      </c>
    </row>
    <row r="698" spans="1:5" x14ac:dyDescent="0.25">
      <c r="A698">
        <v>3880</v>
      </c>
      <c r="C698" s="1">
        <v>2</v>
      </c>
      <c r="D698" s="2">
        <v>3</v>
      </c>
    </row>
    <row r="699" spans="1:5" x14ac:dyDescent="0.25">
      <c r="A699">
        <v>3881</v>
      </c>
      <c r="C699" s="1">
        <v>2</v>
      </c>
      <c r="D699" s="2">
        <v>3</v>
      </c>
    </row>
    <row r="700" spans="1:5" x14ac:dyDescent="0.25">
      <c r="A700">
        <v>3882</v>
      </c>
      <c r="C700" s="1">
        <v>2</v>
      </c>
      <c r="D700" s="2">
        <v>3</v>
      </c>
    </row>
    <row r="701" spans="1:5" x14ac:dyDescent="0.25">
      <c r="A701">
        <v>3883</v>
      </c>
      <c r="C701" s="1">
        <v>2</v>
      </c>
      <c r="D701" s="2">
        <v>3</v>
      </c>
      <c r="E701" s="4">
        <v>4</v>
      </c>
    </row>
    <row r="702" spans="1:5" x14ac:dyDescent="0.25">
      <c r="A702">
        <v>3884</v>
      </c>
      <c r="C702" s="1">
        <v>2</v>
      </c>
      <c r="D702" s="2">
        <v>3</v>
      </c>
      <c r="E702" s="4">
        <v>4</v>
      </c>
    </row>
    <row r="703" spans="1:5" x14ac:dyDescent="0.25">
      <c r="A703">
        <v>3885</v>
      </c>
      <c r="D703" s="2">
        <v>3</v>
      </c>
      <c r="E703" s="4">
        <v>4</v>
      </c>
    </row>
    <row r="704" spans="1:5" x14ac:dyDescent="0.25">
      <c r="A704">
        <v>3886</v>
      </c>
      <c r="D704" s="2">
        <v>3</v>
      </c>
      <c r="E704" s="4">
        <v>4</v>
      </c>
    </row>
    <row r="705" spans="1:5" x14ac:dyDescent="0.25">
      <c r="A705">
        <v>3887</v>
      </c>
      <c r="E705" s="4">
        <v>4</v>
      </c>
    </row>
    <row r="706" spans="1:5" x14ac:dyDescent="0.25">
      <c r="A706">
        <v>3888</v>
      </c>
      <c r="B706" s="3">
        <v>1</v>
      </c>
      <c r="E706" s="4">
        <v>4</v>
      </c>
    </row>
    <row r="707" spans="1:5" x14ac:dyDescent="0.25">
      <c r="A707">
        <v>3889</v>
      </c>
      <c r="B707" s="3">
        <v>1</v>
      </c>
      <c r="E707" s="4">
        <v>4</v>
      </c>
    </row>
    <row r="708" spans="1:5" x14ac:dyDescent="0.25">
      <c r="A708">
        <v>3890</v>
      </c>
      <c r="B708" s="3">
        <v>1</v>
      </c>
      <c r="E708" s="4">
        <v>4</v>
      </c>
    </row>
    <row r="709" spans="1:5" x14ac:dyDescent="0.25">
      <c r="A709">
        <v>3891</v>
      </c>
      <c r="B709" s="3">
        <v>1</v>
      </c>
      <c r="E709" s="4">
        <v>4</v>
      </c>
    </row>
    <row r="710" spans="1:5" x14ac:dyDescent="0.25">
      <c r="A710">
        <v>3892</v>
      </c>
      <c r="B710" s="3">
        <v>1</v>
      </c>
      <c r="E710" s="4">
        <v>4</v>
      </c>
    </row>
    <row r="711" spans="1:5" x14ac:dyDescent="0.25">
      <c r="A711">
        <v>3893</v>
      </c>
      <c r="B711" s="3">
        <v>1</v>
      </c>
      <c r="E711" s="4">
        <v>4</v>
      </c>
    </row>
    <row r="712" spans="1:5" x14ac:dyDescent="0.25">
      <c r="A712">
        <v>3894</v>
      </c>
      <c r="B712" s="3">
        <v>1</v>
      </c>
      <c r="E712" s="4">
        <v>4</v>
      </c>
    </row>
    <row r="713" spans="1:5" x14ac:dyDescent="0.25">
      <c r="A713">
        <v>3895</v>
      </c>
      <c r="B713" s="3">
        <v>1</v>
      </c>
      <c r="E713" s="4">
        <v>4</v>
      </c>
    </row>
    <row r="714" spans="1:5" x14ac:dyDescent="0.25">
      <c r="A714">
        <v>3896</v>
      </c>
      <c r="B714" s="3">
        <v>1</v>
      </c>
      <c r="E714" s="4">
        <v>4</v>
      </c>
    </row>
    <row r="715" spans="1:5" x14ac:dyDescent="0.25">
      <c r="A715">
        <v>3897</v>
      </c>
      <c r="B715" s="3">
        <v>1</v>
      </c>
      <c r="E715" s="4">
        <v>4</v>
      </c>
    </row>
    <row r="716" spans="1:5" x14ac:dyDescent="0.25">
      <c r="A716">
        <v>3898</v>
      </c>
      <c r="B716" s="3">
        <v>1</v>
      </c>
      <c r="E716" s="4">
        <v>4</v>
      </c>
    </row>
    <row r="717" spans="1:5" x14ac:dyDescent="0.25">
      <c r="A717">
        <v>3899</v>
      </c>
      <c r="B717" s="3">
        <v>1</v>
      </c>
      <c r="E717" s="4">
        <v>4</v>
      </c>
    </row>
    <row r="718" spans="1:5" x14ac:dyDescent="0.25">
      <c r="A718">
        <v>3900</v>
      </c>
      <c r="B718" s="3">
        <v>1</v>
      </c>
      <c r="E718" s="4">
        <v>4</v>
      </c>
    </row>
    <row r="719" spans="1:5" x14ac:dyDescent="0.25">
      <c r="A719">
        <v>3901</v>
      </c>
      <c r="B719" s="3">
        <v>1</v>
      </c>
      <c r="E719" s="4">
        <v>4</v>
      </c>
    </row>
    <row r="720" spans="1:5" x14ac:dyDescent="0.25">
      <c r="A720">
        <v>3902</v>
      </c>
      <c r="B720" s="3">
        <v>1</v>
      </c>
      <c r="E720" s="4">
        <v>4</v>
      </c>
    </row>
    <row r="721" spans="1:5" x14ac:dyDescent="0.25">
      <c r="A721">
        <v>3903</v>
      </c>
      <c r="B721" s="3">
        <v>1</v>
      </c>
      <c r="E721" s="4">
        <v>4</v>
      </c>
    </row>
    <row r="722" spans="1:5" x14ac:dyDescent="0.25">
      <c r="A722">
        <v>3904</v>
      </c>
      <c r="B722" s="3">
        <v>1</v>
      </c>
      <c r="E722" s="4">
        <v>4</v>
      </c>
    </row>
    <row r="723" spans="1:5" x14ac:dyDescent="0.25">
      <c r="A723">
        <v>3905</v>
      </c>
      <c r="B723" s="3">
        <v>1</v>
      </c>
      <c r="E723" s="4">
        <v>4</v>
      </c>
    </row>
    <row r="724" spans="1:5" x14ac:dyDescent="0.25">
      <c r="A724">
        <v>3906</v>
      </c>
      <c r="B724" s="3">
        <v>1</v>
      </c>
    </row>
    <row r="725" spans="1:5" x14ac:dyDescent="0.25">
      <c r="A725">
        <v>3907</v>
      </c>
      <c r="B725" s="3">
        <v>1</v>
      </c>
    </row>
    <row r="726" spans="1:5" x14ac:dyDescent="0.25">
      <c r="A726">
        <v>3908</v>
      </c>
      <c r="C726" s="1">
        <v>2</v>
      </c>
    </row>
    <row r="727" spans="1:5" x14ac:dyDescent="0.25">
      <c r="A727">
        <v>3909</v>
      </c>
      <c r="C727" s="1">
        <v>2</v>
      </c>
      <c r="D727" s="2">
        <v>3</v>
      </c>
    </row>
    <row r="728" spans="1:5" x14ac:dyDescent="0.25">
      <c r="A728">
        <v>3910</v>
      </c>
      <c r="C728" s="1">
        <v>2</v>
      </c>
      <c r="D728" s="2">
        <v>3</v>
      </c>
    </row>
    <row r="729" spans="1:5" x14ac:dyDescent="0.25">
      <c r="A729">
        <v>3911</v>
      </c>
      <c r="C729" s="1">
        <v>2</v>
      </c>
      <c r="D729" s="2">
        <v>3</v>
      </c>
    </row>
    <row r="730" spans="1:5" x14ac:dyDescent="0.25">
      <c r="A730">
        <v>3912</v>
      </c>
      <c r="C730" s="1">
        <v>2</v>
      </c>
      <c r="D730" s="2">
        <v>3</v>
      </c>
    </row>
    <row r="731" spans="1:5" x14ac:dyDescent="0.25">
      <c r="A731">
        <v>3913</v>
      </c>
      <c r="C731" s="1">
        <v>2</v>
      </c>
      <c r="D731" s="2">
        <v>3</v>
      </c>
    </row>
    <row r="732" spans="1:5" x14ac:dyDescent="0.25">
      <c r="A732">
        <v>3914</v>
      </c>
      <c r="C732" s="1">
        <v>2</v>
      </c>
      <c r="D732" s="2">
        <v>3</v>
      </c>
    </row>
    <row r="733" spans="1:5" x14ac:dyDescent="0.25">
      <c r="A733">
        <v>3915</v>
      </c>
      <c r="C733" s="1">
        <v>2</v>
      </c>
      <c r="D733" s="2">
        <v>3</v>
      </c>
    </row>
    <row r="734" spans="1:5" x14ac:dyDescent="0.25">
      <c r="A734">
        <v>3916</v>
      </c>
      <c r="C734" s="1">
        <v>2</v>
      </c>
      <c r="D734" s="2">
        <v>3</v>
      </c>
    </row>
    <row r="735" spans="1:5" x14ac:dyDescent="0.25">
      <c r="A735">
        <v>3917</v>
      </c>
      <c r="C735" s="1">
        <v>2</v>
      </c>
      <c r="D735" s="2">
        <v>3</v>
      </c>
    </row>
    <row r="736" spans="1:5" x14ac:dyDescent="0.25">
      <c r="A736">
        <v>3918</v>
      </c>
      <c r="C736" s="1">
        <v>2</v>
      </c>
      <c r="D736" s="2">
        <v>3</v>
      </c>
    </row>
    <row r="737" spans="1:5" x14ac:dyDescent="0.25">
      <c r="A737">
        <v>3919</v>
      </c>
      <c r="C737" s="1">
        <v>2</v>
      </c>
      <c r="D737" s="2">
        <v>3</v>
      </c>
    </row>
    <row r="738" spans="1:5" x14ac:dyDescent="0.25">
      <c r="A738">
        <v>3920</v>
      </c>
      <c r="C738" s="1">
        <v>2</v>
      </c>
      <c r="D738" s="2">
        <v>3</v>
      </c>
    </row>
    <row r="739" spans="1:5" x14ac:dyDescent="0.25">
      <c r="A739">
        <v>3921</v>
      </c>
      <c r="C739" s="1">
        <v>2</v>
      </c>
      <c r="D739" s="2">
        <v>3</v>
      </c>
    </row>
    <row r="740" spans="1:5" x14ac:dyDescent="0.25">
      <c r="A740">
        <v>3922</v>
      </c>
      <c r="C740" s="1">
        <v>2</v>
      </c>
      <c r="D740" s="2">
        <v>3</v>
      </c>
    </row>
    <row r="741" spans="1:5" x14ac:dyDescent="0.25">
      <c r="A741">
        <v>3923</v>
      </c>
      <c r="C741" s="1">
        <v>2</v>
      </c>
      <c r="D741" s="2">
        <v>3</v>
      </c>
    </row>
    <row r="742" spans="1:5" x14ac:dyDescent="0.25">
      <c r="A742">
        <v>3924</v>
      </c>
      <c r="C742" s="1">
        <v>2</v>
      </c>
      <c r="D742" s="2">
        <v>3</v>
      </c>
    </row>
    <row r="743" spans="1:5" x14ac:dyDescent="0.25">
      <c r="A743">
        <v>3925</v>
      </c>
      <c r="C743" s="1">
        <v>2</v>
      </c>
      <c r="D743" s="2">
        <v>3</v>
      </c>
      <c r="E743" s="4">
        <v>4</v>
      </c>
    </row>
    <row r="744" spans="1:5" x14ac:dyDescent="0.25">
      <c r="A744">
        <v>3926</v>
      </c>
      <c r="C744" s="1">
        <v>2</v>
      </c>
      <c r="D744" s="2">
        <v>3</v>
      </c>
      <c r="E744" s="4">
        <v>4</v>
      </c>
    </row>
    <row r="745" spans="1:5" x14ac:dyDescent="0.25">
      <c r="A745">
        <v>3927</v>
      </c>
      <c r="D745" s="2">
        <v>3</v>
      </c>
      <c r="E745" s="4">
        <v>4</v>
      </c>
    </row>
    <row r="746" spans="1:5" x14ac:dyDescent="0.25">
      <c r="A746">
        <v>3928</v>
      </c>
      <c r="E746" s="4">
        <v>4</v>
      </c>
    </row>
    <row r="747" spans="1:5" x14ac:dyDescent="0.25">
      <c r="A747">
        <v>3929</v>
      </c>
      <c r="E747" s="4">
        <v>4</v>
      </c>
    </row>
    <row r="748" spans="1:5" x14ac:dyDescent="0.25">
      <c r="A748">
        <v>3930</v>
      </c>
      <c r="B748" s="3">
        <v>1</v>
      </c>
      <c r="E748" s="4">
        <v>4</v>
      </c>
    </row>
    <row r="749" spans="1:5" x14ac:dyDescent="0.25">
      <c r="A749">
        <v>3931</v>
      </c>
      <c r="B749" s="3">
        <v>1</v>
      </c>
      <c r="E749" s="4">
        <v>4</v>
      </c>
    </row>
    <row r="750" spans="1:5" x14ac:dyDescent="0.25">
      <c r="A750">
        <v>3932</v>
      </c>
      <c r="B750" s="3">
        <v>1</v>
      </c>
      <c r="E750" s="4">
        <v>4</v>
      </c>
    </row>
    <row r="751" spans="1:5" x14ac:dyDescent="0.25">
      <c r="A751">
        <v>3933</v>
      </c>
      <c r="B751" s="3">
        <v>1</v>
      </c>
      <c r="E751" s="4">
        <v>4</v>
      </c>
    </row>
    <row r="752" spans="1:5" x14ac:dyDescent="0.25">
      <c r="A752">
        <v>3934</v>
      </c>
      <c r="B752" s="3">
        <v>1</v>
      </c>
      <c r="E752" s="4">
        <v>4</v>
      </c>
    </row>
    <row r="753" spans="1:5" x14ac:dyDescent="0.25">
      <c r="A753">
        <v>3935</v>
      </c>
      <c r="B753" s="3">
        <v>1</v>
      </c>
      <c r="E753" s="4">
        <v>4</v>
      </c>
    </row>
    <row r="754" spans="1:5" x14ac:dyDescent="0.25">
      <c r="A754">
        <v>3936</v>
      </c>
      <c r="B754" s="3">
        <v>1</v>
      </c>
      <c r="E754" s="4">
        <v>4</v>
      </c>
    </row>
    <row r="755" spans="1:5" x14ac:dyDescent="0.25">
      <c r="A755">
        <v>3937</v>
      </c>
      <c r="B755" s="3">
        <v>1</v>
      </c>
      <c r="E755" s="4">
        <v>4</v>
      </c>
    </row>
    <row r="756" spans="1:5" x14ac:dyDescent="0.25">
      <c r="A756">
        <v>3938</v>
      </c>
      <c r="B756" s="3">
        <v>1</v>
      </c>
      <c r="E756" s="4">
        <v>4</v>
      </c>
    </row>
    <row r="757" spans="1:5" x14ac:dyDescent="0.25">
      <c r="A757">
        <v>3939</v>
      </c>
      <c r="B757" s="3">
        <v>1</v>
      </c>
      <c r="E757" s="4">
        <v>4</v>
      </c>
    </row>
    <row r="758" spans="1:5" x14ac:dyDescent="0.25">
      <c r="A758">
        <v>3940</v>
      </c>
      <c r="B758" s="3">
        <v>1</v>
      </c>
      <c r="E758" s="4">
        <v>4</v>
      </c>
    </row>
    <row r="759" spans="1:5" x14ac:dyDescent="0.25">
      <c r="A759">
        <v>3941</v>
      </c>
      <c r="B759" s="3">
        <v>1</v>
      </c>
      <c r="E759" s="4">
        <v>4</v>
      </c>
    </row>
    <row r="760" spans="1:5" x14ac:dyDescent="0.25">
      <c r="A760">
        <v>3942</v>
      </c>
      <c r="B760" s="3">
        <v>1</v>
      </c>
      <c r="E760" s="4">
        <v>4</v>
      </c>
    </row>
    <row r="761" spans="1:5" x14ac:dyDescent="0.25">
      <c r="A761">
        <v>3943</v>
      </c>
      <c r="B761" s="3">
        <v>1</v>
      </c>
      <c r="E761" s="4">
        <v>4</v>
      </c>
    </row>
    <row r="762" spans="1:5" x14ac:dyDescent="0.25">
      <c r="A762">
        <v>3944</v>
      </c>
      <c r="B762" s="3">
        <v>1</v>
      </c>
      <c r="E762" s="4">
        <v>4</v>
      </c>
    </row>
    <row r="763" spans="1:5" x14ac:dyDescent="0.25">
      <c r="A763">
        <v>3945</v>
      </c>
      <c r="B763" s="3">
        <v>1</v>
      </c>
      <c r="E763" s="4">
        <v>4</v>
      </c>
    </row>
    <row r="764" spans="1:5" x14ac:dyDescent="0.25">
      <c r="A764">
        <v>3946</v>
      </c>
      <c r="B764" s="3">
        <v>1</v>
      </c>
      <c r="E764" s="4">
        <v>4</v>
      </c>
    </row>
    <row r="765" spans="1:5" x14ac:dyDescent="0.25">
      <c r="A765">
        <v>3947</v>
      </c>
      <c r="B765" s="3">
        <v>1</v>
      </c>
    </row>
    <row r="766" spans="1:5" x14ac:dyDescent="0.25">
      <c r="A766">
        <v>3948</v>
      </c>
      <c r="B766" s="3">
        <v>1</v>
      </c>
    </row>
    <row r="767" spans="1:5" x14ac:dyDescent="0.25">
      <c r="A767">
        <v>3949</v>
      </c>
      <c r="B767" s="3">
        <v>1</v>
      </c>
    </row>
    <row r="768" spans="1:5" x14ac:dyDescent="0.25">
      <c r="A768">
        <v>3950</v>
      </c>
      <c r="C768" s="1">
        <v>2</v>
      </c>
      <c r="D768" s="2">
        <v>3</v>
      </c>
    </row>
    <row r="769" spans="1:4" x14ac:dyDescent="0.25">
      <c r="A769">
        <v>3951</v>
      </c>
      <c r="C769" s="1">
        <v>2</v>
      </c>
      <c r="D769" s="2">
        <v>3</v>
      </c>
    </row>
    <row r="770" spans="1:4" x14ac:dyDescent="0.25">
      <c r="A770">
        <v>3952</v>
      </c>
      <c r="C770" s="1">
        <v>2</v>
      </c>
      <c r="D770" s="2">
        <v>3</v>
      </c>
    </row>
    <row r="771" spans="1:4" x14ac:dyDescent="0.25">
      <c r="A771">
        <v>3953</v>
      </c>
      <c r="C771" s="1">
        <v>2</v>
      </c>
      <c r="D771" s="2">
        <v>3</v>
      </c>
    </row>
    <row r="772" spans="1:4" x14ac:dyDescent="0.25">
      <c r="A772">
        <v>3954</v>
      </c>
      <c r="C772" s="1">
        <v>2</v>
      </c>
      <c r="D772" s="2">
        <v>3</v>
      </c>
    </row>
    <row r="773" spans="1:4" x14ac:dyDescent="0.25">
      <c r="A773">
        <v>3955</v>
      </c>
      <c r="C773" s="1">
        <v>2</v>
      </c>
      <c r="D773" s="2">
        <v>3</v>
      </c>
    </row>
    <row r="774" spans="1:4" x14ac:dyDescent="0.25">
      <c r="A774">
        <v>3956</v>
      </c>
      <c r="C774" s="1">
        <v>2</v>
      </c>
      <c r="D774" s="2">
        <v>3</v>
      </c>
    </row>
    <row r="775" spans="1:4" x14ac:dyDescent="0.25">
      <c r="A775">
        <v>3957</v>
      </c>
      <c r="C775" s="1">
        <v>2</v>
      </c>
      <c r="D775" s="2">
        <v>3</v>
      </c>
    </row>
    <row r="776" spans="1:4" x14ac:dyDescent="0.25">
      <c r="A776">
        <v>3958</v>
      </c>
      <c r="C776" s="1">
        <v>2</v>
      </c>
      <c r="D776" s="2">
        <v>3</v>
      </c>
    </row>
    <row r="777" spans="1:4" x14ac:dyDescent="0.25">
      <c r="A777">
        <v>3959</v>
      </c>
      <c r="C777" s="1">
        <v>2</v>
      </c>
      <c r="D777" s="2">
        <v>3</v>
      </c>
    </row>
    <row r="778" spans="1:4" x14ac:dyDescent="0.25">
      <c r="A778">
        <v>3960</v>
      </c>
      <c r="C778" s="1">
        <v>2</v>
      </c>
      <c r="D778" s="2">
        <v>3</v>
      </c>
    </row>
    <row r="779" spans="1:4" x14ac:dyDescent="0.25">
      <c r="A779">
        <v>3961</v>
      </c>
      <c r="C779" s="1">
        <v>2</v>
      </c>
      <c r="D779" s="2">
        <v>3</v>
      </c>
    </row>
    <row r="780" spans="1:4" x14ac:dyDescent="0.25">
      <c r="A780">
        <v>3962</v>
      </c>
      <c r="C780" s="1">
        <v>2</v>
      </c>
      <c r="D780" s="2">
        <v>3</v>
      </c>
    </row>
    <row r="781" spans="1:4" x14ac:dyDescent="0.25">
      <c r="A781">
        <v>3963</v>
      </c>
      <c r="C781" s="1">
        <v>2</v>
      </c>
      <c r="D781" s="2">
        <v>3</v>
      </c>
    </row>
    <row r="782" spans="1:4" x14ac:dyDescent="0.25">
      <c r="A782">
        <v>3964</v>
      </c>
      <c r="C782" s="1">
        <v>2</v>
      </c>
      <c r="D782" s="2">
        <v>3</v>
      </c>
    </row>
    <row r="783" spans="1:4" x14ac:dyDescent="0.25">
      <c r="A783">
        <v>3965</v>
      </c>
      <c r="C783" s="1">
        <v>2</v>
      </c>
      <c r="D783" s="2">
        <v>3</v>
      </c>
    </row>
    <row r="784" spans="1:4" x14ac:dyDescent="0.25">
      <c r="A784">
        <v>3966</v>
      </c>
      <c r="C784" s="1">
        <v>2</v>
      </c>
      <c r="D784" s="2">
        <v>3</v>
      </c>
    </row>
    <row r="785" spans="1:5" x14ac:dyDescent="0.25">
      <c r="A785">
        <v>3967</v>
      </c>
      <c r="C785" s="1">
        <v>2</v>
      </c>
      <c r="D785" s="2">
        <v>3</v>
      </c>
    </row>
    <row r="786" spans="1:5" x14ac:dyDescent="0.25">
      <c r="A786">
        <v>3968</v>
      </c>
      <c r="C786" s="1">
        <v>2</v>
      </c>
      <c r="D786" s="2">
        <v>3</v>
      </c>
    </row>
    <row r="787" spans="1:5" x14ac:dyDescent="0.25">
      <c r="A787">
        <v>3969</v>
      </c>
      <c r="B787" s="3">
        <v>1</v>
      </c>
      <c r="E787" s="4">
        <v>4</v>
      </c>
    </row>
    <row r="788" spans="1:5" x14ac:dyDescent="0.25">
      <c r="A788">
        <v>3970</v>
      </c>
      <c r="B788" s="3">
        <v>1</v>
      </c>
      <c r="E788" s="4">
        <v>4</v>
      </c>
    </row>
    <row r="789" spans="1:5" x14ac:dyDescent="0.25">
      <c r="A789">
        <v>3971</v>
      </c>
      <c r="B789" s="3">
        <v>1</v>
      </c>
      <c r="E789" s="4">
        <v>4</v>
      </c>
    </row>
    <row r="790" spans="1:5" x14ac:dyDescent="0.25">
      <c r="A790">
        <v>3972</v>
      </c>
      <c r="B790" s="3">
        <v>1</v>
      </c>
      <c r="E790" s="4">
        <v>4</v>
      </c>
    </row>
    <row r="791" spans="1:5" x14ac:dyDescent="0.25">
      <c r="A791">
        <v>3973</v>
      </c>
      <c r="B791" s="3">
        <v>1</v>
      </c>
      <c r="E791" s="4">
        <v>4</v>
      </c>
    </row>
    <row r="792" spans="1:5" x14ac:dyDescent="0.25">
      <c r="A792">
        <v>3974</v>
      </c>
      <c r="B792" s="3">
        <v>1</v>
      </c>
      <c r="E792" s="4">
        <v>4</v>
      </c>
    </row>
    <row r="793" spans="1:5" x14ac:dyDescent="0.25">
      <c r="A793">
        <v>3975</v>
      </c>
      <c r="B793" s="3">
        <v>1</v>
      </c>
      <c r="E793" s="4">
        <v>4</v>
      </c>
    </row>
    <row r="794" spans="1:5" x14ac:dyDescent="0.25">
      <c r="A794">
        <v>3976</v>
      </c>
      <c r="B794" s="3">
        <v>1</v>
      </c>
      <c r="E794" s="4">
        <v>4</v>
      </c>
    </row>
    <row r="795" spans="1:5" x14ac:dyDescent="0.25">
      <c r="A795">
        <v>3977</v>
      </c>
      <c r="B795" s="3">
        <v>1</v>
      </c>
      <c r="E795" s="4">
        <v>4</v>
      </c>
    </row>
    <row r="796" spans="1:5" x14ac:dyDescent="0.25">
      <c r="A796">
        <v>3978</v>
      </c>
      <c r="B796" s="3">
        <v>1</v>
      </c>
      <c r="E796" s="4">
        <v>4</v>
      </c>
    </row>
    <row r="797" spans="1:5" x14ac:dyDescent="0.25">
      <c r="A797">
        <v>3979</v>
      </c>
      <c r="B797" s="3">
        <v>1</v>
      </c>
      <c r="E797" s="4">
        <v>4</v>
      </c>
    </row>
    <row r="798" spans="1:5" x14ac:dyDescent="0.25">
      <c r="A798">
        <v>3980</v>
      </c>
      <c r="B798" s="3">
        <v>1</v>
      </c>
      <c r="E798" s="4">
        <v>4</v>
      </c>
    </row>
    <row r="799" spans="1:5" x14ac:dyDescent="0.25">
      <c r="A799">
        <v>3981</v>
      </c>
      <c r="B799" s="3">
        <v>1</v>
      </c>
      <c r="E799" s="4">
        <v>4</v>
      </c>
    </row>
    <row r="800" spans="1:5" x14ac:dyDescent="0.25">
      <c r="A800">
        <v>3982</v>
      </c>
      <c r="B800" s="3">
        <v>1</v>
      </c>
      <c r="E800" s="4">
        <v>4</v>
      </c>
    </row>
    <row r="801" spans="1:5" x14ac:dyDescent="0.25">
      <c r="A801">
        <v>3983</v>
      </c>
      <c r="B801" s="3">
        <v>1</v>
      </c>
      <c r="E801" s="4">
        <v>4</v>
      </c>
    </row>
    <row r="802" spans="1:5" x14ac:dyDescent="0.25">
      <c r="A802">
        <v>3984</v>
      </c>
      <c r="B802" s="3">
        <v>1</v>
      </c>
      <c r="E802" s="4">
        <v>4</v>
      </c>
    </row>
    <row r="803" spans="1:5" x14ac:dyDescent="0.25">
      <c r="A803">
        <v>3985</v>
      </c>
      <c r="B803" s="3">
        <v>1</v>
      </c>
      <c r="E803" s="4">
        <v>4</v>
      </c>
    </row>
    <row r="804" spans="1:5" x14ac:dyDescent="0.25">
      <c r="A804">
        <v>3986</v>
      </c>
      <c r="B804" s="3">
        <v>1</v>
      </c>
      <c r="E804" s="4">
        <v>4</v>
      </c>
    </row>
    <row r="805" spans="1:5" x14ac:dyDescent="0.25">
      <c r="A805">
        <v>3987</v>
      </c>
      <c r="B805" s="3">
        <v>1</v>
      </c>
      <c r="E805" s="4">
        <v>4</v>
      </c>
    </row>
    <row r="806" spans="1:5" x14ac:dyDescent="0.25">
      <c r="A806">
        <v>3988</v>
      </c>
      <c r="B806" s="3">
        <v>1</v>
      </c>
      <c r="E806" s="4">
        <v>4</v>
      </c>
    </row>
    <row r="807" spans="1:5" x14ac:dyDescent="0.25">
      <c r="A807">
        <v>3989</v>
      </c>
      <c r="E807" s="4">
        <v>4</v>
      </c>
    </row>
    <row r="808" spans="1:5" x14ac:dyDescent="0.25">
      <c r="A808">
        <v>3990</v>
      </c>
      <c r="E808" s="4">
        <v>4</v>
      </c>
    </row>
    <row r="809" spans="1:5" x14ac:dyDescent="0.25">
      <c r="A809">
        <v>3991</v>
      </c>
      <c r="D809" s="2">
        <v>3</v>
      </c>
    </row>
    <row r="810" spans="1:5" x14ac:dyDescent="0.25">
      <c r="A810">
        <v>3992</v>
      </c>
      <c r="C810" s="1">
        <v>2</v>
      </c>
      <c r="D810" s="2">
        <v>3</v>
      </c>
    </row>
    <row r="811" spans="1:5" x14ac:dyDescent="0.25">
      <c r="A811">
        <v>3993</v>
      </c>
      <c r="C811" s="1">
        <v>2</v>
      </c>
      <c r="D811" s="2">
        <v>3</v>
      </c>
    </row>
    <row r="812" spans="1:5" x14ac:dyDescent="0.25">
      <c r="A812">
        <v>3994</v>
      </c>
      <c r="C812" s="1">
        <v>2</v>
      </c>
      <c r="D812" s="2">
        <v>3</v>
      </c>
    </row>
    <row r="813" spans="1:5" x14ac:dyDescent="0.25">
      <c r="A813">
        <v>3995</v>
      </c>
      <c r="C813" s="1">
        <v>2</v>
      </c>
      <c r="D813" s="2">
        <v>3</v>
      </c>
    </row>
    <row r="814" spans="1:5" x14ac:dyDescent="0.25">
      <c r="A814">
        <v>3996</v>
      </c>
      <c r="C814" s="1">
        <v>2</v>
      </c>
      <c r="D814" s="2">
        <v>3</v>
      </c>
    </row>
    <row r="815" spans="1:5" x14ac:dyDescent="0.25">
      <c r="A815">
        <v>3997</v>
      </c>
      <c r="C815" s="1">
        <v>2</v>
      </c>
      <c r="D815" s="2">
        <v>3</v>
      </c>
    </row>
    <row r="816" spans="1:5" x14ac:dyDescent="0.25">
      <c r="A816">
        <v>3998</v>
      </c>
      <c r="C816" s="1">
        <v>2</v>
      </c>
      <c r="D816" s="2">
        <v>3</v>
      </c>
    </row>
    <row r="817" spans="1:5" x14ac:dyDescent="0.25">
      <c r="A817">
        <v>3999</v>
      </c>
      <c r="C817" s="1">
        <v>2</v>
      </c>
      <c r="D817" s="2">
        <v>3</v>
      </c>
    </row>
    <row r="818" spans="1:5" x14ac:dyDescent="0.25">
      <c r="A818">
        <v>4000</v>
      </c>
      <c r="C818" s="1">
        <v>2</v>
      </c>
      <c r="D818" s="2">
        <v>3</v>
      </c>
    </row>
    <row r="819" spans="1:5" x14ac:dyDescent="0.25">
      <c r="A819">
        <v>4001</v>
      </c>
      <c r="C819" s="1">
        <v>2</v>
      </c>
      <c r="D819" s="2">
        <v>3</v>
      </c>
    </row>
    <row r="820" spans="1:5" x14ac:dyDescent="0.25">
      <c r="A820">
        <v>4002</v>
      </c>
      <c r="C820" s="1">
        <v>2</v>
      </c>
      <c r="D820" s="2">
        <v>3</v>
      </c>
    </row>
    <row r="821" spans="1:5" x14ac:dyDescent="0.25">
      <c r="A821">
        <v>4003</v>
      </c>
      <c r="C821" s="1">
        <v>2</v>
      </c>
      <c r="D821" s="2">
        <v>3</v>
      </c>
    </row>
    <row r="822" spans="1:5" x14ac:dyDescent="0.25">
      <c r="A822">
        <v>4004</v>
      </c>
      <c r="C822" s="1">
        <v>2</v>
      </c>
      <c r="D822" s="2">
        <v>3</v>
      </c>
    </row>
    <row r="823" spans="1:5" x14ac:dyDescent="0.25">
      <c r="A823">
        <v>4005</v>
      </c>
      <c r="C823" s="1">
        <v>2</v>
      </c>
      <c r="D823" s="2">
        <v>3</v>
      </c>
    </row>
    <row r="824" spans="1:5" x14ac:dyDescent="0.25">
      <c r="A824">
        <v>4006</v>
      </c>
      <c r="C824" s="1">
        <v>2</v>
      </c>
      <c r="D824" s="2">
        <v>3</v>
      </c>
    </row>
    <row r="825" spans="1:5" x14ac:dyDescent="0.25">
      <c r="A825">
        <v>4007</v>
      </c>
      <c r="C825" s="1">
        <v>2</v>
      </c>
      <c r="D825" s="2">
        <v>3</v>
      </c>
    </row>
    <row r="826" spans="1:5" x14ac:dyDescent="0.25">
      <c r="A826">
        <v>4008</v>
      </c>
      <c r="C826" s="1">
        <v>2</v>
      </c>
      <c r="D826" s="2">
        <v>3</v>
      </c>
    </row>
    <row r="827" spans="1:5" x14ac:dyDescent="0.25">
      <c r="A827">
        <v>4009</v>
      </c>
      <c r="C827" s="1">
        <v>2</v>
      </c>
      <c r="D827" s="2">
        <v>3</v>
      </c>
    </row>
    <row r="828" spans="1:5" x14ac:dyDescent="0.25">
      <c r="A828">
        <v>4010</v>
      </c>
      <c r="B828" s="3">
        <v>1</v>
      </c>
      <c r="C828" s="1">
        <v>2</v>
      </c>
    </row>
    <row r="829" spans="1:5" x14ac:dyDescent="0.25">
      <c r="A829">
        <v>4011</v>
      </c>
      <c r="B829" s="3">
        <v>1</v>
      </c>
      <c r="C829" s="1">
        <v>2</v>
      </c>
      <c r="E829" s="4">
        <v>4</v>
      </c>
    </row>
    <row r="830" spans="1:5" x14ac:dyDescent="0.25">
      <c r="A830">
        <v>4012</v>
      </c>
      <c r="B830" s="3">
        <v>1</v>
      </c>
      <c r="E830" s="4">
        <v>4</v>
      </c>
    </row>
    <row r="831" spans="1:5" x14ac:dyDescent="0.25">
      <c r="A831">
        <v>4013</v>
      </c>
      <c r="B831" s="3">
        <v>1</v>
      </c>
      <c r="E831" s="4">
        <v>4</v>
      </c>
    </row>
    <row r="832" spans="1:5" x14ac:dyDescent="0.25">
      <c r="A832">
        <v>4014</v>
      </c>
      <c r="B832" s="3">
        <v>1</v>
      </c>
      <c r="E832" s="4">
        <v>4</v>
      </c>
    </row>
    <row r="833" spans="1:5" x14ac:dyDescent="0.25">
      <c r="A833">
        <v>4015</v>
      </c>
      <c r="B833" s="3">
        <v>1</v>
      </c>
      <c r="E833" s="4">
        <v>4</v>
      </c>
    </row>
    <row r="834" spans="1:5" x14ac:dyDescent="0.25">
      <c r="A834">
        <v>4016</v>
      </c>
      <c r="B834" s="3">
        <v>1</v>
      </c>
      <c r="E834" s="4">
        <v>4</v>
      </c>
    </row>
    <row r="835" spans="1:5" x14ac:dyDescent="0.25">
      <c r="A835">
        <v>4017</v>
      </c>
      <c r="B835" s="3">
        <v>1</v>
      </c>
      <c r="E835" s="4">
        <v>4</v>
      </c>
    </row>
    <row r="836" spans="1:5" x14ac:dyDescent="0.25">
      <c r="A836">
        <v>4018</v>
      </c>
      <c r="B836" s="3">
        <v>1</v>
      </c>
      <c r="E836" s="4">
        <v>4</v>
      </c>
    </row>
    <row r="837" spans="1:5" x14ac:dyDescent="0.25">
      <c r="A837">
        <v>4019</v>
      </c>
      <c r="B837" s="3">
        <v>1</v>
      </c>
      <c r="E837" s="4">
        <v>4</v>
      </c>
    </row>
    <row r="838" spans="1:5" x14ac:dyDescent="0.25">
      <c r="A838">
        <v>4020</v>
      </c>
      <c r="B838" s="3">
        <v>1</v>
      </c>
      <c r="E838" s="4">
        <v>4</v>
      </c>
    </row>
    <row r="839" spans="1:5" x14ac:dyDescent="0.25">
      <c r="A839">
        <v>4021</v>
      </c>
      <c r="B839" s="3">
        <v>1</v>
      </c>
      <c r="E839" s="4">
        <v>4</v>
      </c>
    </row>
    <row r="840" spans="1:5" x14ac:dyDescent="0.25">
      <c r="A840">
        <v>4022</v>
      </c>
      <c r="B840" s="3">
        <v>1</v>
      </c>
      <c r="E840" s="4">
        <v>4</v>
      </c>
    </row>
    <row r="841" spans="1:5" x14ac:dyDescent="0.25">
      <c r="A841">
        <v>4023</v>
      </c>
      <c r="B841" s="3">
        <v>1</v>
      </c>
      <c r="E841" s="4">
        <v>4</v>
      </c>
    </row>
    <row r="842" spans="1:5" x14ac:dyDescent="0.25">
      <c r="A842">
        <v>4024</v>
      </c>
      <c r="B842" s="3">
        <v>1</v>
      </c>
      <c r="E842" s="4">
        <v>4</v>
      </c>
    </row>
    <row r="843" spans="1:5" x14ac:dyDescent="0.25">
      <c r="A843">
        <v>4025</v>
      </c>
      <c r="B843" s="3">
        <v>1</v>
      </c>
      <c r="E843" s="4">
        <v>4</v>
      </c>
    </row>
    <row r="844" spans="1:5" x14ac:dyDescent="0.25">
      <c r="A844">
        <v>4026</v>
      </c>
      <c r="B844" s="3">
        <v>1</v>
      </c>
      <c r="E844" s="4">
        <v>4</v>
      </c>
    </row>
    <row r="845" spans="1:5" x14ac:dyDescent="0.25">
      <c r="A845">
        <v>4027</v>
      </c>
      <c r="B845" s="3">
        <v>1</v>
      </c>
      <c r="E845" s="4">
        <v>4</v>
      </c>
    </row>
    <row r="846" spans="1:5" x14ac:dyDescent="0.25">
      <c r="A846">
        <v>4028</v>
      </c>
      <c r="B846" s="3">
        <v>1</v>
      </c>
      <c r="E846" s="4">
        <v>4</v>
      </c>
    </row>
    <row r="847" spans="1:5" x14ac:dyDescent="0.25">
      <c r="A847">
        <v>4029</v>
      </c>
      <c r="B847" s="3">
        <v>1</v>
      </c>
      <c r="E847" s="4">
        <v>4</v>
      </c>
    </row>
    <row r="848" spans="1:5" x14ac:dyDescent="0.25">
      <c r="A848">
        <v>4030</v>
      </c>
      <c r="B848" s="3">
        <v>1</v>
      </c>
      <c r="E848" s="4">
        <v>4</v>
      </c>
    </row>
    <row r="849" spans="1:5" x14ac:dyDescent="0.25">
      <c r="A849">
        <v>4031</v>
      </c>
      <c r="B849" s="3">
        <v>1</v>
      </c>
      <c r="E849" s="4">
        <v>4</v>
      </c>
    </row>
    <row r="850" spans="1:5" x14ac:dyDescent="0.25">
      <c r="A850">
        <v>4032</v>
      </c>
      <c r="D850" s="2">
        <v>3</v>
      </c>
      <c r="E850" s="4">
        <v>4</v>
      </c>
    </row>
    <row r="851" spans="1:5" x14ac:dyDescent="0.25">
      <c r="A851">
        <v>4033</v>
      </c>
      <c r="D851" s="2">
        <v>3</v>
      </c>
    </row>
    <row r="852" spans="1:5" x14ac:dyDescent="0.25">
      <c r="A852">
        <v>4034</v>
      </c>
      <c r="C852" s="1">
        <v>2</v>
      </c>
      <c r="D852" s="2">
        <v>3</v>
      </c>
    </row>
    <row r="853" spans="1:5" x14ac:dyDescent="0.25">
      <c r="A853">
        <v>4035</v>
      </c>
      <c r="C853" s="1">
        <v>2</v>
      </c>
      <c r="D853" s="2">
        <v>3</v>
      </c>
    </row>
    <row r="854" spans="1:5" x14ac:dyDescent="0.25">
      <c r="A854">
        <v>4036</v>
      </c>
      <c r="C854" s="1">
        <v>2</v>
      </c>
      <c r="D854" s="2">
        <v>3</v>
      </c>
    </row>
    <row r="855" spans="1:5" x14ac:dyDescent="0.25">
      <c r="A855">
        <v>4037</v>
      </c>
      <c r="C855" s="1">
        <v>2</v>
      </c>
      <c r="D855" s="2">
        <v>3</v>
      </c>
    </row>
    <row r="856" spans="1:5" x14ac:dyDescent="0.25">
      <c r="A856">
        <v>4038</v>
      </c>
      <c r="C856" s="1">
        <v>2</v>
      </c>
      <c r="D856" s="2">
        <v>3</v>
      </c>
    </row>
    <row r="857" spans="1:5" x14ac:dyDescent="0.25">
      <c r="A857">
        <v>4039</v>
      </c>
      <c r="C857" s="1">
        <v>2</v>
      </c>
      <c r="D857" s="2">
        <v>3</v>
      </c>
    </row>
    <row r="858" spans="1:5" x14ac:dyDescent="0.25">
      <c r="A858">
        <v>4040</v>
      </c>
      <c r="C858" s="1">
        <v>2</v>
      </c>
      <c r="D858" s="2">
        <v>3</v>
      </c>
    </row>
    <row r="859" spans="1:5" x14ac:dyDescent="0.25">
      <c r="A859">
        <v>4041</v>
      </c>
      <c r="C859" s="1">
        <v>2</v>
      </c>
      <c r="D859" s="2">
        <v>3</v>
      </c>
    </row>
    <row r="860" spans="1:5" x14ac:dyDescent="0.25">
      <c r="A860">
        <v>4042</v>
      </c>
      <c r="C860" s="1">
        <v>2</v>
      </c>
      <c r="D860" s="2">
        <v>3</v>
      </c>
    </row>
    <row r="861" spans="1:5" x14ac:dyDescent="0.25">
      <c r="A861">
        <v>4043</v>
      </c>
      <c r="C861" s="1">
        <v>2</v>
      </c>
      <c r="D861" s="2">
        <v>3</v>
      </c>
    </row>
    <row r="862" spans="1:5" x14ac:dyDescent="0.25">
      <c r="A862">
        <v>4044</v>
      </c>
      <c r="C862" s="1">
        <v>2</v>
      </c>
      <c r="D862" s="2">
        <v>3</v>
      </c>
    </row>
    <row r="863" spans="1:5" x14ac:dyDescent="0.25">
      <c r="A863">
        <v>4045</v>
      </c>
      <c r="C863" s="1">
        <v>2</v>
      </c>
      <c r="D863" s="2">
        <v>3</v>
      </c>
    </row>
    <row r="864" spans="1:5" x14ac:dyDescent="0.25">
      <c r="A864">
        <v>4046</v>
      </c>
      <c r="C864" s="1">
        <v>2</v>
      </c>
      <c r="D864" s="2">
        <v>3</v>
      </c>
    </row>
    <row r="865" spans="1:5" x14ac:dyDescent="0.25">
      <c r="A865">
        <v>4047</v>
      </c>
      <c r="C865" s="1">
        <v>2</v>
      </c>
      <c r="D865" s="2">
        <v>3</v>
      </c>
    </row>
    <row r="866" spans="1:5" x14ac:dyDescent="0.25">
      <c r="A866">
        <v>4048</v>
      </c>
      <c r="C866" s="1">
        <v>2</v>
      </c>
      <c r="D866" s="2">
        <v>3</v>
      </c>
    </row>
    <row r="867" spans="1:5" x14ac:dyDescent="0.25">
      <c r="A867">
        <v>4049</v>
      </c>
      <c r="C867" s="1">
        <v>2</v>
      </c>
      <c r="D867" s="2">
        <v>3</v>
      </c>
    </row>
    <row r="868" spans="1:5" x14ac:dyDescent="0.25">
      <c r="A868">
        <v>4050</v>
      </c>
      <c r="C868" s="1">
        <v>2</v>
      </c>
      <c r="D868" s="2">
        <v>3</v>
      </c>
    </row>
    <row r="869" spans="1:5" x14ac:dyDescent="0.25">
      <c r="A869">
        <v>4051</v>
      </c>
      <c r="C869" s="1">
        <v>2</v>
      </c>
      <c r="D869" s="2">
        <v>3</v>
      </c>
    </row>
    <row r="870" spans="1:5" x14ac:dyDescent="0.25">
      <c r="A870">
        <v>4052</v>
      </c>
      <c r="C870" s="1">
        <v>2</v>
      </c>
      <c r="D870" s="2">
        <v>3</v>
      </c>
    </row>
    <row r="871" spans="1:5" x14ac:dyDescent="0.25">
      <c r="A871">
        <v>4053</v>
      </c>
      <c r="B871" s="3">
        <v>1</v>
      </c>
      <c r="C871" s="1">
        <v>2</v>
      </c>
    </row>
    <row r="872" spans="1:5" x14ac:dyDescent="0.25">
      <c r="A872">
        <v>4054</v>
      </c>
      <c r="B872" s="3">
        <v>1</v>
      </c>
      <c r="E872" s="4">
        <v>4</v>
      </c>
    </row>
    <row r="873" spans="1:5" x14ac:dyDescent="0.25">
      <c r="A873">
        <v>4055</v>
      </c>
      <c r="B873" s="3">
        <v>1</v>
      </c>
      <c r="E873" s="4">
        <v>4</v>
      </c>
    </row>
    <row r="874" spans="1:5" x14ac:dyDescent="0.25">
      <c r="A874">
        <v>4056</v>
      </c>
      <c r="B874" s="3">
        <v>1</v>
      </c>
      <c r="E874" s="4">
        <v>4</v>
      </c>
    </row>
    <row r="875" spans="1:5" x14ac:dyDescent="0.25">
      <c r="A875">
        <v>4057</v>
      </c>
      <c r="B875" s="3">
        <v>1</v>
      </c>
      <c r="E875" s="4">
        <v>4</v>
      </c>
    </row>
    <row r="876" spans="1:5" x14ac:dyDescent="0.25">
      <c r="A876">
        <v>4058</v>
      </c>
      <c r="B876" s="3">
        <v>1</v>
      </c>
      <c r="E876" s="4">
        <v>4</v>
      </c>
    </row>
    <row r="877" spans="1:5" x14ac:dyDescent="0.25">
      <c r="A877">
        <v>4059</v>
      </c>
      <c r="B877" s="3">
        <v>1</v>
      </c>
      <c r="E877" s="4">
        <v>4</v>
      </c>
    </row>
    <row r="878" spans="1:5" x14ac:dyDescent="0.25">
      <c r="A878">
        <v>4060</v>
      </c>
      <c r="B878" s="3">
        <v>1</v>
      </c>
      <c r="E878" s="4">
        <v>4</v>
      </c>
    </row>
    <row r="879" spans="1:5" x14ac:dyDescent="0.25">
      <c r="A879">
        <v>4061</v>
      </c>
      <c r="B879" s="3">
        <v>1</v>
      </c>
      <c r="E879" s="4">
        <v>4</v>
      </c>
    </row>
    <row r="880" spans="1:5" x14ac:dyDescent="0.25">
      <c r="A880">
        <v>4062</v>
      </c>
      <c r="B880" s="3">
        <v>1</v>
      </c>
      <c r="E880" s="4">
        <v>4</v>
      </c>
    </row>
    <row r="881" spans="1:5" x14ac:dyDescent="0.25">
      <c r="A881">
        <v>4063</v>
      </c>
      <c r="B881" s="3">
        <v>1</v>
      </c>
      <c r="E881" s="4">
        <v>4</v>
      </c>
    </row>
    <row r="882" spans="1:5" x14ac:dyDescent="0.25">
      <c r="A882">
        <v>4064</v>
      </c>
      <c r="B882" s="3">
        <v>1</v>
      </c>
      <c r="E882" s="4">
        <v>4</v>
      </c>
    </row>
    <row r="883" spans="1:5" x14ac:dyDescent="0.25">
      <c r="A883">
        <v>4065</v>
      </c>
      <c r="B883" s="3">
        <v>1</v>
      </c>
      <c r="E883" s="4">
        <v>4</v>
      </c>
    </row>
    <row r="884" spans="1:5" x14ac:dyDescent="0.25">
      <c r="A884">
        <v>4066</v>
      </c>
      <c r="B884" s="3">
        <v>1</v>
      </c>
      <c r="E884" s="4">
        <v>4</v>
      </c>
    </row>
    <row r="885" spans="1:5" x14ac:dyDescent="0.25">
      <c r="A885">
        <v>4067</v>
      </c>
      <c r="B885" s="3">
        <v>1</v>
      </c>
      <c r="E885" s="4">
        <v>4</v>
      </c>
    </row>
    <row r="886" spans="1:5" x14ac:dyDescent="0.25">
      <c r="A886">
        <v>4068</v>
      </c>
      <c r="B886" s="3">
        <v>1</v>
      </c>
      <c r="E886" s="4">
        <v>4</v>
      </c>
    </row>
    <row r="887" spans="1:5" x14ac:dyDescent="0.25">
      <c r="A887">
        <v>4069</v>
      </c>
      <c r="B887" s="3">
        <v>1</v>
      </c>
      <c r="E887" s="4">
        <v>4</v>
      </c>
    </row>
    <row r="888" spans="1:5" x14ac:dyDescent="0.25">
      <c r="A888">
        <v>4070</v>
      </c>
      <c r="B888" s="3">
        <v>1</v>
      </c>
      <c r="E888" s="4">
        <v>4</v>
      </c>
    </row>
    <row r="889" spans="1:5" x14ac:dyDescent="0.25">
      <c r="A889">
        <v>4071</v>
      </c>
      <c r="B889" s="3">
        <v>1</v>
      </c>
      <c r="E889" s="4">
        <v>4</v>
      </c>
    </row>
    <row r="890" spans="1:5" x14ac:dyDescent="0.25">
      <c r="A890">
        <v>4072</v>
      </c>
      <c r="B890" s="3">
        <v>1</v>
      </c>
      <c r="E890" s="4">
        <v>4</v>
      </c>
    </row>
    <row r="891" spans="1:5" x14ac:dyDescent="0.25">
      <c r="A891">
        <v>4073</v>
      </c>
      <c r="B891" s="3">
        <v>1</v>
      </c>
      <c r="E891" s="4">
        <v>4</v>
      </c>
    </row>
    <row r="892" spans="1:5" x14ac:dyDescent="0.25">
      <c r="A892">
        <v>4074</v>
      </c>
      <c r="B892" s="3">
        <v>1</v>
      </c>
      <c r="E892" s="4">
        <v>4</v>
      </c>
    </row>
    <row r="893" spans="1:5" x14ac:dyDescent="0.25">
      <c r="A893">
        <v>4075</v>
      </c>
      <c r="B893" s="3">
        <v>1</v>
      </c>
      <c r="E893" s="4">
        <v>4</v>
      </c>
    </row>
    <row r="894" spans="1:5" x14ac:dyDescent="0.25">
      <c r="A894">
        <v>4076</v>
      </c>
      <c r="C894" s="1">
        <v>2</v>
      </c>
      <c r="D894" s="2">
        <v>3</v>
      </c>
      <c r="E894" s="4">
        <v>4</v>
      </c>
    </row>
    <row r="895" spans="1:5" x14ac:dyDescent="0.25">
      <c r="A895">
        <v>4077</v>
      </c>
      <c r="C895" s="1">
        <v>2</v>
      </c>
      <c r="D895" s="2">
        <v>3</v>
      </c>
    </row>
    <row r="896" spans="1:5" x14ac:dyDescent="0.25">
      <c r="A896">
        <v>4078</v>
      </c>
      <c r="C896" s="1">
        <v>2</v>
      </c>
      <c r="D896" s="2">
        <v>3</v>
      </c>
    </row>
    <row r="897" spans="1:4" x14ac:dyDescent="0.25">
      <c r="A897">
        <v>4079</v>
      </c>
      <c r="C897" s="1">
        <v>2</v>
      </c>
      <c r="D897" s="2">
        <v>3</v>
      </c>
    </row>
    <row r="898" spans="1:4" x14ac:dyDescent="0.25">
      <c r="A898">
        <v>4080</v>
      </c>
      <c r="C898" s="1">
        <v>2</v>
      </c>
      <c r="D898" s="2">
        <v>3</v>
      </c>
    </row>
    <row r="899" spans="1:4" x14ac:dyDescent="0.25">
      <c r="A899">
        <v>4081</v>
      </c>
      <c r="C899" s="1">
        <v>2</v>
      </c>
      <c r="D899" s="2">
        <v>3</v>
      </c>
    </row>
    <row r="900" spans="1:4" x14ac:dyDescent="0.25">
      <c r="A900">
        <v>4082</v>
      </c>
      <c r="C900" s="1">
        <v>2</v>
      </c>
      <c r="D900" s="2">
        <v>3</v>
      </c>
    </row>
    <row r="901" spans="1:4" x14ac:dyDescent="0.25">
      <c r="A901">
        <v>4083</v>
      </c>
      <c r="C901" s="1">
        <v>2</v>
      </c>
      <c r="D901" s="2">
        <v>3</v>
      </c>
    </row>
    <row r="902" spans="1:4" x14ac:dyDescent="0.25">
      <c r="A902">
        <v>4084</v>
      </c>
      <c r="C902" s="1">
        <v>2</v>
      </c>
      <c r="D902" s="2">
        <v>3</v>
      </c>
    </row>
    <row r="903" spans="1:4" x14ac:dyDescent="0.25">
      <c r="A903">
        <v>4085</v>
      </c>
      <c r="C903" s="1">
        <v>2</v>
      </c>
      <c r="D903" s="2">
        <v>3</v>
      </c>
    </row>
    <row r="904" spans="1:4" x14ac:dyDescent="0.25">
      <c r="A904">
        <v>4086</v>
      </c>
      <c r="C904" s="1">
        <v>2</v>
      </c>
      <c r="D904" s="2">
        <v>3</v>
      </c>
    </row>
    <row r="905" spans="1:4" x14ac:dyDescent="0.25">
      <c r="A905">
        <v>4087</v>
      </c>
      <c r="C905" s="1">
        <v>2</v>
      </c>
      <c r="D905" s="2">
        <v>3</v>
      </c>
    </row>
    <row r="906" spans="1:4" x14ac:dyDescent="0.25">
      <c r="A906">
        <v>4088</v>
      </c>
      <c r="C906" s="1">
        <v>2</v>
      </c>
      <c r="D906" s="2">
        <v>3</v>
      </c>
    </row>
    <row r="907" spans="1:4" x14ac:dyDescent="0.25">
      <c r="A907">
        <v>4089</v>
      </c>
      <c r="C907" s="1">
        <v>2</v>
      </c>
      <c r="D907" s="2">
        <v>3</v>
      </c>
    </row>
    <row r="908" spans="1:4" x14ac:dyDescent="0.25">
      <c r="A908">
        <v>4090</v>
      </c>
      <c r="C908" s="1">
        <v>2</v>
      </c>
      <c r="D908" s="2">
        <v>3</v>
      </c>
    </row>
    <row r="909" spans="1:4" x14ac:dyDescent="0.25">
      <c r="A909">
        <v>4091</v>
      </c>
      <c r="C909" s="1">
        <v>2</v>
      </c>
      <c r="D909" s="2">
        <v>3</v>
      </c>
    </row>
    <row r="910" spans="1:4" x14ac:dyDescent="0.25">
      <c r="A910">
        <v>4092</v>
      </c>
      <c r="C910" s="1">
        <v>2</v>
      </c>
      <c r="D910" s="2">
        <v>3</v>
      </c>
    </row>
    <row r="911" spans="1:4" x14ac:dyDescent="0.25">
      <c r="A911">
        <v>4093</v>
      </c>
      <c r="C911" s="1">
        <v>2</v>
      </c>
      <c r="D911" s="2">
        <v>3</v>
      </c>
    </row>
    <row r="912" spans="1:4" x14ac:dyDescent="0.25">
      <c r="A912">
        <v>4094</v>
      </c>
      <c r="C912" s="1">
        <v>2</v>
      </c>
      <c r="D912" s="2">
        <v>3</v>
      </c>
    </row>
    <row r="913" spans="1:5" x14ac:dyDescent="0.25">
      <c r="A913">
        <v>4095</v>
      </c>
      <c r="C913" s="1">
        <v>2</v>
      </c>
      <c r="D913" s="2">
        <v>3</v>
      </c>
    </row>
    <row r="914" spans="1:5" x14ac:dyDescent="0.25">
      <c r="A914">
        <v>4096</v>
      </c>
      <c r="C914" s="1">
        <v>2</v>
      </c>
      <c r="D914" s="2">
        <v>3</v>
      </c>
    </row>
    <row r="915" spans="1:5" x14ac:dyDescent="0.25">
      <c r="A915">
        <v>4097</v>
      </c>
      <c r="C915" s="1">
        <v>2</v>
      </c>
      <c r="D915" s="2">
        <v>3</v>
      </c>
    </row>
    <row r="916" spans="1:5" x14ac:dyDescent="0.25">
      <c r="A916">
        <v>4098</v>
      </c>
      <c r="B916" s="3">
        <v>1</v>
      </c>
      <c r="D916" s="2">
        <v>3</v>
      </c>
    </row>
    <row r="917" spans="1:5" x14ac:dyDescent="0.25">
      <c r="A917">
        <v>4099</v>
      </c>
      <c r="B917" s="3">
        <v>1</v>
      </c>
    </row>
    <row r="918" spans="1:5" x14ac:dyDescent="0.25">
      <c r="A918">
        <v>4100</v>
      </c>
      <c r="B918" s="3">
        <v>1</v>
      </c>
      <c r="E918" s="4">
        <v>4</v>
      </c>
    </row>
    <row r="919" spans="1:5" x14ac:dyDescent="0.25">
      <c r="A919">
        <v>4101</v>
      </c>
      <c r="B919" s="3">
        <v>1</v>
      </c>
      <c r="E919" s="4">
        <v>4</v>
      </c>
    </row>
    <row r="920" spans="1:5" x14ac:dyDescent="0.25">
      <c r="A920">
        <v>4102</v>
      </c>
      <c r="B920" s="3">
        <v>1</v>
      </c>
      <c r="E920" s="4">
        <v>4</v>
      </c>
    </row>
    <row r="921" spans="1:5" x14ac:dyDescent="0.25">
      <c r="A921">
        <v>4103</v>
      </c>
      <c r="B921" s="3">
        <v>1</v>
      </c>
      <c r="E921" s="4">
        <v>4</v>
      </c>
    </row>
    <row r="922" spans="1:5" x14ac:dyDescent="0.25">
      <c r="A922">
        <v>4104</v>
      </c>
      <c r="B922" s="3">
        <v>1</v>
      </c>
      <c r="E922" s="4">
        <v>4</v>
      </c>
    </row>
    <row r="923" spans="1:5" x14ac:dyDescent="0.25">
      <c r="A923">
        <v>4105</v>
      </c>
      <c r="B923" s="3">
        <v>1</v>
      </c>
      <c r="E923" s="4">
        <v>4</v>
      </c>
    </row>
    <row r="924" spans="1:5" x14ac:dyDescent="0.25">
      <c r="A924">
        <v>4106</v>
      </c>
      <c r="B924" s="3">
        <v>1</v>
      </c>
      <c r="E924" s="4">
        <v>4</v>
      </c>
    </row>
    <row r="925" spans="1:5" x14ac:dyDescent="0.25">
      <c r="A925">
        <v>4107</v>
      </c>
      <c r="B925" s="3">
        <v>1</v>
      </c>
      <c r="E925" s="4">
        <v>4</v>
      </c>
    </row>
    <row r="926" spans="1:5" x14ac:dyDescent="0.25">
      <c r="A926">
        <v>4108</v>
      </c>
      <c r="B926" s="3">
        <v>1</v>
      </c>
      <c r="E926" s="4">
        <v>4</v>
      </c>
    </row>
    <row r="927" spans="1:5" x14ac:dyDescent="0.25">
      <c r="A927">
        <v>4109</v>
      </c>
      <c r="B927" s="3">
        <v>1</v>
      </c>
      <c r="E927" s="4">
        <v>4</v>
      </c>
    </row>
    <row r="928" spans="1:5" x14ac:dyDescent="0.25">
      <c r="A928">
        <v>4110</v>
      </c>
      <c r="B928" s="3">
        <v>1</v>
      </c>
      <c r="E928" s="4">
        <v>4</v>
      </c>
    </row>
    <row r="929" spans="1:6" x14ac:dyDescent="0.25">
      <c r="A929">
        <v>4111</v>
      </c>
      <c r="B929" s="3">
        <v>1</v>
      </c>
      <c r="E929" s="4">
        <v>4</v>
      </c>
    </row>
    <row r="930" spans="1:6" x14ac:dyDescent="0.25">
      <c r="A930">
        <v>4112</v>
      </c>
      <c r="B930" s="3">
        <v>1</v>
      </c>
      <c r="E930" s="4">
        <v>4</v>
      </c>
    </row>
    <row r="931" spans="1:6" x14ac:dyDescent="0.25">
      <c r="A931">
        <v>4113</v>
      </c>
      <c r="B931" s="3">
        <v>1</v>
      </c>
      <c r="E931" s="4">
        <v>4</v>
      </c>
    </row>
    <row r="932" spans="1:6" x14ac:dyDescent="0.25">
      <c r="A932">
        <v>4114</v>
      </c>
      <c r="B932" s="3">
        <v>1</v>
      </c>
      <c r="E932" s="4">
        <v>4</v>
      </c>
    </row>
    <row r="933" spans="1:6" x14ac:dyDescent="0.25">
      <c r="A933">
        <v>4115</v>
      </c>
      <c r="B933" s="3">
        <v>1</v>
      </c>
      <c r="E933" s="4">
        <v>4</v>
      </c>
    </row>
    <row r="934" spans="1:6" x14ac:dyDescent="0.25">
      <c r="A934">
        <v>4116</v>
      </c>
      <c r="B934" s="3">
        <v>1</v>
      </c>
      <c r="E934" s="4">
        <v>4</v>
      </c>
    </row>
    <row r="935" spans="1:6" x14ac:dyDescent="0.25">
      <c r="A935">
        <v>4117</v>
      </c>
      <c r="B935" s="3">
        <v>1</v>
      </c>
      <c r="E935" s="4">
        <v>4</v>
      </c>
    </row>
    <row r="936" spans="1:6" x14ac:dyDescent="0.25">
      <c r="A936">
        <v>4118</v>
      </c>
      <c r="B936" s="3">
        <v>1</v>
      </c>
      <c r="E936" s="4">
        <v>4</v>
      </c>
    </row>
    <row r="937" spans="1:6" x14ac:dyDescent="0.25">
      <c r="A937">
        <v>4119</v>
      </c>
      <c r="B937" s="3">
        <v>1</v>
      </c>
      <c r="E937" s="4">
        <v>4</v>
      </c>
    </row>
    <row r="938" spans="1:6" x14ac:dyDescent="0.25">
      <c r="A938">
        <v>4120</v>
      </c>
      <c r="F938" t="s">
        <v>22</v>
      </c>
    </row>
    <row r="939" spans="1:6" x14ac:dyDescent="0.25">
      <c r="A939">
        <v>18741</v>
      </c>
    </row>
    <row r="940" spans="1:6" x14ac:dyDescent="0.25">
      <c r="A940">
        <v>18742</v>
      </c>
    </row>
    <row r="941" spans="1:6" x14ac:dyDescent="0.25">
      <c r="A941">
        <v>18743</v>
      </c>
    </row>
    <row r="942" spans="1:6" x14ac:dyDescent="0.25">
      <c r="A942">
        <v>18744</v>
      </c>
    </row>
    <row r="943" spans="1:6" x14ac:dyDescent="0.25">
      <c r="A943">
        <v>18745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Cycle</vt:lpstr>
      <vt:lpstr>Coordination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Magnuson</dc:creator>
  <cp:lastModifiedBy>David Magnuson</cp:lastModifiedBy>
  <dcterms:created xsi:type="dcterms:W3CDTF">2017-02-01T14:15:27Z</dcterms:created>
  <dcterms:modified xsi:type="dcterms:W3CDTF">2017-02-01T14:17:37Z</dcterms:modified>
</cp:coreProperties>
</file>