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GDP-Arduino\"/>
    </mc:Choice>
  </mc:AlternateContent>
  <xr:revisionPtr revIDLastSave="0" documentId="13_ncr:1_{2719B1DA-007D-4894-AD33-DCA34530978E}" xr6:coauthVersionLast="46" xr6:coauthVersionMax="46" xr10:uidLastSave="{00000000-0000-0000-0000-000000000000}"/>
  <bookViews>
    <workbookView xWindow="-110" yWindow="-110" windowWidth="19420" windowHeight="10420" xr2:uid="{9FFD99EC-F113-4087-9376-0C0D17973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I24" i="1"/>
  <c r="H24" i="1"/>
  <c r="G24" i="1"/>
  <c r="G23" i="1"/>
  <c r="F22" i="1"/>
  <c r="H22" i="1"/>
  <c r="I22" i="1"/>
  <c r="F23" i="1"/>
  <c r="H23" i="1"/>
  <c r="I23" i="1"/>
  <c r="F10" i="1"/>
  <c r="F11" i="1"/>
  <c r="F12" i="1"/>
  <c r="F13" i="1"/>
  <c r="F14" i="1"/>
  <c r="F15" i="1"/>
  <c r="F9" i="1"/>
  <c r="I26" i="1"/>
  <c r="I21" i="1"/>
  <c r="H26" i="1"/>
  <c r="H21" i="1"/>
  <c r="G26" i="1"/>
  <c r="F26" i="1"/>
  <c r="F21" i="1"/>
  <c r="G9" i="1"/>
  <c r="G10" i="1"/>
  <c r="G11" i="1"/>
  <c r="G12" i="1"/>
  <c r="G13" i="1"/>
  <c r="G14" i="1"/>
  <c r="G15" i="1"/>
  <c r="F16" i="1" l="1"/>
</calcChain>
</file>

<file path=xl/sharedStrings.xml><?xml version="1.0" encoding="utf-8"?>
<sst xmlns="http://schemas.openxmlformats.org/spreadsheetml/2006/main" count="37" uniqueCount="32">
  <si>
    <t>Component</t>
  </si>
  <si>
    <t>Power</t>
  </si>
  <si>
    <t>Voltage (V)</t>
  </si>
  <si>
    <t>Power (W)</t>
  </si>
  <si>
    <t>Quantity</t>
  </si>
  <si>
    <t>MPX5010DP Differential Pressure Sensor</t>
  </si>
  <si>
    <t>MPU6050 Accelerometer and Gyroscope</t>
  </si>
  <si>
    <t>ADA254 SD Card Module</t>
  </si>
  <si>
    <t>LED</t>
  </si>
  <si>
    <r>
      <t>100k</t>
    </r>
    <r>
      <rPr>
        <sz val="11"/>
        <color theme="1"/>
        <rFont val="Calibri"/>
        <family val="2"/>
      </rPr>
      <t xml:space="preserve">Ω </t>
    </r>
    <r>
      <rPr>
        <sz val="11"/>
        <color theme="1"/>
        <rFont val="Calibri"/>
        <family val="2"/>
        <scheme val="minor"/>
      </rPr>
      <t>Thermistor</t>
    </r>
  </si>
  <si>
    <t>MAX485 TTL to RS485 converter</t>
  </si>
  <si>
    <t>Arduino Relay Module</t>
  </si>
  <si>
    <t>Note - Can draw up to 100 mA, but this is not continuous</t>
  </si>
  <si>
    <t>DC Current per I/O Pin</t>
  </si>
  <si>
    <t>40 mA</t>
  </si>
  <si>
    <t>DC Current Vcc and GND pins</t>
  </si>
  <si>
    <t>200 mA</t>
  </si>
  <si>
    <t>Arduino ATmega 2560 Electrical Details</t>
  </si>
  <si>
    <t>Atmega 2560 chip DC current draw</t>
  </si>
  <si>
    <t>100mA</t>
  </si>
  <si>
    <t>Time of actuator operation (s)</t>
  </si>
  <si>
    <t>Rear</t>
  </si>
  <si>
    <t>Volz Servo</t>
  </si>
  <si>
    <t>Volz Clutch</t>
  </si>
  <si>
    <t>Front</t>
  </si>
  <si>
    <t>Chinese Servo</t>
  </si>
  <si>
    <t>Charge required (Ah)</t>
  </si>
  <si>
    <t>Total Current Draw (A)</t>
  </si>
  <si>
    <t>Estimated Max Current Draw (A)</t>
  </si>
  <si>
    <t>Total Power Usage (W)</t>
  </si>
  <si>
    <t>Maximum Current Draw per component (mA)</t>
  </si>
  <si>
    <t>Total maximum current draw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</si>
</sst>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4" xfId="0" applyBorder="1"/>
    <xf numFmtId="0" fontId="0" fillId="2" borderId="0" xfId="0" applyFill="1" applyAlignment="1">
      <alignment horizontal="center" vertical="center"/>
    </xf>
    <xf numFmtId="0" fontId="0" fillId="2" borderId="1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3" xfId="0" applyBorder="1"/>
    <xf numFmtId="0" fontId="1" fillId="0" borderId="3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8A92-8BD6-459E-8ECD-54FD77FB510D}">
  <dimension ref="A2:I26"/>
  <sheetViews>
    <sheetView tabSelected="1" topLeftCell="A7" zoomScale="85" zoomScaleNormal="85" workbookViewId="0">
      <selection activeCell="F18" sqref="F18"/>
    </sheetView>
  </sheetViews>
  <sheetFormatPr defaultRowHeight="14.5" x14ac:dyDescent="0.35"/>
  <cols>
    <col min="1" max="1" width="12" bestFit="1" customWidth="1"/>
    <col min="2" max="2" width="35.36328125" bestFit="1" customWidth="1"/>
    <col min="3" max="3" width="40" bestFit="1" customWidth="1"/>
    <col min="4" max="4" width="10.36328125" bestFit="1" customWidth="1"/>
    <col min="5" max="5" width="8.453125" bestFit="1" customWidth="1"/>
    <col min="6" max="6" width="30.453125" bestFit="1" customWidth="1"/>
    <col min="7" max="7" width="18.90625" bestFit="1" customWidth="1"/>
    <col min="8" max="8" width="19.90625" customWidth="1"/>
    <col min="9" max="9" width="20.453125" bestFit="1" customWidth="1"/>
  </cols>
  <sheetData>
    <row r="2" spans="2:9" x14ac:dyDescent="0.35">
      <c r="B2" s="3" t="s">
        <v>17</v>
      </c>
      <c r="C2" s="4"/>
    </row>
    <row r="3" spans="2:9" x14ac:dyDescent="0.35">
      <c r="B3" s="3"/>
      <c r="C3" s="4"/>
    </row>
    <row r="4" spans="2:9" x14ac:dyDescent="0.35">
      <c r="B4" s="6" t="s">
        <v>18</v>
      </c>
      <c r="C4" s="2" t="s">
        <v>19</v>
      </c>
    </row>
    <row r="5" spans="2:9" x14ac:dyDescent="0.35">
      <c r="B5" s="2" t="s">
        <v>13</v>
      </c>
      <c r="C5" s="2" t="s">
        <v>14</v>
      </c>
    </row>
    <row r="6" spans="2:9" x14ac:dyDescent="0.35">
      <c r="B6" s="2" t="s">
        <v>15</v>
      </c>
      <c r="C6" s="2" t="s">
        <v>16</v>
      </c>
    </row>
    <row r="8" spans="2:9" x14ac:dyDescent="0.35">
      <c r="B8" s="1" t="s">
        <v>0</v>
      </c>
      <c r="C8" s="1" t="s">
        <v>30</v>
      </c>
      <c r="D8" s="1" t="s">
        <v>2</v>
      </c>
      <c r="E8" s="1" t="s">
        <v>4</v>
      </c>
      <c r="F8" s="1" t="s">
        <v>31</v>
      </c>
      <c r="G8" s="1" t="s">
        <v>3</v>
      </c>
    </row>
    <row r="9" spans="2:9" x14ac:dyDescent="0.35">
      <c r="B9" s="2" t="s">
        <v>5</v>
      </c>
      <c r="C9" s="2">
        <v>10</v>
      </c>
      <c r="D9" s="2">
        <v>5</v>
      </c>
      <c r="E9" s="2">
        <v>1</v>
      </c>
      <c r="F9" s="2">
        <f>C9*E9</f>
        <v>10</v>
      </c>
      <c r="G9" s="2">
        <f>E9*(C9/1000)*D9</f>
        <v>0.05</v>
      </c>
    </row>
    <row r="10" spans="2:9" x14ac:dyDescent="0.35">
      <c r="B10" s="2" t="s">
        <v>6</v>
      </c>
      <c r="C10" s="2">
        <v>3.9</v>
      </c>
      <c r="D10" s="2">
        <v>5</v>
      </c>
      <c r="E10" s="2">
        <v>1</v>
      </c>
      <c r="F10" s="2">
        <f>C10*E10</f>
        <v>3.9</v>
      </c>
      <c r="G10" s="2">
        <f>E10*(C10/1000)*D10</f>
        <v>1.95E-2</v>
      </c>
    </row>
    <row r="11" spans="2:9" x14ac:dyDescent="0.35">
      <c r="B11" s="2" t="s">
        <v>7</v>
      </c>
      <c r="C11" s="2">
        <v>15</v>
      </c>
      <c r="D11" s="2">
        <v>5</v>
      </c>
      <c r="E11" s="2">
        <v>1</v>
      </c>
      <c r="F11" s="2">
        <f>C11*E11</f>
        <v>15</v>
      </c>
      <c r="G11" s="2">
        <f>E11*(C11/1000)*D11</f>
        <v>7.4999999999999997E-2</v>
      </c>
      <c r="I11" t="s">
        <v>12</v>
      </c>
    </row>
    <row r="12" spans="2:9" x14ac:dyDescent="0.35">
      <c r="B12" s="2" t="s">
        <v>8</v>
      </c>
      <c r="C12" s="2">
        <v>1</v>
      </c>
      <c r="D12" s="2">
        <v>5</v>
      </c>
      <c r="E12" s="2">
        <v>4</v>
      </c>
      <c r="F12" s="2">
        <f>C12*E12</f>
        <v>4</v>
      </c>
      <c r="G12" s="2">
        <f>E12*(C12/1000)*D12</f>
        <v>0.02</v>
      </c>
    </row>
    <row r="13" spans="2:9" x14ac:dyDescent="0.35">
      <c r="B13" s="2" t="s">
        <v>9</v>
      </c>
      <c r="C13" s="2">
        <v>0.05</v>
      </c>
      <c r="D13" s="2">
        <v>5</v>
      </c>
      <c r="E13" s="2">
        <v>4</v>
      </c>
      <c r="F13" s="2">
        <f>C13*E13</f>
        <v>0.2</v>
      </c>
      <c r="G13" s="2">
        <f>E13*(C13/1000)*D13</f>
        <v>1E-3</v>
      </c>
    </row>
    <row r="14" spans="2:9" x14ac:dyDescent="0.35">
      <c r="B14" s="2" t="s">
        <v>10</v>
      </c>
      <c r="C14" s="2">
        <v>0.5</v>
      </c>
      <c r="D14" s="2">
        <v>5</v>
      </c>
      <c r="E14" s="2">
        <v>1</v>
      </c>
      <c r="F14" s="2">
        <f>C14*E14</f>
        <v>0.5</v>
      </c>
      <c r="G14" s="2">
        <f>E14*(C14/1000)*D14</f>
        <v>2.5000000000000001E-3</v>
      </c>
    </row>
    <row r="15" spans="2:9" x14ac:dyDescent="0.35">
      <c r="B15" s="2" t="s">
        <v>11</v>
      </c>
      <c r="C15" s="14">
        <v>5</v>
      </c>
      <c r="D15" s="2">
        <v>5</v>
      </c>
      <c r="E15" s="2">
        <v>2</v>
      </c>
      <c r="F15" s="2">
        <f>C15*E15</f>
        <v>10</v>
      </c>
      <c r="G15" s="2">
        <f>E15*(C15/1000)*D15</f>
        <v>0.05</v>
      </c>
    </row>
    <row r="16" spans="2:9" x14ac:dyDescent="0.35">
      <c r="C16" s="9"/>
      <c r="F16" s="2">
        <f>SUM(F9:F15)</f>
        <v>43.6</v>
      </c>
    </row>
    <row r="18" spans="1:9" x14ac:dyDescent="0.35">
      <c r="B18" s="1" t="s">
        <v>20</v>
      </c>
      <c r="C18" s="2">
        <v>60</v>
      </c>
    </row>
    <row r="20" spans="1:9" x14ac:dyDescent="0.35">
      <c r="B20" s="15" t="s">
        <v>0</v>
      </c>
      <c r="C20" s="15" t="s">
        <v>28</v>
      </c>
      <c r="D20" s="15" t="s">
        <v>2</v>
      </c>
      <c r="E20" s="15" t="s">
        <v>4</v>
      </c>
      <c r="F20" s="15" t="s">
        <v>1</v>
      </c>
      <c r="G20" s="1" t="s">
        <v>26</v>
      </c>
      <c r="H20" s="8" t="s">
        <v>27</v>
      </c>
      <c r="I20" s="8" t="s">
        <v>29</v>
      </c>
    </row>
    <row r="21" spans="1:9" x14ac:dyDescent="0.35">
      <c r="A21" s="16" t="s">
        <v>21</v>
      </c>
      <c r="B21" s="2" t="s">
        <v>22</v>
      </c>
      <c r="C21" s="2">
        <v>4.5</v>
      </c>
      <c r="D21" s="2">
        <v>28</v>
      </c>
      <c r="E21" s="2">
        <v>2</v>
      </c>
      <c r="F21" s="2">
        <f>D21*C21</f>
        <v>126</v>
      </c>
      <c r="G21" s="2">
        <f>E21*C21*C18/3600</f>
        <v>0.15</v>
      </c>
      <c r="H21" s="2">
        <f>C21*E21</f>
        <v>9</v>
      </c>
      <c r="I21" s="2">
        <f>C21*D21*E21</f>
        <v>252</v>
      </c>
    </row>
    <row r="22" spans="1:9" x14ac:dyDescent="0.35">
      <c r="A22" s="16"/>
      <c r="B22" s="7" t="s">
        <v>23</v>
      </c>
      <c r="C22" s="2">
        <v>1.1000000000000001</v>
      </c>
      <c r="D22" s="2">
        <v>28</v>
      </c>
      <c r="E22" s="2">
        <v>2</v>
      </c>
      <c r="F22" s="2">
        <f t="shared" ref="F22:F23" si="0">D22*C22</f>
        <v>30.800000000000004</v>
      </c>
      <c r="G22" s="2">
        <f>E22*C22*$C$18/3600</f>
        <v>3.6666666666666667E-2</v>
      </c>
      <c r="H22" s="2">
        <f t="shared" ref="H22:H23" si="1">C22*E22</f>
        <v>2.2000000000000002</v>
      </c>
      <c r="I22" s="2">
        <f t="shared" ref="I22:I23" si="2">C22*D22*E22</f>
        <v>61.600000000000009</v>
      </c>
    </row>
    <row r="23" spans="1:9" x14ac:dyDescent="0.35">
      <c r="A23" s="18" t="s">
        <v>24</v>
      </c>
      <c r="B23" s="7" t="s">
        <v>22</v>
      </c>
      <c r="C23" s="17">
        <v>4.5</v>
      </c>
      <c r="D23" s="2">
        <v>28</v>
      </c>
      <c r="E23" s="2">
        <v>1</v>
      </c>
      <c r="F23" s="2">
        <f t="shared" si="0"/>
        <v>126</v>
      </c>
      <c r="G23" s="2">
        <f>E23*C23*$C$18/3600</f>
        <v>7.4999999999999997E-2</v>
      </c>
      <c r="H23" s="2">
        <f t="shared" si="1"/>
        <v>4.5</v>
      </c>
      <c r="I23" s="2">
        <f t="shared" si="2"/>
        <v>126</v>
      </c>
    </row>
    <row r="24" spans="1:9" ht="15" thickBot="1" x14ac:dyDescent="0.4">
      <c r="C24" s="4"/>
      <c r="G24" s="5">
        <f>SUM(G21:G23)</f>
        <v>0.26166666666666666</v>
      </c>
      <c r="H24" s="5">
        <f>SUM(H21:H23)</f>
        <v>15.7</v>
      </c>
      <c r="I24" s="5">
        <f>SUM(I21:I23)</f>
        <v>439.6</v>
      </c>
    </row>
    <row r="25" spans="1:9" ht="15" thickTop="1" x14ac:dyDescent="0.35"/>
    <row r="26" spans="1:9" x14ac:dyDescent="0.35">
      <c r="A26" s="10" t="s">
        <v>24</v>
      </c>
      <c r="B26" s="11" t="s">
        <v>25</v>
      </c>
      <c r="C26" s="12">
        <v>11</v>
      </c>
      <c r="D26" s="13">
        <v>28</v>
      </c>
      <c r="E26" s="13">
        <v>0</v>
      </c>
      <c r="F26" s="13">
        <f>D26*C26</f>
        <v>308</v>
      </c>
      <c r="G26" s="13">
        <f>E26*C26*C18/3600</f>
        <v>0</v>
      </c>
      <c r="H26" s="13">
        <f>C26*E26</f>
        <v>0</v>
      </c>
      <c r="I26" s="13">
        <f>C26*D26*E26</f>
        <v>0</v>
      </c>
    </row>
  </sheetData>
  <mergeCells count="1">
    <mergeCell ref="A21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Newman-Sanders</dc:creator>
  <cp:lastModifiedBy>Dan Newman-Sanders</cp:lastModifiedBy>
  <dcterms:created xsi:type="dcterms:W3CDTF">2021-01-31T19:29:50Z</dcterms:created>
  <dcterms:modified xsi:type="dcterms:W3CDTF">2021-02-07T12:57:50Z</dcterms:modified>
</cp:coreProperties>
</file>