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66925"/>
  <mc:AlternateContent xmlns:mc="http://schemas.openxmlformats.org/markup-compatibility/2006">
    <mc:Choice Requires="x15">
      <x15ac:absPath xmlns:x15ac="http://schemas.microsoft.com/office/spreadsheetml/2010/11/ac" url="\\CPTRedirect.corp.qr.com.au\Redirect$\r908088\Desktop\"/>
    </mc:Choice>
  </mc:AlternateContent>
  <xr:revisionPtr revIDLastSave="0" documentId="10_ncr:100000_{ADE49762-D668-4966-BBAB-165E51C9DE6A}" xr6:coauthVersionLast="31" xr6:coauthVersionMax="36" xr10:uidLastSave="{00000000-0000-0000-0000-000000000000}"/>
  <bookViews>
    <workbookView xWindow="0" yWindow="0" windowWidth="18780" windowHeight="7035" activeTab="1" xr2:uid="{819FE5EB-A8BE-46E7-8C57-623FF87BA6E9}"/>
  </bookViews>
  <sheets>
    <sheet name="Class Information" sheetId="3" r:id="rId1"/>
    <sheet name="Semester 1" sheetId="4" r:id="rId2"/>
    <sheet name="Semester 2" sheetId="10" r:id="rId3"/>
    <sheet name="Assessment Template" sheetId="8" r:id="rId4"/>
    <sheet name="Template Example" sheetId="9" r:id="rId5"/>
    <sheet name="Grade Scheme" sheetId="2" r:id="rId6"/>
    <sheet name="Changelog" sheetId="11" r:id="rId7"/>
  </sheets>
  <definedNames>
    <definedName name="_xlnm._FilterDatabase" localSheetId="1" hidden="1">'Semester 1'!$A$4:$B$4</definedName>
    <definedName name="_xlnm._FilterDatabase" localSheetId="2" hidden="1">'Semester 2'!$A$4:$B$4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6" i="8" l="1"/>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5" i="8"/>
  <c r="B13" i="4" l="1"/>
  <c r="Q3" i="8"/>
  <c r="N3" i="8"/>
  <c r="P22" i="8" l="1"/>
  <c r="M18" i="8"/>
  <c r="M12" i="8"/>
  <c r="M11" i="8"/>
  <c r="P40" i="9" l="1"/>
  <c r="R40" i="9" s="1"/>
  <c r="M40" i="9"/>
  <c r="O40" i="9" s="1"/>
  <c r="P39" i="9"/>
  <c r="R39" i="9" s="1"/>
  <c r="M39" i="9"/>
  <c r="O39" i="9" s="1"/>
  <c r="P38" i="9"/>
  <c r="R38" i="9" s="1"/>
  <c r="M38" i="9"/>
  <c r="O38" i="9" s="1"/>
  <c r="P37" i="9"/>
  <c r="R37" i="9" s="1"/>
  <c r="M37" i="9"/>
  <c r="O37" i="9" s="1"/>
  <c r="P36" i="9"/>
  <c r="R36" i="9" s="1"/>
  <c r="M36" i="9"/>
  <c r="O36" i="9" s="1"/>
  <c r="P35" i="9"/>
  <c r="R35" i="9" s="1"/>
  <c r="M35" i="9"/>
  <c r="O35" i="9" s="1"/>
  <c r="P34" i="9"/>
  <c r="R34" i="9" s="1"/>
  <c r="M34" i="9"/>
  <c r="O34" i="9" s="1"/>
  <c r="P33" i="9"/>
  <c r="R33" i="9" s="1"/>
  <c r="M33" i="9"/>
  <c r="O33" i="9" s="1"/>
  <c r="P32" i="9"/>
  <c r="R32" i="9" s="1"/>
  <c r="M32" i="9"/>
  <c r="O32" i="9" s="1"/>
  <c r="P31" i="9"/>
  <c r="R31" i="9" s="1"/>
  <c r="M31" i="9"/>
  <c r="O31" i="9" s="1"/>
  <c r="P30" i="9"/>
  <c r="R30" i="9" s="1"/>
  <c r="M30" i="9"/>
  <c r="O30" i="9" s="1"/>
  <c r="P29" i="9"/>
  <c r="R29" i="9" s="1"/>
  <c r="M29" i="9"/>
  <c r="O29" i="9" s="1"/>
  <c r="P28" i="9"/>
  <c r="R28" i="9" s="1"/>
  <c r="M28" i="9"/>
  <c r="O28" i="9" s="1"/>
  <c r="P27" i="9"/>
  <c r="R27" i="9" s="1"/>
  <c r="M27" i="9"/>
  <c r="O27" i="9" s="1"/>
  <c r="P26" i="9"/>
  <c r="R26" i="9" s="1"/>
  <c r="O26" i="9"/>
  <c r="M26" i="9"/>
  <c r="P25" i="9"/>
  <c r="R25" i="9" s="1"/>
  <c r="M25" i="9"/>
  <c r="O25" i="9" s="1"/>
  <c r="P24" i="9"/>
  <c r="R24" i="9" s="1"/>
  <c r="M24" i="9"/>
  <c r="O24" i="9" s="1"/>
  <c r="P23" i="9"/>
  <c r="R23" i="9" s="1"/>
  <c r="O23" i="9"/>
  <c r="M23" i="9"/>
  <c r="P22" i="9"/>
  <c r="R22" i="9" s="1"/>
  <c r="M22" i="9"/>
  <c r="O22" i="9" s="1"/>
  <c r="P21" i="9"/>
  <c r="R21" i="9" s="1"/>
  <c r="M21" i="9"/>
  <c r="O21" i="9" s="1"/>
  <c r="P20" i="9"/>
  <c r="R20" i="9" s="1"/>
  <c r="M20" i="9"/>
  <c r="O20" i="9" s="1"/>
  <c r="P19" i="9"/>
  <c r="R19" i="9" s="1"/>
  <c r="M19" i="9"/>
  <c r="O19" i="9" s="1"/>
  <c r="P18" i="9"/>
  <c r="R18" i="9" s="1"/>
  <c r="M18" i="9"/>
  <c r="O18" i="9" s="1"/>
  <c r="P17" i="9"/>
  <c r="R17" i="9" s="1"/>
  <c r="M17" i="9"/>
  <c r="O17" i="9" s="1"/>
  <c r="P16" i="9"/>
  <c r="R16" i="9" s="1"/>
  <c r="M16" i="9"/>
  <c r="O16" i="9" s="1"/>
  <c r="P15" i="9"/>
  <c r="R15" i="9" s="1"/>
  <c r="M15" i="9"/>
  <c r="O15" i="9" s="1"/>
  <c r="R14" i="9"/>
  <c r="P14" i="9"/>
  <c r="M14" i="9"/>
  <c r="O14" i="9" s="1"/>
  <c r="P13" i="9"/>
  <c r="R13" i="9" s="1"/>
  <c r="M13" i="9"/>
  <c r="O13" i="9" s="1"/>
  <c r="P12" i="9"/>
  <c r="R12" i="9" s="1"/>
  <c r="M12" i="9"/>
  <c r="O12" i="9" s="1"/>
  <c r="P11" i="9"/>
  <c r="R11" i="9" s="1"/>
  <c r="M11" i="9"/>
  <c r="O11" i="9" s="1"/>
  <c r="P10" i="9"/>
  <c r="M10" i="9"/>
  <c r="P9" i="9"/>
  <c r="M9" i="9"/>
  <c r="P8" i="9"/>
  <c r="R8" i="9" s="1"/>
  <c r="M8" i="9"/>
  <c r="P7" i="9"/>
  <c r="M7" i="9"/>
  <c r="P6" i="9"/>
  <c r="M6" i="9"/>
  <c r="P5" i="9"/>
  <c r="M5" i="9"/>
  <c r="P4" i="9"/>
  <c r="M4" i="9"/>
  <c r="S3" i="9"/>
  <c r="Q3" i="9"/>
  <c r="P3" i="9"/>
  <c r="N3" i="9"/>
  <c r="N38" i="9" s="1"/>
  <c r="M3" i="9"/>
  <c r="K3" i="9"/>
  <c r="I3" i="9"/>
  <c r="G3" i="9"/>
  <c r="E3" i="9"/>
  <c r="C3" i="9"/>
  <c r="A3" i="9"/>
  <c r="M5" i="8"/>
  <c r="N5" i="8" s="1"/>
  <c r="M7" i="8"/>
  <c r="M8" i="8"/>
  <c r="M9" i="8"/>
  <c r="M10" i="8"/>
  <c r="M13" i="8"/>
  <c r="M14" i="8"/>
  <c r="M15" i="8"/>
  <c r="M16" i="8"/>
  <c r="M17" i="8"/>
  <c r="M19" i="8"/>
  <c r="M20" i="8"/>
  <c r="M21" i="8"/>
  <c r="M22" i="8"/>
  <c r="M23" i="8"/>
  <c r="M24" i="8"/>
  <c r="M25" i="8"/>
  <c r="M26" i="8"/>
  <c r="M27" i="8"/>
  <c r="M28" i="8"/>
  <c r="M29" i="8"/>
  <c r="M30" i="8"/>
  <c r="M31" i="8"/>
  <c r="M32" i="8"/>
  <c r="M33" i="8"/>
  <c r="M34" i="8"/>
  <c r="M35" i="8"/>
  <c r="M36" i="8"/>
  <c r="M37" i="8"/>
  <c r="M38" i="8"/>
  <c r="M39" i="8"/>
  <c r="M40" i="8"/>
  <c r="M6" i="8"/>
  <c r="O5" i="8" l="1"/>
  <c r="N6" i="9"/>
  <c r="O6" i="9" s="1"/>
  <c r="N26" i="9"/>
  <c r="N14" i="9"/>
  <c r="N30" i="9"/>
  <c r="N10" i="9"/>
  <c r="O10" i="9" s="1"/>
  <c r="N18" i="9"/>
  <c r="N34" i="9"/>
  <c r="N22" i="9"/>
  <c r="N8" i="9"/>
  <c r="O8" i="9" s="1"/>
  <c r="Q38" i="9"/>
  <c r="S38" i="9" s="1"/>
  <c r="Q34" i="9"/>
  <c r="Q30" i="9"/>
  <c r="Q26" i="9"/>
  <c r="S26" i="9" s="1"/>
  <c r="Q22" i="9"/>
  <c r="S22" i="9" s="1"/>
  <c r="Q18" i="9"/>
  <c r="Q14" i="9"/>
  <c r="Q10" i="9"/>
  <c r="Q6" i="9"/>
  <c r="Q39" i="9"/>
  <c r="Q35" i="9"/>
  <c r="Q31" i="9"/>
  <c r="Q27" i="9"/>
  <c r="Q23" i="9"/>
  <c r="Q19" i="9"/>
  <c r="Q15" i="9"/>
  <c r="Q11" i="9"/>
  <c r="Q5" i="9"/>
  <c r="R5" i="9" s="1"/>
  <c r="Q7" i="9"/>
  <c r="R7" i="9" s="1"/>
  <c r="N9" i="9"/>
  <c r="O9" i="9" s="1"/>
  <c r="Q12" i="9"/>
  <c r="Q13" i="9"/>
  <c r="N17" i="9"/>
  <c r="Q20" i="9"/>
  <c r="Q21" i="9"/>
  <c r="N25" i="9"/>
  <c r="Q28" i="9"/>
  <c r="Q29" i="9"/>
  <c r="N33" i="9"/>
  <c r="Q36" i="9"/>
  <c r="Q37" i="9"/>
  <c r="N5" i="9"/>
  <c r="O5" i="9" s="1"/>
  <c r="Q8" i="9"/>
  <c r="N39" i="9"/>
  <c r="S39" i="9" s="1"/>
  <c r="N35" i="9"/>
  <c r="S35" i="9" s="1"/>
  <c r="N31" i="9"/>
  <c r="S31" i="9" s="1"/>
  <c r="N27" i="9"/>
  <c r="S27" i="9" s="1"/>
  <c r="N23" i="9"/>
  <c r="S23" i="9" s="1"/>
  <c r="N19" i="9"/>
  <c r="S19" i="9" s="1"/>
  <c r="N15" i="9"/>
  <c r="S15" i="9" s="1"/>
  <c r="N11" i="9"/>
  <c r="S11" i="9" s="1"/>
  <c r="N7" i="9"/>
  <c r="O7" i="9" s="1"/>
  <c r="N40" i="9"/>
  <c r="N36" i="9"/>
  <c r="N32" i="9"/>
  <c r="N28" i="9"/>
  <c r="N24" i="9"/>
  <c r="N20" i="9"/>
  <c r="S20" i="9" s="1"/>
  <c r="N16" i="9"/>
  <c r="N12" i="9"/>
  <c r="Q9" i="9"/>
  <c r="R9" i="9" s="1"/>
  <c r="N13" i="9"/>
  <c r="Q16" i="9"/>
  <c r="Q17" i="9"/>
  <c r="N21" i="9"/>
  <c r="Q24" i="9"/>
  <c r="Q25" i="9"/>
  <c r="N29" i="9"/>
  <c r="Q32" i="9"/>
  <c r="Q33" i="9"/>
  <c r="N37" i="9"/>
  <c r="Q40" i="9"/>
  <c r="A1" i="10"/>
  <c r="B40" i="10"/>
  <c r="A40" i="10"/>
  <c r="B39" i="10"/>
  <c r="A39" i="10"/>
  <c r="B38" i="10"/>
  <c r="A38" i="10"/>
  <c r="B37" i="10"/>
  <c r="A37" i="10"/>
  <c r="B36" i="10"/>
  <c r="A36" i="10"/>
  <c r="B35" i="10"/>
  <c r="A35" i="10"/>
  <c r="B34" i="10"/>
  <c r="A34" i="10"/>
  <c r="B33" i="10"/>
  <c r="A33" i="10"/>
  <c r="B32" i="10"/>
  <c r="A32" i="10"/>
  <c r="B31" i="10"/>
  <c r="A31" i="10"/>
  <c r="B30" i="10"/>
  <c r="A30" i="10"/>
  <c r="B29" i="10"/>
  <c r="A29" i="10"/>
  <c r="B28" i="10"/>
  <c r="A28" i="10"/>
  <c r="B27" i="10"/>
  <c r="A27" i="10"/>
  <c r="B26" i="10"/>
  <c r="A26" i="10"/>
  <c r="B25" i="10"/>
  <c r="A25" i="10"/>
  <c r="B24" i="10"/>
  <c r="A24" i="10"/>
  <c r="B23" i="10"/>
  <c r="A23" i="10"/>
  <c r="B22" i="10"/>
  <c r="A22" i="10"/>
  <c r="B21" i="10"/>
  <c r="A21" i="10"/>
  <c r="B20" i="10"/>
  <c r="A20" i="10"/>
  <c r="B19" i="10"/>
  <c r="A19" i="10"/>
  <c r="B18" i="10"/>
  <c r="A18" i="10"/>
  <c r="B17" i="10"/>
  <c r="A17" i="10"/>
  <c r="B16" i="10"/>
  <c r="A16" i="10"/>
  <c r="B15" i="10"/>
  <c r="A15" i="10"/>
  <c r="B14" i="10"/>
  <c r="A14" i="10"/>
  <c r="B13" i="10"/>
  <c r="A13" i="10"/>
  <c r="B12" i="10"/>
  <c r="A12" i="10"/>
  <c r="B11" i="10"/>
  <c r="A11" i="10"/>
  <c r="B10" i="10"/>
  <c r="A10" i="10"/>
  <c r="B9" i="10"/>
  <c r="A9" i="10"/>
  <c r="B8" i="10"/>
  <c r="A8" i="10"/>
  <c r="B7" i="10"/>
  <c r="A7" i="10"/>
  <c r="B6" i="10"/>
  <c r="A6" i="10"/>
  <c r="B5" i="10"/>
  <c r="A5" i="10"/>
  <c r="A5" i="4"/>
  <c r="S10" i="9" l="1"/>
  <c r="S18" i="9"/>
  <c r="S30" i="9"/>
  <c r="S6" i="9"/>
  <c r="S14" i="9"/>
  <c r="S37" i="9"/>
  <c r="S32" i="9"/>
  <c r="S8" i="9"/>
  <c r="S33" i="9"/>
  <c r="S29" i="9"/>
  <c r="S12" i="9"/>
  <c r="S28" i="9"/>
  <c r="S25" i="9"/>
  <c r="S34" i="9"/>
  <c r="R10" i="9"/>
  <c r="S7" i="9"/>
  <c r="R6" i="9"/>
  <c r="S9" i="9"/>
  <c r="S16" i="9"/>
  <c r="S13" i="9"/>
  <c r="S36" i="9"/>
  <c r="S5" i="9"/>
  <c r="S21" i="9"/>
  <c r="S24" i="9"/>
  <c r="S40" i="9"/>
  <c r="S17" i="9"/>
  <c r="O8" i="8"/>
  <c r="O9" i="8"/>
  <c r="O12" i="8"/>
  <c r="O13" i="8"/>
  <c r="O16" i="8"/>
  <c r="O17" i="8"/>
  <c r="O20" i="8"/>
  <c r="O21" i="8"/>
  <c r="O24" i="8"/>
  <c r="O25" i="8"/>
  <c r="O28" i="8"/>
  <c r="O29" i="8"/>
  <c r="O32" i="8"/>
  <c r="O33" i="8"/>
  <c r="O36" i="8"/>
  <c r="O37" i="8"/>
  <c r="O40" i="8"/>
  <c r="O7" i="8"/>
  <c r="O10" i="8"/>
  <c r="O11" i="8"/>
  <c r="O14" i="8"/>
  <c r="O15" i="8"/>
  <c r="O18" i="8"/>
  <c r="O19" i="8"/>
  <c r="O22" i="8"/>
  <c r="O23" i="8"/>
  <c r="O26" i="8"/>
  <c r="O27" i="8"/>
  <c r="O30" i="8"/>
  <c r="O31" i="8"/>
  <c r="O34" i="8"/>
  <c r="O35" i="8"/>
  <c r="O38" i="8"/>
  <c r="O39" i="8"/>
  <c r="R7" i="8"/>
  <c r="R8" i="8"/>
  <c r="R9" i="8"/>
  <c r="R10" i="8"/>
  <c r="R11" i="8"/>
  <c r="R12" i="8"/>
  <c r="R13" i="8"/>
  <c r="R14" i="8"/>
  <c r="R15" i="8"/>
  <c r="R16" i="8"/>
  <c r="R17" i="8"/>
  <c r="R18" i="8"/>
  <c r="R19" i="8"/>
  <c r="R20" i="8"/>
  <c r="R21" i="8"/>
  <c r="R22" i="8"/>
  <c r="R23" i="8"/>
  <c r="R24" i="8"/>
  <c r="R25" i="8"/>
  <c r="R26" i="8"/>
  <c r="R27" i="8"/>
  <c r="R28" i="8"/>
  <c r="R29" i="8"/>
  <c r="R30" i="8"/>
  <c r="R31" i="8"/>
  <c r="R32" i="8"/>
  <c r="R33" i="8"/>
  <c r="R34" i="8"/>
  <c r="R35" i="8"/>
  <c r="R36" i="8"/>
  <c r="R37" i="8"/>
  <c r="R38" i="8"/>
  <c r="R39" i="8"/>
  <c r="R40" i="8"/>
  <c r="P6" i="8"/>
  <c r="P7" i="8"/>
  <c r="P8" i="8"/>
  <c r="P9" i="8"/>
  <c r="P10" i="8"/>
  <c r="P11" i="8"/>
  <c r="P12" i="8"/>
  <c r="P13" i="8"/>
  <c r="P14" i="8"/>
  <c r="P15" i="8"/>
  <c r="P16" i="8"/>
  <c r="P17" i="8"/>
  <c r="P18" i="8"/>
  <c r="P19" i="8"/>
  <c r="P20" i="8"/>
  <c r="P21" i="8"/>
  <c r="P23" i="8"/>
  <c r="P24" i="8"/>
  <c r="P25" i="8"/>
  <c r="P26" i="8"/>
  <c r="P27" i="8"/>
  <c r="P28" i="8"/>
  <c r="P29" i="8"/>
  <c r="P30" i="8"/>
  <c r="P31" i="8"/>
  <c r="P32" i="8"/>
  <c r="P33" i="8"/>
  <c r="P34" i="8"/>
  <c r="P35" i="8"/>
  <c r="P36" i="8"/>
  <c r="P37" i="8"/>
  <c r="P38" i="8"/>
  <c r="P39" i="8"/>
  <c r="P40" i="8"/>
  <c r="P5" i="8"/>
  <c r="Q5" i="8" s="1"/>
  <c r="K3" i="8"/>
  <c r="I3" i="8"/>
  <c r="G3" i="8"/>
  <c r="E3" i="8"/>
  <c r="C3" i="8"/>
  <c r="A3" i="8"/>
  <c r="S3" i="8"/>
  <c r="P4" i="8"/>
  <c r="P3" i="8"/>
  <c r="M4" i="8"/>
  <c r="M3" i="8"/>
  <c r="Q7" i="8"/>
  <c r="N22" i="8"/>
  <c r="R5" i="8" l="1"/>
  <c r="N10" i="8"/>
  <c r="Q22" i="8"/>
  <c r="Q6" i="8"/>
  <c r="Q36" i="8"/>
  <c r="Q28" i="8"/>
  <c r="Q12" i="8"/>
  <c r="Q30" i="8"/>
  <c r="Q14" i="8"/>
  <c r="Q20" i="8"/>
  <c r="Q34" i="8"/>
  <c r="Q26" i="8"/>
  <c r="Q18" i="8"/>
  <c r="Q10" i="8"/>
  <c r="Q38" i="8"/>
  <c r="Q40" i="8"/>
  <c r="Q32" i="8"/>
  <c r="Q24" i="8"/>
  <c r="Q16" i="8"/>
  <c r="Q8" i="8"/>
  <c r="Q37" i="8"/>
  <c r="Q33" i="8"/>
  <c r="Q29" i="8"/>
  <c r="Q25" i="8"/>
  <c r="Q21" i="8"/>
  <c r="Q17" i="8"/>
  <c r="Q13" i="8"/>
  <c r="Q9" i="8"/>
  <c r="Q39" i="8"/>
  <c r="Q35" i="8"/>
  <c r="Q31" i="8"/>
  <c r="Q27" i="8"/>
  <c r="Q23" i="8"/>
  <c r="Q19" i="8"/>
  <c r="Q15" i="8"/>
  <c r="Q11" i="8"/>
  <c r="N39" i="8"/>
  <c r="N35" i="8"/>
  <c r="N31" i="8"/>
  <c r="N27" i="8"/>
  <c r="N23" i="8"/>
  <c r="N19" i="8"/>
  <c r="N15" i="8"/>
  <c r="N11" i="8"/>
  <c r="N7" i="8"/>
  <c r="N26" i="8"/>
  <c r="N34" i="8"/>
  <c r="N18" i="8"/>
  <c r="N30" i="8"/>
  <c r="N14" i="8"/>
  <c r="N6" i="8"/>
  <c r="N38" i="8"/>
  <c r="N37" i="8"/>
  <c r="N33" i="8"/>
  <c r="N29" i="8"/>
  <c r="N25" i="8"/>
  <c r="N21" i="8"/>
  <c r="N17" i="8"/>
  <c r="N13" i="8"/>
  <c r="N9" i="8"/>
  <c r="N40" i="8"/>
  <c r="N36" i="8"/>
  <c r="N32" i="8"/>
  <c r="N28" i="8"/>
  <c r="N24" i="8"/>
  <c r="N20" i="8"/>
  <c r="N16" i="8"/>
  <c r="N12" i="8"/>
  <c r="N8" i="8"/>
  <c r="O6" i="8" l="1"/>
  <c r="R6" i="8"/>
  <c r="A1" i="4" l="1"/>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A13" i="4"/>
  <c r="B12" i="4"/>
  <c r="A12" i="4"/>
  <c r="B11" i="4"/>
  <c r="A11" i="4"/>
  <c r="B10" i="4"/>
  <c r="A10" i="4"/>
  <c r="B9" i="4"/>
  <c r="A9" i="4"/>
  <c r="B8" i="4"/>
  <c r="A8" i="4"/>
  <c r="B7" i="4"/>
  <c r="A7" i="4"/>
  <c r="B6" i="4"/>
  <c r="A6" i="4"/>
  <c r="B5" i="4"/>
</calcChain>
</file>

<file path=xl/sharedStrings.xml><?xml version="1.0" encoding="utf-8"?>
<sst xmlns="http://schemas.openxmlformats.org/spreadsheetml/2006/main" count="125" uniqueCount="83">
  <si>
    <t>Score</t>
  </si>
  <si>
    <t>Grade</t>
  </si>
  <si>
    <t>Points</t>
  </si>
  <si>
    <t>E-</t>
  </si>
  <si>
    <t>E</t>
  </si>
  <si>
    <t>E+</t>
  </si>
  <si>
    <t>D-</t>
  </si>
  <si>
    <t>D</t>
  </si>
  <si>
    <t>D+</t>
  </si>
  <si>
    <t>C-</t>
  </si>
  <si>
    <t>C</t>
  </si>
  <si>
    <t>C+</t>
  </si>
  <si>
    <t>B-</t>
  </si>
  <si>
    <t>B</t>
  </si>
  <si>
    <t>B+</t>
  </si>
  <si>
    <t>A-</t>
  </si>
  <si>
    <t>A</t>
  </si>
  <si>
    <t>A+</t>
  </si>
  <si>
    <t>-</t>
  </si>
  <si>
    <t>Last Name</t>
  </si>
  <si>
    <t>First Name</t>
  </si>
  <si>
    <t>Student</t>
  </si>
  <si>
    <t>Class List</t>
  </si>
  <si>
    <t>Enrolled? (Y/N)</t>
  </si>
  <si>
    <t>Subject:</t>
  </si>
  <si>
    <t>Y</t>
  </si>
  <si>
    <t>N</t>
  </si>
  <si>
    <t>Teacher:</t>
  </si>
  <si>
    <t>Class Information</t>
  </si>
  <si>
    <t>Instructions:</t>
  </si>
  <si>
    <t>Legend</t>
  </si>
  <si>
    <t>Input Cell</t>
  </si>
  <si>
    <t>Teaching Year:</t>
  </si>
  <si>
    <t>Grade:</t>
  </si>
  <si>
    <t>Assessment:</t>
  </si>
  <si>
    <t>UD</t>
  </si>
  <si>
    <t>%</t>
  </si>
  <si>
    <t>SD</t>
  </si>
  <si>
    <t>Overall</t>
  </si>
  <si>
    <t>Description</t>
  </si>
  <si>
    <t>Data Cell</t>
  </si>
  <si>
    <t>Cell for inputing information</t>
  </si>
  <si>
    <t>Cell for inputing data.
Cell will turn white after data is inputted.</t>
  </si>
  <si>
    <t>[Mark]</t>
  </si>
  <si>
    <t>SU</t>
  </si>
  <si>
    <t>SHE</t>
  </si>
  <si>
    <t>PADI</t>
  </si>
  <si>
    <t>[Subject]</t>
  </si>
  <si>
    <t>Mr Smith</t>
  </si>
  <si>
    <t>F</t>
  </si>
  <si>
    <t>G</t>
  </si>
  <si>
    <t>H</t>
  </si>
  <si>
    <t>I</t>
  </si>
  <si>
    <t>J</t>
  </si>
  <si>
    <t>K</t>
  </si>
  <si>
    <t>L</t>
  </si>
  <si>
    <t>M</t>
  </si>
  <si>
    <t>O</t>
  </si>
  <si>
    <t>P</t>
  </si>
  <si>
    <t>Q</t>
  </si>
  <si>
    <t>R</t>
  </si>
  <si>
    <t>S</t>
  </si>
  <si>
    <t>T</t>
  </si>
  <si>
    <t>U</t>
  </si>
  <si>
    <t>V</t>
  </si>
  <si>
    <t>W</t>
  </si>
  <si>
    <t>X</t>
  </si>
  <si>
    <t>Z</t>
  </si>
  <si>
    <t>CLASS INFO</t>
  </si>
  <si>
    <t>Revision Number</t>
  </si>
  <si>
    <t>Date</t>
  </si>
  <si>
    <t>Notes</t>
  </si>
  <si>
    <t>Edited by</t>
  </si>
  <si>
    <t>D.TR</t>
  </si>
  <si>
    <t>1.2.0</t>
  </si>
  <si>
    <t>1.0.0</t>
  </si>
  <si>
    <t>Creation of new markbook which contains:
- Modular Self-contained Assessment reporting blocks
- Better Clarification/Separation of Assessments
- Different Semester Tabs
- Template for 2 UD, 1 SD grading assessment</t>
  </si>
  <si>
    <t>1.2.1</t>
  </si>
  <si>
    <t>Template now is generic, contains 2 overarching mark types with 3 sub marks.
Instructions tab now added to help new users.</t>
  </si>
  <si>
    <r>
      <t xml:space="preserve">Fill in the data to the Right first before using the SpreadSheet.
Please do not delete students out of the list if they are not in the class anymore. Use the Enrolled column instead and then hide the row in the Semester Tab, do not hide rows in this tab
</t>
    </r>
    <r>
      <rPr>
        <b/>
        <sz val="11"/>
        <color theme="1"/>
        <rFont val="Calibri"/>
        <family val="2"/>
        <scheme val="minor"/>
      </rPr>
      <t xml:space="preserve">
GENERAL NOTES:</t>
    </r>
    <r>
      <rPr>
        <sz val="11"/>
        <color theme="1"/>
        <rFont val="Calibri"/>
        <family val="2"/>
        <scheme val="minor"/>
      </rPr>
      <t xml:space="preserve">
Only Enter Data into the input cells, all other cells have formulas and should not be changed.
Grades should only be numerical, if the assessment was missed and there is no grade, use a "-" (dash).
More detailed instructions are in the Template Tab and an example provided in the Example Tab</t>
    </r>
  </si>
  <si>
    <t>YOU FOUND ME! :) dtran.</t>
  </si>
  <si>
    <t>Protection added to some worksheets to disable users from changing formulas.
Changelog added.
Optimisation of formulas to the Assessment Template.
Formula for Overallgrade was giving incorrect results
Added function to Overall grade formula so both grade types aren't needed.
Assessment Template no longer called SD/UD Assessment Template.</t>
  </si>
  <si>
    <t>FILL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</si>
</sst>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b/>
      <sz val="11"/>
      <color theme="1"/>
      <name val="Calibri"/>
      <family val="2"/>
      <scheme val="minor"/>
    </font>
    <font>
      <sz val="11"/>
      <color theme="1"/>
      <name val="Calibri"/>
      <family val="2"/>
      <scheme val="minor"/>
    </font>
    <font>
      <b/>
      <sz val="11"/>
      <color rgb="FF3F3F76"/>
      <name val="Calibri"/>
      <family val="2"/>
      <scheme val="minor"/>
    </font>
    <font>
      <sz val="11"/>
      <color theme="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6"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rgb="FFF5F9FD"/>
        <bgColor indexed="64"/>
      </patternFill>
    </fill>
    <fill>
      <patternFill patternType="solid">
        <fgColor rgb="FFF1F7ED"/>
        <bgColor indexed="64"/>
      </patternFill>
    </fill>
    <fill>
      <patternFill patternType="solid">
        <fgColor rgb="FFE4D2F2"/>
        <bgColor indexed="64"/>
      </patternFill>
    </fill>
    <fill>
      <patternFill patternType="solid">
        <fgColor rgb="FFE8AFFF"/>
        <bgColor indexed="64"/>
      </patternFill>
    </fill>
  </fills>
  <borders count="69">
    <border>
      <left/>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style="thin">
        <color rgb="FF000000"/>
      </left>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diagonal/>
    </border>
    <border>
      <left style="thin">
        <color rgb="FF7F7F7F"/>
      </left>
      <right style="thin">
        <color rgb="FF7F7F7F"/>
      </right>
      <top/>
      <bottom style="thin">
        <color rgb="FF7F7F7F"/>
      </bottom>
      <diagonal/>
    </border>
    <border>
      <left/>
      <right style="thin">
        <color rgb="FF7F7F7F"/>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bottom style="thin">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right style="thin">
        <color indexed="64"/>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theme="0" tint="-0.249977111117893"/>
      </bottom>
      <diagonal/>
    </border>
    <border>
      <left/>
      <right style="thin">
        <color indexed="64"/>
      </right>
      <top style="thin">
        <color indexed="64"/>
      </top>
      <bottom style="thin">
        <color theme="0" tint="-0.249977111117893"/>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right style="thin">
        <color theme="0" tint="-0.249977111117893"/>
      </right>
      <top style="thin">
        <color theme="0" tint="-0.249977111117893"/>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7F7F7F"/>
      </left>
      <right/>
      <top style="medium">
        <color indexed="64"/>
      </top>
      <bottom/>
      <diagonal/>
    </border>
    <border>
      <left style="thin">
        <color indexed="64"/>
      </left>
      <right style="medium">
        <color indexed="64"/>
      </right>
      <top style="thin">
        <color indexed="64"/>
      </top>
      <bottom style="thin">
        <color indexed="64"/>
      </bottom>
      <diagonal/>
    </border>
    <border>
      <left style="thin">
        <color theme="0" tint="-0.249977111117893"/>
      </left>
      <right style="medium">
        <color indexed="64"/>
      </right>
      <top style="thin">
        <color theme="0" tint="-0.249977111117893"/>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9">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3" applyNumberFormat="0" applyAlignment="0" applyProtection="0"/>
    <xf numFmtId="9" fontId="5" fillId="0" borderId="0" applyFont="0" applyFill="0" applyBorder="0" applyAlignment="0" applyProtection="0"/>
    <xf numFmtId="0" fontId="2" fillId="0" borderId="0" applyNumberFormat="0" applyFill="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cellStyleXfs>
  <cellXfs count="173">
    <xf numFmtId="0" fontId="0" fillId="0" borderId="0" xfId="0"/>
    <xf numFmtId="0" fontId="0" fillId="0" borderId="0" xfId="0"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0" fillId="0" borderId="4" xfId="0" applyBorder="1" applyAlignment="1">
      <alignment horizontal="center" vertical="center"/>
    </xf>
    <xf numFmtId="0" fontId="0" fillId="0" borderId="17" xfId="0" applyBorder="1" applyAlignment="1">
      <alignment horizontal="center" vertical="center"/>
    </xf>
    <xf numFmtId="0" fontId="0" fillId="0" borderId="0" xfId="0" applyBorder="1"/>
    <xf numFmtId="0" fontId="0" fillId="3" borderId="18" xfId="0" applyFill="1" applyBorder="1"/>
    <xf numFmtId="0" fontId="0" fillId="3" borderId="21" xfId="0" applyFill="1" applyBorder="1"/>
    <xf numFmtId="0" fontId="0" fillId="3" borderId="23" xfId="0" applyFill="1" applyBorder="1"/>
    <xf numFmtId="0" fontId="0" fillId="3" borderId="19" xfId="0" applyFill="1" applyBorder="1"/>
    <xf numFmtId="0" fontId="0" fillId="3" borderId="20" xfId="0" applyFill="1" applyBorder="1"/>
    <xf numFmtId="0" fontId="0" fillId="3" borderId="22" xfId="0" applyFill="1" applyBorder="1"/>
    <xf numFmtId="0" fontId="0" fillId="3" borderId="25" xfId="0" applyFill="1" applyBorder="1"/>
    <xf numFmtId="0" fontId="0" fillId="3" borderId="24" xfId="0" applyFill="1" applyBorder="1"/>
    <xf numFmtId="0" fontId="4" fillId="3" borderId="10" xfId="0" applyFont="1" applyFill="1" applyBorder="1"/>
    <xf numFmtId="0" fontId="4" fillId="3" borderId="30" xfId="0" applyFont="1" applyFill="1" applyBorder="1" applyAlignment="1">
      <alignment horizontal="center"/>
    </xf>
    <xf numFmtId="0" fontId="4" fillId="3" borderId="31" xfId="0" applyFont="1" applyFill="1" applyBorder="1" applyAlignment="1">
      <alignment horizontal="center"/>
    </xf>
    <xf numFmtId="0" fontId="4" fillId="3" borderId="32" xfId="0" applyFont="1" applyFill="1" applyBorder="1"/>
    <xf numFmtId="0" fontId="0" fillId="0" borderId="38" xfId="0" applyBorder="1" applyAlignment="1">
      <alignment horizontal="center" vertical="center"/>
    </xf>
    <xf numFmtId="0" fontId="0" fillId="0" borderId="40" xfId="0" applyBorder="1" applyAlignment="1"/>
    <xf numFmtId="0" fontId="0" fillId="0" borderId="22" xfId="0" applyBorder="1" applyAlignment="1">
      <alignment horizontal="center" vertical="center"/>
    </xf>
    <xf numFmtId="9" fontId="0" fillId="0" borderId="0" xfId="4" applyFont="1" applyBorder="1"/>
    <xf numFmtId="0" fontId="4" fillId="0" borderId="18" xfId="0" applyFont="1" applyBorder="1" applyAlignment="1"/>
    <xf numFmtId="0" fontId="6" fillId="2" borderId="36" xfId="3" applyFont="1" applyBorder="1" applyAlignment="1"/>
    <xf numFmtId="0" fontId="6" fillId="2" borderId="37" xfId="3" applyFont="1" applyBorder="1" applyAlignment="1"/>
    <xf numFmtId="0" fontId="5" fillId="7" borderId="8" xfId="7" applyFill="1" applyBorder="1"/>
    <xf numFmtId="9" fontId="5" fillId="8" borderId="50" xfId="8" applyNumberFormat="1" applyFill="1" applyBorder="1" applyAlignment="1">
      <alignment horizontal="center" vertical="center"/>
    </xf>
    <xf numFmtId="0" fontId="5" fillId="8" borderId="50" xfId="8" applyFill="1"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5" fillId="4" borderId="43" xfId="6" applyBorder="1" applyAlignment="1">
      <alignment horizontal="center" vertical="center"/>
    </xf>
    <xf numFmtId="0" fontId="0" fillId="0" borderId="53" xfId="0" applyFont="1" applyBorder="1"/>
    <xf numFmtId="0" fontId="0" fillId="0" borderId="53" xfId="0" applyFont="1" applyBorder="1" applyAlignment="1"/>
    <xf numFmtId="0" fontId="0" fillId="0" borderId="53" xfId="0" applyFont="1" applyBorder="1" applyAlignment="1">
      <alignment horizontal="center" vertical="center"/>
    </xf>
    <xf numFmtId="0" fontId="0" fillId="0" borderId="49" xfId="0" applyFont="1" applyBorder="1" applyAlignment="1">
      <alignment horizontal="center" vertical="center"/>
    </xf>
    <xf numFmtId="164" fontId="0" fillId="0" borderId="21" xfId="0" applyNumberFormat="1" applyFill="1" applyBorder="1" applyAlignment="1">
      <alignment horizontal="center" vertical="center"/>
    </xf>
    <xf numFmtId="164" fontId="0" fillId="0" borderId="0" xfId="0" applyNumberFormat="1" applyFill="1" applyBorder="1" applyAlignment="1">
      <alignment horizontal="center" vertical="center"/>
    </xf>
    <xf numFmtId="0" fontId="5" fillId="7" borderId="41" xfId="7" applyFill="1" applyBorder="1" applyAlignment="1">
      <alignment horizontal="center"/>
    </xf>
    <xf numFmtId="9" fontId="5" fillId="7" borderId="41" xfId="4" applyFill="1" applyBorder="1" applyAlignment="1">
      <alignment horizontal="center"/>
    </xf>
    <xf numFmtId="0" fontId="5" fillId="7" borderId="50" xfId="7" applyFill="1" applyBorder="1" applyAlignment="1">
      <alignment horizontal="center"/>
    </xf>
    <xf numFmtId="0" fontId="0" fillId="0" borderId="0" xfId="0"/>
    <xf numFmtId="0" fontId="5" fillId="4" borderId="56" xfId="6" applyBorder="1" applyAlignment="1">
      <alignment horizontal="center" vertical="center"/>
    </xf>
    <xf numFmtId="164" fontId="0" fillId="0" borderId="21" xfId="0" applyNumberFormat="1" applyFill="1" applyBorder="1" applyAlignment="1">
      <alignment vertical="center"/>
    </xf>
    <xf numFmtId="164" fontId="0" fillId="0" borderId="0" xfId="0" applyNumberFormat="1" applyFill="1" applyBorder="1" applyAlignment="1">
      <alignment vertical="center"/>
    </xf>
    <xf numFmtId="164" fontId="0" fillId="0" borderId="23" xfId="0" applyNumberFormat="1" applyFill="1" applyBorder="1" applyAlignment="1">
      <alignment vertical="center"/>
    </xf>
    <xf numFmtId="164" fontId="0" fillId="0" borderId="24" xfId="0" applyNumberFormat="1" applyFill="1" applyBorder="1" applyAlignment="1">
      <alignment vertical="center"/>
    </xf>
    <xf numFmtId="0" fontId="0" fillId="0" borderId="53" xfId="0" applyBorder="1"/>
    <xf numFmtId="164" fontId="5" fillId="8" borderId="42" xfId="8" applyNumberFormat="1" applyFill="1" applyBorder="1" applyAlignment="1">
      <alignment horizontal="center" vertical="center"/>
    </xf>
    <xf numFmtId="9" fontId="5" fillId="8" borderId="41" xfId="8" applyNumberFormat="1" applyFill="1" applyBorder="1" applyAlignment="1">
      <alignment horizontal="center" vertical="center"/>
    </xf>
    <xf numFmtId="0" fontId="5" fillId="8" borderId="41" xfId="8" applyFill="1" applyBorder="1" applyAlignment="1">
      <alignment horizontal="center" vertical="center"/>
    </xf>
    <xf numFmtId="0" fontId="5" fillId="8" borderId="60" xfId="8" applyFill="1" applyBorder="1" applyAlignment="1"/>
    <xf numFmtId="9" fontId="5" fillId="7" borderId="50" xfId="4" applyFill="1" applyBorder="1" applyAlignment="1">
      <alignment horizontal="center"/>
    </xf>
    <xf numFmtId="164" fontId="5" fillId="8" borderId="51" xfId="8" applyNumberFormat="1" applyFill="1" applyBorder="1" applyAlignment="1">
      <alignment horizontal="center" vertical="center"/>
    </xf>
    <xf numFmtId="0" fontId="4" fillId="7" borderId="44" xfId="7" applyFont="1" applyFill="1" applyBorder="1"/>
    <xf numFmtId="9" fontId="4" fillId="7" borderId="46" xfId="4" applyFont="1" applyFill="1" applyBorder="1"/>
    <xf numFmtId="0" fontId="4" fillId="7" borderId="45" xfId="7" applyFont="1" applyFill="1" applyBorder="1"/>
    <xf numFmtId="0" fontId="4" fillId="8" borderId="61" xfId="8" applyFont="1" applyFill="1" applyBorder="1"/>
    <xf numFmtId="9" fontId="4" fillId="8" borderId="46" xfId="8" applyNumberFormat="1" applyFont="1" applyFill="1" applyBorder="1"/>
    <xf numFmtId="0" fontId="4" fillId="8" borderId="62" xfId="8" applyFont="1" applyFill="1" applyBorder="1"/>
    <xf numFmtId="0" fontId="0" fillId="0" borderId="0" xfId="0" applyAlignment="1">
      <alignment wrapText="1"/>
    </xf>
    <xf numFmtId="0" fontId="4" fillId="0" borderId="0" xfId="0" applyFont="1" applyAlignment="1"/>
    <xf numFmtId="164" fontId="0" fillId="10" borderId="0" xfId="0" applyNumberFormat="1" applyFill="1" applyBorder="1" applyAlignment="1">
      <alignment horizontal="center" vertical="center"/>
    </xf>
    <xf numFmtId="164" fontId="0" fillId="10" borderId="34" xfId="0" applyNumberFormat="1" applyFill="1" applyBorder="1" applyAlignment="1">
      <alignment horizontal="center" vertical="center"/>
    </xf>
    <xf numFmtId="0" fontId="3" fillId="2" borderId="53" xfId="3" applyBorder="1"/>
    <xf numFmtId="0" fontId="4" fillId="0" borderId="63" xfId="0" applyFont="1" applyBorder="1"/>
    <xf numFmtId="0" fontId="0" fillId="0" borderId="20" xfId="0" applyBorder="1" applyAlignment="1">
      <alignment horizontal="center" vertical="center"/>
    </xf>
    <xf numFmtId="0" fontId="0" fillId="3" borderId="0" xfId="0" applyFill="1"/>
    <xf numFmtId="0" fontId="0" fillId="3" borderId="0" xfId="0" applyFill="1" applyBorder="1"/>
    <xf numFmtId="9" fontId="0" fillId="0" borderId="12" xfId="4" applyFont="1" applyBorder="1" applyAlignment="1">
      <alignment horizontal="center" vertical="center"/>
    </xf>
    <xf numFmtId="9" fontId="0" fillId="0" borderId="5" xfId="4" applyFont="1" applyBorder="1" applyAlignment="1">
      <alignment horizontal="center" vertical="center"/>
    </xf>
    <xf numFmtId="9" fontId="0" fillId="0" borderId="11" xfId="4" applyFont="1" applyBorder="1" applyAlignment="1">
      <alignment horizontal="center" vertical="center"/>
    </xf>
    <xf numFmtId="0" fontId="0" fillId="3" borderId="21" xfId="0" applyFill="1" applyBorder="1" applyAlignment="1">
      <alignment vertical="top" wrapText="1"/>
    </xf>
    <xf numFmtId="0" fontId="0" fillId="3" borderId="0" xfId="0" applyFill="1" applyBorder="1" applyAlignment="1">
      <alignment vertical="top" wrapText="1"/>
    </xf>
    <xf numFmtId="0" fontId="0" fillId="3" borderId="22" xfId="0" applyFill="1" applyBorder="1" applyAlignment="1">
      <alignment vertical="top" wrapText="1"/>
    </xf>
    <xf numFmtId="0" fontId="0" fillId="3" borderId="23" xfId="0" applyFill="1" applyBorder="1" applyAlignment="1">
      <alignment vertical="top" wrapText="1"/>
    </xf>
    <xf numFmtId="0" fontId="0" fillId="3" borderId="24" xfId="0" applyFill="1" applyBorder="1" applyAlignment="1">
      <alignment vertical="top" wrapText="1"/>
    </xf>
    <xf numFmtId="0" fontId="0" fillId="3" borderId="25" xfId="0" applyFill="1" applyBorder="1" applyAlignment="1">
      <alignment vertical="top" wrapText="1"/>
    </xf>
    <xf numFmtId="2" fontId="0" fillId="0" borderId="0" xfId="0" applyNumberFormat="1"/>
    <xf numFmtId="0" fontId="0" fillId="0" borderId="0" xfId="0" applyProtection="1"/>
    <xf numFmtId="0" fontId="0" fillId="0" borderId="21" xfId="0" applyBorder="1" applyAlignment="1" applyProtection="1">
      <alignment horizontal="center" vertical="center"/>
    </xf>
    <xf numFmtId="0" fontId="0" fillId="0" borderId="22" xfId="0" applyBorder="1" applyAlignment="1" applyProtection="1">
      <alignment horizontal="center" vertical="center"/>
    </xf>
    <xf numFmtId="0" fontId="0" fillId="0" borderId="23" xfId="0" applyBorder="1" applyAlignment="1" applyProtection="1">
      <alignment horizontal="center" vertical="center"/>
    </xf>
    <xf numFmtId="0" fontId="0" fillId="0" borderId="25" xfId="0" applyBorder="1" applyAlignment="1" applyProtection="1">
      <alignment horizontal="center" vertical="center"/>
    </xf>
    <xf numFmtId="0" fontId="0" fillId="0" borderId="0" xfId="0" applyProtection="1">
      <protection locked="0"/>
    </xf>
    <xf numFmtId="0" fontId="0" fillId="0" borderId="0" xfId="0" applyAlignment="1" applyProtection="1">
      <protection locked="0"/>
    </xf>
    <xf numFmtId="0" fontId="0" fillId="0" borderId="0" xfId="0" applyAlignment="1" applyProtection="1">
      <alignment horizontal="center" vertical="center"/>
      <protection locked="0"/>
    </xf>
    <xf numFmtId="0" fontId="0" fillId="0" borderId="0" xfId="0" applyBorder="1" applyProtection="1">
      <protection locked="0"/>
    </xf>
    <xf numFmtId="0" fontId="3" fillId="2" borderId="27"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protection locked="0"/>
    </xf>
    <xf numFmtId="0" fontId="7" fillId="3" borderId="0" xfId="0" applyFont="1" applyFill="1"/>
    <xf numFmtId="0" fontId="0" fillId="3" borderId="0" xfId="0" applyFill="1" applyProtection="1">
      <protection locked="0"/>
    </xf>
    <xf numFmtId="0" fontId="0" fillId="3" borderId="0" xfId="0" applyFill="1" applyAlignment="1" applyProtection="1">
      <alignment horizontal="left" vertical="center"/>
      <protection locked="0"/>
    </xf>
    <xf numFmtId="0" fontId="0" fillId="3" borderId="0" xfId="0" applyFill="1" applyAlignment="1" applyProtection="1">
      <alignment horizontal="left" vertical="center" wrapText="1"/>
      <protection locked="0"/>
    </xf>
    <xf numFmtId="0" fontId="4" fillId="3" borderId="66" xfId="0" applyFont="1" applyFill="1" applyBorder="1" applyAlignment="1" applyProtection="1">
      <alignment horizontal="left" vertical="center"/>
      <protection locked="0"/>
    </xf>
    <xf numFmtId="0" fontId="4" fillId="3" borderId="67" xfId="0" applyFont="1" applyFill="1" applyBorder="1" applyAlignment="1" applyProtection="1">
      <alignment horizontal="left" vertical="center"/>
      <protection locked="0"/>
    </xf>
    <xf numFmtId="0" fontId="4" fillId="3" borderId="68" xfId="0" applyFont="1" applyFill="1" applyBorder="1" applyAlignment="1" applyProtection="1">
      <alignment horizontal="left" vertical="center" wrapText="1"/>
      <protection locked="0"/>
    </xf>
    <xf numFmtId="0" fontId="4" fillId="3" borderId="0" xfId="0" applyFont="1" applyFill="1" applyProtection="1">
      <protection locked="0"/>
    </xf>
    <xf numFmtId="49" fontId="0" fillId="3" borderId="65" xfId="0" applyNumberFormat="1" applyFill="1" applyBorder="1" applyAlignment="1" applyProtection="1">
      <alignment horizontal="left" vertical="center"/>
      <protection locked="0"/>
    </xf>
    <xf numFmtId="0" fontId="0" fillId="3" borderId="65" xfId="0" applyFill="1" applyBorder="1" applyAlignment="1" applyProtection="1">
      <alignment horizontal="left" vertical="center"/>
      <protection locked="0"/>
    </xf>
    <xf numFmtId="14" fontId="0" fillId="3" borderId="65" xfId="0" applyNumberFormat="1" applyFill="1" applyBorder="1" applyAlignment="1" applyProtection="1">
      <alignment horizontal="left" vertical="center"/>
      <protection locked="0"/>
    </xf>
    <xf numFmtId="0" fontId="0" fillId="3" borderId="65" xfId="0" applyFill="1" applyBorder="1" applyAlignment="1" applyProtection="1">
      <alignment horizontal="left" vertical="center" wrapText="1"/>
      <protection locked="0"/>
    </xf>
    <xf numFmtId="0" fontId="0" fillId="3" borderId="64" xfId="0" applyFill="1" applyBorder="1" applyAlignment="1" applyProtection="1">
      <alignment horizontal="left" vertical="center"/>
      <protection locked="0"/>
    </xf>
    <xf numFmtId="14" fontId="0" fillId="3" borderId="64" xfId="0" applyNumberFormat="1" applyFill="1" applyBorder="1" applyAlignment="1" applyProtection="1">
      <alignment horizontal="left" vertical="center"/>
      <protection locked="0"/>
    </xf>
    <xf numFmtId="0" fontId="0" fillId="3" borderId="64" xfId="0" applyFill="1" applyBorder="1" applyAlignment="1" applyProtection="1">
      <alignment horizontal="left" vertical="center" wrapText="1"/>
      <protection locked="0"/>
    </xf>
    <xf numFmtId="0" fontId="4" fillId="3" borderId="8" xfId="0" applyFont="1" applyFill="1" applyBorder="1" applyAlignment="1">
      <alignment horizontal="center"/>
    </xf>
    <xf numFmtId="0" fontId="4" fillId="3" borderId="33" xfId="0" applyFont="1" applyFill="1" applyBorder="1" applyAlignment="1">
      <alignment horizontal="center"/>
    </xf>
    <xf numFmtId="0" fontId="4" fillId="3" borderId="9" xfId="0" applyFont="1" applyFill="1" applyBorder="1" applyAlignment="1">
      <alignment horizontal="center"/>
    </xf>
    <xf numFmtId="0" fontId="3" fillId="2" borderId="28" xfId="3" applyBorder="1" applyAlignment="1" applyProtection="1">
      <alignment horizontal="center"/>
      <protection locked="0"/>
    </xf>
    <xf numFmtId="0" fontId="3" fillId="2" borderId="3" xfId="3" applyAlignment="1" applyProtection="1">
      <alignment horizontal="center"/>
      <protection locked="0"/>
    </xf>
    <xf numFmtId="0" fontId="3" fillId="2" borderId="28" xfId="3" applyBorder="1" applyAlignment="1" applyProtection="1">
      <alignment horizontal="center" vertical="center"/>
      <protection locked="0"/>
    </xf>
    <xf numFmtId="0" fontId="3" fillId="2" borderId="3" xfId="3" applyAlignment="1" applyProtection="1">
      <alignment horizontal="center" vertical="center"/>
      <protection locked="0"/>
    </xf>
    <xf numFmtId="0" fontId="3" fillId="2" borderId="29" xfId="3" applyBorder="1" applyAlignment="1" applyProtection="1">
      <alignment horizontal="center" vertical="center"/>
      <protection locked="0"/>
    </xf>
    <xf numFmtId="0" fontId="3" fillId="2" borderId="26" xfId="3" applyBorder="1" applyAlignment="1" applyProtection="1">
      <alignment horizontal="center" vertical="center"/>
      <protection locked="0"/>
    </xf>
    <xf numFmtId="0" fontId="1" fillId="3" borderId="1" xfId="1" applyFill="1" applyAlignment="1">
      <alignment horizontal="center"/>
    </xf>
    <xf numFmtId="0" fontId="0" fillId="0" borderId="18"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9" borderId="52" xfId="0" applyFill="1" applyBorder="1" applyAlignment="1">
      <alignment vertical="center"/>
    </xf>
    <xf numFmtId="0" fontId="0" fillId="9" borderId="53" xfId="0" applyFill="1" applyBorder="1" applyAlignment="1">
      <alignment vertical="center"/>
    </xf>
    <xf numFmtId="0" fontId="0" fillId="9" borderId="49" xfId="0" applyFill="1" applyBorder="1" applyAlignment="1">
      <alignment vertical="center"/>
    </xf>
    <xf numFmtId="0" fontId="4" fillId="0" borderId="57" xfId="0" applyFont="1" applyBorder="1" applyAlignment="1">
      <alignment horizontal="center"/>
    </xf>
    <xf numFmtId="0" fontId="4" fillId="0" borderId="58" xfId="0" applyFont="1" applyBorder="1" applyAlignment="1">
      <alignment horizontal="center"/>
    </xf>
    <xf numFmtId="0" fontId="4" fillId="0" borderId="59" xfId="0" applyFont="1" applyBorder="1" applyAlignment="1">
      <alignment horizontal="center"/>
    </xf>
    <xf numFmtId="0" fontId="0" fillId="0" borderId="57" xfId="0" applyBorder="1" applyAlignment="1">
      <alignment horizontal="center"/>
    </xf>
    <xf numFmtId="0" fontId="0" fillId="0" borderId="58" xfId="0" applyBorder="1" applyAlignment="1">
      <alignment horizontal="center"/>
    </xf>
    <xf numFmtId="0" fontId="0" fillId="0" borderId="59" xfId="0" applyBorder="1" applyAlignment="1">
      <alignment horizontal="center"/>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0" fillId="0" borderId="22" xfId="0" applyBorder="1" applyAlignment="1">
      <alignment horizontal="left" vertical="top" wrapText="1"/>
    </xf>
    <xf numFmtId="0" fontId="2" fillId="0" borderId="0" xfId="2" applyBorder="1" applyAlignment="1" applyProtection="1">
      <alignment horizontal="center" vertical="center" wrapText="1"/>
    </xf>
    <xf numFmtId="0" fontId="2" fillId="0" borderId="0" xfId="2" applyBorder="1" applyAlignment="1">
      <alignment horizontal="center" vertical="center" wrapText="1"/>
    </xf>
    <xf numFmtId="0" fontId="4" fillId="0" borderId="0" xfId="0" applyFont="1" applyAlignment="1">
      <alignment horizontal="center"/>
    </xf>
    <xf numFmtId="0" fontId="6" fillId="2" borderId="37" xfId="3" applyFont="1" applyBorder="1" applyAlignment="1">
      <alignment horizontal="center"/>
    </xf>
    <xf numFmtId="0" fontId="6" fillId="2" borderId="36" xfId="3" applyFont="1" applyBorder="1" applyAlignment="1">
      <alignment horizontal="center"/>
    </xf>
    <xf numFmtId="0" fontId="2" fillId="0" borderId="35" xfId="5" applyBorder="1" applyAlignment="1">
      <alignment horizontal="center"/>
    </xf>
    <xf numFmtId="0" fontId="2" fillId="0" borderId="37" xfId="5" applyBorder="1" applyAlignment="1">
      <alignment horizontal="center"/>
    </xf>
    <xf numFmtId="0" fontId="2" fillId="0" borderId="36" xfId="5" applyBorder="1" applyAlignment="1">
      <alignment horizontal="center"/>
    </xf>
    <xf numFmtId="0" fontId="6" fillId="2" borderId="54" xfId="3" applyFont="1" applyBorder="1" applyAlignment="1">
      <alignment horizontal="center"/>
    </xf>
    <xf numFmtId="0" fontId="6" fillId="2" borderId="19" xfId="3" applyFont="1" applyBorder="1" applyAlignment="1">
      <alignment horizontal="center"/>
    </xf>
    <xf numFmtId="0" fontId="6" fillId="2" borderId="20" xfId="3" applyFont="1" applyBorder="1" applyAlignment="1">
      <alignment horizontal="center"/>
    </xf>
    <xf numFmtId="0" fontId="2" fillId="0" borderId="40" xfId="5" applyBorder="1" applyAlignment="1">
      <alignment horizontal="center"/>
    </xf>
    <xf numFmtId="0" fontId="2" fillId="0" borderId="30" xfId="5" applyBorder="1" applyAlignment="1">
      <alignment horizontal="center"/>
    </xf>
    <xf numFmtId="0" fontId="2" fillId="0" borderId="34" xfId="5" applyBorder="1" applyAlignment="1">
      <alignment horizontal="center"/>
    </xf>
    <xf numFmtId="0" fontId="2" fillId="0" borderId="55" xfId="5" applyBorder="1" applyAlignment="1">
      <alignment horizontal="center"/>
    </xf>
    <xf numFmtId="0" fontId="4" fillId="7" borderId="47" xfId="7" applyFont="1" applyFill="1" applyBorder="1"/>
    <xf numFmtId="0" fontId="4" fillId="7" borderId="48" xfId="7" applyFont="1" applyFill="1" applyBorder="1"/>
    <xf numFmtId="0" fontId="4" fillId="6" borderId="47" xfId="8" applyFont="1" applyBorder="1"/>
    <xf numFmtId="0" fontId="4" fillId="6" borderId="48" xfId="8" applyFont="1" applyBorder="1"/>
    <xf numFmtId="0" fontId="4" fillId="0" borderId="8" xfId="0" applyFont="1" applyFill="1" applyBorder="1" applyAlignment="1">
      <alignment horizontal="center" vertical="center"/>
    </xf>
    <xf numFmtId="0" fontId="4" fillId="0" borderId="39" xfId="0" applyFont="1" applyFill="1" applyBorder="1" applyAlignment="1">
      <alignment horizontal="center" vertical="center"/>
    </xf>
    <xf numFmtId="0" fontId="4" fillId="0" borderId="0" xfId="0" applyFont="1" applyBorder="1" applyAlignment="1" applyProtection="1">
      <alignment horizontal="center"/>
    </xf>
    <xf numFmtId="0" fontId="2" fillId="0" borderId="22" xfId="2" applyBorder="1" applyAlignment="1" applyProtection="1">
      <alignment horizontal="center" vertical="center" wrapText="1"/>
    </xf>
    <xf numFmtId="0" fontId="0" fillId="0" borderId="19" xfId="0" applyBorder="1" applyAlignment="1" applyProtection="1">
      <alignment horizontal="center" vertical="center"/>
    </xf>
    <xf numFmtId="0" fontId="4" fillId="0" borderId="22" xfId="0" applyFont="1" applyBorder="1" applyAlignment="1" applyProtection="1">
      <alignment horizontal="center"/>
    </xf>
    <xf numFmtId="0" fontId="0" fillId="0" borderId="25" xfId="0" applyBorder="1" applyProtection="1"/>
  </cellXfs>
  <cellStyles count="9">
    <cellStyle name="20% - Accent3" xfId="6" builtinId="38"/>
    <cellStyle name="20% - Accent5" xfId="7" builtinId="46"/>
    <cellStyle name="20% - Accent6" xfId="8" builtinId="50"/>
    <cellStyle name="Heading 1" xfId="1" builtinId="16"/>
    <cellStyle name="Heading 3" xfId="2" builtinId="18"/>
    <cellStyle name="Heading 4" xfId="5" builtinId="19"/>
    <cellStyle name="Input" xfId="3" builtinId="20"/>
    <cellStyle name="Normal" xfId="0" builtinId="0"/>
    <cellStyle name="Percent" xfId="4" builtinId="5"/>
  </cellStyles>
  <dxfs count="14">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val="0"/>
        <color rgb="FFFF0000"/>
      </font>
      <fill>
        <patternFill>
          <bgColor rgb="FFFF9F9F"/>
        </patternFill>
      </fill>
    </dxf>
    <dxf>
      <fill>
        <patternFill>
          <bgColor rgb="FFF3D5FF"/>
        </patternFill>
      </fill>
      <border>
        <left style="thin">
          <color auto="1"/>
        </left>
        <right style="thin">
          <color auto="1"/>
        </right>
        <top style="thin">
          <color auto="1"/>
        </top>
        <bottom style="thin">
          <color auto="1"/>
        </bottom>
      </border>
    </dxf>
    <dxf>
      <fill>
        <patternFill patternType="none">
          <bgColor auto="1"/>
        </patternFill>
      </fill>
      <border>
        <left style="thin">
          <color theme="0" tint="-0.24994659260841701"/>
        </left>
        <right style="thin">
          <color theme="0" tint="-0.24994659260841701"/>
        </right>
        <top style="thin">
          <color theme="0" tint="-0.24994659260841701"/>
        </top>
        <bottom style="thin">
          <color theme="0" tint="-0.24994659260841701"/>
        </bottom>
      </border>
    </dxf>
    <dxf>
      <font>
        <strike/>
      </font>
    </dxf>
    <dxf>
      <font>
        <strike/>
      </font>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E8AFFF"/>
      <color rgb="FFE4D2F2"/>
      <color rgb="FFF3D5FF"/>
      <color rgb="FFF1F7ED"/>
      <color rgb="FFF5F9FD"/>
      <color rgb="FFFF9F9F"/>
      <color rgb="FFFF6969"/>
      <color rgb="FFFF8B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21</xdr:col>
      <xdr:colOff>11207</xdr:colOff>
      <xdr:row>1</xdr:row>
      <xdr:rowOff>0</xdr:rowOff>
    </xdr:from>
    <xdr:to>
      <xdr:col>26</xdr:col>
      <xdr:colOff>33618</xdr:colOff>
      <xdr:row>22</xdr:row>
      <xdr:rowOff>33618</xdr:rowOff>
    </xdr:to>
    <xdr:sp macro="" textlink="">
      <xdr:nvSpPr>
        <xdr:cNvPr id="3" name="TextBox 2">
          <a:extLst>
            <a:ext uri="{FF2B5EF4-FFF2-40B4-BE49-F238E27FC236}">
              <a16:creationId xmlns:a16="http://schemas.microsoft.com/office/drawing/2014/main" id="{E137B18B-11B3-4061-A418-799735C0AD60}"/>
            </a:ext>
          </a:extLst>
        </xdr:cNvPr>
        <xdr:cNvSpPr txBox="1"/>
      </xdr:nvSpPr>
      <xdr:spPr>
        <a:xfrm>
          <a:off x="13592736" y="190500"/>
          <a:ext cx="3048000" cy="4034118"/>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INSTRUCTIONS TO</a:t>
          </a:r>
          <a:r>
            <a:rPr lang="en-AU" sz="1100" b="1" baseline="0"/>
            <a:t> ADD ASSESSMENT</a:t>
          </a:r>
          <a:endParaRPr lang="en-AU" sz="1100" b="1"/>
        </a:p>
        <a:p>
          <a:r>
            <a:rPr lang="en-AU" sz="1100"/>
            <a:t>Eac</a:t>
          </a:r>
          <a:r>
            <a:rPr lang="en-AU" sz="1100" baseline="0"/>
            <a:t>h Assessment Template can be copied into the Semester Tab, to do this:</a:t>
          </a:r>
        </a:p>
        <a:p>
          <a:r>
            <a:rPr lang="en-AU" sz="1100" baseline="0"/>
            <a:t>1) Click on "Assessment:" in the top left.</a:t>
          </a:r>
        </a:p>
        <a:p>
          <a:r>
            <a:rPr lang="en-AU" sz="1100" baseline="0"/>
            <a:t>2) Select All (Ctrl+A)</a:t>
          </a:r>
        </a:p>
        <a:p>
          <a:r>
            <a:rPr lang="en-AU" sz="1100" baseline="0"/>
            <a:t>3) Copy (Ctrl+C)</a:t>
          </a:r>
        </a:p>
        <a:p>
          <a:r>
            <a:rPr lang="en-AU" sz="1100" baseline="0"/>
            <a:t>4) Go the Semester Tab and Paste in the next available space. NOTE: (Make sure you paste in the top row)</a:t>
          </a:r>
        </a:p>
        <a:p>
          <a:endParaRPr lang="en-AU" sz="1100" baseline="0"/>
        </a:p>
        <a:p>
          <a:r>
            <a:rPr lang="en-AU" sz="1100" b="1" baseline="0"/>
            <a:t>INSTRUCTIONS TO DELETE AN ASSESSMENT</a:t>
          </a:r>
        </a:p>
        <a:p>
          <a:r>
            <a:rPr lang="en-AU" sz="1100" baseline="0"/>
            <a:t>To delete an assessment do the following steps:</a:t>
          </a:r>
        </a:p>
        <a:p>
          <a:r>
            <a:rPr lang="en-AU" sz="1100" baseline="0"/>
            <a:t>1) Highlight the relevant columns using the column letters, so that all of the column is highlighted.</a:t>
          </a:r>
        </a:p>
        <a:p>
          <a:r>
            <a:rPr lang="en-AU" sz="1100" baseline="0"/>
            <a:t>2) Right click.</a:t>
          </a:r>
        </a:p>
        <a:p>
          <a:r>
            <a:rPr lang="en-AU" sz="1100" baseline="0"/>
            <a:t>3) Click on delete. (DO NOT press the delete button on the keyboard!)</a:t>
          </a: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44822</xdr:colOff>
      <xdr:row>0</xdr:row>
      <xdr:rowOff>33618</xdr:rowOff>
    </xdr:from>
    <xdr:ext cx="1355913" cy="7519147"/>
    <xdr:sp macro="" textlink="">
      <xdr:nvSpPr>
        <xdr:cNvPr id="20" name="TextBox 19">
          <a:extLst>
            <a:ext uri="{FF2B5EF4-FFF2-40B4-BE49-F238E27FC236}">
              <a16:creationId xmlns:a16="http://schemas.microsoft.com/office/drawing/2014/main" id="{3E34FC2E-787C-48CD-91FB-79B7FC6D4453}"/>
            </a:ext>
          </a:extLst>
        </xdr:cNvPr>
        <xdr:cNvSpPr txBox="1"/>
      </xdr:nvSpPr>
      <xdr:spPr>
        <a:xfrm>
          <a:off x="2935940" y="33618"/>
          <a:ext cx="1355913" cy="7519147"/>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11" name="Straight Arrow Connector 10">
          <a:extLst>
            <a:ext uri="{FF2B5EF4-FFF2-40B4-BE49-F238E27FC236}">
              <a16:creationId xmlns:a16="http://schemas.microsoft.com/office/drawing/2014/main" id="{B7E99A6B-5C97-4A1E-B607-6474B4B8CE1D}"/>
            </a:ext>
          </a:extLst>
        </xdr:cNvPr>
        <xdr:cNvCxnSpPr>
          <a:stCxn id="15" idx="0"/>
        </xdr:cNvCxnSpPr>
      </xdr:nvCxnSpPr>
      <xdr:spPr>
        <a:xfrm flipH="1" flipV="1">
          <a:off x="840441" y="762000"/>
          <a:ext cx="128951"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313764</xdr:colOff>
      <xdr:row>10</xdr:row>
      <xdr:rowOff>22412</xdr:rowOff>
    </xdr:from>
    <xdr:ext cx="1311256" cy="468077"/>
    <xdr:sp macro="" textlink="">
      <xdr:nvSpPr>
        <xdr:cNvPr id="15" name="TextBox 14">
          <a:extLst>
            <a:ext uri="{FF2B5EF4-FFF2-40B4-BE49-F238E27FC236}">
              <a16:creationId xmlns:a16="http://schemas.microsoft.com/office/drawing/2014/main" id="{3F9338AA-A85D-4466-8417-3668A5EA4739}"/>
            </a:ext>
          </a:extLst>
        </xdr:cNvPr>
        <xdr:cNvSpPr txBox="1"/>
      </xdr:nvSpPr>
      <xdr:spPr>
        <a:xfrm>
          <a:off x="313764" y="1927412"/>
          <a:ext cx="1311256"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200">
              <a:solidFill>
                <a:srgbClr val="FF0000"/>
              </a:solidFill>
            </a:rPr>
            <a:t>Mark Type</a:t>
          </a:r>
        </a:p>
        <a:p>
          <a:r>
            <a:rPr lang="en-AU" sz="1200">
              <a:solidFill>
                <a:srgbClr val="FF0000"/>
              </a:solidFill>
            </a:rPr>
            <a:t>PADI,</a:t>
          </a:r>
          <a:r>
            <a:rPr lang="en-AU" sz="1200" baseline="0">
              <a:solidFill>
                <a:srgbClr val="FF0000"/>
              </a:solidFill>
            </a:rPr>
            <a:t> SU, SHE etc.</a:t>
          </a:r>
          <a:endParaRPr lang="en-AU" sz="1200">
            <a:solidFill>
              <a:srgbClr val="FF0000"/>
            </a:solidFill>
          </a:endParaRPr>
        </a:p>
      </xdr:txBody>
    </xdr:sp>
    <xdr:clientData/>
  </xdr:oneCellAnchor>
  <xdr:twoCellAnchor>
    <xdr:from>
      <xdr:col>1</xdr:col>
      <xdr:colOff>268941</xdr:colOff>
      <xdr:row>2</xdr:row>
      <xdr:rowOff>168088</xdr:rowOff>
    </xdr:from>
    <xdr:to>
      <xdr:col>2</xdr:col>
      <xdr:colOff>689161</xdr:colOff>
      <xdr:row>12</xdr:row>
      <xdr:rowOff>112059</xdr:rowOff>
    </xdr:to>
    <xdr:cxnSp macro="">
      <xdr:nvCxnSpPr>
        <xdr:cNvPr id="16" name="Straight Arrow Connector 15">
          <a:extLst>
            <a:ext uri="{FF2B5EF4-FFF2-40B4-BE49-F238E27FC236}">
              <a16:creationId xmlns:a16="http://schemas.microsoft.com/office/drawing/2014/main" id="{36AA9C4A-9D0A-43F5-B4AC-F61388A7EB1C}"/>
            </a:ext>
          </a:extLst>
        </xdr:cNvPr>
        <xdr:cNvCxnSpPr>
          <a:stCxn id="18" idx="0"/>
        </xdr:cNvCxnSpPr>
      </xdr:nvCxnSpPr>
      <xdr:spPr>
        <a:xfrm flipH="1" flipV="1">
          <a:off x="1400735" y="549088"/>
          <a:ext cx="733985" cy="184897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235323</xdr:colOff>
      <xdr:row>12</xdr:row>
      <xdr:rowOff>112059</xdr:rowOff>
    </xdr:from>
    <xdr:ext cx="1535205" cy="468077"/>
    <xdr:sp macro="" textlink="">
      <xdr:nvSpPr>
        <xdr:cNvPr id="18" name="TextBox 17">
          <a:extLst>
            <a:ext uri="{FF2B5EF4-FFF2-40B4-BE49-F238E27FC236}">
              <a16:creationId xmlns:a16="http://schemas.microsoft.com/office/drawing/2014/main" id="{55F9BBAC-9FBB-45B9-9744-E46FFB32A3E0}"/>
            </a:ext>
          </a:extLst>
        </xdr:cNvPr>
        <xdr:cNvSpPr txBox="1"/>
      </xdr:nvSpPr>
      <xdr:spPr>
        <a:xfrm>
          <a:off x="1367117" y="2398059"/>
          <a:ext cx="1535205"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Maximum Amount of</a:t>
          </a:r>
          <a:r>
            <a:rPr lang="en-AU" sz="1200" baseline="0">
              <a:solidFill>
                <a:srgbClr val="FF0000"/>
              </a:solidFill>
            </a:rPr>
            <a:t> </a:t>
          </a:r>
          <a:r>
            <a:rPr lang="en-AU" sz="1200">
              <a:solidFill>
                <a:srgbClr val="FF0000"/>
              </a:solidFill>
            </a:rPr>
            <a:t>Marks for</a:t>
          </a:r>
          <a:r>
            <a:rPr lang="en-AU" sz="1200" baseline="0">
              <a:solidFill>
                <a:srgbClr val="FF0000"/>
              </a:solidFill>
            </a:rPr>
            <a:t> the type</a:t>
          </a:r>
          <a:endParaRPr lang="en-AU" sz="1200">
            <a:solidFill>
              <a:srgbClr val="FF0000"/>
            </a:solidFill>
          </a:endParaRPr>
        </a:p>
      </xdr:txBody>
    </xdr:sp>
    <xdr:clientData/>
  </xdr:oneCellAnchor>
  <xdr:oneCellAnchor>
    <xdr:from>
      <xdr:col>4</xdr:col>
      <xdr:colOff>112059</xdr:colOff>
      <xdr:row>20</xdr:row>
      <xdr:rowOff>22412</xdr:rowOff>
    </xdr:from>
    <xdr:ext cx="1389530" cy="468077"/>
    <xdr:sp macro="" textlink="">
      <xdr:nvSpPr>
        <xdr:cNvPr id="24" name="TextBox 23">
          <a:extLst>
            <a:ext uri="{FF2B5EF4-FFF2-40B4-BE49-F238E27FC236}">
              <a16:creationId xmlns:a16="http://schemas.microsoft.com/office/drawing/2014/main" id="{B47864E7-01FB-4751-9165-A07CFC490604}"/>
            </a:ext>
          </a:extLst>
        </xdr:cNvPr>
        <xdr:cNvSpPr txBox="1"/>
      </xdr:nvSpPr>
      <xdr:spPr>
        <a:xfrm>
          <a:off x="3003177" y="3832412"/>
          <a:ext cx="138953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If</a:t>
          </a:r>
          <a:r>
            <a:rPr lang="en-AU" sz="1200" baseline="0">
              <a:solidFill>
                <a:srgbClr val="FF0000"/>
              </a:solidFill>
            </a:rPr>
            <a:t> Rows are not used, hide them</a:t>
          </a:r>
          <a:endParaRPr lang="en-AU" sz="1200">
            <a:solidFill>
              <a:srgbClr val="FF0000"/>
            </a:solidFill>
          </a:endParaRPr>
        </a:p>
      </xdr:txBody>
    </xdr:sp>
    <xdr:clientData/>
  </xdr:oneCellAnchor>
  <xdr:oneCellAnchor>
    <xdr:from>
      <xdr:col>12</xdr:col>
      <xdr:colOff>44824</xdr:colOff>
      <xdr:row>1</xdr:row>
      <xdr:rowOff>44824</xdr:rowOff>
    </xdr:from>
    <xdr:ext cx="4123764" cy="7317442"/>
    <xdr:sp macro="" textlink="">
      <xdr:nvSpPr>
        <xdr:cNvPr id="30" name="TextBox 29">
          <a:extLst>
            <a:ext uri="{FF2B5EF4-FFF2-40B4-BE49-F238E27FC236}">
              <a16:creationId xmlns:a16="http://schemas.microsoft.com/office/drawing/2014/main" id="{4D166392-44E5-477E-A314-A1DCEBA1B4F9}"/>
            </a:ext>
          </a:extLst>
        </xdr:cNvPr>
        <xdr:cNvSpPr txBox="1"/>
      </xdr:nvSpPr>
      <xdr:spPr>
        <a:xfrm>
          <a:off x="7272618" y="235324"/>
          <a:ext cx="4123764" cy="7317442"/>
        </a:xfrm>
        <a:prstGeom prst="rect">
          <a:avLst/>
        </a:prstGeom>
        <a:noFill/>
        <a:ln w="19050">
          <a:solidFill>
            <a:srgbClr val="FF0000"/>
          </a:solidFill>
          <a:prstDash val="lg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200">
            <a:solidFill>
              <a:srgbClr val="FF0000"/>
            </a:solidFill>
          </a:endParaRPr>
        </a:p>
      </xdr:txBody>
    </xdr:sp>
    <xdr:clientData/>
  </xdr:oneCellAnchor>
  <xdr:oneCellAnchor>
    <xdr:from>
      <xdr:col>12</xdr:col>
      <xdr:colOff>717177</xdr:colOff>
      <xdr:row>19</xdr:row>
      <xdr:rowOff>134471</xdr:rowOff>
    </xdr:from>
    <xdr:ext cx="2857500" cy="468077"/>
    <xdr:sp macro="" textlink="">
      <xdr:nvSpPr>
        <xdr:cNvPr id="31" name="TextBox 30">
          <a:extLst>
            <a:ext uri="{FF2B5EF4-FFF2-40B4-BE49-F238E27FC236}">
              <a16:creationId xmlns:a16="http://schemas.microsoft.com/office/drawing/2014/main" id="{00487711-BEB1-4B56-84E2-023FD8DFFA7F}"/>
            </a:ext>
          </a:extLst>
        </xdr:cNvPr>
        <xdr:cNvSpPr txBox="1"/>
      </xdr:nvSpPr>
      <xdr:spPr>
        <a:xfrm>
          <a:off x="7944971" y="3753971"/>
          <a:ext cx="2857500"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AU" sz="1200">
              <a:solidFill>
                <a:srgbClr val="FF0000"/>
              </a:solidFill>
            </a:rPr>
            <a:t>Results Get Calculated here.</a:t>
          </a:r>
        </a:p>
        <a:p>
          <a:pPr algn="ctr"/>
          <a:r>
            <a:rPr lang="en-AU" sz="1200">
              <a:solidFill>
                <a:srgbClr val="FF0000"/>
              </a:solidFill>
            </a:rPr>
            <a:t> DO NOT MANUALLY TYPE IN HERE!</a:t>
          </a:r>
        </a:p>
      </xdr:txBody>
    </xdr:sp>
    <xdr:clientData/>
  </xdr:oneCellAnchor>
  <xdr:twoCellAnchor>
    <xdr:from>
      <xdr:col>6</xdr:col>
      <xdr:colOff>750798</xdr:colOff>
      <xdr:row>7</xdr:row>
      <xdr:rowOff>179297</xdr:rowOff>
    </xdr:from>
    <xdr:to>
      <xdr:col>7</xdr:col>
      <xdr:colOff>128867</xdr:colOff>
      <xdr:row>10</xdr:row>
      <xdr:rowOff>112059</xdr:rowOff>
    </xdr:to>
    <xdr:cxnSp macro="">
      <xdr:nvCxnSpPr>
        <xdr:cNvPr id="33" name="Straight Arrow Connector 32">
          <a:extLst>
            <a:ext uri="{FF2B5EF4-FFF2-40B4-BE49-F238E27FC236}">
              <a16:creationId xmlns:a16="http://schemas.microsoft.com/office/drawing/2014/main" id="{39C28453-C6CD-4F0C-B263-ECA8CD361B73}"/>
            </a:ext>
          </a:extLst>
        </xdr:cNvPr>
        <xdr:cNvCxnSpPr>
          <a:stCxn id="35" idx="0"/>
        </xdr:cNvCxnSpPr>
      </xdr:nvCxnSpPr>
      <xdr:spPr>
        <a:xfrm flipH="1" flipV="1">
          <a:off x="5087474" y="1512797"/>
          <a:ext cx="509864"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392206</xdr:colOff>
      <xdr:row>10</xdr:row>
      <xdr:rowOff>112059</xdr:rowOff>
    </xdr:from>
    <xdr:ext cx="1736912" cy="843821"/>
    <xdr:sp macro="" textlink="">
      <xdr:nvSpPr>
        <xdr:cNvPr id="35" name="TextBox 34">
          <a:extLst>
            <a:ext uri="{FF2B5EF4-FFF2-40B4-BE49-F238E27FC236}">
              <a16:creationId xmlns:a16="http://schemas.microsoft.com/office/drawing/2014/main" id="{270FA0E1-A6CD-46F6-87CB-37D391C9FCEC}"/>
            </a:ext>
          </a:extLst>
        </xdr:cNvPr>
        <xdr:cNvSpPr txBox="1"/>
      </xdr:nvSpPr>
      <xdr:spPr>
        <a:xfrm>
          <a:off x="4728882" y="2017059"/>
          <a:ext cx="1736912" cy="843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Cells</a:t>
          </a:r>
          <a:r>
            <a:rPr lang="en-AU" sz="1200" baseline="0">
              <a:solidFill>
                <a:srgbClr val="FF0000"/>
              </a:solidFill>
            </a:rPr>
            <a:t> are purple if Data needs to be inputted, will turn white once data inputted</a:t>
          </a:r>
          <a:endParaRPr lang="en-AU" sz="1200">
            <a:solidFill>
              <a:srgbClr val="FF0000"/>
            </a:solidFill>
          </a:endParaRPr>
        </a:p>
      </xdr:txBody>
    </xdr:sp>
    <xdr:clientData/>
  </xdr:oneCellAnchor>
  <xdr:twoCellAnchor>
    <xdr:from>
      <xdr:col>7</xdr:col>
      <xdr:colOff>128867</xdr:colOff>
      <xdr:row>7</xdr:row>
      <xdr:rowOff>163609</xdr:rowOff>
    </xdr:from>
    <xdr:to>
      <xdr:col>8</xdr:col>
      <xdr:colOff>533402</xdr:colOff>
      <xdr:row>10</xdr:row>
      <xdr:rowOff>112059</xdr:rowOff>
    </xdr:to>
    <xdr:cxnSp macro="">
      <xdr:nvCxnSpPr>
        <xdr:cNvPr id="37" name="Straight Arrow Connector 36">
          <a:extLst>
            <a:ext uri="{FF2B5EF4-FFF2-40B4-BE49-F238E27FC236}">
              <a16:creationId xmlns:a16="http://schemas.microsoft.com/office/drawing/2014/main" id="{05FEFCFE-E110-47C0-851F-07529464CCAC}"/>
            </a:ext>
          </a:extLst>
        </xdr:cNvPr>
        <xdr:cNvCxnSpPr>
          <a:stCxn id="35" idx="0"/>
        </xdr:cNvCxnSpPr>
      </xdr:nvCxnSpPr>
      <xdr:spPr>
        <a:xfrm flipV="1">
          <a:off x="5597338" y="1497109"/>
          <a:ext cx="718299"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44823</xdr:colOff>
      <xdr:row>16</xdr:row>
      <xdr:rowOff>44824</xdr:rowOff>
    </xdr:from>
    <xdr:ext cx="1736912" cy="655949"/>
    <xdr:sp macro="" textlink="">
      <xdr:nvSpPr>
        <xdr:cNvPr id="41" name="TextBox 40">
          <a:extLst>
            <a:ext uri="{FF2B5EF4-FFF2-40B4-BE49-F238E27FC236}">
              <a16:creationId xmlns:a16="http://schemas.microsoft.com/office/drawing/2014/main" id="{92F87A3F-ED0F-4E0F-B173-CA3901370418}"/>
            </a:ext>
          </a:extLst>
        </xdr:cNvPr>
        <xdr:cNvSpPr txBox="1"/>
      </xdr:nvSpPr>
      <xdr:spPr>
        <a:xfrm>
          <a:off x="5513294" y="3092824"/>
          <a:ext cx="1736912" cy="655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Dashes are used to</a:t>
          </a:r>
          <a:r>
            <a:rPr lang="en-AU" sz="1200" baseline="0">
              <a:solidFill>
                <a:srgbClr val="FF0000"/>
              </a:solidFill>
            </a:rPr>
            <a:t> indicate that a student missed this assessment</a:t>
          </a:r>
        </a:p>
      </xdr:txBody>
    </xdr:sp>
    <xdr:clientData/>
  </xdr:oneCellAnchor>
  <xdr:twoCellAnchor>
    <xdr:from>
      <xdr:col>8</xdr:col>
      <xdr:colOff>599515</xdr:colOff>
      <xdr:row>9</xdr:row>
      <xdr:rowOff>22412</xdr:rowOff>
    </xdr:from>
    <xdr:to>
      <xdr:col>8</xdr:col>
      <xdr:colOff>661147</xdr:colOff>
      <xdr:row>16</xdr:row>
      <xdr:rowOff>44824</xdr:rowOff>
    </xdr:to>
    <xdr:cxnSp macro="">
      <xdr:nvCxnSpPr>
        <xdr:cNvPr id="42" name="Straight Arrow Connector 41">
          <a:extLst>
            <a:ext uri="{FF2B5EF4-FFF2-40B4-BE49-F238E27FC236}">
              <a16:creationId xmlns:a16="http://schemas.microsoft.com/office/drawing/2014/main" id="{0DF74B55-5BE2-4B49-8E71-5D4E28FA1276}"/>
            </a:ext>
          </a:extLst>
        </xdr:cNvPr>
        <xdr:cNvCxnSpPr>
          <a:stCxn id="41" idx="0"/>
        </xdr:cNvCxnSpPr>
      </xdr:nvCxnSpPr>
      <xdr:spPr>
        <a:xfrm flipV="1">
          <a:off x="6381750" y="1736912"/>
          <a:ext cx="61632" cy="13559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205067</xdr:colOff>
      <xdr:row>9</xdr:row>
      <xdr:rowOff>179294</xdr:rowOff>
    </xdr:from>
    <xdr:to>
      <xdr:col>18</xdr:col>
      <xdr:colOff>369794</xdr:colOff>
      <xdr:row>12</xdr:row>
      <xdr:rowOff>174812</xdr:rowOff>
    </xdr:to>
    <xdr:cxnSp macro="">
      <xdr:nvCxnSpPr>
        <xdr:cNvPr id="45" name="Straight Arrow Connector 44">
          <a:extLst>
            <a:ext uri="{FF2B5EF4-FFF2-40B4-BE49-F238E27FC236}">
              <a16:creationId xmlns:a16="http://schemas.microsoft.com/office/drawing/2014/main" id="{C32D789F-DAD1-466B-A015-9A40CA211D15}"/>
            </a:ext>
          </a:extLst>
        </xdr:cNvPr>
        <xdr:cNvCxnSpPr>
          <a:stCxn id="47" idx="0"/>
        </xdr:cNvCxnSpPr>
      </xdr:nvCxnSpPr>
      <xdr:spPr>
        <a:xfrm flipV="1">
          <a:off x="10335185" y="1893794"/>
          <a:ext cx="579344" cy="567018"/>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526675</xdr:colOff>
      <xdr:row>12</xdr:row>
      <xdr:rowOff>174812</xdr:rowOff>
    </xdr:from>
    <xdr:ext cx="1822077" cy="468077"/>
    <xdr:sp macro="" textlink="">
      <xdr:nvSpPr>
        <xdr:cNvPr id="47" name="TextBox 46">
          <a:extLst>
            <a:ext uri="{FF2B5EF4-FFF2-40B4-BE49-F238E27FC236}">
              <a16:creationId xmlns:a16="http://schemas.microsoft.com/office/drawing/2014/main" id="{F748A0C4-03C8-44A5-8A57-CE81C9D03E6E}"/>
            </a:ext>
          </a:extLst>
        </xdr:cNvPr>
        <xdr:cNvSpPr txBox="1"/>
      </xdr:nvSpPr>
      <xdr:spPr>
        <a:xfrm>
          <a:off x="9424146" y="246081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a:solidFill>
                <a:srgbClr val="FF0000"/>
              </a:solidFill>
            </a:rPr>
            <a:t>Overall grade will not be calculated here</a:t>
          </a:r>
        </a:p>
      </xdr:txBody>
    </xdr:sp>
    <xdr:clientData/>
  </xdr:oneCellAnchor>
  <xdr:oneCellAnchor>
    <xdr:from>
      <xdr:col>20</xdr:col>
      <xdr:colOff>432546</xdr:colOff>
      <xdr:row>5</xdr:row>
      <xdr:rowOff>136712</xdr:rowOff>
    </xdr:from>
    <xdr:ext cx="1822077" cy="468077"/>
    <xdr:sp macro="" textlink="">
      <xdr:nvSpPr>
        <xdr:cNvPr id="51" name="TextBox 50">
          <a:extLst>
            <a:ext uri="{FF2B5EF4-FFF2-40B4-BE49-F238E27FC236}">
              <a16:creationId xmlns:a16="http://schemas.microsoft.com/office/drawing/2014/main" id="{A2C89BD1-264C-46BC-9D50-D292DF15ABED}"/>
            </a:ext>
          </a:extLst>
        </xdr:cNvPr>
        <xdr:cNvSpPr txBox="1"/>
      </xdr:nvSpPr>
      <xdr:spPr>
        <a:xfrm>
          <a:off x="11963399" y="1089212"/>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#N/A indicates Data is missing from the left</a:t>
          </a:r>
        </a:p>
      </xdr:txBody>
    </xdr:sp>
    <xdr:clientData/>
  </xdr:oneCellAnchor>
  <xdr:twoCellAnchor>
    <xdr:from>
      <xdr:col>18</xdr:col>
      <xdr:colOff>701488</xdr:colOff>
      <xdr:row>6</xdr:row>
      <xdr:rowOff>180251</xdr:rowOff>
    </xdr:from>
    <xdr:to>
      <xdr:col>20</xdr:col>
      <xdr:colOff>432546</xdr:colOff>
      <xdr:row>7</xdr:row>
      <xdr:rowOff>118782</xdr:rowOff>
    </xdr:to>
    <xdr:cxnSp macro="">
      <xdr:nvCxnSpPr>
        <xdr:cNvPr id="52" name="Straight Arrow Connector 51">
          <a:extLst>
            <a:ext uri="{FF2B5EF4-FFF2-40B4-BE49-F238E27FC236}">
              <a16:creationId xmlns:a16="http://schemas.microsoft.com/office/drawing/2014/main" id="{8310425C-4194-452B-88D2-545F9699F2BC}"/>
            </a:ext>
          </a:extLst>
        </xdr:cNvPr>
        <xdr:cNvCxnSpPr>
          <a:stCxn id="51" idx="1"/>
        </xdr:cNvCxnSpPr>
      </xdr:nvCxnSpPr>
      <xdr:spPr>
        <a:xfrm flipH="1">
          <a:off x="11246223" y="1323251"/>
          <a:ext cx="717176" cy="129031"/>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851647</xdr:colOff>
      <xdr:row>0</xdr:row>
      <xdr:rowOff>156883</xdr:rowOff>
    </xdr:from>
    <xdr:ext cx="4482353" cy="264560"/>
    <xdr:sp macro="" textlink="">
      <xdr:nvSpPr>
        <xdr:cNvPr id="54" name="TextBox 53">
          <a:extLst>
            <a:ext uri="{FF2B5EF4-FFF2-40B4-BE49-F238E27FC236}">
              <a16:creationId xmlns:a16="http://schemas.microsoft.com/office/drawing/2014/main" id="{BA995856-59F2-43DF-B51F-F51FB513EF13}"/>
            </a:ext>
          </a:extLst>
        </xdr:cNvPr>
        <xdr:cNvSpPr txBox="1"/>
      </xdr:nvSpPr>
      <xdr:spPr>
        <a:xfrm>
          <a:off x="2297206" y="156883"/>
          <a:ext cx="44823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100">
              <a:solidFill>
                <a:srgbClr val="FF0000"/>
              </a:solidFill>
            </a:rPr>
            <a:t> (Assessment Type, UD, SD etc. You can change these)</a:t>
          </a:r>
        </a:p>
      </xdr:txBody>
    </xdr:sp>
    <xdr:clientData/>
  </xdr:oneCellAnchor>
  <xdr:twoCellAnchor>
    <xdr:from>
      <xdr:col>18</xdr:col>
      <xdr:colOff>573741</xdr:colOff>
      <xdr:row>4</xdr:row>
      <xdr:rowOff>119740</xdr:rowOff>
    </xdr:from>
    <xdr:to>
      <xdr:col>20</xdr:col>
      <xdr:colOff>405652</xdr:colOff>
      <xdr:row>5</xdr:row>
      <xdr:rowOff>69477</xdr:rowOff>
    </xdr:to>
    <xdr:cxnSp macro="">
      <xdr:nvCxnSpPr>
        <xdr:cNvPr id="55" name="Straight Arrow Connector 54">
          <a:extLst>
            <a:ext uri="{FF2B5EF4-FFF2-40B4-BE49-F238E27FC236}">
              <a16:creationId xmlns:a16="http://schemas.microsoft.com/office/drawing/2014/main" id="{B7420B37-D06E-44E1-8C50-2146FF85F00B}"/>
            </a:ext>
          </a:extLst>
        </xdr:cNvPr>
        <xdr:cNvCxnSpPr>
          <a:stCxn id="56" idx="1"/>
        </xdr:cNvCxnSpPr>
      </xdr:nvCxnSpPr>
      <xdr:spPr>
        <a:xfrm flipH="1">
          <a:off x="11118476" y="881740"/>
          <a:ext cx="818029" cy="140237"/>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405652</xdr:colOff>
      <xdr:row>3</xdr:row>
      <xdr:rowOff>76201</xdr:rowOff>
    </xdr:from>
    <xdr:ext cx="1822077" cy="468077"/>
    <xdr:sp macro="" textlink="">
      <xdr:nvSpPr>
        <xdr:cNvPr id="56" name="TextBox 55">
          <a:extLst>
            <a:ext uri="{FF2B5EF4-FFF2-40B4-BE49-F238E27FC236}">
              <a16:creationId xmlns:a16="http://schemas.microsoft.com/office/drawing/2014/main" id="{074C3041-0C46-4B6F-BE58-C141DDFC8AD5}"/>
            </a:ext>
          </a:extLst>
        </xdr:cNvPr>
        <xdr:cNvSpPr txBox="1"/>
      </xdr:nvSpPr>
      <xdr:spPr>
        <a:xfrm>
          <a:off x="11936505" y="647701"/>
          <a:ext cx="1822077" cy="468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1200" baseline="0">
              <a:solidFill>
                <a:srgbClr val="FF0000"/>
              </a:solidFill>
            </a:rPr>
            <a:t>Cells turn red for failed grades</a:t>
          </a:r>
        </a:p>
      </xdr:txBody>
    </xdr:sp>
    <xdr:clientData/>
  </xdr:oneCellAnchor>
  <xdr:twoCellAnchor>
    <xdr:from>
      <xdr:col>0</xdr:col>
      <xdr:colOff>840441</xdr:colOff>
      <xdr:row>4</xdr:row>
      <xdr:rowOff>0</xdr:rowOff>
    </xdr:from>
    <xdr:to>
      <xdr:col>0</xdr:col>
      <xdr:colOff>969392</xdr:colOff>
      <xdr:row>10</xdr:row>
      <xdr:rowOff>22412</xdr:rowOff>
    </xdr:to>
    <xdr:cxnSp macro="">
      <xdr:nvCxnSpPr>
        <xdr:cNvPr id="67" name="Straight Arrow Connector 66">
          <a:extLst>
            <a:ext uri="{FF2B5EF4-FFF2-40B4-BE49-F238E27FC236}">
              <a16:creationId xmlns:a16="http://schemas.microsoft.com/office/drawing/2014/main" id="{64FE2616-53E7-4411-BA2D-E3807064ACC6}"/>
            </a:ext>
          </a:extLst>
        </xdr:cNvPr>
        <xdr:cNvCxnSpPr/>
      </xdr:nvCxnSpPr>
      <xdr:spPr>
        <a:xfrm flipH="1" flipV="1">
          <a:off x="14563165" y="4762500"/>
          <a:ext cx="0" cy="116541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750798</xdr:colOff>
      <xdr:row>7</xdr:row>
      <xdr:rowOff>179297</xdr:rowOff>
    </xdr:from>
    <xdr:to>
      <xdr:col>7</xdr:col>
      <xdr:colOff>128867</xdr:colOff>
      <xdr:row>10</xdr:row>
      <xdr:rowOff>112059</xdr:rowOff>
    </xdr:to>
    <xdr:cxnSp macro="">
      <xdr:nvCxnSpPr>
        <xdr:cNvPr id="68" name="Straight Arrow Connector 67">
          <a:extLst>
            <a:ext uri="{FF2B5EF4-FFF2-40B4-BE49-F238E27FC236}">
              <a16:creationId xmlns:a16="http://schemas.microsoft.com/office/drawing/2014/main" id="{EE74CE7A-08A7-4A06-BF2B-BB9408C07F17}"/>
            </a:ext>
          </a:extLst>
        </xdr:cNvPr>
        <xdr:cNvCxnSpPr/>
      </xdr:nvCxnSpPr>
      <xdr:spPr>
        <a:xfrm flipH="1" flipV="1">
          <a:off x="18189952" y="5513297"/>
          <a:ext cx="126062" cy="504262"/>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128867</xdr:colOff>
      <xdr:row>7</xdr:row>
      <xdr:rowOff>163609</xdr:rowOff>
    </xdr:from>
    <xdr:to>
      <xdr:col>8</xdr:col>
      <xdr:colOff>533402</xdr:colOff>
      <xdr:row>10</xdr:row>
      <xdr:rowOff>112059</xdr:rowOff>
    </xdr:to>
    <xdr:cxnSp macro="">
      <xdr:nvCxnSpPr>
        <xdr:cNvPr id="69" name="Straight Arrow Connector 68">
          <a:extLst>
            <a:ext uri="{FF2B5EF4-FFF2-40B4-BE49-F238E27FC236}">
              <a16:creationId xmlns:a16="http://schemas.microsoft.com/office/drawing/2014/main" id="{FF5FB873-AB9E-438B-8243-EBC5C712EDC7}"/>
            </a:ext>
          </a:extLst>
        </xdr:cNvPr>
        <xdr:cNvCxnSpPr/>
      </xdr:nvCxnSpPr>
      <xdr:spPr>
        <a:xfrm flipV="1">
          <a:off x="18316014" y="5497609"/>
          <a:ext cx="1009653" cy="519950"/>
        </a:xfrm>
        <a:prstGeom prst="straightConnector1">
          <a:avLst/>
        </a:prstGeom>
        <a:ln w="127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504825</xdr:colOff>
      <xdr:row>18</xdr:row>
      <xdr:rowOff>66676</xdr:rowOff>
    </xdr:from>
    <xdr:to>
      <xdr:col>0</xdr:col>
      <xdr:colOff>504825</xdr:colOff>
      <xdr:row>19</xdr:row>
      <xdr:rowOff>180975</xdr:rowOff>
    </xdr:to>
    <xdr:cxnSp macro="">
      <xdr:nvCxnSpPr>
        <xdr:cNvPr id="3" name="Straight Arrow Connector 2">
          <a:extLst>
            <a:ext uri="{FF2B5EF4-FFF2-40B4-BE49-F238E27FC236}">
              <a16:creationId xmlns:a16="http://schemas.microsoft.com/office/drawing/2014/main" id="{5C040A91-1C64-480F-BBB3-352D2D86822D}"/>
            </a:ext>
          </a:extLst>
        </xdr:cNvPr>
        <xdr:cNvCxnSpPr/>
      </xdr:nvCxnSpPr>
      <xdr:spPr>
        <a:xfrm flipV="1">
          <a:off x="504825" y="3495676"/>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285750</xdr:colOff>
      <xdr:row>19</xdr:row>
      <xdr:rowOff>142875</xdr:rowOff>
    </xdr:from>
    <xdr:ext cx="1668021" cy="264560"/>
    <xdr:sp macro="" textlink="">
      <xdr:nvSpPr>
        <xdr:cNvPr id="5" name="TextBox 4">
          <a:extLst>
            <a:ext uri="{FF2B5EF4-FFF2-40B4-BE49-F238E27FC236}">
              <a16:creationId xmlns:a16="http://schemas.microsoft.com/office/drawing/2014/main" id="{56E64CD1-7522-40B0-9E0C-730E5746C3CA}"/>
            </a:ext>
          </a:extLst>
        </xdr:cNvPr>
        <xdr:cNvSpPr txBox="1"/>
      </xdr:nvSpPr>
      <xdr:spPr>
        <a:xfrm>
          <a:off x="285750" y="3762375"/>
          <a:ext cx="166802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a:solidFill>
                <a:srgbClr val="FF0000"/>
              </a:solidFill>
            </a:rPr>
            <a:t>Can be</a:t>
          </a:r>
          <a:r>
            <a:rPr lang="en-AU" sz="1100" baseline="0">
              <a:solidFill>
                <a:srgbClr val="FF0000"/>
              </a:solidFill>
            </a:rPr>
            <a:t> changed if needed</a:t>
          </a:r>
          <a:endParaRPr lang="en-AU" sz="1100">
            <a:solidFill>
              <a:srgbClr val="FF0000"/>
            </a:solidFill>
          </a:endParaRPr>
        </a:p>
      </xdr:txBody>
    </xdr:sp>
    <xdr:clientData/>
  </xdr:oneCellAnchor>
  <xdr:twoCellAnchor>
    <xdr:from>
      <xdr:col>1</xdr:col>
      <xdr:colOff>381000</xdr:colOff>
      <xdr:row>18</xdr:row>
      <xdr:rowOff>76201</xdr:rowOff>
    </xdr:from>
    <xdr:to>
      <xdr:col>1</xdr:col>
      <xdr:colOff>381000</xdr:colOff>
      <xdr:row>20</xdr:row>
      <xdr:rowOff>0</xdr:rowOff>
    </xdr:to>
    <xdr:cxnSp macro="">
      <xdr:nvCxnSpPr>
        <xdr:cNvPr id="6" name="Straight Arrow Connector 5">
          <a:extLst>
            <a:ext uri="{FF2B5EF4-FFF2-40B4-BE49-F238E27FC236}">
              <a16:creationId xmlns:a16="http://schemas.microsoft.com/office/drawing/2014/main" id="{8FDCF303-114C-4CAF-A179-80852C63FD68}"/>
            </a:ext>
          </a:extLst>
        </xdr:cNvPr>
        <xdr:cNvCxnSpPr/>
      </xdr:nvCxnSpPr>
      <xdr:spPr>
        <a:xfrm flipV="1">
          <a:off x="1076325"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342900</xdr:colOff>
      <xdr:row>18</xdr:row>
      <xdr:rowOff>76201</xdr:rowOff>
    </xdr:from>
    <xdr:to>
      <xdr:col>2</xdr:col>
      <xdr:colOff>342900</xdr:colOff>
      <xdr:row>20</xdr:row>
      <xdr:rowOff>0</xdr:rowOff>
    </xdr:to>
    <xdr:cxnSp macro="">
      <xdr:nvCxnSpPr>
        <xdr:cNvPr id="7" name="Straight Arrow Connector 6">
          <a:extLst>
            <a:ext uri="{FF2B5EF4-FFF2-40B4-BE49-F238E27FC236}">
              <a16:creationId xmlns:a16="http://schemas.microsoft.com/office/drawing/2014/main" id="{99ED9598-EFE7-42B2-ABE7-13D9DCC0DDE1}"/>
            </a:ext>
          </a:extLst>
        </xdr:cNvPr>
        <xdr:cNvCxnSpPr/>
      </xdr:nvCxnSpPr>
      <xdr:spPr>
        <a:xfrm flipV="1">
          <a:off x="1771650" y="3505201"/>
          <a:ext cx="0" cy="30479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333375</xdr:colOff>
      <xdr:row>0</xdr:row>
      <xdr:rowOff>161925</xdr:rowOff>
    </xdr:from>
    <xdr:ext cx="7187480" cy="781240"/>
    <xdr:sp macro="" textlink="">
      <xdr:nvSpPr>
        <xdr:cNvPr id="2" name="TextBox 1">
          <a:extLst>
            <a:ext uri="{FF2B5EF4-FFF2-40B4-BE49-F238E27FC236}">
              <a16:creationId xmlns:a16="http://schemas.microsoft.com/office/drawing/2014/main" id="{08AC543D-756B-41D0-99B5-65607147FFEC}"/>
            </a:ext>
          </a:extLst>
        </xdr:cNvPr>
        <xdr:cNvSpPr txBox="1"/>
      </xdr:nvSpPr>
      <xdr:spPr>
        <a:xfrm>
          <a:off x="6877050" y="161925"/>
          <a:ext cx="7187480"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AU" sz="1100" b="1"/>
            <a:t>Revision</a:t>
          </a:r>
          <a:r>
            <a:rPr lang="en-AU" sz="1100" b="1" baseline="0"/>
            <a:t> Number Explanation</a:t>
          </a:r>
        </a:p>
        <a:p>
          <a:r>
            <a:rPr lang="en-AU" sz="1100" baseline="0"/>
            <a:t>X.			X.			X.</a:t>
          </a:r>
        </a:p>
        <a:p>
          <a:r>
            <a:rPr lang="en-AU" sz="1100" baseline="0"/>
            <a:t>Major restructure of markbook		Major changes to templates 		Minor Revision Changes</a:t>
          </a:r>
        </a:p>
        <a:p>
          <a:r>
            <a:rPr lang="en-AU" sz="1100" baseline="0"/>
            <a:t>e.g. New markbook		e.g. addition of new templates		e.g. optimisation changes</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805D0B-7211-4752-ACE8-C9850C109DAF}" name="Table1" displayName="Table1" ref="A1:C18" totalsRowShown="0" tableBorderDxfId="13">
  <autoFilter ref="A1:C18" xr:uid="{498E8186-74A7-4E6E-AE4A-D794E9C8B595}"/>
  <tableColumns count="3">
    <tableColumn id="1" xr3:uid="{5861E389-9F05-4056-B978-22BEA3DA1355}" name="Score" dataDxfId="12" dataCellStyle="Percent"/>
    <tableColumn id="2" xr3:uid="{9526CEDD-EB3F-43D3-A6D9-A4B81BDDC393}" name="Grade" dataDxfId="11"/>
    <tableColumn id="3" xr3:uid="{63910571-226F-4D3A-AE65-3CF97BD66F23}" name="Points"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890DF-4E50-40D9-BE2A-31161D6CBED6}">
  <sheetPr codeName="Sheet1">
    <tabColor theme="5" tint="0.59999389629810485"/>
  </sheetPr>
  <dimension ref="B1:K41"/>
  <sheetViews>
    <sheetView zoomScale="85" zoomScaleNormal="85" workbookViewId="0">
      <selection activeCell="E47" sqref="E47"/>
    </sheetView>
  </sheetViews>
  <sheetFormatPr defaultRowHeight="15" x14ac:dyDescent="0.25"/>
  <cols>
    <col min="1" max="1" width="9.140625" style="73"/>
    <col min="2" max="2" width="4.7109375" style="73" customWidth="1"/>
    <col min="3" max="5" width="15.7109375" style="73" customWidth="1"/>
    <col min="6" max="6" width="4.7109375" style="73" customWidth="1"/>
    <col min="7" max="12" width="9.140625" style="73"/>
    <col min="13" max="13" width="12.140625" style="73" customWidth="1"/>
    <col min="14" max="14" width="11.140625" style="73" bestFit="1" customWidth="1"/>
    <col min="15" max="16384" width="9.140625" style="73"/>
  </cols>
  <sheetData>
    <row r="1" spans="2:11" ht="15.75" thickBot="1" x14ac:dyDescent="0.3">
      <c r="B1" s="74"/>
      <c r="C1" s="74"/>
      <c r="D1" s="74"/>
      <c r="E1" s="74"/>
      <c r="F1" s="74"/>
    </row>
    <row r="2" spans="2:11" ht="15.75" thickBot="1" x14ac:dyDescent="0.3">
      <c r="B2" s="11"/>
      <c r="C2" s="14"/>
      <c r="D2" s="14"/>
      <c r="E2" s="14"/>
      <c r="F2" s="15"/>
      <c r="H2" s="138" t="s">
        <v>29</v>
      </c>
      <c r="I2" s="139"/>
      <c r="J2" s="139"/>
      <c r="K2" s="140"/>
    </row>
    <row r="3" spans="2:11" ht="20.25" customHeight="1" thickBot="1" x14ac:dyDescent="0.35">
      <c r="B3" s="12"/>
      <c r="C3" s="122" t="s">
        <v>28</v>
      </c>
      <c r="D3" s="122"/>
      <c r="E3" s="122"/>
      <c r="F3" s="16"/>
      <c r="H3" s="141" t="s">
        <v>79</v>
      </c>
      <c r="I3" s="142"/>
      <c r="J3" s="142"/>
      <c r="K3" s="143"/>
    </row>
    <row r="4" spans="2:11" ht="15.75" thickTop="1" x14ac:dyDescent="0.25">
      <c r="B4" s="12"/>
      <c r="C4" s="20" t="s">
        <v>33</v>
      </c>
      <c r="D4" s="96">
        <v>7</v>
      </c>
      <c r="E4" s="97" t="s">
        <v>16</v>
      </c>
      <c r="F4" s="16"/>
      <c r="H4" s="144"/>
      <c r="I4" s="145"/>
      <c r="J4" s="145"/>
      <c r="K4" s="146"/>
    </row>
    <row r="5" spans="2:11" x14ac:dyDescent="0.25">
      <c r="B5" s="12"/>
      <c r="C5" s="21" t="s">
        <v>24</v>
      </c>
      <c r="D5" s="116" t="s">
        <v>47</v>
      </c>
      <c r="E5" s="117"/>
      <c r="F5" s="16"/>
      <c r="H5" s="144"/>
      <c r="I5" s="145"/>
      <c r="J5" s="145"/>
      <c r="K5" s="146"/>
    </row>
    <row r="6" spans="2:11" x14ac:dyDescent="0.25">
      <c r="B6" s="12"/>
      <c r="C6" s="21" t="s">
        <v>32</v>
      </c>
      <c r="D6" s="118">
        <v>2019</v>
      </c>
      <c r="E6" s="119"/>
      <c r="F6" s="16"/>
      <c r="H6" s="144"/>
      <c r="I6" s="145"/>
      <c r="J6" s="145"/>
      <c r="K6" s="146"/>
    </row>
    <row r="7" spans="2:11" x14ac:dyDescent="0.25">
      <c r="B7" s="12"/>
      <c r="C7" s="21" t="s">
        <v>27</v>
      </c>
      <c r="D7" s="120" t="s">
        <v>48</v>
      </c>
      <c r="E7" s="121"/>
      <c r="F7" s="16"/>
      <c r="H7" s="144"/>
      <c r="I7" s="145"/>
      <c r="J7" s="145"/>
      <c r="K7" s="146"/>
    </row>
    <row r="8" spans="2:11" x14ac:dyDescent="0.25">
      <c r="B8" s="12"/>
      <c r="C8" s="113" t="s">
        <v>22</v>
      </c>
      <c r="D8" s="114"/>
      <c r="E8" s="115"/>
      <c r="F8" s="16"/>
      <c r="H8" s="144"/>
      <c r="I8" s="145"/>
      <c r="J8" s="145"/>
      <c r="K8" s="146"/>
    </row>
    <row r="9" spans="2:11" x14ac:dyDescent="0.25">
      <c r="B9" s="12"/>
      <c r="C9" s="22" t="s">
        <v>20</v>
      </c>
      <c r="D9" s="22" t="s">
        <v>19</v>
      </c>
      <c r="E9" s="19" t="s">
        <v>23</v>
      </c>
      <c r="F9" s="16"/>
      <c r="H9" s="144"/>
      <c r="I9" s="145"/>
      <c r="J9" s="145"/>
      <c r="K9" s="146"/>
    </row>
    <row r="10" spans="2:11" x14ac:dyDescent="0.25">
      <c r="B10" s="12"/>
      <c r="C10" s="94" t="s">
        <v>82</v>
      </c>
      <c r="D10" s="94" t="s">
        <v>68</v>
      </c>
      <c r="E10" s="94"/>
      <c r="F10" s="16"/>
      <c r="H10" s="144"/>
      <c r="I10" s="145"/>
      <c r="J10" s="145"/>
      <c r="K10" s="146"/>
    </row>
    <row r="11" spans="2:11" x14ac:dyDescent="0.25">
      <c r="B11" s="12"/>
      <c r="C11" s="95"/>
      <c r="D11" s="95"/>
      <c r="E11" s="94"/>
      <c r="F11" s="16"/>
      <c r="H11" s="144"/>
      <c r="I11" s="145"/>
      <c r="J11" s="145"/>
      <c r="K11" s="146"/>
    </row>
    <row r="12" spans="2:11" x14ac:dyDescent="0.25">
      <c r="B12" s="12"/>
      <c r="C12" s="95"/>
      <c r="D12" s="95"/>
      <c r="E12" s="94"/>
      <c r="F12" s="16"/>
      <c r="H12" s="144"/>
      <c r="I12" s="145"/>
      <c r="J12" s="145"/>
      <c r="K12" s="146"/>
    </row>
    <row r="13" spans="2:11" x14ac:dyDescent="0.25">
      <c r="B13" s="12"/>
      <c r="C13" s="95"/>
      <c r="D13" s="95"/>
      <c r="E13" s="94"/>
      <c r="F13" s="16"/>
      <c r="H13" s="144"/>
      <c r="I13" s="145"/>
      <c r="J13" s="145"/>
      <c r="K13" s="146"/>
    </row>
    <row r="14" spans="2:11" x14ac:dyDescent="0.25">
      <c r="B14" s="12"/>
      <c r="C14" s="95"/>
      <c r="D14" s="95"/>
      <c r="E14" s="94"/>
      <c r="F14" s="16"/>
      <c r="H14" s="144"/>
      <c r="I14" s="145"/>
      <c r="J14" s="145"/>
      <c r="K14" s="146"/>
    </row>
    <row r="15" spans="2:11" x14ac:dyDescent="0.25">
      <c r="B15" s="12"/>
      <c r="C15" s="95"/>
      <c r="D15" s="95"/>
      <c r="E15" s="94"/>
      <c r="F15" s="16"/>
      <c r="H15" s="144"/>
      <c r="I15" s="145"/>
      <c r="J15" s="145"/>
      <c r="K15" s="146"/>
    </row>
    <row r="16" spans="2:11" x14ac:dyDescent="0.25">
      <c r="B16" s="12"/>
      <c r="C16" s="95"/>
      <c r="D16" s="95"/>
      <c r="E16" s="94"/>
      <c r="F16" s="16"/>
      <c r="H16" s="144"/>
      <c r="I16" s="145"/>
      <c r="J16" s="145"/>
      <c r="K16" s="146"/>
    </row>
    <row r="17" spans="2:11" x14ac:dyDescent="0.25">
      <c r="B17" s="12"/>
      <c r="C17" s="95"/>
      <c r="D17" s="95"/>
      <c r="E17" s="94"/>
      <c r="F17" s="16"/>
      <c r="H17" s="144"/>
      <c r="I17" s="145"/>
      <c r="J17" s="145"/>
      <c r="K17" s="146"/>
    </row>
    <row r="18" spans="2:11" x14ac:dyDescent="0.25">
      <c r="B18" s="12"/>
      <c r="C18" s="95"/>
      <c r="D18" s="95"/>
      <c r="E18" s="94"/>
      <c r="F18" s="16"/>
      <c r="H18" s="144"/>
      <c r="I18" s="145"/>
      <c r="J18" s="145"/>
      <c r="K18" s="146"/>
    </row>
    <row r="19" spans="2:11" x14ac:dyDescent="0.25">
      <c r="B19" s="12"/>
      <c r="C19" s="95"/>
      <c r="D19" s="95"/>
      <c r="E19" s="94"/>
      <c r="F19" s="16"/>
      <c r="H19" s="144"/>
      <c r="I19" s="145"/>
      <c r="J19" s="145"/>
      <c r="K19" s="146"/>
    </row>
    <row r="20" spans="2:11" x14ac:dyDescent="0.25">
      <c r="B20" s="12"/>
      <c r="C20" s="95"/>
      <c r="D20" s="95"/>
      <c r="E20" s="94"/>
      <c r="F20" s="16"/>
      <c r="H20" s="144"/>
      <c r="I20" s="145"/>
      <c r="J20" s="145"/>
      <c r="K20" s="146"/>
    </row>
    <row r="21" spans="2:11" x14ac:dyDescent="0.25">
      <c r="B21" s="12"/>
      <c r="C21" s="95"/>
      <c r="D21" s="95"/>
      <c r="E21" s="94"/>
      <c r="F21" s="16"/>
      <c r="H21" s="144"/>
      <c r="I21" s="145"/>
      <c r="J21" s="145"/>
      <c r="K21" s="146"/>
    </row>
    <row r="22" spans="2:11" x14ac:dyDescent="0.25">
      <c r="B22" s="12"/>
      <c r="C22" s="95"/>
      <c r="D22" s="95"/>
      <c r="E22" s="94"/>
      <c r="F22" s="16"/>
      <c r="H22" s="144"/>
      <c r="I22" s="145"/>
      <c r="J22" s="145"/>
      <c r="K22" s="146"/>
    </row>
    <row r="23" spans="2:11" x14ac:dyDescent="0.25">
      <c r="B23" s="12"/>
      <c r="C23" s="95"/>
      <c r="D23" s="95"/>
      <c r="E23" s="94"/>
      <c r="F23" s="16"/>
      <c r="H23" s="144"/>
      <c r="I23" s="145"/>
      <c r="J23" s="145"/>
      <c r="K23" s="146"/>
    </row>
    <row r="24" spans="2:11" x14ac:dyDescent="0.25">
      <c r="B24" s="12"/>
      <c r="C24" s="95"/>
      <c r="D24" s="95"/>
      <c r="E24" s="94"/>
      <c r="F24" s="16"/>
      <c r="H24" s="144"/>
      <c r="I24" s="145"/>
      <c r="J24" s="145"/>
      <c r="K24" s="146"/>
    </row>
    <row r="25" spans="2:11" x14ac:dyDescent="0.25">
      <c r="B25" s="12"/>
      <c r="C25" s="95"/>
      <c r="D25" s="95"/>
      <c r="E25" s="94"/>
      <c r="F25" s="16"/>
      <c r="H25" s="144"/>
      <c r="I25" s="145"/>
      <c r="J25" s="145"/>
      <c r="K25" s="146"/>
    </row>
    <row r="26" spans="2:11" x14ac:dyDescent="0.25">
      <c r="B26" s="12"/>
      <c r="C26" s="95"/>
      <c r="D26" s="95"/>
      <c r="E26" s="94"/>
      <c r="F26" s="16"/>
      <c r="H26" s="144"/>
      <c r="I26" s="145"/>
      <c r="J26" s="145"/>
      <c r="K26" s="146"/>
    </row>
    <row r="27" spans="2:11" x14ac:dyDescent="0.25">
      <c r="B27" s="12"/>
      <c r="C27" s="95"/>
      <c r="D27" s="95"/>
      <c r="E27" s="94"/>
      <c r="F27" s="16"/>
      <c r="H27" s="144"/>
      <c r="I27" s="145"/>
      <c r="J27" s="145"/>
      <c r="K27" s="146"/>
    </row>
    <row r="28" spans="2:11" x14ac:dyDescent="0.25">
      <c r="B28" s="12"/>
      <c r="C28" s="95"/>
      <c r="D28" s="95"/>
      <c r="E28" s="94"/>
      <c r="F28" s="16"/>
      <c r="H28" s="144"/>
      <c r="I28" s="145"/>
      <c r="J28" s="145"/>
      <c r="K28" s="146"/>
    </row>
    <row r="29" spans="2:11" x14ac:dyDescent="0.25">
      <c r="B29" s="12"/>
      <c r="C29" s="95"/>
      <c r="D29" s="95"/>
      <c r="E29" s="94"/>
      <c r="F29" s="16"/>
      <c r="H29" s="144"/>
      <c r="I29" s="145"/>
      <c r="J29" s="145"/>
      <c r="K29" s="146"/>
    </row>
    <row r="30" spans="2:11" x14ac:dyDescent="0.25">
      <c r="B30" s="12"/>
      <c r="C30" s="95"/>
      <c r="D30" s="95"/>
      <c r="E30" s="94"/>
      <c r="F30" s="16"/>
      <c r="H30" s="144"/>
      <c r="I30" s="145"/>
      <c r="J30" s="145"/>
      <c r="K30" s="146"/>
    </row>
    <row r="31" spans="2:11" ht="15.75" thickBot="1" x14ac:dyDescent="0.3">
      <c r="B31" s="12"/>
      <c r="C31" s="95"/>
      <c r="D31" s="95"/>
      <c r="E31" s="94"/>
      <c r="F31" s="16"/>
      <c r="H31" s="78"/>
      <c r="I31" s="79"/>
      <c r="J31" s="79"/>
      <c r="K31" s="80"/>
    </row>
    <row r="32" spans="2:11" ht="15.75" thickBot="1" x14ac:dyDescent="0.3">
      <c r="B32" s="12"/>
      <c r="C32" s="95"/>
      <c r="D32" s="95"/>
      <c r="E32" s="94"/>
      <c r="F32" s="16"/>
      <c r="H32" s="71" t="s">
        <v>30</v>
      </c>
      <c r="I32" s="135" t="s">
        <v>39</v>
      </c>
      <c r="J32" s="136"/>
      <c r="K32" s="137"/>
    </row>
    <row r="33" spans="2:11" ht="15.75" thickBot="1" x14ac:dyDescent="0.3">
      <c r="B33" s="12"/>
      <c r="C33" s="95"/>
      <c r="D33" s="95"/>
      <c r="E33" s="94"/>
      <c r="F33" s="16"/>
      <c r="H33" s="70" t="s">
        <v>31</v>
      </c>
      <c r="I33" s="138" t="s">
        <v>41</v>
      </c>
      <c r="J33" s="139"/>
      <c r="K33" s="140"/>
    </row>
    <row r="34" spans="2:11" ht="15.75" customHeight="1" x14ac:dyDescent="0.25">
      <c r="B34" s="12"/>
      <c r="C34" s="95"/>
      <c r="D34" s="95"/>
      <c r="E34" s="95"/>
      <c r="F34" s="16"/>
      <c r="H34" s="132" t="s">
        <v>40</v>
      </c>
      <c r="I34" s="123" t="s">
        <v>42</v>
      </c>
      <c r="J34" s="124"/>
      <c r="K34" s="125"/>
    </row>
    <row r="35" spans="2:11" x14ac:dyDescent="0.25">
      <c r="B35" s="12"/>
      <c r="C35" s="95"/>
      <c r="D35" s="95"/>
      <c r="E35" s="95"/>
      <c r="F35" s="16"/>
      <c r="H35" s="133"/>
      <c r="I35" s="126"/>
      <c r="J35" s="127"/>
      <c r="K35" s="128"/>
    </row>
    <row r="36" spans="2:11" ht="15.75" thickBot="1" x14ac:dyDescent="0.3">
      <c r="B36" s="12"/>
      <c r="C36" s="95"/>
      <c r="D36" s="95"/>
      <c r="E36" s="95"/>
      <c r="F36" s="16"/>
      <c r="H36" s="134"/>
      <c r="I36" s="129"/>
      <c r="J36" s="130"/>
      <c r="K36" s="131"/>
    </row>
    <row r="37" spans="2:11" x14ac:dyDescent="0.25">
      <c r="B37" s="12"/>
      <c r="C37" s="95"/>
      <c r="D37" s="95"/>
      <c r="E37" s="95"/>
      <c r="F37" s="16"/>
      <c r="H37" s="78"/>
      <c r="I37" s="79"/>
      <c r="J37" s="79"/>
      <c r="K37" s="80"/>
    </row>
    <row r="38" spans="2:11" x14ac:dyDescent="0.25">
      <c r="B38" s="12"/>
      <c r="C38" s="95"/>
      <c r="D38" s="95"/>
      <c r="E38" s="95"/>
      <c r="F38" s="16"/>
      <c r="H38" s="78"/>
      <c r="I38" s="79"/>
      <c r="J38" s="79"/>
      <c r="K38" s="80"/>
    </row>
    <row r="39" spans="2:11" x14ac:dyDescent="0.25">
      <c r="B39" s="12"/>
      <c r="C39" s="95"/>
      <c r="D39" s="95"/>
      <c r="E39" s="95"/>
      <c r="F39" s="16"/>
      <c r="H39" s="78"/>
      <c r="I39" s="79"/>
      <c r="J39" s="79"/>
      <c r="K39" s="80"/>
    </row>
    <row r="40" spans="2:11" x14ac:dyDescent="0.25">
      <c r="B40" s="12"/>
      <c r="C40" s="95"/>
      <c r="D40" s="95"/>
      <c r="E40" s="95"/>
      <c r="F40" s="16"/>
      <c r="H40" s="78"/>
      <c r="I40" s="79"/>
      <c r="J40" s="79"/>
      <c r="K40" s="80"/>
    </row>
    <row r="41" spans="2:11" ht="15.75" thickBot="1" x14ac:dyDescent="0.3">
      <c r="B41" s="13"/>
      <c r="C41" s="18"/>
      <c r="D41" s="18"/>
      <c r="E41" s="18"/>
      <c r="F41" s="17"/>
      <c r="H41" s="81"/>
      <c r="I41" s="82"/>
      <c r="J41" s="82"/>
      <c r="K41" s="83"/>
    </row>
  </sheetData>
  <sheetProtection sheet="1" objects="1" scenarios="1"/>
  <mergeCells count="11">
    <mergeCell ref="I34:K36"/>
    <mergeCell ref="H34:H36"/>
    <mergeCell ref="I32:K32"/>
    <mergeCell ref="I33:K33"/>
    <mergeCell ref="H2:K2"/>
    <mergeCell ref="H3:K30"/>
    <mergeCell ref="C8:E8"/>
    <mergeCell ref="D5:E5"/>
    <mergeCell ref="D6:E6"/>
    <mergeCell ref="D7:E7"/>
    <mergeCell ref="C3:E3"/>
  </mergeCells>
  <dataValidations count="1">
    <dataValidation type="date" allowBlank="1" showInputMessage="1" showErrorMessage="1" sqref="D6:E6" xr:uid="{41B5F7FE-C2FB-404C-AA48-800A7F904ACF}">
      <formula1>2010</formula1>
      <formula2>2099</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02FCB0-5093-4D47-87DC-A59E0AC39C48}">
          <x14:formula1>
            <xm:f>'Grade Scheme'!$H$1:$H$7</xm:f>
          </x14:formula1>
          <xm:sqref>D4</xm:sqref>
        </x14:dataValidation>
        <x14:dataValidation type="list" allowBlank="1" showInputMessage="1" showErrorMessage="1" xr:uid="{9F049A33-2CD7-4147-9704-2309533F167D}">
          <x14:formula1>
            <xm:f>'Grade Scheme'!$I$1:$I$26</xm:f>
          </x14:formula1>
          <xm:sqref>E4</xm:sqref>
        </x14:dataValidation>
        <x14:dataValidation type="list" showInputMessage="1" showErrorMessage="1" xr:uid="{683EE022-8CFE-4AC0-838A-8837ADC13C2A}">
          <x14:formula1>
            <xm:f>'Grade Scheme'!$F$1:$F$3</xm:f>
          </x14:formula1>
          <xm:sqref>E10:E40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5873D-FC30-4C44-AF45-ED1C6BDD858F}">
  <sheetPr codeName="Sheet2">
    <tabColor theme="8" tint="0.59999389629810485"/>
  </sheetPr>
  <dimension ref="A1:B40"/>
  <sheetViews>
    <sheetView tabSelected="1" zoomScale="85" zoomScaleNormal="85" workbookViewId="0">
      <pane xSplit="2" ySplit="4" topLeftCell="C5" activePane="bottomRight" state="frozenSplit"/>
      <selection pane="topRight" activeCell="M1" sqref="M1"/>
      <selection pane="bottomLeft" activeCell="A21" sqref="A21"/>
      <selection pane="bottomRight" activeCell="J19" sqref="J19"/>
    </sheetView>
  </sheetViews>
  <sheetFormatPr defaultRowHeight="15" x14ac:dyDescent="0.25"/>
  <cols>
    <col min="1" max="1" width="15.7109375" style="85" bestFit="1" customWidth="1"/>
    <col min="2" max="2" width="13.42578125" style="85" bestFit="1" customWidth="1"/>
    <col min="3" max="16384" width="9.140625" style="93"/>
  </cols>
  <sheetData>
    <row r="1" spans="1:2" s="90" customFormat="1" x14ac:dyDescent="0.25">
      <c r="A1" s="147" t="str">
        <f>_xlfn.CONCAT("Year ",'Class Information'!D4,'Class Information'!E4," ",'Class Information'!D5," - ","Semester 1 ",'Class Information'!D6)</f>
        <v>Year 7A [Subject] - Semester 1 2019</v>
      </c>
      <c r="B1" s="169"/>
    </row>
    <row r="2" spans="1:2" s="90" customFormat="1" x14ac:dyDescent="0.25">
      <c r="A2" s="147"/>
      <c r="B2" s="169"/>
    </row>
    <row r="3" spans="1:2" s="91" customFormat="1" x14ac:dyDescent="0.25">
      <c r="A3" s="168" t="s">
        <v>21</v>
      </c>
      <c r="B3" s="171"/>
    </row>
    <row r="4" spans="1:2" s="90" customFormat="1" ht="15.75" thickBot="1" x14ac:dyDescent="0.3">
      <c r="A4" s="85" t="s">
        <v>20</v>
      </c>
      <c r="B4" s="172" t="s">
        <v>19</v>
      </c>
    </row>
    <row r="5" spans="1:2" s="92" customFormat="1" x14ac:dyDescent="0.25">
      <c r="A5" s="170" t="str">
        <f>IF(ISBLANK('Class Information'!C10),"",'Class Information'!C10)</f>
        <v>FILL IN</v>
      </c>
      <c r="B5" s="87" t="str">
        <f>IF(ISBLANK('Class Information'!D10),"",'Class Information'!D10)</f>
        <v>CLASS INFO</v>
      </c>
    </row>
    <row r="6" spans="1:2" s="92" customFormat="1" x14ac:dyDescent="0.25">
      <c r="A6" s="86" t="str">
        <f>IF(ISBLANK('Class Information'!C11),"",'Class Information'!C11)</f>
        <v/>
      </c>
      <c r="B6" s="87" t="str">
        <f>IF(ISBLANK('Class Information'!D11),"",'Class Information'!D11)</f>
        <v/>
      </c>
    </row>
    <row r="7" spans="1:2" s="92" customFormat="1" x14ac:dyDescent="0.25">
      <c r="A7" s="86" t="str">
        <f>IF(ISBLANK('Class Information'!C12),"",'Class Information'!C12)</f>
        <v/>
      </c>
      <c r="B7" s="87" t="str">
        <f>IF(ISBLANK('Class Information'!D12),"",'Class Information'!D12)</f>
        <v/>
      </c>
    </row>
    <row r="8" spans="1:2" s="92" customFormat="1" x14ac:dyDescent="0.25">
      <c r="A8" s="86" t="str">
        <f>IF(ISBLANK('Class Information'!C13),"",'Class Information'!C13)</f>
        <v/>
      </c>
      <c r="B8" s="87" t="str">
        <f>IF(ISBLANK('Class Information'!D13),"",'Class Information'!D13)</f>
        <v/>
      </c>
    </row>
    <row r="9" spans="1:2" s="92" customFormat="1" x14ac:dyDescent="0.25">
      <c r="A9" s="86" t="str">
        <f>IF(ISBLANK('Class Information'!C14),"",'Class Information'!C14)</f>
        <v/>
      </c>
      <c r="B9" s="87" t="str">
        <f>IF(ISBLANK('Class Information'!D14),"",'Class Information'!D14)</f>
        <v/>
      </c>
    </row>
    <row r="10" spans="1:2" s="92" customFormat="1" x14ac:dyDescent="0.25">
      <c r="A10" s="86" t="str">
        <f>IF(ISBLANK('Class Information'!C15),"",'Class Information'!C15)</f>
        <v/>
      </c>
      <c r="B10" s="87" t="str">
        <f>IF(ISBLANK('Class Information'!D15),"",'Class Information'!D15)</f>
        <v/>
      </c>
    </row>
    <row r="11" spans="1:2" s="92" customFormat="1" x14ac:dyDescent="0.25">
      <c r="A11" s="86" t="str">
        <f>IF(ISBLANK('Class Information'!C16),"",'Class Information'!C16)</f>
        <v/>
      </c>
      <c r="B11" s="87" t="str">
        <f>IF(ISBLANK('Class Information'!D16),"",'Class Information'!D16)</f>
        <v/>
      </c>
    </row>
    <row r="12" spans="1:2" s="92" customFormat="1" x14ac:dyDescent="0.25">
      <c r="A12" s="86" t="str">
        <f>IF(ISBLANK('Class Information'!C17),"",'Class Information'!C17)</f>
        <v/>
      </c>
      <c r="B12" s="87" t="str">
        <f>IF(ISBLANK('Class Information'!D17),"",'Class Information'!D17)</f>
        <v/>
      </c>
    </row>
    <row r="13" spans="1:2" s="92" customFormat="1" x14ac:dyDescent="0.25">
      <c r="A13" s="86" t="str">
        <f>IF(ISBLANK('Class Information'!C18),"",'Class Information'!C18)</f>
        <v/>
      </c>
      <c r="B13" s="87" t="str">
        <f>IF(ISBLANK('Class Information'!D18),"",'Class Information'!D18)</f>
        <v/>
      </c>
    </row>
    <row r="14" spans="1:2" s="92" customFormat="1" x14ac:dyDescent="0.25">
      <c r="A14" s="86" t="str">
        <f>IF(ISBLANK('Class Information'!C19),"",'Class Information'!C19)</f>
        <v/>
      </c>
      <c r="B14" s="87" t="str">
        <f>IF(ISBLANK('Class Information'!D19),"",'Class Information'!D19)</f>
        <v/>
      </c>
    </row>
    <row r="15" spans="1:2" s="92" customFormat="1" x14ac:dyDescent="0.25">
      <c r="A15" s="86" t="str">
        <f>IF(ISBLANK('Class Information'!C20),"",'Class Information'!C20)</f>
        <v/>
      </c>
      <c r="B15" s="87" t="str">
        <f>IF(ISBLANK('Class Information'!D20),"",'Class Information'!D20)</f>
        <v/>
      </c>
    </row>
    <row r="16" spans="1:2" s="92" customFormat="1" x14ac:dyDescent="0.25">
      <c r="A16" s="86" t="str">
        <f>IF(ISBLANK('Class Information'!C21),"",'Class Information'!C21)</f>
        <v/>
      </c>
      <c r="B16" s="87" t="str">
        <f>IF(ISBLANK('Class Information'!D21),"",'Class Information'!D21)</f>
        <v/>
      </c>
    </row>
    <row r="17" spans="1:2" s="92" customFormat="1" x14ac:dyDescent="0.25">
      <c r="A17" s="86" t="str">
        <f>IF(ISBLANK('Class Information'!C22),"",'Class Information'!C22)</f>
        <v/>
      </c>
      <c r="B17" s="87" t="str">
        <f>IF(ISBLANK('Class Information'!D22),"",'Class Information'!D22)</f>
        <v/>
      </c>
    </row>
    <row r="18" spans="1:2" s="92" customFormat="1" x14ac:dyDescent="0.25">
      <c r="A18" s="86" t="str">
        <f>IF(ISBLANK('Class Information'!C23),"",'Class Information'!C23)</f>
        <v/>
      </c>
      <c r="B18" s="87" t="str">
        <f>IF(ISBLANK('Class Information'!D23),"",'Class Information'!D23)</f>
        <v/>
      </c>
    </row>
    <row r="19" spans="1:2" s="92" customFormat="1" x14ac:dyDescent="0.25">
      <c r="A19" s="86" t="str">
        <f>IF(ISBLANK('Class Information'!C24),"",'Class Information'!C24)</f>
        <v/>
      </c>
      <c r="B19" s="87" t="str">
        <f>IF(ISBLANK('Class Information'!D24),"",'Class Information'!D24)</f>
        <v/>
      </c>
    </row>
    <row r="20" spans="1:2" s="92" customFormat="1" x14ac:dyDescent="0.25">
      <c r="A20" s="86" t="str">
        <f>IF(ISBLANK('Class Information'!C25),"",'Class Information'!C25)</f>
        <v/>
      </c>
      <c r="B20" s="87" t="str">
        <f>IF(ISBLANK('Class Information'!D25),"",'Class Information'!D25)</f>
        <v/>
      </c>
    </row>
    <row r="21" spans="1:2" s="92" customFormat="1" x14ac:dyDescent="0.25">
      <c r="A21" s="86" t="str">
        <f>IF(ISBLANK('Class Information'!C26),"",'Class Information'!C26)</f>
        <v/>
      </c>
      <c r="B21" s="87" t="str">
        <f>IF(ISBLANK('Class Information'!D26),"",'Class Information'!D26)</f>
        <v/>
      </c>
    </row>
    <row r="22" spans="1:2" s="92" customFormat="1" x14ac:dyDescent="0.25">
      <c r="A22" s="86" t="str">
        <f>IF(ISBLANK('Class Information'!C27),"",'Class Information'!C27)</f>
        <v/>
      </c>
      <c r="B22" s="87" t="str">
        <f>IF(ISBLANK('Class Information'!D27),"",'Class Information'!D27)</f>
        <v/>
      </c>
    </row>
    <row r="23" spans="1:2" s="92" customFormat="1" x14ac:dyDescent="0.25">
      <c r="A23" s="86" t="str">
        <f>IF(ISBLANK('Class Information'!C28),"",'Class Information'!C28)</f>
        <v/>
      </c>
      <c r="B23" s="87" t="str">
        <f>IF(ISBLANK('Class Information'!D28),"",'Class Information'!D28)</f>
        <v/>
      </c>
    </row>
    <row r="24" spans="1:2" s="92" customFormat="1" x14ac:dyDescent="0.25">
      <c r="A24" s="86" t="str">
        <f>IF(ISBLANK('Class Information'!C29),"",'Class Information'!C29)</f>
        <v/>
      </c>
      <c r="B24" s="87" t="str">
        <f>IF(ISBLANK('Class Information'!D29),"",'Class Information'!D29)</f>
        <v/>
      </c>
    </row>
    <row r="25" spans="1:2" s="92" customFormat="1" x14ac:dyDescent="0.25">
      <c r="A25" s="86" t="str">
        <f>IF(ISBLANK('Class Information'!C30),"",'Class Information'!C30)</f>
        <v/>
      </c>
      <c r="B25" s="87" t="str">
        <f>IF(ISBLANK('Class Information'!D30),"",'Class Information'!D30)</f>
        <v/>
      </c>
    </row>
    <row r="26" spans="1:2" s="92" customFormat="1" x14ac:dyDescent="0.25">
      <c r="A26" s="86" t="str">
        <f>IF(ISBLANK('Class Information'!C31),"",'Class Information'!C31)</f>
        <v/>
      </c>
      <c r="B26" s="87" t="str">
        <f>IF(ISBLANK('Class Information'!D31),"",'Class Information'!D31)</f>
        <v/>
      </c>
    </row>
    <row r="27" spans="1:2" s="92" customFormat="1" x14ac:dyDescent="0.25">
      <c r="A27" s="86" t="str">
        <f>IF(ISBLANK('Class Information'!C32),"",'Class Information'!C32)</f>
        <v/>
      </c>
      <c r="B27" s="87" t="str">
        <f>IF(ISBLANK('Class Information'!D32),"",'Class Information'!D32)</f>
        <v/>
      </c>
    </row>
    <row r="28" spans="1:2" s="92" customFormat="1" x14ac:dyDescent="0.25">
      <c r="A28" s="86" t="str">
        <f>IF(ISBLANK('Class Information'!C33),"",'Class Information'!C33)</f>
        <v/>
      </c>
      <c r="B28" s="87" t="str">
        <f>IF(ISBLANK('Class Information'!D33),"",'Class Information'!D33)</f>
        <v/>
      </c>
    </row>
    <row r="29" spans="1:2" s="92" customFormat="1" x14ac:dyDescent="0.25">
      <c r="A29" s="86" t="str">
        <f>IF(ISBLANK('Class Information'!C34),"",'Class Information'!C34)</f>
        <v/>
      </c>
      <c r="B29" s="87" t="str">
        <f>IF(ISBLANK('Class Information'!D34),"",'Class Information'!D34)</f>
        <v/>
      </c>
    </row>
    <row r="30" spans="1:2" s="92" customFormat="1" x14ac:dyDescent="0.25">
      <c r="A30" s="86" t="str">
        <f>IF(ISBLANK('Class Information'!C35),"",'Class Information'!C35)</f>
        <v/>
      </c>
      <c r="B30" s="87" t="str">
        <f>IF(ISBLANK('Class Information'!D35),"",'Class Information'!D35)</f>
        <v/>
      </c>
    </row>
    <row r="31" spans="1:2" s="92" customFormat="1" x14ac:dyDescent="0.25">
      <c r="A31" s="86" t="str">
        <f>IF(ISBLANK('Class Information'!C36),"",'Class Information'!C36)</f>
        <v/>
      </c>
      <c r="B31" s="87" t="str">
        <f>IF(ISBLANK('Class Information'!D36),"",'Class Information'!D36)</f>
        <v/>
      </c>
    </row>
    <row r="32" spans="1:2" s="92" customFormat="1" x14ac:dyDescent="0.25">
      <c r="A32" s="86" t="str">
        <f>IF(ISBLANK('Class Information'!C37),"",'Class Information'!C37)</f>
        <v/>
      </c>
      <c r="B32" s="87" t="str">
        <f>IF(ISBLANK('Class Information'!D37),"",'Class Information'!D37)</f>
        <v/>
      </c>
    </row>
    <row r="33" spans="1:2" s="92" customFormat="1" x14ac:dyDescent="0.25">
      <c r="A33" s="86" t="str">
        <f>IF(ISBLANK('Class Information'!C38),"",'Class Information'!C38)</f>
        <v/>
      </c>
      <c r="B33" s="87" t="str">
        <f>IF(ISBLANK('Class Information'!D38),"",'Class Information'!D38)</f>
        <v/>
      </c>
    </row>
    <row r="34" spans="1:2" s="92" customFormat="1" x14ac:dyDescent="0.25">
      <c r="A34" s="86" t="str">
        <f>IF(ISBLANK('Class Information'!C39),"",'Class Information'!C39)</f>
        <v/>
      </c>
      <c r="B34" s="87" t="str">
        <f>IF(ISBLANK('Class Information'!D39),"",'Class Information'!D39)</f>
        <v/>
      </c>
    </row>
    <row r="35" spans="1:2" s="92" customFormat="1" x14ac:dyDescent="0.25">
      <c r="A35" s="86" t="str">
        <f>IF(ISBLANK('Class Information'!C40),"",'Class Information'!C40)</f>
        <v/>
      </c>
      <c r="B35" s="87" t="str">
        <f>IF(ISBLANK('Class Information'!D40),"",'Class Information'!D40)</f>
        <v/>
      </c>
    </row>
    <row r="36" spans="1:2" s="92" customFormat="1" x14ac:dyDescent="0.25">
      <c r="A36" s="86" t="str">
        <f>IF(ISBLANK('Class Information'!C41),"",'Class Information'!C41)</f>
        <v/>
      </c>
      <c r="B36" s="87" t="str">
        <f>IF(ISBLANK('Class Information'!D41),"",'Class Information'!D41)</f>
        <v/>
      </c>
    </row>
    <row r="37" spans="1:2" s="92" customFormat="1" x14ac:dyDescent="0.25">
      <c r="A37" s="86" t="str">
        <f>IF(ISBLANK('Class Information'!C42),"",'Class Information'!C42)</f>
        <v/>
      </c>
      <c r="B37" s="87" t="str">
        <f>IF(ISBLANK('Class Information'!D42),"",'Class Information'!D42)</f>
        <v/>
      </c>
    </row>
    <row r="38" spans="1:2" s="92" customFormat="1" x14ac:dyDescent="0.25">
      <c r="A38" s="86" t="str">
        <f>IF(ISBLANK('Class Information'!C43),"",'Class Information'!C43)</f>
        <v/>
      </c>
      <c r="B38" s="87" t="str">
        <f>IF(ISBLANK('Class Information'!D43),"",'Class Information'!D43)</f>
        <v/>
      </c>
    </row>
    <row r="39" spans="1:2" s="92" customFormat="1" x14ac:dyDescent="0.25">
      <c r="A39" s="86" t="str">
        <f>IF(ISBLANK('Class Information'!C44),"",'Class Information'!C44)</f>
        <v/>
      </c>
      <c r="B39" s="87" t="str">
        <f>IF(ISBLANK('Class Information'!D44),"",'Class Information'!D44)</f>
        <v/>
      </c>
    </row>
    <row r="40" spans="1:2" s="92" customFormat="1" ht="15.75" thickBot="1" x14ac:dyDescent="0.3">
      <c r="A40" s="88" t="str">
        <f>IF(ISBLANK('Class Information'!C45),"",'Class Information'!C45)</f>
        <v/>
      </c>
      <c r="B40" s="89" t="str">
        <f>IF(ISBLANK('Class Information'!D45),"",'Class Information'!D45)</f>
        <v/>
      </c>
    </row>
  </sheetData>
  <sheetProtection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40" id="{18F627E6-0C72-4A42-A56B-B924DC5363A5}">
            <xm:f>IF('Class Information'!$E10="N",TRUE,FALSE)</xm:f>
            <x14:dxf>
              <font>
                <strike/>
              </font>
            </x14:dxf>
          </x14:cfRule>
          <xm:sqref>A5:B40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B904-CC06-46E1-81E2-C5BCD317B19B}">
  <sheetPr codeName="Sheet7">
    <tabColor theme="9" tint="0.59999389629810485"/>
  </sheetPr>
  <dimension ref="A1:B40"/>
  <sheetViews>
    <sheetView zoomScale="85" zoomScaleNormal="85" workbookViewId="0">
      <pane xSplit="2" ySplit="4" topLeftCell="C5" activePane="bottomRight" state="frozenSplit"/>
      <selection pane="topRight" activeCell="I1" sqref="I1"/>
      <selection pane="bottomLeft" activeCell="A11" sqref="A11"/>
      <selection pane="bottomRight" activeCell="H47" sqref="H47"/>
    </sheetView>
  </sheetViews>
  <sheetFormatPr defaultRowHeight="15" x14ac:dyDescent="0.25"/>
  <cols>
    <col min="1" max="1" width="15.7109375" style="47" bestFit="1" customWidth="1"/>
    <col min="2" max="2" width="13.42578125" style="47" bestFit="1" customWidth="1"/>
    <col min="3" max="16384" width="9.140625" style="93"/>
  </cols>
  <sheetData>
    <row r="1" spans="1:2" s="90" customFormat="1" x14ac:dyDescent="0.25">
      <c r="A1" s="148" t="str">
        <f>_xlfn.CONCAT("Year ",'Class Information'!D4,'Class Information'!E4," ",'Class Information'!D5," - ","Semester 2 ",'Class Information'!D6)</f>
        <v>Year 7A [Subject] - Semester 2 2019</v>
      </c>
      <c r="B1" s="148"/>
    </row>
    <row r="2" spans="1:2" s="90" customFormat="1" x14ac:dyDescent="0.25">
      <c r="A2" s="148"/>
      <c r="B2" s="148"/>
    </row>
    <row r="3" spans="1:2" s="91" customFormat="1" x14ac:dyDescent="0.25">
      <c r="A3" s="149" t="s">
        <v>21</v>
      </c>
      <c r="B3" s="149"/>
    </row>
    <row r="4" spans="1:2" s="90" customFormat="1" ht="15.75" thickBot="1" x14ac:dyDescent="0.3">
      <c r="A4" s="47" t="s">
        <v>20</v>
      </c>
      <c r="B4" s="47" t="s">
        <v>19</v>
      </c>
    </row>
    <row r="5" spans="1:2" s="92" customFormat="1" x14ac:dyDescent="0.25">
      <c r="A5" s="33" t="str">
        <f>IF(ISBLANK('Class Information'!C10),"",'Class Information'!C10)</f>
        <v>FILL IN</v>
      </c>
      <c r="B5" s="72" t="str">
        <f>IF(ISBLANK('Class Information'!D10),"",'Class Information'!D10)</f>
        <v>CLASS INFO</v>
      </c>
    </row>
    <row r="6" spans="1:2" s="92" customFormat="1" x14ac:dyDescent="0.25">
      <c r="A6" s="34" t="str">
        <f>IF(ISBLANK('Class Information'!C11),"",'Class Information'!C11)</f>
        <v/>
      </c>
      <c r="B6" s="25" t="str">
        <f>IF(ISBLANK('Class Information'!D11),"",'Class Information'!D11)</f>
        <v/>
      </c>
    </row>
    <row r="7" spans="1:2" s="92" customFormat="1" x14ac:dyDescent="0.25">
      <c r="A7" s="34" t="str">
        <f>IF(ISBLANK('Class Information'!C12),"",'Class Information'!C12)</f>
        <v/>
      </c>
      <c r="B7" s="25" t="str">
        <f>IF(ISBLANK('Class Information'!D12),"",'Class Information'!D12)</f>
        <v/>
      </c>
    </row>
    <row r="8" spans="1:2" s="92" customFormat="1" x14ac:dyDescent="0.25">
      <c r="A8" s="34" t="str">
        <f>IF(ISBLANK('Class Information'!C13),"",'Class Information'!C13)</f>
        <v/>
      </c>
      <c r="B8" s="25" t="str">
        <f>IF(ISBLANK('Class Information'!D13),"",'Class Information'!D13)</f>
        <v/>
      </c>
    </row>
    <row r="9" spans="1:2" s="92" customFormat="1" x14ac:dyDescent="0.25">
      <c r="A9" s="34" t="str">
        <f>IF(ISBLANK('Class Information'!C14),"",'Class Information'!C14)</f>
        <v/>
      </c>
      <c r="B9" s="25" t="str">
        <f>IF(ISBLANK('Class Information'!D14),"",'Class Information'!D14)</f>
        <v/>
      </c>
    </row>
    <row r="10" spans="1:2" s="92" customFormat="1" x14ac:dyDescent="0.25">
      <c r="A10" s="34" t="str">
        <f>IF(ISBLANK('Class Information'!C15),"",'Class Information'!C15)</f>
        <v/>
      </c>
      <c r="B10" s="25" t="str">
        <f>IF(ISBLANK('Class Information'!D15),"",'Class Information'!D15)</f>
        <v/>
      </c>
    </row>
    <row r="11" spans="1:2" s="92" customFormat="1" x14ac:dyDescent="0.25">
      <c r="A11" s="34" t="str">
        <f>IF(ISBLANK('Class Information'!C16),"",'Class Information'!C16)</f>
        <v/>
      </c>
      <c r="B11" s="25" t="str">
        <f>IF(ISBLANK('Class Information'!D16),"",'Class Information'!D16)</f>
        <v/>
      </c>
    </row>
    <row r="12" spans="1:2" s="92" customFormat="1" x14ac:dyDescent="0.25">
      <c r="A12" s="34" t="str">
        <f>IF(ISBLANK('Class Information'!C17),"",'Class Information'!C17)</f>
        <v/>
      </c>
      <c r="B12" s="25" t="str">
        <f>IF(ISBLANK('Class Information'!D17),"",'Class Information'!D17)</f>
        <v/>
      </c>
    </row>
    <row r="13" spans="1:2" s="92" customFormat="1" x14ac:dyDescent="0.25">
      <c r="A13" s="34" t="str">
        <f>IF(ISBLANK('Class Information'!C18),"",'Class Information'!C18)</f>
        <v/>
      </c>
      <c r="B13" s="25" t="str">
        <f>IF(ISBLANK('Class Information'!D18),"",'Class Information'!D18)</f>
        <v/>
      </c>
    </row>
    <row r="14" spans="1:2" s="92" customFormat="1" x14ac:dyDescent="0.25">
      <c r="A14" s="34" t="str">
        <f>IF(ISBLANK('Class Information'!C19),"",'Class Information'!C19)</f>
        <v/>
      </c>
      <c r="B14" s="25" t="str">
        <f>IF(ISBLANK('Class Information'!D19),"",'Class Information'!D19)</f>
        <v/>
      </c>
    </row>
    <row r="15" spans="1:2" s="92" customFormat="1" x14ac:dyDescent="0.25">
      <c r="A15" s="34" t="str">
        <f>IF(ISBLANK('Class Information'!C20),"",'Class Information'!C20)</f>
        <v/>
      </c>
      <c r="B15" s="25" t="str">
        <f>IF(ISBLANK('Class Information'!D20),"",'Class Information'!D20)</f>
        <v/>
      </c>
    </row>
    <row r="16" spans="1:2" s="92" customFormat="1" x14ac:dyDescent="0.25">
      <c r="A16" s="34" t="str">
        <f>IF(ISBLANK('Class Information'!C21),"",'Class Information'!C21)</f>
        <v/>
      </c>
      <c r="B16" s="25" t="str">
        <f>IF(ISBLANK('Class Information'!D21),"",'Class Information'!D21)</f>
        <v/>
      </c>
    </row>
    <row r="17" spans="1:2" s="92" customFormat="1" x14ac:dyDescent="0.25">
      <c r="A17" s="34" t="str">
        <f>IF(ISBLANK('Class Information'!C22),"",'Class Information'!C22)</f>
        <v/>
      </c>
      <c r="B17" s="25" t="str">
        <f>IF(ISBLANK('Class Information'!D22),"",'Class Information'!D22)</f>
        <v/>
      </c>
    </row>
    <row r="18" spans="1:2" s="92" customFormat="1" x14ac:dyDescent="0.25">
      <c r="A18" s="34" t="str">
        <f>IF(ISBLANK('Class Information'!C23),"",'Class Information'!C23)</f>
        <v/>
      </c>
      <c r="B18" s="25" t="str">
        <f>IF(ISBLANK('Class Information'!D23),"",'Class Information'!D23)</f>
        <v/>
      </c>
    </row>
    <row r="19" spans="1:2" s="92" customFormat="1" x14ac:dyDescent="0.25">
      <c r="A19" s="34" t="str">
        <f>IF(ISBLANK('Class Information'!C24),"",'Class Information'!C24)</f>
        <v/>
      </c>
      <c r="B19" s="25" t="str">
        <f>IF(ISBLANK('Class Information'!D24),"",'Class Information'!D24)</f>
        <v/>
      </c>
    </row>
    <row r="20" spans="1:2" s="92" customFormat="1" x14ac:dyDescent="0.25">
      <c r="A20" s="34" t="str">
        <f>IF(ISBLANK('Class Information'!C25),"",'Class Information'!C25)</f>
        <v/>
      </c>
      <c r="B20" s="25" t="str">
        <f>IF(ISBLANK('Class Information'!D25),"",'Class Information'!D25)</f>
        <v/>
      </c>
    </row>
    <row r="21" spans="1:2" s="92" customFormat="1" x14ac:dyDescent="0.25">
      <c r="A21" s="34" t="str">
        <f>IF(ISBLANK('Class Information'!C26),"",'Class Information'!C26)</f>
        <v/>
      </c>
      <c r="B21" s="25" t="str">
        <f>IF(ISBLANK('Class Information'!D26),"",'Class Information'!D26)</f>
        <v/>
      </c>
    </row>
    <row r="22" spans="1:2" s="92" customFormat="1" x14ac:dyDescent="0.25">
      <c r="A22" s="34" t="str">
        <f>IF(ISBLANK('Class Information'!C27),"",'Class Information'!C27)</f>
        <v/>
      </c>
      <c r="B22" s="25" t="str">
        <f>IF(ISBLANK('Class Information'!D27),"",'Class Information'!D27)</f>
        <v/>
      </c>
    </row>
    <row r="23" spans="1:2" s="92" customFormat="1" x14ac:dyDescent="0.25">
      <c r="A23" s="34" t="str">
        <f>IF(ISBLANK('Class Information'!C28),"",'Class Information'!C28)</f>
        <v/>
      </c>
      <c r="B23" s="25" t="str">
        <f>IF(ISBLANK('Class Information'!D28),"",'Class Information'!D28)</f>
        <v/>
      </c>
    </row>
    <row r="24" spans="1:2" s="92" customFormat="1" x14ac:dyDescent="0.25">
      <c r="A24" s="34" t="str">
        <f>IF(ISBLANK('Class Information'!C29),"",'Class Information'!C29)</f>
        <v/>
      </c>
      <c r="B24" s="25" t="str">
        <f>IF(ISBLANK('Class Information'!D29),"",'Class Information'!D29)</f>
        <v/>
      </c>
    </row>
    <row r="25" spans="1:2" s="92" customFormat="1" x14ac:dyDescent="0.25">
      <c r="A25" s="34" t="str">
        <f>IF(ISBLANK('Class Information'!C30),"",'Class Information'!C30)</f>
        <v/>
      </c>
      <c r="B25" s="25" t="str">
        <f>IF(ISBLANK('Class Information'!D30),"",'Class Information'!D30)</f>
        <v/>
      </c>
    </row>
    <row r="26" spans="1:2" s="92" customFormat="1" x14ac:dyDescent="0.25">
      <c r="A26" s="34" t="str">
        <f>IF(ISBLANK('Class Information'!C31),"",'Class Information'!C31)</f>
        <v/>
      </c>
      <c r="B26" s="25" t="str">
        <f>IF(ISBLANK('Class Information'!D31),"",'Class Information'!D31)</f>
        <v/>
      </c>
    </row>
    <row r="27" spans="1:2" s="92" customFormat="1" x14ac:dyDescent="0.25">
      <c r="A27" s="34" t="str">
        <f>IF(ISBLANK('Class Information'!C32),"",'Class Information'!C32)</f>
        <v/>
      </c>
      <c r="B27" s="25" t="str">
        <f>IF(ISBLANK('Class Information'!D32),"",'Class Information'!D32)</f>
        <v/>
      </c>
    </row>
    <row r="28" spans="1:2" s="92" customFormat="1" x14ac:dyDescent="0.25">
      <c r="A28" s="34" t="str">
        <f>IF(ISBLANK('Class Information'!C33),"",'Class Information'!C33)</f>
        <v/>
      </c>
      <c r="B28" s="25" t="str">
        <f>IF(ISBLANK('Class Information'!D33),"",'Class Information'!D33)</f>
        <v/>
      </c>
    </row>
    <row r="29" spans="1:2" s="92" customFormat="1" x14ac:dyDescent="0.25">
      <c r="A29" s="34" t="str">
        <f>IF(ISBLANK('Class Information'!C34),"",'Class Information'!C34)</f>
        <v/>
      </c>
      <c r="B29" s="25" t="str">
        <f>IF(ISBLANK('Class Information'!D34),"",'Class Information'!D34)</f>
        <v/>
      </c>
    </row>
    <row r="30" spans="1:2" s="92" customFormat="1" x14ac:dyDescent="0.25">
      <c r="A30" s="34" t="str">
        <f>IF(ISBLANK('Class Information'!C35),"",'Class Information'!C35)</f>
        <v/>
      </c>
      <c r="B30" s="25" t="str">
        <f>IF(ISBLANK('Class Information'!D35),"",'Class Information'!D35)</f>
        <v/>
      </c>
    </row>
    <row r="31" spans="1:2" s="92" customFormat="1" x14ac:dyDescent="0.25">
      <c r="A31" s="34" t="str">
        <f>IF(ISBLANK('Class Information'!C36),"",'Class Information'!C36)</f>
        <v/>
      </c>
      <c r="B31" s="25" t="str">
        <f>IF(ISBLANK('Class Information'!D36),"",'Class Information'!D36)</f>
        <v/>
      </c>
    </row>
    <row r="32" spans="1:2" s="92" customFormat="1" x14ac:dyDescent="0.25">
      <c r="A32" s="34" t="str">
        <f>IF(ISBLANK('Class Information'!C37),"",'Class Information'!C37)</f>
        <v/>
      </c>
      <c r="B32" s="25" t="str">
        <f>IF(ISBLANK('Class Information'!D37),"",'Class Information'!D37)</f>
        <v/>
      </c>
    </row>
    <row r="33" spans="1:2" s="92" customFormat="1" x14ac:dyDescent="0.25">
      <c r="A33" s="34" t="str">
        <f>IF(ISBLANK('Class Information'!C38),"",'Class Information'!C38)</f>
        <v/>
      </c>
      <c r="B33" s="25" t="str">
        <f>IF(ISBLANK('Class Information'!D38),"",'Class Information'!D38)</f>
        <v/>
      </c>
    </row>
    <row r="34" spans="1:2" s="92" customFormat="1" x14ac:dyDescent="0.25">
      <c r="A34" s="34" t="str">
        <f>IF(ISBLANK('Class Information'!C39),"",'Class Information'!C39)</f>
        <v/>
      </c>
      <c r="B34" s="25" t="str">
        <f>IF(ISBLANK('Class Information'!D39),"",'Class Information'!D39)</f>
        <v/>
      </c>
    </row>
    <row r="35" spans="1:2" s="92" customFormat="1" x14ac:dyDescent="0.25">
      <c r="A35" s="34" t="str">
        <f>IF(ISBLANK('Class Information'!C40),"",'Class Information'!C40)</f>
        <v/>
      </c>
      <c r="B35" s="25" t="str">
        <f>IF(ISBLANK('Class Information'!D40),"",'Class Information'!D40)</f>
        <v/>
      </c>
    </row>
    <row r="36" spans="1:2" s="92" customFormat="1" x14ac:dyDescent="0.25">
      <c r="A36" s="34" t="str">
        <f>IF(ISBLANK('Class Information'!C41),"",'Class Information'!C41)</f>
        <v/>
      </c>
      <c r="B36" s="25" t="str">
        <f>IF(ISBLANK('Class Information'!D41),"",'Class Information'!D41)</f>
        <v/>
      </c>
    </row>
    <row r="37" spans="1:2" s="92" customFormat="1" x14ac:dyDescent="0.25">
      <c r="A37" s="34" t="str">
        <f>IF(ISBLANK('Class Information'!C42),"",'Class Information'!C42)</f>
        <v/>
      </c>
      <c r="B37" s="25" t="str">
        <f>IF(ISBLANK('Class Information'!D42),"",'Class Information'!D42)</f>
        <v/>
      </c>
    </row>
    <row r="38" spans="1:2" s="92" customFormat="1" x14ac:dyDescent="0.25">
      <c r="A38" s="34" t="str">
        <f>IF(ISBLANK('Class Information'!C43),"",'Class Information'!C43)</f>
        <v/>
      </c>
      <c r="B38" s="25" t="str">
        <f>IF(ISBLANK('Class Information'!D43),"",'Class Information'!D43)</f>
        <v/>
      </c>
    </row>
    <row r="39" spans="1:2" s="92" customFormat="1" x14ac:dyDescent="0.25">
      <c r="A39" s="34" t="str">
        <f>IF(ISBLANK('Class Information'!C44),"",'Class Information'!C44)</f>
        <v/>
      </c>
      <c r="B39" s="25" t="str">
        <f>IF(ISBLANK('Class Information'!D44),"",'Class Information'!D44)</f>
        <v/>
      </c>
    </row>
    <row r="40" spans="1:2" s="92" customFormat="1" ht="15.75" thickBot="1" x14ac:dyDescent="0.3">
      <c r="A40" s="35" t="str">
        <f>IF(ISBLANK('Class Information'!C45),"",'Class Information'!C45)</f>
        <v/>
      </c>
      <c r="B40" s="36" t="str">
        <f>IF(ISBLANK('Class Information'!D45),"",'Class Information'!D45)</f>
        <v/>
      </c>
    </row>
  </sheetData>
  <sheetProtection sheet="1" objects="1" scenarios="1" formatCells="0" formatColumns="0" formatRows="0" insertColumns="0" deleteColumns="0"/>
  <mergeCells count="2">
    <mergeCell ref="A1:B2"/>
    <mergeCell ref="A3:B3"/>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7" id="{A87D0BCB-59BF-42B8-BEDC-5CB8F409E55B}">
            <xm:f>IF('Class Information'!$E10="N",TRUE,FALSE)</xm:f>
            <x14:dxf>
              <font>
                <strike/>
              </font>
            </x14:dxf>
          </x14:cfRule>
          <xm:sqref>A5:B40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187E-9827-4587-AABE-5B9992D59C9C}">
  <sheetPr codeName="Sheet5">
    <tabColor theme="7" tint="0.59999389629810485"/>
  </sheetPr>
  <dimension ref="A1:AA40"/>
  <sheetViews>
    <sheetView zoomScale="85" zoomScaleNormal="85" workbookViewId="0">
      <selection activeCell="E16" sqref="E16"/>
    </sheetView>
  </sheetViews>
  <sheetFormatPr defaultRowHeight="15" x14ac:dyDescent="0.25"/>
  <cols>
    <col min="1" max="1" width="17" style="10" bestFit="1" customWidth="1"/>
    <col min="2" max="2" width="4.7109375" style="10" customWidth="1"/>
    <col min="3" max="3" width="17" style="10" bestFit="1" customWidth="1"/>
    <col min="4" max="4" width="4.7109375" style="10" customWidth="1"/>
    <col min="5" max="5" width="17" style="10" bestFit="1" customWidth="1"/>
    <col min="6" max="6" width="4.7109375" style="26" customWidth="1"/>
    <col min="7" max="7" width="17" style="26" bestFit="1" customWidth="1"/>
    <col min="8" max="8" width="4.7109375" style="26" customWidth="1"/>
    <col min="9" max="9" width="17" style="26" bestFit="1" customWidth="1"/>
    <col min="10" max="10" width="4.7109375" style="26" customWidth="1"/>
    <col min="11" max="11" width="17" style="10" bestFit="1" customWidth="1"/>
    <col min="12" max="12" width="4.7109375" style="26" customWidth="1"/>
    <col min="13" max="13" width="13.28515625" style="10" bestFit="1" customWidth="1"/>
    <col min="14" max="14" width="5.5703125" style="26" customWidth="1"/>
    <col min="15" max="15" width="6.140625" style="10" customWidth="1"/>
    <col min="16" max="16" width="12.85546875" style="10" bestFit="1" customWidth="1"/>
    <col min="17" max="17" width="5.5703125" style="26" bestFit="1" customWidth="1"/>
    <col min="18" max="18" width="6.28515625" style="10" bestFit="1" customWidth="1"/>
    <col min="19" max="19" width="13.85546875" style="10" bestFit="1" customWidth="1"/>
    <col min="20" max="20" width="1" style="53" customWidth="1"/>
    <col min="21" max="16384" width="9.140625" style="47"/>
  </cols>
  <sheetData>
    <row r="1" spans="1:27" x14ac:dyDescent="0.25">
      <c r="A1" s="27" t="s">
        <v>34</v>
      </c>
      <c r="B1" s="155"/>
      <c r="C1" s="156"/>
      <c r="D1" s="156"/>
      <c r="E1" s="156"/>
      <c r="F1" s="156"/>
      <c r="G1" s="156"/>
      <c r="H1" s="156"/>
      <c r="I1" s="156"/>
      <c r="J1" s="156"/>
      <c r="K1" s="156"/>
      <c r="L1" s="156"/>
      <c r="M1" s="156"/>
      <c r="N1" s="156"/>
      <c r="O1" s="156"/>
      <c r="P1" s="156"/>
      <c r="Q1" s="156"/>
      <c r="R1" s="156"/>
      <c r="S1" s="156"/>
      <c r="T1" s="157"/>
      <c r="W1" s="67"/>
      <c r="X1" s="67"/>
      <c r="Y1" s="67"/>
      <c r="Z1" s="67"/>
      <c r="AA1" s="67"/>
    </row>
    <row r="2" spans="1:27" x14ac:dyDescent="0.25">
      <c r="A2" s="158" t="s">
        <v>35</v>
      </c>
      <c r="B2" s="153"/>
      <c r="C2" s="153"/>
      <c r="D2" s="153"/>
      <c r="E2" s="153"/>
      <c r="F2" s="154"/>
      <c r="G2" s="152" t="s">
        <v>37</v>
      </c>
      <c r="H2" s="153"/>
      <c r="I2" s="153"/>
      <c r="J2" s="153"/>
      <c r="K2" s="153"/>
      <c r="L2" s="154"/>
      <c r="M2" s="159" t="s">
        <v>38</v>
      </c>
      <c r="N2" s="159"/>
      <c r="O2" s="159"/>
      <c r="P2" s="160"/>
      <c r="Q2" s="160"/>
      <c r="R2" s="160"/>
      <c r="S2" s="161"/>
      <c r="T2" s="38"/>
      <c r="W2" s="1"/>
      <c r="X2" s="66"/>
      <c r="Y2" s="66"/>
      <c r="Z2" s="66"/>
      <c r="AA2" s="66"/>
    </row>
    <row r="3" spans="1:27" ht="15" customHeight="1" x14ac:dyDescent="0.25">
      <c r="A3" s="24" t="str">
        <f>_xlfn.CONCAT("Max ",A4," Mark:")</f>
        <v>Max [Mark] Mark:</v>
      </c>
      <c r="B3" s="28"/>
      <c r="C3" s="24" t="str">
        <f>_xlfn.CONCAT("Max ",C4," Mark:")</f>
        <v>Max [Mark] Mark:</v>
      </c>
      <c r="D3" s="28"/>
      <c r="E3" s="24" t="str">
        <f>_xlfn.CONCAT("Max ",E4," Mark:")</f>
        <v>Max [Mark] Mark:</v>
      </c>
      <c r="F3" s="28"/>
      <c r="G3" s="24" t="str">
        <f>_xlfn.CONCAT("Max ",G4," Mark:")</f>
        <v>Max [Mark] Mark:</v>
      </c>
      <c r="H3" s="28"/>
      <c r="I3" s="24" t="str">
        <f>_xlfn.CONCAT("Max ",I4," Mark:")</f>
        <v>Max [Mark] Mark:</v>
      </c>
      <c r="J3" s="29"/>
      <c r="K3" s="24" t="str">
        <f>_xlfn.CONCAT("Max ",K4," Mark:")</f>
        <v>Max [Mark] Mark:</v>
      </c>
      <c r="L3" s="29"/>
      <c r="M3" s="30" t="str">
        <f>_xlfn.CONCAT("Max ",A2," Mark:")</f>
        <v>Max UD Mark:</v>
      </c>
      <c r="N3" s="162">
        <f>B3+D3+F3</f>
        <v>0</v>
      </c>
      <c r="O3" s="163"/>
      <c r="P3" s="57" t="str">
        <f>_xlfn.CONCAT("Max ",G2," Mark:")</f>
        <v>Max SD Mark:</v>
      </c>
      <c r="Q3" s="164">
        <f>H3+J3+L3</f>
        <v>0</v>
      </c>
      <c r="R3" s="165"/>
      <c r="S3" s="166" t="str">
        <f>_xlfn.CONCAT(M2, " Grade")</f>
        <v>Overall Grade</v>
      </c>
      <c r="T3" s="39"/>
    </row>
    <row r="4" spans="1:27" ht="15" customHeight="1" x14ac:dyDescent="0.25">
      <c r="A4" s="150" t="s">
        <v>43</v>
      </c>
      <c r="B4" s="151"/>
      <c r="C4" s="150" t="s">
        <v>43</v>
      </c>
      <c r="D4" s="151"/>
      <c r="E4" s="150" t="s">
        <v>43</v>
      </c>
      <c r="F4" s="151"/>
      <c r="G4" s="150" t="s">
        <v>43</v>
      </c>
      <c r="H4" s="151"/>
      <c r="I4" s="150" t="s">
        <v>43</v>
      </c>
      <c r="J4" s="151"/>
      <c r="K4" s="150" t="s">
        <v>43</v>
      </c>
      <c r="L4" s="151"/>
      <c r="M4" s="60" t="str">
        <f>_xlfn.CONCAT(M2," ",A2)</f>
        <v>Overall UD</v>
      </c>
      <c r="N4" s="61" t="s">
        <v>36</v>
      </c>
      <c r="O4" s="62" t="s">
        <v>1</v>
      </c>
      <c r="P4" s="63" t="str">
        <f>_xlfn.CONCAT(M2," ",G2)</f>
        <v>Overall SD</v>
      </c>
      <c r="Q4" s="64" t="s">
        <v>36</v>
      </c>
      <c r="R4" s="65" t="s">
        <v>1</v>
      </c>
      <c r="S4" s="167"/>
      <c r="T4" s="38"/>
    </row>
    <row r="5" spans="1:27" ht="15" customHeight="1" x14ac:dyDescent="0.25">
      <c r="A5" s="42"/>
      <c r="B5" s="43"/>
      <c r="C5" s="43"/>
      <c r="D5" s="43"/>
      <c r="E5" s="43"/>
      <c r="F5" s="43"/>
      <c r="G5" s="43"/>
      <c r="H5" s="43"/>
      <c r="I5" s="43"/>
      <c r="J5" s="43"/>
      <c r="K5" s="43"/>
      <c r="L5" s="43"/>
      <c r="M5" s="44" t="str">
        <f>IF(OR(A5="-",C5="-",E5="-"),"-",IF(AND(ISBLANK(C5),ISBLANK(A5),ISBLANK(E5)),"",A5+C5+E5))</f>
        <v/>
      </c>
      <c r="N5" s="45" t="str">
        <f>IF(M5="","",IF(M5="-","-",M5/N$3))</f>
        <v/>
      </c>
      <c r="O5" s="44" t="str">
        <f>IF(N5="","",VLOOKUP(N5,Table1[],2,TRUE))</f>
        <v/>
      </c>
      <c r="P5" s="54" t="str">
        <f>IF(OR(G5="-",I5="-",K5="-"),"-",IF(AND(ISBLANK(I5),ISBLANK(G5),ISBLANK(K5)),"",G5+I5+K5))</f>
        <v/>
      </c>
      <c r="Q5" s="55" t="str">
        <f>IF(P5="","",IF(P5="-", "-",P5/Q$3))</f>
        <v/>
      </c>
      <c r="R5" s="56" t="str">
        <f>IF(Q5="","",VLOOKUP(Q5,Table1[],2,TRUE))</f>
        <v/>
      </c>
      <c r="S5" s="37" t="str">
        <f>IF(AND(N5="",Q5=""),"",IF(OR(N5="-",Q5="-"),"-",IF(AND(N$3&lt;&gt;0,Q$3&lt;&gt;0),VLOOKUP(AVERAGE(N5,Q5),Table1[],2,TRUE),IF(AND(N$3&lt;&gt;0,Q$3=0),O5,R5))))</f>
        <v/>
      </c>
      <c r="T5" s="40"/>
    </row>
    <row r="6" spans="1:27" ht="15" customHeight="1" x14ac:dyDescent="0.25">
      <c r="A6" s="42"/>
      <c r="B6" s="43"/>
      <c r="C6" s="43"/>
      <c r="D6" s="43"/>
      <c r="E6" s="43"/>
      <c r="F6" s="43"/>
      <c r="G6" s="43"/>
      <c r="H6" s="43"/>
      <c r="I6" s="43"/>
      <c r="J6" s="43"/>
      <c r="K6" s="43"/>
      <c r="L6" s="43"/>
      <c r="M6" s="44" t="str">
        <f>IF(OR(A6="-",C6="-",E6="-"),"-",IF(AND(ISBLANK(C6),ISBLANK(A6),ISBLANK(E6)),"",A6+C6+E6))</f>
        <v/>
      </c>
      <c r="N6" s="45" t="str">
        <f t="shared" ref="N6:N40" si="0">IF(OR(N$3="",M6=""),"",IF(M6="-","-",M6/N$3))</f>
        <v/>
      </c>
      <c r="O6" s="44" t="str">
        <f>IF(M6="","",VLOOKUP(N6,Table1[],2,TRUE))</f>
        <v/>
      </c>
      <c r="P6" s="54" t="str">
        <f t="shared" ref="P6:P40" si="1">IF(OR(G6="-",I6="-",K6="-"),"-",IF(AND(ISBLANK(I6),ISBLANK(G6),ISBLANK(K6)),"",G6+I6+K6))</f>
        <v/>
      </c>
      <c r="Q6" s="55" t="str">
        <f t="shared" ref="Q6:Q40" si="2">IF(OR(Q$3="",P6=""),"",IF(P6="-", "-",P6/Q$3))</f>
        <v/>
      </c>
      <c r="R6" s="56" t="str">
        <f>IF(P6="","",VLOOKUP(Q6,Table1[],2,TRUE))</f>
        <v/>
      </c>
      <c r="S6" s="37" t="str">
        <f>IF(AND(N6="",Q6=""),"",IF(OR(N6="-",Q6="-"),"-",IF(AND(N$3&lt;&gt;0,Q$3&lt;&gt;0),VLOOKUP(AVERAGE(N6,Q6),Table1[],2,TRUE),IF(AND(N$3&lt;&gt;0,Q$3=0),O6,R6))))</f>
        <v/>
      </c>
      <c r="T6" s="40"/>
    </row>
    <row r="7" spans="1:27" ht="15" customHeight="1" x14ac:dyDescent="0.25">
      <c r="A7" s="42"/>
      <c r="B7" s="43"/>
      <c r="C7" s="43"/>
      <c r="D7" s="43"/>
      <c r="E7" s="43"/>
      <c r="F7" s="43"/>
      <c r="G7" s="43"/>
      <c r="H7" s="43"/>
      <c r="I7" s="43"/>
      <c r="J7" s="43"/>
      <c r="K7" s="43"/>
      <c r="L7" s="43"/>
      <c r="M7" s="44" t="str">
        <f t="shared" ref="M7:M40" si="3">IF(OR(A7="-",C7="-",E7="-"),"-",IF(AND(ISBLANK(C7),ISBLANK(A7),ISBLANK(E7)),"",A7+C7+E7))</f>
        <v/>
      </c>
      <c r="N7" s="45" t="str">
        <f t="shared" si="0"/>
        <v/>
      </c>
      <c r="O7" s="44" t="str">
        <f>IF(M7="","",VLOOKUP(N7,Table1[],2,TRUE))</f>
        <v/>
      </c>
      <c r="P7" s="54" t="str">
        <f t="shared" si="1"/>
        <v/>
      </c>
      <c r="Q7" s="55" t="str">
        <f t="shared" si="2"/>
        <v/>
      </c>
      <c r="R7" s="56" t="str">
        <f>IF(P7="","",VLOOKUP(Q7,Table1[],2,TRUE))</f>
        <v/>
      </c>
      <c r="S7" s="37" t="str">
        <f>IF(AND(N7="",Q7=""),"",IF(OR(N7="-",Q7="-"),"-",IF(AND(N$3&lt;&gt;0,Q$3&lt;&gt;0),VLOOKUP(AVERAGE(N7,Q7),Table1[],2,TRUE),IF(AND(N$3&lt;&gt;0,Q$3=0),O7,R7))))</f>
        <v/>
      </c>
      <c r="T7" s="40"/>
    </row>
    <row r="8" spans="1:27" ht="15" customHeight="1" x14ac:dyDescent="0.25">
      <c r="A8" s="42"/>
      <c r="B8" s="43"/>
      <c r="C8" s="43"/>
      <c r="D8" s="43"/>
      <c r="E8" s="43"/>
      <c r="F8" s="43"/>
      <c r="G8" s="43"/>
      <c r="H8" s="43"/>
      <c r="I8" s="43"/>
      <c r="J8" s="43"/>
      <c r="K8" s="43"/>
      <c r="L8" s="43"/>
      <c r="M8" s="44" t="str">
        <f t="shared" si="3"/>
        <v/>
      </c>
      <c r="N8" s="45" t="str">
        <f t="shared" si="0"/>
        <v/>
      </c>
      <c r="O8" s="44" t="str">
        <f>IF(M8="","",VLOOKUP(N8,Table1[],2,TRUE))</f>
        <v/>
      </c>
      <c r="P8" s="54" t="str">
        <f t="shared" si="1"/>
        <v/>
      </c>
      <c r="Q8" s="55" t="str">
        <f t="shared" si="2"/>
        <v/>
      </c>
      <c r="R8" s="56" t="str">
        <f>IF(P8="","",VLOOKUP(Q8,Table1[],2,TRUE))</f>
        <v/>
      </c>
      <c r="S8" s="37" t="str">
        <f>IF(AND(N8="",Q8=""),"",IF(OR(N8="-",Q8="-"),"-",IF(AND(N$3&lt;&gt;0,Q$3&lt;&gt;0),VLOOKUP(AVERAGE(N8,Q8),Table1[],2,TRUE),IF(AND(N$3&lt;&gt;0,Q$3=0),O8,R8))))</f>
        <v/>
      </c>
      <c r="T8" s="40"/>
    </row>
    <row r="9" spans="1:27" ht="15" customHeight="1" x14ac:dyDescent="0.25">
      <c r="A9" s="42"/>
      <c r="B9" s="43"/>
      <c r="C9" s="43"/>
      <c r="D9" s="43"/>
      <c r="E9" s="43"/>
      <c r="F9" s="43"/>
      <c r="G9" s="43"/>
      <c r="H9" s="43"/>
      <c r="I9" s="43"/>
      <c r="J9" s="43"/>
      <c r="K9" s="43"/>
      <c r="L9" s="43"/>
      <c r="M9" s="44" t="str">
        <f t="shared" si="3"/>
        <v/>
      </c>
      <c r="N9" s="45" t="str">
        <f t="shared" si="0"/>
        <v/>
      </c>
      <c r="O9" s="44" t="str">
        <f>IF(M9="","",VLOOKUP(N9,Table1[],2,TRUE))</f>
        <v/>
      </c>
      <c r="P9" s="54" t="str">
        <f t="shared" si="1"/>
        <v/>
      </c>
      <c r="Q9" s="55" t="str">
        <f t="shared" si="2"/>
        <v/>
      </c>
      <c r="R9" s="56" t="str">
        <f>IF(P9="","",VLOOKUP(Q9,Table1[],2,TRUE))</f>
        <v/>
      </c>
      <c r="S9" s="37" t="str">
        <f>IF(AND(N9="",Q9=""),"",IF(OR(N9="-",Q9="-"),"-",IF(AND(N$3&lt;&gt;0,Q$3&lt;&gt;0),VLOOKUP(AVERAGE(N9,Q9),Table1[],2,TRUE),IF(AND(N$3&lt;&gt;0,Q$3=0),O9,R9))))</f>
        <v/>
      </c>
      <c r="T9" s="40"/>
    </row>
    <row r="10" spans="1:27" ht="15" customHeight="1" x14ac:dyDescent="0.25">
      <c r="A10" s="42"/>
      <c r="B10" s="43"/>
      <c r="C10" s="43"/>
      <c r="D10" s="43"/>
      <c r="E10" s="43"/>
      <c r="F10" s="43"/>
      <c r="G10" s="43"/>
      <c r="H10" s="43"/>
      <c r="I10" s="43"/>
      <c r="J10" s="43"/>
      <c r="K10" s="43"/>
      <c r="L10" s="43"/>
      <c r="M10" s="44" t="str">
        <f t="shared" si="3"/>
        <v/>
      </c>
      <c r="N10" s="45" t="str">
        <f t="shared" si="0"/>
        <v/>
      </c>
      <c r="O10" s="44" t="str">
        <f>IF(M10="","",VLOOKUP(N10,Table1[],2,TRUE))</f>
        <v/>
      </c>
      <c r="P10" s="54" t="str">
        <f t="shared" si="1"/>
        <v/>
      </c>
      <c r="Q10" s="55" t="str">
        <f t="shared" si="2"/>
        <v/>
      </c>
      <c r="R10" s="56" t="str">
        <f>IF(P10="","",VLOOKUP(Q10,Table1[],2,TRUE))</f>
        <v/>
      </c>
      <c r="S10" s="37" t="str">
        <f>IF(AND(N10="",Q10=""),"",IF(OR(N10="-",Q10="-"),"-",IF(AND(N$3&lt;&gt;0,Q$3&lt;&gt;0),VLOOKUP(AVERAGE(N10,Q10),Table1[],2,TRUE),IF(AND(N$3&lt;&gt;0,Q$3=0),O10,R10))))</f>
        <v/>
      </c>
      <c r="T10" s="40"/>
    </row>
    <row r="11" spans="1:27" ht="15" customHeight="1" x14ac:dyDescent="0.25">
      <c r="A11" s="42"/>
      <c r="B11" s="43"/>
      <c r="C11" s="43"/>
      <c r="D11" s="43"/>
      <c r="E11" s="43"/>
      <c r="F11" s="43"/>
      <c r="G11" s="43"/>
      <c r="H11" s="43"/>
      <c r="I11" s="43"/>
      <c r="J11" s="43"/>
      <c r="K11" s="43"/>
      <c r="L11" s="43"/>
      <c r="M11" s="44" t="str">
        <f>IF(OR(A11="-",C11="-",E11="-"),"-",IF(AND(ISBLANK(C11),ISBLANK(A11),ISBLANK(E11)),"",A11+C11+E11))</f>
        <v/>
      </c>
      <c r="N11" s="45" t="str">
        <f t="shared" si="0"/>
        <v/>
      </c>
      <c r="O11" s="44" t="str">
        <f>IF(M11="","",VLOOKUP(N11,Table1[],2,TRUE))</f>
        <v/>
      </c>
      <c r="P11" s="54" t="str">
        <f t="shared" si="1"/>
        <v/>
      </c>
      <c r="Q11" s="55" t="str">
        <f t="shared" si="2"/>
        <v/>
      </c>
      <c r="R11" s="56" t="str">
        <f>IF(P11="","",VLOOKUP(Q11,Table1[],2,TRUE))</f>
        <v/>
      </c>
      <c r="S11" s="37" t="str">
        <f>IF(AND(N11="",Q11=""),"",IF(OR(N11="-",Q11="-"),"-",IF(AND(N$3&lt;&gt;0,Q$3&lt;&gt;0),VLOOKUP(AVERAGE(N11,Q11),Table1[],2,TRUE),IF(AND(N$3&lt;&gt;0,Q$3=0),O11,R11))))</f>
        <v/>
      </c>
      <c r="T11" s="40"/>
    </row>
    <row r="12" spans="1:27" ht="15" customHeight="1" x14ac:dyDescent="0.25">
      <c r="A12" s="42"/>
      <c r="B12" s="43"/>
      <c r="C12" s="43"/>
      <c r="D12" s="43"/>
      <c r="E12" s="43"/>
      <c r="F12" s="43"/>
      <c r="G12" s="43"/>
      <c r="H12" s="43"/>
      <c r="I12" s="43"/>
      <c r="J12" s="43"/>
      <c r="K12" s="43"/>
      <c r="L12" s="43"/>
      <c r="M12" s="44" t="str">
        <f>IF(OR(A12="-",C12="-",E12="-"),"-",IF(AND(ISBLANK(C12),ISBLANK(A12),ISBLANK(E12)),"",A12+C12+E12))</f>
        <v/>
      </c>
      <c r="N12" s="45" t="str">
        <f t="shared" si="0"/>
        <v/>
      </c>
      <c r="O12" s="44" t="str">
        <f>IF(M12="","",VLOOKUP(N12,Table1[],2,TRUE))</f>
        <v/>
      </c>
      <c r="P12" s="54" t="str">
        <f t="shared" si="1"/>
        <v/>
      </c>
      <c r="Q12" s="55" t="str">
        <f t="shared" si="2"/>
        <v/>
      </c>
      <c r="R12" s="56" t="str">
        <f>IF(P12="","",VLOOKUP(Q12,Table1[],2,TRUE))</f>
        <v/>
      </c>
      <c r="S12" s="37" t="str">
        <f>IF(AND(N12="",Q12=""),"",IF(OR(N12="-",Q12="-"),"-",IF(AND(N$3&lt;&gt;0,Q$3&lt;&gt;0),VLOOKUP(AVERAGE(N12,Q12),Table1[],2,TRUE),IF(AND(N$3&lt;&gt;0,Q$3=0),O12,R12))))</f>
        <v/>
      </c>
      <c r="T12" s="40"/>
    </row>
    <row r="13" spans="1:27" ht="15" customHeight="1" x14ac:dyDescent="0.25">
      <c r="A13" s="42"/>
      <c r="B13" s="43"/>
      <c r="C13" s="43"/>
      <c r="D13" s="43"/>
      <c r="E13" s="43"/>
      <c r="F13" s="43"/>
      <c r="G13" s="43"/>
      <c r="H13" s="43"/>
      <c r="I13" s="43"/>
      <c r="J13" s="43"/>
      <c r="K13" s="43"/>
      <c r="L13" s="43"/>
      <c r="M13" s="44" t="str">
        <f t="shared" si="3"/>
        <v/>
      </c>
      <c r="N13" s="45" t="str">
        <f t="shared" si="0"/>
        <v/>
      </c>
      <c r="O13" s="44" t="str">
        <f>IF(M13="","",VLOOKUP(N13,Table1[],2,TRUE))</f>
        <v/>
      </c>
      <c r="P13" s="54" t="str">
        <f t="shared" si="1"/>
        <v/>
      </c>
      <c r="Q13" s="55" t="str">
        <f t="shared" si="2"/>
        <v/>
      </c>
      <c r="R13" s="56" t="str">
        <f>IF(P13="","",VLOOKUP(Q13,Table1[],2,TRUE))</f>
        <v/>
      </c>
      <c r="S13" s="37" t="str">
        <f>IF(AND(N13="",Q13=""),"",IF(OR(N13="-",Q13="-"),"-",IF(AND(N$3&lt;&gt;0,Q$3&lt;&gt;0),VLOOKUP(AVERAGE(N13,Q13),Table1[],2,TRUE),IF(AND(N$3&lt;&gt;0,Q$3=0),O13,R13))))</f>
        <v/>
      </c>
      <c r="T13" s="40"/>
    </row>
    <row r="14" spans="1:27" x14ac:dyDescent="0.25">
      <c r="A14" s="42"/>
      <c r="B14" s="43"/>
      <c r="C14" s="43"/>
      <c r="D14" s="43"/>
      <c r="E14" s="43"/>
      <c r="F14" s="43"/>
      <c r="G14" s="43"/>
      <c r="H14" s="43"/>
      <c r="I14" s="43"/>
      <c r="J14" s="43"/>
      <c r="K14" s="43"/>
      <c r="L14" s="43"/>
      <c r="M14" s="44" t="str">
        <f t="shared" si="3"/>
        <v/>
      </c>
      <c r="N14" s="45" t="str">
        <f t="shared" si="0"/>
        <v/>
      </c>
      <c r="O14" s="44" t="str">
        <f>IF(M14="","",VLOOKUP(N14,Table1[],2,TRUE))</f>
        <v/>
      </c>
      <c r="P14" s="54" t="str">
        <f t="shared" si="1"/>
        <v/>
      </c>
      <c r="Q14" s="55" t="str">
        <f t="shared" si="2"/>
        <v/>
      </c>
      <c r="R14" s="56" t="str">
        <f>IF(P14="","",VLOOKUP(Q14,Table1[],2,TRUE))</f>
        <v/>
      </c>
      <c r="S14" s="37" t="str">
        <f>IF(AND(N14="",Q14=""),"",IF(OR(N14="-",Q14="-"),"-",IF(AND(N$3&lt;&gt;0,Q$3&lt;&gt;0),VLOOKUP(AVERAGE(N14,Q14),Table1[],2,TRUE),IF(AND(N$3&lt;&gt;0,Q$3=0),O14,R14))))</f>
        <v/>
      </c>
      <c r="T14" s="40"/>
    </row>
    <row r="15" spans="1:27" x14ac:dyDescent="0.25">
      <c r="A15" s="42"/>
      <c r="B15" s="43"/>
      <c r="C15" s="43"/>
      <c r="D15" s="43"/>
      <c r="E15" s="43"/>
      <c r="F15" s="43"/>
      <c r="G15" s="43"/>
      <c r="H15" s="43"/>
      <c r="I15" s="43"/>
      <c r="J15" s="43"/>
      <c r="K15" s="43"/>
      <c r="L15" s="43"/>
      <c r="M15" s="44" t="str">
        <f t="shared" si="3"/>
        <v/>
      </c>
      <c r="N15" s="45" t="str">
        <f t="shared" si="0"/>
        <v/>
      </c>
      <c r="O15" s="44" t="str">
        <f>IF(M15="","",VLOOKUP(N15,Table1[],2,TRUE))</f>
        <v/>
      </c>
      <c r="P15" s="54" t="str">
        <f t="shared" si="1"/>
        <v/>
      </c>
      <c r="Q15" s="55" t="str">
        <f t="shared" si="2"/>
        <v/>
      </c>
      <c r="R15" s="56" t="str">
        <f>IF(P15="","",VLOOKUP(Q15,Table1[],2,TRUE))</f>
        <v/>
      </c>
      <c r="S15" s="37" t="str">
        <f>IF(AND(N15="",Q15=""),"",IF(OR(N15="-",Q15="-"),"-",IF(AND(N$3&lt;&gt;0,Q$3&lt;&gt;0),VLOOKUP(AVERAGE(N15,Q15),Table1[],2,TRUE),IF(AND(N$3&lt;&gt;0,Q$3=0),O15,R15))))</f>
        <v/>
      </c>
      <c r="T15" s="40"/>
    </row>
    <row r="16" spans="1:27" x14ac:dyDescent="0.25">
      <c r="A16" s="42"/>
      <c r="B16" s="43"/>
      <c r="C16" s="43"/>
      <c r="D16" s="43"/>
      <c r="E16" s="43"/>
      <c r="F16" s="43"/>
      <c r="G16" s="43"/>
      <c r="H16" s="43"/>
      <c r="I16" s="43"/>
      <c r="J16" s="43"/>
      <c r="K16" s="43"/>
      <c r="L16" s="43"/>
      <c r="M16" s="44" t="str">
        <f t="shared" si="3"/>
        <v/>
      </c>
      <c r="N16" s="45" t="str">
        <f t="shared" si="0"/>
        <v/>
      </c>
      <c r="O16" s="44" t="str">
        <f>IF(M16="","",VLOOKUP(N16,Table1[],2,TRUE))</f>
        <v/>
      </c>
      <c r="P16" s="54" t="str">
        <f t="shared" si="1"/>
        <v/>
      </c>
      <c r="Q16" s="55" t="str">
        <f t="shared" si="2"/>
        <v/>
      </c>
      <c r="R16" s="56" t="str">
        <f>IF(P16="","",VLOOKUP(Q16,Table1[],2,TRUE))</f>
        <v/>
      </c>
      <c r="S16" s="37" t="str">
        <f>IF(AND(N16="",Q16=""),"",IF(OR(N16="-",Q16="-"),"-",IF(AND(N$3&lt;&gt;0,Q$3&lt;&gt;0),VLOOKUP(AVERAGE(N16,Q16),Table1[],2,TRUE),IF(AND(N$3&lt;&gt;0,Q$3=0),O16,R16))))</f>
        <v/>
      </c>
      <c r="T16" s="40"/>
    </row>
    <row r="17" spans="1:20" x14ac:dyDescent="0.25">
      <c r="A17" s="42"/>
      <c r="B17" s="43"/>
      <c r="C17" s="43"/>
      <c r="D17" s="43"/>
      <c r="E17" s="43"/>
      <c r="F17" s="43"/>
      <c r="G17" s="43"/>
      <c r="H17" s="43"/>
      <c r="I17" s="43"/>
      <c r="J17" s="43"/>
      <c r="K17" s="43"/>
      <c r="L17" s="43"/>
      <c r="M17" s="44" t="str">
        <f t="shared" si="3"/>
        <v/>
      </c>
      <c r="N17" s="45" t="str">
        <f t="shared" si="0"/>
        <v/>
      </c>
      <c r="O17" s="44" t="str">
        <f>IF(M17="","",VLOOKUP(N17,Table1[],2,TRUE))</f>
        <v/>
      </c>
      <c r="P17" s="54" t="str">
        <f t="shared" si="1"/>
        <v/>
      </c>
      <c r="Q17" s="55" t="str">
        <f t="shared" si="2"/>
        <v/>
      </c>
      <c r="R17" s="56" t="str">
        <f>IF(P17="","",VLOOKUP(Q17,Table1[],2,TRUE))</f>
        <v/>
      </c>
      <c r="S17" s="37" t="str">
        <f>IF(AND(N17="",Q17=""),"",IF(OR(N17="-",Q17="-"),"-",IF(AND(N$3&lt;&gt;0,Q$3&lt;&gt;0),VLOOKUP(AVERAGE(N17,Q17),Table1[],2,TRUE),IF(AND(N$3&lt;&gt;0,Q$3=0),O17,R17))))</f>
        <v/>
      </c>
      <c r="T17" s="40"/>
    </row>
    <row r="18" spans="1:20" x14ac:dyDescent="0.25">
      <c r="A18" s="42"/>
      <c r="B18" s="43"/>
      <c r="C18" s="43"/>
      <c r="D18" s="43"/>
      <c r="E18" s="43"/>
      <c r="F18" s="43"/>
      <c r="G18" s="43"/>
      <c r="H18" s="43"/>
      <c r="I18" s="43"/>
      <c r="J18" s="43"/>
      <c r="K18" s="43"/>
      <c r="L18" s="43"/>
      <c r="M18" s="44" t="str">
        <f>IF(OR(A18="-",C18="-",E18="-"),"-",IF(AND(ISBLANK(C18),ISBLANK(A18),ISBLANK(E18)),"",A18+C18+E18))</f>
        <v/>
      </c>
      <c r="N18" s="45" t="str">
        <f t="shared" si="0"/>
        <v/>
      </c>
      <c r="O18" s="44" t="str">
        <f>IF(M18="","",VLOOKUP(N18,Table1[],2,TRUE))</f>
        <v/>
      </c>
      <c r="P18" s="54" t="str">
        <f t="shared" si="1"/>
        <v/>
      </c>
      <c r="Q18" s="55" t="str">
        <f t="shared" si="2"/>
        <v/>
      </c>
      <c r="R18" s="56" t="str">
        <f>IF(P18="","",VLOOKUP(Q18,Table1[],2,TRUE))</f>
        <v/>
      </c>
      <c r="S18" s="37" t="str">
        <f>IF(AND(N18="",Q18=""),"",IF(OR(N18="-",Q18="-"),"-",IF(AND(N$3&lt;&gt;0,Q$3&lt;&gt;0),VLOOKUP(AVERAGE(N18,Q18),Table1[],2,TRUE),IF(AND(N$3&lt;&gt;0,Q$3=0),O18,R18))))</f>
        <v/>
      </c>
      <c r="T18" s="40"/>
    </row>
    <row r="19" spans="1:20" x14ac:dyDescent="0.25">
      <c r="A19" s="42"/>
      <c r="B19" s="43"/>
      <c r="C19" s="43"/>
      <c r="D19" s="43"/>
      <c r="E19" s="43"/>
      <c r="F19" s="43"/>
      <c r="G19" s="43"/>
      <c r="H19" s="43"/>
      <c r="I19" s="43"/>
      <c r="J19" s="43"/>
      <c r="K19" s="43"/>
      <c r="L19" s="43"/>
      <c r="M19" s="44" t="str">
        <f t="shared" si="3"/>
        <v/>
      </c>
      <c r="N19" s="45" t="str">
        <f t="shared" si="0"/>
        <v/>
      </c>
      <c r="O19" s="44" t="str">
        <f>IF(M19="","",VLOOKUP(N19,Table1[],2,TRUE))</f>
        <v/>
      </c>
      <c r="P19" s="54" t="str">
        <f t="shared" si="1"/>
        <v/>
      </c>
      <c r="Q19" s="55" t="str">
        <f t="shared" si="2"/>
        <v/>
      </c>
      <c r="R19" s="56" t="str">
        <f>IF(P19="","",VLOOKUP(Q19,Table1[],2,TRUE))</f>
        <v/>
      </c>
      <c r="S19" s="37" t="str">
        <f>IF(AND(N19="",Q19=""),"",IF(OR(N19="-",Q19="-"),"-",IF(AND(N$3&lt;&gt;0,Q$3&lt;&gt;0),VLOOKUP(AVERAGE(N19,Q19),Table1[],2,TRUE),IF(AND(N$3&lt;&gt;0,Q$3=0),O19,R19))))</f>
        <v/>
      </c>
      <c r="T19" s="40"/>
    </row>
    <row r="20" spans="1:20" x14ac:dyDescent="0.25">
      <c r="A20" s="42"/>
      <c r="B20" s="43"/>
      <c r="C20" s="43"/>
      <c r="D20" s="43"/>
      <c r="E20" s="43"/>
      <c r="F20" s="43"/>
      <c r="G20" s="43"/>
      <c r="H20" s="43"/>
      <c r="I20" s="43"/>
      <c r="J20" s="43"/>
      <c r="K20" s="43"/>
      <c r="L20" s="43"/>
      <c r="M20" s="44" t="str">
        <f t="shared" si="3"/>
        <v/>
      </c>
      <c r="N20" s="45" t="str">
        <f t="shared" si="0"/>
        <v/>
      </c>
      <c r="O20" s="44" t="str">
        <f>IF(M20="","",VLOOKUP(N20,Table1[],2,TRUE))</f>
        <v/>
      </c>
      <c r="P20" s="54" t="str">
        <f t="shared" si="1"/>
        <v/>
      </c>
      <c r="Q20" s="55" t="str">
        <f t="shared" si="2"/>
        <v/>
      </c>
      <c r="R20" s="56" t="str">
        <f>IF(P20="","",VLOOKUP(Q20,Table1[],2,TRUE))</f>
        <v/>
      </c>
      <c r="S20" s="37" t="str">
        <f>IF(AND(N20="",Q20=""),"",IF(OR(N20="-",Q20="-"),"-",IF(AND(N$3&lt;&gt;0,Q$3&lt;&gt;0),VLOOKUP(AVERAGE(N20,Q20),Table1[],2,TRUE),IF(AND(N$3&lt;&gt;0,Q$3=0),O20,R20))))</f>
        <v/>
      </c>
      <c r="T20" s="40"/>
    </row>
    <row r="21" spans="1:20" x14ac:dyDescent="0.25">
      <c r="A21" s="42"/>
      <c r="B21" s="43"/>
      <c r="C21" s="43"/>
      <c r="D21" s="43"/>
      <c r="E21" s="43"/>
      <c r="F21" s="43"/>
      <c r="G21" s="43"/>
      <c r="H21" s="43"/>
      <c r="I21" s="43"/>
      <c r="J21" s="43"/>
      <c r="K21" s="43"/>
      <c r="L21" s="43"/>
      <c r="M21" s="44" t="str">
        <f t="shared" si="3"/>
        <v/>
      </c>
      <c r="N21" s="45" t="str">
        <f t="shared" si="0"/>
        <v/>
      </c>
      <c r="O21" s="44" t="str">
        <f>IF(M21="","",VLOOKUP(N21,Table1[],2,TRUE))</f>
        <v/>
      </c>
      <c r="P21" s="54" t="str">
        <f t="shared" si="1"/>
        <v/>
      </c>
      <c r="Q21" s="55" t="str">
        <f t="shared" si="2"/>
        <v/>
      </c>
      <c r="R21" s="56" t="str">
        <f>IF(P21="","",VLOOKUP(Q21,Table1[],2,TRUE))</f>
        <v/>
      </c>
      <c r="S21" s="37" t="str">
        <f>IF(AND(N21="",Q21=""),"",IF(OR(N21="-",Q21="-"),"-",IF(AND(N$3&lt;&gt;0,Q$3&lt;&gt;0),VLOOKUP(AVERAGE(N21,Q21),Table1[],2,TRUE),IF(AND(N$3&lt;&gt;0,Q$3=0),O21,R21))))</f>
        <v/>
      </c>
      <c r="T21" s="40"/>
    </row>
    <row r="22" spans="1:20" x14ac:dyDescent="0.25">
      <c r="A22" s="42"/>
      <c r="B22" s="43"/>
      <c r="C22" s="43"/>
      <c r="D22" s="43"/>
      <c r="E22" s="43"/>
      <c r="F22" s="43"/>
      <c r="G22" s="43"/>
      <c r="H22" s="43"/>
      <c r="I22" s="43"/>
      <c r="J22" s="43"/>
      <c r="K22" s="43"/>
      <c r="L22" s="43"/>
      <c r="M22" s="44" t="str">
        <f t="shared" si="3"/>
        <v/>
      </c>
      <c r="N22" s="45" t="str">
        <f t="shared" si="0"/>
        <v/>
      </c>
      <c r="O22" s="44" t="str">
        <f>IF(M22="","",VLOOKUP(N22,Table1[],2,TRUE))</f>
        <v/>
      </c>
      <c r="P22" s="54" t="str">
        <f>IF(OR(G22="-",I22="-",K22="-"),"-",IF(AND(ISBLANK(I22),ISBLANK(G22),ISBLANK(K22)),"",G22+I22+K22))</f>
        <v/>
      </c>
      <c r="Q22" s="55" t="str">
        <f t="shared" si="2"/>
        <v/>
      </c>
      <c r="R22" s="56" t="str">
        <f>IF(P22="","",VLOOKUP(Q22,Table1[],2,TRUE))</f>
        <v/>
      </c>
      <c r="S22" s="37" t="str">
        <f>IF(AND(N22="",Q22=""),"",IF(OR(N22="-",Q22="-"),"-",IF(AND(N$3&lt;&gt;0,Q$3&lt;&gt;0),VLOOKUP(AVERAGE(N22,Q22),Table1[],2,TRUE),IF(AND(N$3&lt;&gt;0,Q$3=0),O22,R22))))</f>
        <v/>
      </c>
      <c r="T22" s="40"/>
    </row>
    <row r="23" spans="1:20" x14ac:dyDescent="0.25">
      <c r="A23" s="42"/>
      <c r="B23" s="43"/>
      <c r="C23" s="43"/>
      <c r="D23" s="43"/>
      <c r="E23" s="43"/>
      <c r="F23" s="43"/>
      <c r="G23" s="43"/>
      <c r="H23" s="43"/>
      <c r="I23" s="43"/>
      <c r="J23" s="43"/>
      <c r="K23" s="43"/>
      <c r="L23" s="43"/>
      <c r="M23" s="44" t="str">
        <f t="shared" si="3"/>
        <v/>
      </c>
      <c r="N23" s="45" t="str">
        <f t="shared" si="0"/>
        <v/>
      </c>
      <c r="O23" s="44" t="str">
        <f>IF(M23="","",VLOOKUP(N23,Table1[],2,TRUE))</f>
        <v/>
      </c>
      <c r="P23" s="54" t="str">
        <f t="shared" si="1"/>
        <v/>
      </c>
      <c r="Q23" s="55" t="str">
        <f t="shared" si="2"/>
        <v/>
      </c>
      <c r="R23" s="56" t="str">
        <f>IF(P23="","",VLOOKUP(Q23,Table1[],2,TRUE))</f>
        <v/>
      </c>
      <c r="S23" s="37" t="str">
        <f>IF(AND(N23="",Q23=""),"",IF(OR(N23="-",Q23="-"),"-",IF(AND(N$3&lt;&gt;0,Q$3&lt;&gt;0),VLOOKUP(AVERAGE(N23,Q23),Table1[],2,TRUE),IF(AND(N$3&lt;&gt;0,Q$3=0),O23,R23))))</f>
        <v/>
      </c>
      <c r="T23" s="40"/>
    </row>
    <row r="24" spans="1:20" x14ac:dyDescent="0.25">
      <c r="A24" s="42"/>
      <c r="B24" s="43"/>
      <c r="C24" s="43"/>
      <c r="D24" s="43"/>
      <c r="E24" s="43"/>
      <c r="F24" s="43"/>
      <c r="G24" s="43"/>
      <c r="H24" s="43"/>
      <c r="I24" s="43"/>
      <c r="J24" s="43"/>
      <c r="K24" s="43"/>
      <c r="L24" s="43"/>
      <c r="M24" s="44" t="str">
        <f t="shared" si="3"/>
        <v/>
      </c>
      <c r="N24" s="45" t="str">
        <f t="shared" si="0"/>
        <v/>
      </c>
      <c r="O24" s="44" t="str">
        <f>IF(M24="","",VLOOKUP(N24,Table1[],2,TRUE))</f>
        <v/>
      </c>
      <c r="P24" s="54" t="str">
        <f t="shared" si="1"/>
        <v/>
      </c>
      <c r="Q24" s="55" t="str">
        <f t="shared" si="2"/>
        <v/>
      </c>
      <c r="R24" s="56" t="str">
        <f>IF(P24="","",VLOOKUP(Q24,Table1[],2,TRUE))</f>
        <v/>
      </c>
      <c r="S24" s="37" t="str">
        <f>IF(AND(N24="",Q24=""),"",IF(OR(N24="-",Q24="-"),"-",IF(AND(N$3&lt;&gt;0,Q$3&lt;&gt;0),VLOOKUP(AVERAGE(N24,Q24),Table1[],2,TRUE),IF(AND(N$3&lt;&gt;0,Q$3=0),O24,R24))))</f>
        <v/>
      </c>
      <c r="T24" s="40"/>
    </row>
    <row r="25" spans="1:20" x14ac:dyDescent="0.25">
      <c r="A25" s="42"/>
      <c r="B25" s="43"/>
      <c r="C25" s="43"/>
      <c r="D25" s="43"/>
      <c r="E25" s="43"/>
      <c r="F25" s="43"/>
      <c r="G25" s="43"/>
      <c r="H25" s="43"/>
      <c r="I25" s="43"/>
      <c r="J25" s="43"/>
      <c r="K25" s="43"/>
      <c r="L25" s="43"/>
      <c r="M25" s="44" t="str">
        <f t="shared" si="3"/>
        <v/>
      </c>
      <c r="N25" s="45" t="str">
        <f t="shared" si="0"/>
        <v/>
      </c>
      <c r="O25" s="44" t="str">
        <f>IF(M25="","",VLOOKUP(N25,Table1[],2,TRUE))</f>
        <v/>
      </c>
      <c r="P25" s="54" t="str">
        <f t="shared" si="1"/>
        <v/>
      </c>
      <c r="Q25" s="55" t="str">
        <f t="shared" si="2"/>
        <v/>
      </c>
      <c r="R25" s="56" t="str">
        <f>IF(P25="","",VLOOKUP(Q25,Table1[],2,TRUE))</f>
        <v/>
      </c>
      <c r="S25" s="37" t="str">
        <f>IF(AND(N25="",Q25=""),"",IF(OR(N25="-",Q25="-"),"-",IF(AND(N$3&lt;&gt;0,Q$3&lt;&gt;0),VLOOKUP(AVERAGE(N25,Q25),Table1[],2,TRUE),IF(AND(N$3&lt;&gt;0,Q$3=0),O25,R25))))</f>
        <v/>
      </c>
      <c r="T25" s="40"/>
    </row>
    <row r="26" spans="1:20" x14ac:dyDescent="0.25">
      <c r="A26" s="42"/>
      <c r="B26" s="43"/>
      <c r="C26" s="43"/>
      <c r="D26" s="43"/>
      <c r="E26" s="43"/>
      <c r="F26" s="43"/>
      <c r="G26" s="43"/>
      <c r="H26" s="43"/>
      <c r="I26" s="43"/>
      <c r="J26" s="43"/>
      <c r="K26" s="43"/>
      <c r="L26" s="43"/>
      <c r="M26" s="44" t="str">
        <f t="shared" si="3"/>
        <v/>
      </c>
      <c r="N26" s="45" t="str">
        <f t="shared" si="0"/>
        <v/>
      </c>
      <c r="O26" s="44" t="str">
        <f>IF(M26="","",VLOOKUP(N26,Table1[],2,TRUE))</f>
        <v/>
      </c>
      <c r="P26" s="54" t="str">
        <f t="shared" si="1"/>
        <v/>
      </c>
      <c r="Q26" s="55" t="str">
        <f t="shared" si="2"/>
        <v/>
      </c>
      <c r="R26" s="56" t="str">
        <f>IF(P26="","",VLOOKUP(Q26,Table1[],2,TRUE))</f>
        <v/>
      </c>
      <c r="S26" s="37" t="str">
        <f>IF(AND(N26="",Q26=""),"",IF(OR(N26="-",Q26="-"),"-",IF(AND(N$3&lt;&gt;0,Q$3&lt;&gt;0),VLOOKUP(AVERAGE(N26,Q26),Table1[],2,TRUE),IF(AND(N$3&lt;&gt;0,Q$3=0),O26,R26))))</f>
        <v/>
      </c>
      <c r="T26" s="40"/>
    </row>
    <row r="27" spans="1:20" x14ac:dyDescent="0.25">
      <c r="A27" s="42"/>
      <c r="B27" s="43"/>
      <c r="C27" s="43"/>
      <c r="D27" s="43"/>
      <c r="E27" s="43"/>
      <c r="F27" s="43"/>
      <c r="G27" s="43"/>
      <c r="H27" s="43"/>
      <c r="I27" s="43"/>
      <c r="J27" s="43"/>
      <c r="K27" s="43"/>
      <c r="L27" s="43"/>
      <c r="M27" s="44" t="str">
        <f t="shared" si="3"/>
        <v/>
      </c>
      <c r="N27" s="45" t="str">
        <f t="shared" si="0"/>
        <v/>
      </c>
      <c r="O27" s="44" t="str">
        <f>IF(M27="","",VLOOKUP(N27,Table1[],2,TRUE))</f>
        <v/>
      </c>
      <c r="P27" s="54" t="str">
        <f t="shared" si="1"/>
        <v/>
      </c>
      <c r="Q27" s="55" t="str">
        <f t="shared" si="2"/>
        <v/>
      </c>
      <c r="R27" s="56" t="str">
        <f>IF(P27="","",VLOOKUP(Q27,Table1[],2,TRUE))</f>
        <v/>
      </c>
      <c r="S27" s="37" t="str">
        <f>IF(AND(N27="",Q27=""),"",IF(OR(N27="-",Q27="-"),"-",IF(AND(N$3&lt;&gt;0,Q$3&lt;&gt;0),VLOOKUP(AVERAGE(N27,Q27),Table1[],2,TRUE),IF(AND(N$3&lt;&gt;0,Q$3=0),O27,R27))))</f>
        <v/>
      </c>
      <c r="T27" s="40"/>
    </row>
    <row r="28" spans="1:20" x14ac:dyDescent="0.25">
      <c r="A28" s="42"/>
      <c r="B28" s="43"/>
      <c r="C28" s="43"/>
      <c r="D28" s="43"/>
      <c r="E28" s="43"/>
      <c r="F28" s="43"/>
      <c r="G28" s="43"/>
      <c r="H28" s="43"/>
      <c r="I28" s="43"/>
      <c r="J28" s="43"/>
      <c r="K28" s="43"/>
      <c r="L28" s="43"/>
      <c r="M28" s="44" t="str">
        <f t="shared" si="3"/>
        <v/>
      </c>
      <c r="N28" s="45" t="str">
        <f t="shared" si="0"/>
        <v/>
      </c>
      <c r="O28" s="44" t="str">
        <f>IF(M28="","",VLOOKUP(N28,Table1[],2,TRUE))</f>
        <v/>
      </c>
      <c r="P28" s="54" t="str">
        <f t="shared" si="1"/>
        <v/>
      </c>
      <c r="Q28" s="55" t="str">
        <f t="shared" si="2"/>
        <v/>
      </c>
      <c r="R28" s="56" t="str">
        <f>IF(P28="","",VLOOKUP(Q28,Table1[],2,TRUE))</f>
        <v/>
      </c>
      <c r="S28" s="37" t="str">
        <f>IF(AND(N28="",Q28=""),"",IF(OR(N28="-",Q28="-"),"-",IF(AND(N$3&lt;&gt;0,Q$3&lt;&gt;0),VLOOKUP(AVERAGE(N28,Q28),Table1[],2,TRUE),IF(AND(N$3&lt;&gt;0,Q$3=0),O28,R28))))</f>
        <v/>
      </c>
      <c r="T28" s="40"/>
    </row>
    <row r="29" spans="1:20" x14ac:dyDescent="0.25">
      <c r="A29" s="49"/>
      <c r="B29" s="50"/>
      <c r="C29" s="50"/>
      <c r="D29" s="50"/>
      <c r="E29" s="50"/>
      <c r="F29" s="50"/>
      <c r="G29" s="50"/>
      <c r="H29" s="50"/>
      <c r="I29" s="50"/>
      <c r="J29" s="50"/>
      <c r="K29" s="50"/>
      <c r="L29" s="50"/>
      <c r="M29" s="44" t="str">
        <f t="shared" si="3"/>
        <v/>
      </c>
      <c r="N29" s="45" t="str">
        <f t="shared" si="0"/>
        <v/>
      </c>
      <c r="O29" s="44" t="str">
        <f>IF(M29="","",VLOOKUP(N29,Table1[],2,TRUE))</f>
        <v/>
      </c>
      <c r="P29" s="54" t="str">
        <f t="shared" si="1"/>
        <v/>
      </c>
      <c r="Q29" s="55" t="str">
        <f t="shared" si="2"/>
        <v/>
      </c>
      <c r="R29" s="56" t="str">
        <f>IF(P29="","",VLOOKUP(Q29,Table1[],2,TRUE))</f>
        <v/>
      </c>
      <c r="S29" s="37" t="str">
        <f>IF(AND(N29="",Q29=""),"",IF(OR(N29="-",Q29="-"),"-",IF(AND(N$3&lt;&gt;0,Q$3&lt;&gt;0),VLOOKUP(AVERAGE(N29,Q29),Table1[],2,TRUE),IF(AND(N$3&lt;&gt;0,Q$3=0),O29,R29))))</f>
        <v/>
      </c>
      <c r="T29" s="40"/>
    </row>
    <row r="30" spans="1:20" x14ac:dyDescent="0.25">
      <c r="A30" s="49"/>
      <c r="B30" s="50"/>
      <c r="C30" s="50"/>
      <c r="D30" s="50"/>
      <c r="E30" s="50"/>
      <c r="F30" s="50"/>
      <c r="G30" s="50"/>
      <c r="H30" s="50"/>
      <c r="I30" s="50"/>
      <c r="J30" s="50"/>
      <c r="K30" s="50"/>
      <c r="L30" s="50"/>
      <c r="M30" s="44" t="str">
        <f t="shared" si="3"/>
        <v/>
      </c>
      <c r="N30" s="45" t="str">
        <f t="shared" si="0"/>
        <v/>
      </c>
      <c r="O30" s="44" t="str">
        <f>IF(M30="","",VLOOKUP(N30,Table1[],2,TRUE))</f>
        <v/>
      </c>
      <c r="P30" s="54" t="str">
        <f t="shared" si="1"/>
        <v/>
      </c>
      <c r="Q30" s="55" t="str">
        <f t="shared" si="2"/>
        <v/>
      </c>
      <c r="R30" s="56" t="str">
        <f>IF(P30="","",VLOOKUP(Q30,Table1[],2,TRUE))</f>
        <v/>
      </c>
      <c r="S30" s="37" t="str">
        <f>IF(AND(N30="",Q30=""),"",IF(OR(N30="-",Q30="-"),"-",IF(AND(N$3&lt;&gt;0,Q$3&lt;&gt;0),VLOOKUP(AVERAGE(N30,Q30),Table1[],2,TRUE),IF(AND(N$3&lt;&gt;0,Q$3=0),O30,R30))))</f>
        <v/>
      </c>
      <c r="T30" s="40"/>
    </row>
    <row r="31" spans="1:20" x14ac:dyDescent="0.25">
      <c r="A31" s="49"/>
      <c r="B31" s="50"/>
      <c r="C31" s="50"/>
      <c r="D31" s="50"/>
      <c r="E31" s="50"/>
      <c r="F31" s="50"/>
      <c r="G31" s="50"/>
      <c r="H31" s="50"/>
      <c r="I31" s="50"/>
      <c r="J31" s="50"/>
      <c r="K31" s="50"/>
      <c r="L31" s="50"/>
      <c r="M31" s="44" t="str">
        <f t="shared" si="3"/>
        <v/>
      </c>
      <c r="N31" s="45" t="str">
        <f t="shared" si="0"/>
        <v/>
      </c>
      <c r="O31" s="44" t="str">
        <f>IF(M31="","",VLOOKUP(N31,Table1[],2,TRUE))</f>
        <v/>
      </c>
      <c r="P31" s="54" t="str">
        <f t="shared" si="1"/>
        <v/>
      </c>
      <c r="Q31" s="55" t="str">
        <f t="shared" si="2"/>
        <v/>
      </c>
      <c r="R31" s="56" t="str">
        <f>IF(P31="","",VLOOKUP(Q31,Table1[],2,TRUE))</f>
        <v/>
      </c>
      <c r="S31" s="37" t="str">
        <f>IF(AND(N31="",Q31=""),"",IF(OR(N31="-",Q31="-"),"-",IF(AND(N$3&lt;&gt;0,Q$3&lt;&gt;0),VLOOKUP(AVERAGE(N31,Q31),Table1[],2,TRUE),IF(AND(N$3&lt;&gt;0,Q$3=0),O31,R31))))</f>
        <v/>
      </c>
      <c r="T31" s="40"/>
    </row>
    <row r="32" spans="1:20" x14ac:dyDescent="0.25">
      <c r="A32" s="49"/>
      <c r="B32" s="50"/>
      <c r="C32" s="50"/>
      <c r="D32" s="50"/>
      <c r="E32" s="50"/>
      <c r="F32" s="50"/>
      <c r="G32" s="50"/>
      <c r="H32" s="50"/>
      <c r="I32" s="50"/>
      <c r="J32" s="50"/>
      <c r="K32" s="50"/>
      <c r="L32" s="50"/>
      <c r="M32" s="44" t="str">
        <f t="shared" si="3"/>
        <v/>
      </c>
      <c r="N32" s="45" t="str">
        <f t="shared" si="0"/>
        <v/>
      </c>
      <c r="O32" s="44" t="str">
        <f>IF(M32="","",VLOOKUP(N32,Table1[],2,TRUE))</f>
        <v/>
      </c>
      <c r="P32" s="54" t="str">
        <f t="shared" si="1"/>
        <v/>
      </c>
      <c r="Q32" s="55" t="str">
        <f t="shared" si="2"/>
        <v/>
      </c>
      <c r="R32" s="56" t="str">
        <f>IF(P32="","",VLOOKUP(Q32,Table1[],2,TRUE))</f>
        <v/>
      </c>
      <c r="S32" s="37" t="str">
        <f>IF(AND(N32="",Q32=""),"",IF(OR(N32="-",Q32="-"),"-",IF(AND(N$3&lt;&gt;0,Q$3&lt;&gt;0),VLOOKUP(AVERAGE(N32,Q32),Table1[],2,TRUE),IF(AND(N$3&lt;&gt;0,Q$3=0),O32,R32))))</f>
        <v/>
      </c>
      <c r="T32" s="40"/>
    </row>
    <row r="33" spans="1:20" x14ac:dyDescent="0.25">
      <c r="A33" s="49"/>
      <c r="B33" s="50"/>
      <c r="C33" s="50"/>
      <c r="D33" s="50"/>
      <c r="E33" s="50"/>
      <c r="F33" s="50"/>
      <c r="G33" s="50"/>
      <c r="H33" s="50"/>
      <c r="I33" s="50"/>
      <c r="J33" s="50"/>
      <c r="K33" s="50"/>
      <c r="L33" s="50"/>
      <c r="M33" s="44" t="str">
        <f t="shared" si="3"/>
        <v/>
      </c>
      <c r="N33" s="45" t="str">
        <f t="shared" si="0"/>
        <v/>
      </c>
      <c r="O33" s="44" t="str">
        <f>IF(M33="","",VLOOKUP(N33,Table1[],2,TRUE))</f>
        <v/>
      </c>
      <c r="P33" s="54" t="str">
        <f t="shared" si="1"/>
        <v/>
      </c>
      <c r="Q33" s="55" t="str">
        <f t="shared" si="2"/>
        <v/>
      </c>
      <c r="R33" s="56" t="str">
        <f>IF(P33="","",VLOOKUP(Q33,Table1[],2,TRUE))</f>
        <v/>
      </c>
      <c r="S33" s="37" t="str">
        <f>IF(AND(N33="",Q33=""),"",IF(OR(N33="-",Q33="-"),"-",IF(AND(N$3&lt;&gt;0,Q$3&lt;&gt;0),VLOOKUP(AVERAGE(N33,Q33),Table1[],2,TRUE),IF(AND(N$3&lt;&gt;0,Q$3=0),O33,R33))))</f>
        <v/>
      </c>
      <c r="T33" s="40"/>
    </row>
    <row r="34" spans="1:20" x14ac:dyDescent="0.25">
      <c r="A34" s="49"/>
      <c r="B34" s="50"/>
      <c r="C34" s="50"/>
      <c r="D34" s="50"/>
      <c r="E34" s="50"/>
      <c r="F34" s="50"/>
      <c r="G34" s="50"/>
      <c r="H34" s="50"/>
      <c r="I34" s="50"/>
      <c r="J34" s="50"/>
      <c r="K34" s="50"/>
      <c r="L34" s="50"/>
      <c r="M34" s="44" t="str">
        <f t="shared" si="3"/>
        <v/>
      </c>
      <c r="N34" s="45" t="str">
        <f t="shared" si="0"/>
        <v/>
      </c>
      <c r="O34" s="44" t="str">
        <f>IF(M34="","",VLOOKUP(N34,Table1[],2,TRUE))</f>
        <v/>
      </c>
      <c r="P34" s="54" t="str">
        <f t="shared" si="1"/>
        <v/>
      </c>
      <c r="Q34" s="55" t="str">
        <f t="shared" si="2"/>
        <v/>
      </c>
      <c r="R34" s="56" t="str">
        <f>IF(P34="","",VLOOKUP(Q34,Table1[],2,TRUE))</f>
        <v/>
      </c>
      <c r="S34" s="37" t="str">
        <f>IF(AND(N34="",Q34=""),"",IF(OR(N34="-",Q34="-"),"-",IF(AND(N$3&lt;&gt;0,Q$3&lt;&gt;0),VLOOKUP(AVERAGE(N34,Q34),Table1[],2,TRUE),IF(AND(N$3&lt;&gt;0,Q$3=0),O34,R34))))</f>
        <v/>
      </c>
      <c r="T34" s="40"/>
    </row>
    <row r="35" spans="1:20" x14ac:dyDescent="0.25">
      <c r="A35" s="49"/>
      <c r="B35" s="50"/>
      <c r="C35" s="50"/>
      <c r="D35" s="50"/>
      <c r="E35" s="50"/>
      <c r="F35" s="50"/>
      <c r="G35" s="50"/>
      <c r="H35" s="50"/>
      <c r="I35" s="50"/>
      <c r="J35" s="50"/>
      <c r="K35" s="50"/>
      <c r="L35" s="50"/>
      <c r="M35" s="44" t="str">
        <f t="shared" si="3"/>
        <v/>
      </c>
      <c r="N35" s="45" t="str">
        <f t="shared" si="0"/>
        <v/>
      </c>
      <c r="O35" s="44" t="str">
        <f>IF(M35="","",VLOOKUP(N35,Table1[],2,TRUE))</f>
        <v/>
      </c>
      <c r="P35" s="54" t="str">
        <f t="shared" si="1"/>
        <v/>
      </c>
      <c r="Q35" s="55" t="str">
        <f t="shared" si="2"/>
        <v/>
      </c>
      <c r="R35" s="56" t="str">
        <f>IF(P35="","",VLOOKUP(Q35,Table1[],2,TRUE))</f>
        <v/>
      </c>
      <c r="S35" s="37" t="str">
        <f>IF(AND(N35="",Q35=""),"",IF(OR(N35="-",Q35="-"),"-",IF(AND(N$3&lt;&gt;0,Q$3&lt;&gt;0),VLOOKUP(AVERAGE(N35,Q35),Table1[],2,TRUE),IF(AND(N$3&lt;&gt;0,Q$3=0),O35,R35))))</f>
        <v/>
      </c>
      <c r="T35" s="40"/>
    </row>
    <row r="36" spans="1:20" x14ac:dyDescent="0.25">
      <c r="A36" s="49"/>
      <c r="B36" s="50"/>
      <c r="C36" s="50"/>
      <c r="D36" s="50"/>
      <c r="E36" s="50"/>
      <c r="F36" s="50"/>
      <c r="G36" s="50"/>
      <c r="H36" s="50"/>
      <c r="I36" s="50"/>
      <c r="J36" s="50"/>
      <c r="K36" s="50"/>
      <c r="L36" s="50"/>
      <c r="M36" s="44" t="str">
        <f t="shared" si="3"/>
        <v/>
      </c>
      <c r="N36" s="45" t="str">
        <f t="shared" si="0"/>
        <v/>
      </c>
      <c r="O36" s="44" t="str">
        <f>IF(M36="","",VLOOKUP(N36,Table1[],2,TRUE))</f>
        <v/>
      </c>
      <c r="P36" s="54" t="str">
        <f t="shared" si="1"/>
        <v/>
      </c>
      <c r="Q36" s="55" t="str">
        <f t="shared" si="2"/>
        <v/>
      </c>
      <c r="R36" s="56" t="str">
        <f>IF(P36="","",VLOOKUP(Q36,Table1[],2,TRUE))</f>
        <v/>
      </c>
      <c r="S36" s="37" t="str">
        <f>IF(AND(N36="",Q36=""),"",IF(OR(N36="-",Q36="-"),"-",IF(AND(N$3&lt;&gt;0,Q$3&lt;&gt;0),VLOOKUP(AVERAGE(N36,Q36),Table1[],2,TRUE),IF(AND(N$3&lt;&gt;0,Q$3=0),O36,R36))))</f>
        <v/>
      </c>
      <c r="T36" s="40"/>
    </row>
    <row r="37" spans="1:20" x14ac:dyDescent="0.25">
      <c r="A37" s="49"/>
      <c r="B37" s="50"/>
      <c r="C37" s="50"/>
      <c r="D37" s="50"/>
      <c r="E37" s="50"/>
      <c r="F37" s="50"/>
      <c r="G37" s="50"/>
      <c r="H37" s="50"/>
      <c r="I37" s="50"/>
      <c r="J37" s="50"/>
      <c r="K37" s="50"/>
      <c r="L37" s="50"/>
      <c r="M37" s="44" t="str">
        <f t="shared" si="3"/>
        <v/>
      </c>
      <c r="N37" s="45" t="str">
        <f t="shared" si="0"/>
        <v/>
      </c>
      <c r="O37" s="44" t="str">
        <f>IF(M37="","",VLOOKUP(N37,Table1[],2,TRUE))</f>
        <v/>
      </c>
      <c r="P37" s="54" t="str">
        <f t="shared" si="1"/>
        <v/>
      </c>
      <c r="Q37" s="55" t="str">
        <f t="shared" si="2"/>
        <v/>
      </c>
      <c r="R37" s="56" t="str">
        <f>IF(P37="","",VLOOKUP(Q37,Table1[],2,TRUE))</f>
        <v/>
      </c>
      <c r="S37" s="37" t="str">
        <f>IF(AND(N37="",Q37=""),"",IF(OR(N37="-",Q37="-"),"-",IF(AND(N$3&lt;&gt;0,Q$3&lt;&gt;0),VLOOKUP(AVERAGE(N37,Q37),Table1[],2,TRUE),IF(AND(N$3&lt;&gt;0,Q$3=0),O37,R37))))</f>
        <v/>
      </c>
      <c r="T37" s="40"/>
    </row>
    <row r="38" spans="1:20" x14ac:dyDescent="0.25">
      <c r="A38" s="49"/>
      <c r="B38" s="50"/>
      <c r="C38" s="50"/>
      <c r="D38" s="50"/>
      <c r="E38" s="50"/>
      <c r="F38" s="50"/>
      <c r="G38" s="50"/>
      <c r="H38" s="50"/>
      <c r="I38" s="50"/>
      <c r="J38" s="50"/>
      <c r="K38" s="50"/>
      <c r="L38" s="50"/>
      <c r="M38" s="44" t="str">
        <f t="shared" si="3"/>
        <v/>
      </c>
      <c r="N38" s="45" t="str">
        <f t="shared" si="0"/>
        <v/>
      </c>
      <c r="O38" s="44" t="str">
        <f>IF(M38="","",VLOOKUP(N38,Table1[],2,TRUE))</f>
        <v/>
      </c>
      <c r="P38" s="54" t="str">
        <f t="shared" si="1"/>
        <v/>
      </c>
      <c r="Q38" s="55" t="str">
        <f t="shared" si="2"/>
        <v/>
      </c>
      <c r="R38" s="56" t="str">
        <f>IF(P38="","",VLOOKUP(Q38,Table1[],2,TRUE))</f>
        <v/>
      </c>
      <c r="S38" s="37" t="str">
        <f>IF(AND(N38="",Q38=""),"",IF(OR(N38="-",Q38="-"),"-",IF(AND(N$3&lt;&gt;0,Q$3&lt;&gt;0),VLOOKUP(AVERAGE(N38,Q38),Table1[],2,TRUE),IF(AND(N$3&lt;&gt;0,Q$3=0),O38,R38))))</f>
        <v/>
      </c>
      <c r="T38" s="40"/>
    </row>
    <row r="39" spans="1:20" x14ac:dyDescent="0.25">
      <c r="A39" s="49"/>
      <c r="B39" s="50"/>
      <c r="C39" s="50"/>
      <c r="D39" s="50"/>
      <c r="E39" s="50"/>
      <c r="F39" s="50"/>
      <c r="G39" s="50"/>
      <c r="H39" s="50"/>
      <c r="I39" s="50"/>
      <c r="J39" s="50"/>
      <c r="K39" s="50"/>
      <c r="L39" s="50"/>
      <c r="M39" s="44" t="str">
        <f t="shared" si="3"/>
        <v/>
      </c>
      <c r="N39" s="45" t="str">
        <f t="shared" si="0"/>
        <v/>
      </c>
      <c r="O39" s="44" t="str">
        <f>IF(M39="","",VLOOKUP(N39,Table1[],2,TRUE))</f>
        <v/>
      </c>
      <c r="P39" s="54" t="str">
        <f t="shared" si="1"/>
        <v/>
      </c>
      <c r="Q39" s="55" t="str">
        <f t="shared" si="2"/>
        <v/>
      </c>
      <c r="R39" s="56" t="str">
        <f>IF(P39="","",VLOOKUP(Q39,Table1[],2,TRUE))</f>
        <v/>
      </c>
      <c r="S39" s="37" t="str">
        <f>IF(AND(N39="",Q39=""),"",IF(OR(N39="-",Q39="-"),"-",IF(AND(N$3&lt;&gt;0,Q$3&lt;&gt;0),VLOOKUP(AVERAGE(N39,Q39),Table1[],2,TRUE),IF(AND(N$3&lt;&gt;0,Q$3=0),O39,R39))))</f>
        <v/>
      </c>
      <c r="T39" s="40"/>
    </row>
    <row r="40" spans="1:20" ht="15.75" thickBot="1" x14ac:dyDescent="0.3">
      <c r="A40" s="51"/>
      <c r="B40" s="52"/>
      <c r="C40" s="52"/>
      <c r="D40" s="52"/>
      <c r="E40" s="52"/>
      <c r="F40" s="52"/>
      <c r="G40" s="52"/>
      <c r="H40" s="52"/>
      <c r="I40" s="52"/>
      <c r="J40" s="52"/>
      <c r="K40" s="52"/>
      <c r="L40" s="52"/>
      <c r="M40" s="46" t="str">
        <f t="shared" si="3"/>
        <v/>
      </c>
      <c r="N40" s="58" t="str">
        <f t="shared" si="0"/>
        <v/>
      </c>
      <c r="O40" s="46" t="str">
        <f>IF(M40="","",VLOOKUP(N40,Table1[],2,TRUE))</f>
        <v/>
      </c>
      <c r="P40" s="59" t="str">
        <f t="shared" si="1"/>
        <v/>
      </c>
      <c r="Q40" s="31" t="str">
        <f t="shared" si="2"/>
        <v/>
      </c>
      <c r="R40" s="32" t="str">
        <f>IF(P40="","",VLOOKUP(Q40,Table1[],2,TRUE))</f>
        <v/>
      </c>
      <c r="S40" s="48" t="str">
        <f>IF(AND(N40="",Q40=""),"",IF(OR(N40="-",Q40="-"),"-",IF(AND(N$3&lt;&gt;0,Q$3&lt;&gt;0),VLOOKUP(AVERAGE(N40,Q40),Table1[],2,TRUE),IF(AND(N$3&lt;&gt;0,Q$3=0),O40,R40))))</f>
        <v/>
      </c>
      <c r="T40" s="41"/>
    </row>
  </sheetData>
  <mergeCells count="13">
    <mergeCell ref="C4:D4"/>
    <mergeCell ref="G4:H4"/>
    <mergeCell ref="G2:L2"/>
    <mergeCell ref="I4:J4"/>
    <mergeCell ref="B1:T1"/>
    <mergeCell ref="A2:F2"/>
    <mergeCell ref="M2:S2"/>
    <mergeCell ref="N3:O3"/>
    <mergeCell ref="Q3:R3"/>
    <mergeCell ref="S3:S4"/>
    <mergeCell ref="A4:B4"/>
    <mergeCell ref="E4:F4"/>
    <mergeCell ref="K4:L4"/>
  </mergeCells>
  <conditionalFormatting sqref="A5:A40 C5:C40 G5:G40 I5:I40 E5:E40 K5:K40">
    <cfRule type="expression" dxfId="7" priority="2">
      <formula>NOT(ISBLANK(A5))</formula>
    </cfRule>
    <cfRule type="expression" dxfId="6" priority="3">
      <formula>IF(NOT($B5=""),TRUE,FALSE)</formula>
    </cfRule>
  </conditionalFormatting>
  <conditionalFormatting sqref="O5:O40 R5:S40">
    <cfRule type="expression" dxfId="5" priority="1">
      <formula>OR(ISNUMBER(SEARCH("D",O5)),ISNUMBER(SEARCH("E",O5)))</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11B0E-267B-4911-AB1F-58202F8F5AC9}">
  <sheetPr codeName="Sheet6">
    <tabColor rgb="FFE8AFFF"/>
  </sheetPr>
  <dimension ref="A1:W40"/>
  <sheetViews>
    <sheetView zoomScale="85" zoomScaleNormal="85" workbookViewId="0">
      <selection activeCell="I35" sqref="I35"/>
    </sheetView>
  </sheetViews>
  <sheetFormatPr defaultRowHeight="15" x14ac:dyDescent="0.25"/>
  <cols>
    <col min="1" max="1" width="17" style="10" bestFit="1" customWidth="1"/>
    <col min="2" max="2" width="4.7109375" style="10" customWidth="1"/>
    <col min="3" max="3" width="17" style="10" bestFit="1" customWidth="1"/>
    <col min="4" max="4" width="4.7109375" style="10" customWidth="1"/>
    <col min="5" max="5" width="17" style="10" bestFit="1" customWidth="1"/>
    <col min="6" max="6" width="4.7109375" style="26" customWidth="1"/>
    <col min="7" max="7" width="17" style="26" bestFit="1" customWidth="1"/>
    <col min="8" max="8" width="4.7109375" style="26" customWidth="1"/>
    <col min="9" max="9" width="17" style="26" bestFit="1" customWidth="1"/>
    <col min="10" max="10" width="4.7109375" style="26" customWidth="1"/>
    <col min="11" max="11" width="17" style="10" hidden="1" customWidth="1"/>
    <col min="12" max="12" width="4.7109375" style="26" hidden="1" customWidth="1"/>
    <col min="13" max="13" width="13.28515625" style="10" bestFit="1" customWidth="1"/>
    <col min="14" max="14" width="5.5703125" style="26" customWidth="1"/>
    <col min="15" max="15" width="6.140625" style="10" customWidth="1"/>
    <col min="16" max="16" width="12.85546875" style="10" bestFit="1" customWidth="1"/>
    <col min="17" max="17" width="5.5703125" style="26" bestFit="1" customWidth="1"/>
    <col min="18" max="18" width="6.28515625" style="10" bestFit="1" customWidth="1"/>
    <col min="19" max="19" width="13.85546875" style="10" bestFit="1" customWidth="1"/>
    <col min="20" max="20" width="1" style="53" customWidth="1"/>
    <col min="21" max="16384" width="9.140625" style="47"/>
  </cols>
  <sheetData>
    <row r="1" spans="1:23" x14ac:dyDescent="0.25">
      <c r="A1" s="27" t="s">
        <v>34</v>
      </c>
      <c r="B1" s="155"/>
      <c r="C1" s="156"/>
      <c r="D1" s="156"/>
      <c r="E1" s="156"/>
      <c r="F1" s="156"/>
      <c r="G1" s="156"/>
      <c r="H1" s="156"/>
      <c r="I1" s="156"/>
      <c r="J1" s="156"/>
      <c r="K1" s="156"/>
      <c r="L1" s="156"/>
      <c r="M1" s="156"/>
      <c r="N1" s="156"/>
      <c r="O1" s="156"/>
      <c r="P1" s="156"/>
      <c r="Q1" s="156"/>
      <c r="R1" s="156"/>
      <c r="S1" s="156"/>
      <c r="T1" s="157"/>
      <c r="W1" s="67"/>
    </row>
    <row r="2" spans="1:23" x14ac:dyDescent="0.25">
      <c r="A2" s="158" t="s">
        <v>35</v>
      </c>
      <c r="B2" s="153"/>
      <c r="C2" s="153"/>
      <c r="D2" s="153"/>
      <c r="E2" s="153"/>
      <c r="F2" s="154"/>
      <c r="G2" s="152" t="s">
        <v>37</v>
      </c>
      <c r="H2" s="153"/>
      <c r="I2" s="153"/>
      <c r="J2" s="153"/>
      <c r="K2" s="153"/>
      <c r="L2" s="154"/>
      <c r="M2" s="159" t="s">
        <v>38</v>
      </c>
      <c r="N2" s="159"/>
      <c r="O2" s="159"/>
      <c r="P2" s="160"/>
      <c r="Q2" s="160"/>
      <c r="R2" s="160"/>
      <c r="S2" s="161"/>
      <c r="T2" s="38"/>
      <c r="W2" s="1"/>
    </row>
    <row r="3" spans="1:23" ht="15" customHeight="1" x14ac:dyDescent="0.25">
      <c r="A3" s="24" t="str">
        <f>_xlfn.CONCAT("Max ",A4," Mark:")</f>
        <v>Max SU Mark:</v>
      </c>
      <c r="B3" s="28">
        <v>10</v>
      </c>
      <c r="C3" s="24" t="str">
        <f>_xlfn.CONCAT("Max ",C4," Mark:")</f>
        <v>Max SHE Mark:</v>
      </c>
      <c r="D3" s="28">
        <v>8</v>
      </c>
      <c r="E3" s="24" t="str">
        <f>_xlfn.CONCAT("Max ",E4," Mark:")</f>
        <v>Max [Mark] Mark:</v>
      </c>
      <c r="F3" s="28"/>
      <c r="G3" s="24" t="str">
        <f>_xlfn.CONCAT("Max ",G4," Mark:")</f>
        <v>Max PADI Mark:</v>
      </c>
      <c r="H3" s="28">
        <v>6</v>
      </c>
      <c r="I3" s="24" t="str">
        <f>_xlfn.CONCAT("Max ",I4," Mark:")</f>
        <v>Max SD Mark:</v>
      </c>
      <c r="J3" s="29">
        <v>7</v>
      </c>
      <c r="K3" s="24" t="str">
        <f>_xlfn.CONCAT("Max ",K4," Mark:")</f>
        <v>Max [Mark] Mark:</v>
      </c>
      <c r="L3" s="29"/>
      <c r="M3" s="30" t="str">
        <f>_xlfn.CONCAT("Max ",A2," Mark:")</f>
        <v>Max UD Mark:</v>
      </c>
      <c r="N3" s="162">
        <f>IF(AND(ISBLANK(B3),ISBLANK(D3),ISBLANK(F3)),"",B3+D3+F3)</f>
        <v>18</v>
      </c>
      <c r="O3" s="163"/>
      <c r="P3" s="57" t="str">
        <f>_xlfn.CONCAT("Max ",G2," Mark:")</f>
        <v>Max SD Mark:</v>
      </c>
      <c r="Q3" s="164">
        <f>IF(AND(ISBLANK(H3),ISBLANK(J3),ISBLANK(L3)),"",H3+J3+L3)</f>
        <v>13</v>
      </c>
      <c r="R3" s="165"/>
      <c r="S3" s="166" t="str">
        <f>_xlfn.CONCAT(M2, " Grade")</f>
        <v>Overall Grade</v>
      </c>
      <c r="T3" s="39"/>
    </row>
    <row r="4" spans="1:23" ht="15" customHeight="1" x14ac:dyDescent="0.25">
      <c r="A4" s="150" t="s">
        <v>44</v>
      </c>
      <c r="B4" s="151"/>
      <c r="C4" s="150" t="s">
        <v>45</v>
      </c>
      <c r="D4" s="151"/>
      <c r="E4" s="150" t="s">
        <v>43</v>
      </c>
      <c r="F4" s="151"/>
      <c r="G4" s="150" t="s">
        <v>46</v>
      </c>
      <c r="H4" s="151"/>
      <c r="I4" s="150" t="s">
        <v>37</v>
      </c>
      <c r="J4" s="151"/>
      <c r="K4" s="150" t="s">
        <v>43</v>
      </c>
      <c r="L4" s="151"/>
      <c r="M4" s="60" t="str">
        <f>_xlfn.CONCAT(M2," ",A2)</f>
        <v>Overall UD</v>
      </c>
      <c r="N4" s="61" t="s">
        <v>36</v>
      </c>
      <c r="O4" s="62" t="s">
        <v>1</v>
      </c>
      <c r="P4" s="63" t="str">
        <f>_xlfn.CONCAT(M2," ",G2)</f>
        <v>Overall SD</v>
      </c>
      <c r="Q4" s="64" t="s">
        <v>36</v>
      </c>
      <c r="R4" s="65" t="s">
        <v>1</v>
      </c>
      <c r="S4" s="167"/>
      <c r="T4" s="38"/>
    </row>
    <row r="5" spans="1:23" ht="15" customHeight="1" x14ac:dyDescent="0.25">
      <c r="A5" s="42">
        <v>9</v>
      </c>
      <c r="B5" s="43"/>
      <c r="C5" s="43">
        <v>7.5</v>
      </c>
      <c r="D5" s="43"/>
      <c r="E5" s="69"/>
      <c r="F5" s="43"/>
      <c r="G5" s="43">
        <v>2.5</v>
      </c>
      <c r="H5" s="43"/>
      <c r="I5" s="43">
        <v>5</v>
      </c>
      <c r="J5" s="43"/>
      <c r="K5" s="43"/>
      <c r="L5" s="43"/>
      <c r="M5" s="44">
        <f>IF(OR(A5="-",C5="-",E5="-"),"-",IF(AND(ISBLANK(C5),ISBLANK(A5),ISBLANK(E5)),"",A5+C5+E5))</f>
        <v>16.5</v>
      </c>
      <c r="N5" s="45">
        <f>IF(OR(N$3="",M5=""),"",IF(M5="-","-",M5/N$3))</f>
        <v>0.91666666666666663</v>
      </c>
      <c r="O5" s="44" t="str">
        <f>IF(M5="","",VLOOKUP(N5,Table1[],2,TRUE))</f>
        <v>A</v>
      </c>
      <c r="P5" s="54">
        <f>IF(OR(G5="-",I5="-",K5="-"),"-",IF(AND(ISBLANK(I5),ISBLANK(G5),ISBLANK(K5)),"",G5+I5+K5))</f>
        <v>7.5</v>
      </c>
      <c r="Q5" s="55">
        <f>IF(OR(Q$3="",P5=""),"",IF(P5="-", "-",P5/Q$3))</f>
        <v>0.57692307692307687</v>
      </c>
      <c r="R5" s="56" t="str">
        <f>IF(P5="","",VLOOKUP(Q5,Table1[],2,TRUE))</f>
        <v>C</v>
      </c>
      <c r="S5" s="37" t="str">
        <f>IF(AND(N5="",Q5=""),"",IF(OR(N5="-",Q5="-"),"-",VLOOKUP(AVERAGE(VLOOKUP(N5,Table1[],3,TRUE),VLOOKUP(Q5,Table1[],3,TRUE))/15,Table1[],2,TRUE)))</f>
        <v>B</v>
      </c>
      <c r="T5" s="40"/>
    </row>
    <row r="6" spans="1:23" ht="15" customHeight="1" x14ac:dyDescent="0.25">
      <c r="A6" s="42">
        <v>4</v>
      </c>
      <c r="B6" s="43"/>
      <c r="C6" s="43">
        <v>4</v>
      </c>
      <c r="D6" s="43"/>
      <c r="E6" s="69"/>
      <c r="F6" s="43"/>
      <c r="G6" s="43">
        <v>3</v>
      </c>
      <c r="H6" s="43"/>
      <c r="I6" s="43">
        <v>3</v>
      </c>
      <c r="J6" s="43"/>
      <c r="K6" s="43"/>
      <c r="L6" s="43"/>
      <c r="M6" s="44">
        <f>IF(OR(A6="-",C6="-",E6="-"),"-",IF(AND(ISBLANK(C6),ISBLANK(A6),ISBLANK(E6)),"",A6+C6+E6))</f>
        <v>8</v>
      </c>
      <c r="N6" s="45">
        <f t="shared" ref="N6:N40" si="0">IF(OR(N$3="",M6=""),"",IF(M6="-","-",M6/N$3))</f>
        <v>0.44444444444444442</v>
      </c>
      <c r="O6" s="44" t="str">
        <f>IF(M6="","",VLOOKUP(N6,Table1[],2,TRUE))</f>
        <v>D+</v>
      </c>
      <c r="P6" s="54">
        <f t="shared" ref="P6:P40" si="1">IF(OR(G6="-",I6="-",K6="-"),"-",IF(AND(ISBLANK(I6),ISBLANK(G6),ISBLANK(K6)),"",G6+I6+K6))</f>
        <v>6</v>
      </c>
      <c r="Q6" s="55">
        <f t="shared" ref="Q6:Q40" si="2">IF(OR(Q$3="",P6=""),"",IF(P6="-", "-",P6/Q$3))</f>
        <v>0.46153846153846156</v>
      </c>
      <c r="R6" s="56" t="str">
        <f>IF(P6="","",VLOOKUP(Q6,Table1[],2,TRUE))</f>
        <v>C-</v>
      </c>
      <c r="S6" s="37" t="str">
        <f>IF(AND(N6="",Q6=""),"",IF(OR(N6="-",Q6="-"),"-",VLOOKUP(AVERAGE(VLOOKUP(N6,Table1[],3,TRUE),VLOOKUP(Q6,Table1[],3,TRUE))/15,Table1[],2,TRUE)))</f>
        <v>D+</v>
      </c>
      <c r="T6" s="40"/>
    </row>
    <row r="7" spans="1:23" ht="15" customHeight="1" x14ac:dyDescent="0.25">
      <c r="A7" s="42">
        <v>10</v>
      </c>
      <c r="B7" s="43"/>
      <c r="C7" s="43">
        <v>7</v>
      </c>
      <c r="D7" s="43"/>
      <c r="E7" s="69"/>
      <c r="F7" s="43"/>
      <c r="G7" s="43">
        <v>5.5</v>
      </c>
      <c r="H7" s="43"/>
      <c r="I7" s="43">
        <v>5.5</v>
      </c>
      <c r="J7" s="43"/>
      <c r="K7" s="43"/>
      <c r="L7" s="43"/>
      <c r="M7" s="44">
        <f t="shared" ref="M7:M40" si="3">IF(OR(A7="-",C7="-",E7="-"),"-",IF(AND(ISBLANK(C7),ISBLANK(A7),ISBLANK(E7)),"",A7+C7+E7))</f>
        <v>17</v>
      </c>
      <c r="N7" s="45">
        <f t="shared" si="0"/>
        <v>0.94444444444444442</v>
      </c>
      <c r="O7" s="44" t="str">
        <f>IF(M7="","",VLOOKUP(N7,Table1[],2,TRUE))</f>
        <v>A+</v>
      </c>
      <c r="P7" s="54">
        <f t="shared" si="1"/>
        <v>11</v>
      </c>
      <c r="Q7" s="55">
        <f t="shared" si="2"/>
        <v>0.84615384615384615</v>
      </c>
      <c r="R7" s="56" t="str">
        <f>IF(P7="","",VLOOKUP(Q7,Table1[],2,TRUE))</f>
        <v>A-</v>
      </c>
      <c r="S7" s="37" t="str">
        <f>IF(AND(N7="",Q7=""),"",IF(OR(N7="-",Q7="-"),"-",VLOOKUP(AVERAGE(VLOOKUP(N7,Table1[],3,TRUE),VLOOKUP(Q7,Table1[],3,TRUE))/15,Table1[],2,TRUE)))</f>
        <v>A</v>
      </c>
      <c r="T7" s="40"/>
    </row>
    <row r="8" spans="1:23" ht="15" customHeight="1" x14ac:dyDescent="0.25">
      <c r="A8" s="42">
        <v>7.5</v>
      </c>
      <c r="B8" s="43"/>
      <c r="C8" s="43">
        <v>6</v>
      </c>
      <c r="D8" s="43"/>
      <c r="E8" s="69"/>
      <c r="F8" s="43"/>
      <c r="G8" s="68"/>
      <c r="H8" s="43"/>
      <c r="I8" s="68"/>
      <c r="J8" s="43"/>
      <c r="K8" s="43"/>
      <c r="L8" s="43"/>
      <c r="M8" s="44">
        <f t="shared" si="3"/>
        <v>13.5</v>
      </c>
      <c r="N8" s="45">
        <f t="shared" si="0"/>
        <v>0.75</v>
      </c>
      <c r="O8" s="44" t="str">
        <f>IF(M8="","",VLOOKUP(N8,Table1[],2,TRUE))</f>
        <v>B+</v>
      </c>
      <c r="P8" s="54" t="str">
        <f t="shared" si="1"/>
        <v/>
      </c>
      <c r="Q8" s="55" t="str">
        <f t="shared" si="2"/>
        <v/>
      </c>
      <c r="R8" s="56" t="str">
        <f>IF(P8="","",VLOOKUP(Q8,Table1[],2,TRUE))</f>
        <v/>
      </c>
      <c r="S8" s="37" t="e">
        <f>IF(AND(N8="",Q8=""),"",IF(OR(N8="-",Q8="-"),"-",VLOOKUP(AVERAGE(VLOOKUP(N8,Table1[],3,TRUE),VLOOKUP(Q8,Table1[],3,TRUE))/15,Table1[],2,TRUE)))</f>
        <v>#N/A</v>
      </c>
      <c r="T8" s="40"/>
    </row>
    <row r="9" spans="1:23" ht="15" customHeight="1" x14ac:dyDescent="0.25">
      <c r="A9" s="42" t="s">
        <v>18</v>
      </c>
      <c r="B9" s="43"/>
      <c r="C9" s="43" t="s">
        <v>18</v>
      </c>
      <c r="D9" s="43"/>
      <c r="E9" s="69"/>
      <c r="F9" s="43"/>
      <c r="G9" s="43" t="s">
        <v>18</v>
      </c>
      <c r="H9" s="43"/>
      <c r="I9" s="43" t="s">
        <v>18</v>
      </c>
      <c r="J9" s="43"/>
      <c r="K9" s="43"/>
      <c r="L9" s="43"/>
      <c r="M9" s="44" t="str">
        <f t="shared" si="3"/>
        <v>-</v>
      </c>
      <c r="N9" s="45" t="str">
        <f t="shared" si="0"/>
        <v>-</v>
      </c>
      <c r="O9" s="44" t="str">
        <f>IF(M9="","",VLOOKUP(N9,Table1[],2,TRUE))</f>
        <v>-</v>
      </c>
      <c r="P9" s="54" t="str">
        <f t="shared" si="1"/>
        <v>-</v>
      </c>
      <c r="Q9" s="55" t="str">
        <f t="shared" si="2"/>
        <v>-</v>
      </c>
      <c r="R9" s="56" t="str">
        <f>IF(P9="","",VLOOKUP(Q9,Table1[],2,TRUE))</f>
        <v>-</v>
      </c>
      <c r="S9" s="37" t="str">
        <f>IF(AND(N9="",Q9=""),"",IF(OR(N9="-",Q9="-"),"-",VLOOKUP(AVERAGE(VLOOKUP(N9,Table1[],3,TRUE),VLOOKUP(Q9,Table1[],3,TRUE))/15,Table1[],2,TRUE)))</f>
        <v>-</v>
      </c>
      <c r="T9" s="40"/>
    </row>
    <row r="10" spans="1:23" ht="15" customHeight="1" x14ac:dyDescent="0.25">
      <c r="A10" s="42" t="s">
        <v>18</v>
      </c>
      <c r="B10" s="43"/>
      <c r="C10" s="43" t="s">
        <v>18</v>
      </c>
      <c r="D10" s="43"/>
      <c r="E10" s="69"/>
      <c r="F10" s="43"/>
      <c r="G10" s="43">
        <v>4.5</v>
      </c>
      <c r="H10" s="43"/>
      <c r="I10" s="43">
        <v>6.5</v>
      </c>
      <c r="J10" s="43"/>
      <c r="K10" s="43"/>
      <c r="L10" s="43"/>
      <c r="M10" s="44" t="str">
        <f t="shared" si="3"/>
        <v>-</v>
      </c>
      <c r="N10" s="45" t="str">
        <f t="shared" si="0"/>
        <v>-</v>
      </c>
      <c r="O10" s="44" t="str">
        <f>IF(M10="","",VLOOKUP(N10,Table1[],2,TRUE))</f>
        <v>-</v>
      </c>
      <c r="P10" s="54">
        <f t="shared" si="1"/>
        <v>11</v>
      </c>
      <c r="Q10" s="55">
        <f t="shared" si="2"/>
        <v>0.84615384615384615</v>
      </c>
      <c r="R10" s="56" t="str">
        <f>IF(P10="","",VLOOKUP(Q10,Table1[],2,TRUE))</f>
        <v>A-</v>
      </c>
      <c r="S10" s="37" t="str">
        <f>IF(AND(N10="",Q10=""),"",IF(OR(N10="-",Q10="-"),"-",VLOOKUP(AVERAGE(VLOOKUP(N10,Table1[],3,TRUE),VLOOKUP(Q10,Table1[],3,TRUE))/15,Table1[],2,TRUE)))</f>
        <v>-</v>
      </c>
      <c r="T10" s="40"/>
    </row>
    <row r="11" spans="1:23" ht="15" customHeight="1" x14ac:dyDescent="0.25">
      <c r="A11" s="42"/>
      <c r="B11" s="43"/>
      <c r="C11" s="43"/>
      <c r="D11" s="43"/>
      <c r="E11" s="43"/>
      <c r="F11" s="43"/>
      <c r="G11" s="43"/>
      <c r="H11" s="43"/>
      <c r="I11" s="43"/>
      <c r="J11" s="43"/>
      <c r="K11" s="43"/>
      <c r="L11" s="43"/>
      <c r="M11" s="44" t="str">
        <f t="shared" si="3"/>
        <v/>
      </c>
      <c r="N11" s="45" t="str">
        <f t="shared" si="0"/>
        <v/>
      </c>
      <c r="O11" s="44" t="str">
        <f>IF(M11="","",VLOOKUP(N11,Table1[],2,TRUE))</f>
        <v/>
      </c>
      <c r="P11" s="54" t="str">
        <f t="shared" si="1"/>
        <v/>
      </c>
      <c r="Q11" s="55" t="str">
        <f t="shared" si="2"/>
        <v/>
      </c>
      <c r="R11" s="56" t="str">
        <f>IF(P11="","",VLOOKUP(Q11,Table1[],2,TRUE))</f>
        <v/>
      </c>
      <c r="S11" s="37" t="str">
        <f>IF(AND(N11="",Q11=""),"",IF(OR(N11="-",Q11="-"),"-",VLOOKUP(AVERAGE(VLOOKUP(N11,Table1[],3,TRUE),VLOOKUP(Q11,Table1[],3,TRUE))/15,Table1[],2,TRUE)))</f>
        <v/>
      </c>
      <c r="T11" s="40"/>
    </row>
    <row r="12" spans="1:23" ht="15" customHeight="1" x14ac:dyDescent="0.25">
      <c r="A12" s="42"/>
      <c r="B12" s="43"/>
      <c r="C12" s="43"/>
      <c r="D12" s="43"/>
      <c r="E12" s="43"/>
      <c r="F12" s="43"/>
      <c r="G12" s="43"/>
      <c r="H12" s="43"/>
      <c r="I12" s="43"/>
      <c r="J12" s="43"/>
      <c r="K12" s="43"/>
      <c r="L12" s="43"/>
      <c r="M12" s="44" t="str">
        <f t="shared" si="3"/>
        <v/>
      </c>
      <c r="N12" s="45" t="str">
        <f t="shared" si="0"/>
        <v/>
      </c>
      <c r="O12" s="44" t="str">
        <f>IF(M12="","",VLOOKUP(N12,Table1[],2,TRUE))</f>
        <v/>
      </c>
      <c r="P12" s="54" t="str">
        <f t="shared" si="1"/>
        <v/>
      </c>
      <c r="Q12" s="55" t="str">
        <f t="shared" si="2"/>
        <v/>
      </c>
      <c r="R12" s="56" t="str">
        <f>IF(P12="","",VLOOKUP(Q12,Table1[],2,TRUE))</f>
        <v/>
      </c>
      <c r="S12" s="37" t="str">
        <f>IF(AND(N12="",Q12=""),"",IF(OR(N12="-",Q12="-"),"-",VLOOKUP(AVERAGE(VLOOKUP(N12,Table1[],3,TRUE),VLOOKUP(Q12,Table1[],3,TRUE))/15,Table1[],2,TRUE)))</f>
        <v/>
      </c>
      <c r="T12" s="40"/>
    </row>
    <row r="13" spans="1:23" ht="15" customHeight="1" x14ac:dyDescent="0.25">
      <c r="A13" s="42"/>
      <c r="B13" s="43"/>
      <c r="C13" s="43"/>
      <c r="D13" s="43"/>
      <c r="E13" s="43"/>
      <c r="F13" s="43"/>
      <c r="G13" s="43"/>
      <c r="H13" s="43"/>
      <c r="I13" s="43"/>
      <c r="J13" s="43"/>
      <c r="K13" s="43"/>
      <c r="L13" s="43"/>
      <c r="M13" s="44" t="str">
        <f t="shared" si="3"/>
        <v/>
      </c>
      <c r="N13" s="45" t="str">
        <f t="shared" si="0"/>
        <v/>
      </c>
      <c r="O13" s="44" t="str">
        <f>IF(M13="","",VLOOKUP(N13,Table1[],2,TRUE))</f>
        <v/>
      </c>
      <c r="P13" s="54" t="str">
        <f t="shared" si="1"/>
        <v/>
      </c>
      <c r="Q13" s="55" t="str">
        <f t="shared" si="2"/>
        <v/>
      </c>
      <c r="R13" s="56" t="str">
        <f>IF(P13="","",VLOOKUP(Q13,Table1[],2,TRUE))</f>
        <v/>
      </c>
      <c r="S13" s="37" t="str">
        <f>IF(AND(N13="",Q13=""),"",IF(OR(N13="-",Q13="-"),"-",VLOOKUP(AVERAGE(VLOOKUP(N13,Table1[],3,TRUE),VLOOKUP(Q13,Table1[],3,TRUE))/15,Table1[],2,TRUE)))</f>
        <v/>
      </c>
      <c r="T13" s="40"/>
    </row>
    <row r="14" spans="1:23" x14ac:dyDescent="0.25">
      <c r="A14" s="42"/>
      <c r="B14" s="43"/>
      <c r="C14" s="43"/>
      <c r="D14" s="43"/>
      <c r="E14" s="43"/>
      <c r="F14" s="43"/>
      <c r="G14" s="43"/>
      <c r="H14" s="43"/>
      <c r="I14" s="43"/>
      <c r="J14" s="43"/>
      <c r="K14" s="43"/>
      <c r="L14" s="43"/>
      <c r="M14" s="44" t="str">
        <f t="shared" si="3"/>
        <v/>
      </c>
      <c r="N14" s="45" t="str">
        <f t="shared" si="0"/>
        <v/>
      </c>
      <c r="O14" s="44" t="str">
        <f>IF(M14="","",VLOOKUP(N14,Table1[],2,TRUE))</f>
        <v/>
      </c>
      <c r="P14" s="54" t="str">
        <f t="shared" si="1"/>
        <v/>
      </c>
      <c r="Q14" s="55" t="str">
        <f t="shared" si="2"/>
        <v/>
      </c>
      <c r="R14" s="56" t="str">
        <f>IF(P14="","",VLOOKUP(Q14,Table1[],2,TRUE))</f>
        <v/>
      </c>
      <c r="S14" s="37" t="str">
        <f>IF(AND(N14="",Q14=""),"",IF(OR(N14="-",Q14="-"),"-",VLOOKUP(AVERAGE(VLOOKUP(N14,Table1[],3,TRUE),VLOOKUP(Q14,Table1[],3,TRUE))/15,Table1[],2,TRUE)))</f>
        <v/>
      </c>
      <c r="T14" s="40"/>
    </row>
    <row r="15" spans="1:23" x14ac:dyDescent="0.25">
      <c r="A15" s="42"/>
      <c r="B15" s="43"/>
      <c r="C15" s="43"/>
      <c r="D15" s="43"/>
      <c r="E15" s="43"/>
      <c r="F15" s="43"/>
      <c r="G15" s="43"/>
      <c r="H15" s="43"/>
      <c r="I15" s="43"/>
      <c r="J15" s="43"/>
      <c r="K15" s="43"/>
      <c r="L15" s="43"/>
      <c r="M15" s="44" t="str">
        <f t="shared" si="3"/>
        <v/>
      </c>
      <c r="N15" s="45" t="str">
        <f t="shared" si="0"/>
        <v/>
      </c>
      <c r="O15" s="44" t="str">
        <f>IF(M15="","",VLOOKUP(N15,Table1[],2,TRUE))</f>
        <v/>
      </c>
      <c r="P15" s="54" t="str">
        <f t="shared" si="1"/>
        <v/>
      </c>
      <c r="Q15" s="55" t="str">
        <f t="shared" si="2"/>
        <v/>
      </c>
      <c r="R15" s="56" t="str">
        <f>IF(P15="","",VLOOKUP(Q15,Table1[],2,TRUE))</f>
        <v/>
      </c>
      <c r="S15" s="37" t="str">
        <f>IF(AND(N15="",Q15=""),"",IF(OR(N15="-",Q15="-"),"-",VLOOKUP(AVERAGE(VLOOKUP(N15,Table1[],3,TRUE),VLOOKUP(Q15,Table1[],3,TRUE))/15,Table1[],2,TRUE)))</f>
        <v/>
      </c>
      <c r="T15" s="40"/>
    </row>
    <row r="16" spans="1:23" x14ac:dyDescent="0.25">
      <c r="A16" s="42"/>
      <c r="B16" s="43"/>
      <c r="C16" s="43"/>
      <c r="D16" s="43"/>
      <c r="E16" s="43"/>
      <c r="F16" s="43"/>
      <c r="G16" s="43"/>
      <c r="H16" s="43"/>
      <c r="I16" s="43"/>
      <c r="J16" s="43"/>
      <c r="K16" s="43"/>
      <c r="L16" s="43"/>
      <c r="M16" s="44" t="str">
        <f t="shared" si="3"/>
        <v/>
      </c>
      <c r="N16" s="45" t="str">
        <f t="shared" si="0"/>
        <v/>
      </c>
      <c r="O16" s="44" t="str">
        <f>IF(M16="","",VLOOKUP(N16,Table1[],2,TRUE))</f>
        <v/>
      </c>
      <c r="P16" s="54" t="str">
        <f t="shared" si="1"/>
        <v/>
      </c>
      <c r="Q16" s="55" t="str">
        <f t="shared" si="2"/>
        <v/>
      </c>
      <c r="R16" s="56" t="str">
        <f>IF(P16="","",VLOOKUP(Q16,Table1[],2,TRUE))</f>
        <v/>
      </c>
      <c r="S16" s="37" t="str">
        <f>IF(AND(N16="",Q16=""),"",IF(OR(N16="-",Q16="-"),"-",VLOOKUP(AVERAGE(VLOOKUP(N16,Table1[],3,TRUE),VLOOKUP(Q16,Table1[],3,TRUE))/15,Table1[],2,TRUE)))</f>
        <v/>
      </c>
      <c r="T16" s="40"/>
    </row>
    <row r="17" spans="1:20" x14ac:dyDescent="0.25">
      <c r="A17" s="42"/>
      <c r="B17" s="43"/>
      <c r="C17" s="43"/>
      <c r="D17" s="43"/>
      <c r="E17" s="43"/>
      <c r="F17" s="43"/>
      <c r="G17" s="43"/>
      <c r="H17" s="43"/>
      <c r="I17" s="43"/>
      <c r="J17" s="43"/>
      <c r="K17" s="43"/>
      <c r="L17" s="43"/>
      <c r="M17" s="44" t="str">
        <f t="shared" si="3"/>
        <v/>
      </c>
      <c r="N17" s="45" t="str">
        <f t="shared" si="0"/>
        <v/>
      </c>
      <c r="O17" s="44" t="str">
        <f>IF(M17="","",VLOOKUP(N17,Table1[],2,TRUE))</f>
        <v/>
      </c>
      <c r="P17" s="54" t="str">
        <f t="shared" si="1"/>
        <v/>
      </c>
      <c r="Q17" s="55" t="str">
        <f t="shared" si="2"/>
        <v/>
      </c>
      <c r="R17" s="56" t="str">
        <f>IF(P17="","",VLOOKUP(Q17,Table1[],2,TRUE))</f>
        <v/>
      </c>
      <c r="S17" s="37" t="str">
        <f>IF(AND(N17="",Q17=""),"",IF(OR(N17="-",Q17="-"),"-",VLOOKUP(AVERAGE(VLOOKUP(N17,Table1[],3,TRUE),VLOOKUP(Q17,Table1[],3,TRUE))/15,Table1[],2,TRUE)))</f>
        <v/>
      </c>
      <c r="T17" s="40"/>
    </row>
    <row r="18" spans="1:20" x14ac:dyDescent="0.25">
      <c r="A18" s="42"/>
      <c r="B18" s="43"/>
      <c r="C18" s="43"/>
      <c r="D18" s="43"/>
      <c r="E18" s="43"/>
      <c r="F18" s="43"/>
      <c r="G18" s="43"/>
      <c r="H18" s="43"/>
      <c r="I18" s="43"/>
      <c r="J18" s="43"/>
      <c r="K18" s="43"/>
      <c r="L18" s="43"/>
      <c r="M18" s="44" t="str">
        <f t="shared" si="3"/>
        <v/>
      </c>
      <c r="N18" s="45" t="str">
        <f t="shared" si="0"/>
        <v/>
      </c>
      <c r="O18" s="44" t="str">
        <f>IF(M18="","",VLOOKUP(N18,Table1[],2,TRUE))</f>
        <v/>
      </c>
      <c r="P18" s="54" t="str">
        <f t="shared" si="1"/>
        <v/>
      </c>
      <c r="Q18" s="55" t="str">
        <f t="shared" si="2"/>
        <v/>
      </c>
      <c r="R18" s="56" t="str">
        <f>IF(P18="","",VLOOKUP(Q18,Table1[],2,TRUE))</f>
        <v/>
      </c>
      <c r="S18" s="37" t="str">
        <f>IF(AND(N18="",Q18=""),"",IF(OR(N18="-",Q18="-"),"-",VLOOKUP(AVERAGE(VLOOKUP(N18,Table1[],3,TRUE),VLOOKUP(Q18,Table1[],3,TRUE))/15,Table1[],2,TRUE)))</f>
        <v/>
      </c>
      <c r="T18" s="40"/>
    </row>
    <row r="19" spans="1:20" x14ac:dyDescent="0.25">
      <c r="A19" s="42"/>
      <c r="B19" s="43"/>
      <c r="C19" s="43"/>
      <c r="D19" s="43"/>
      <c r="E19" s="43"/>
      <c r="F19" s="43"/>
      <c r="G19" s="43"/>
      <c r="H19" s="43"/>
      <c r="I19" s="43"/>
      <c r="J19" s="43"/>
      <c r="K19" s="43"/>
      <c r="L19" s="43"/>
      <c r="M19" s="44" t="str">
        <f t="shared" si="3"/>
        <v/>
      </c>
      <c r="N19" s="45" t="str">
        <f t="shared" si="0"/>
        <v/>
      </c>
      <c r="O19" s="44" t="str">
        <f>IF(M19="","",VLOOKUP(N19,Table1[],2,TRUE))</f>
        <v/>
      </c>
      <c r="P19" s="54" t="str">
        <f t="shared" si="1"/>
        <v/>
      </c>
      <c r="Q19" s="55" t="str">
        <f t="shared" si="2"/>
        <v/>
      </c>
      <c r="R19" s="56" t="str">
        <f>IF(P19="","",VLOOKUP(Q19,Table1[],2,TRUE))</f>
        <v/>
      </c>
      <c r="S19" s="37" t="str">
        <f>IF(AND(N19="",Q19=""),"",IF(OR(N19="-",Q19="-"),"-",VLOOKUP(AVERAGE(VLOOKUP(N19,Table1[],3,TRUE),VLOOKUP(Q19,Table1[],3,TRUE))/15,Table1[],2,TRUE)))</f>
        <v/>
      </c>
      <c r="T19" s="40"/>
    </row>
    <row r="20" spans="1:20" x14ac:dyDescent="0.25">
      <c r="A20" s="42"/>
      <c r="B20" s="43"/>
      <c r="C20" s="43"/>
      <c r="D20" s="43"/>
      <c r="E20" s="43"/>
      <c r="F20" s="43"/>
      <c r="G20" s="43"/>
      <c r="H20" s="43"/>
      <c r="I20" s="43"/>
      <c r="J20" s="43"/>
      <c r="K20" s="43"/>
      <c r="L20" s="43"/>
      <c r="M20" s="44" t="str">
        <f t="shared" si="3"/>
        <v/>
      </c>
      <c r="N20" s="45" t="str">
        <f t="shared" si="0"/>
        <v/>
      </c>
      <c r="O20" s="44" t="str">
        <f>IF(M20="","",VLOOKUP(N20,Table1[],2,TRUE))</f>
        <v/>
      </c>
      <c r="P20" s="54" t="str">
        <f t="shared" si="1"/>
        <v/>
      </c>
      <c r="Q20" s="55" t="str">
        <f t="shared" si="2"/>
        <v/>
      </c>
      <c r="R20" s="56" t="str">
        <f>IF(P20="","",VLOOKUP(Q20,Table1[],2,TRUE))</f>
        <v/>
      </c>
      <c r="S20" s="37" t="str">
        <f>IF(AND(N20="",Q20=""),"",IF(OR(N20="-",Q20="-"),"-",VLOOKUP(AVERAGE(VLOOKUP(N20,Table1[],3,TRUE),VLOOKUP(Q20,Table1[],3,TRUE))/15,Table1[],2,TRUE)))</f>
        <v/>
      </c>
      <c r="T20" s="40"/>
    </row>
    <row r="21" spans="1:20" x14ac:dyDescent="0.25">
      <c r="A21" s="42"/>
      <c r="B21" s="43"/>
      <c r="C21" s="43"/>
      <c r="D21" s="43"/>
      <c r="E21" s="43"/>
      <c r="F21" s="43"/>
      <c r="G21" s="43"/>
      <c r="H21" s="43"/>
      <c r="I21" s="43"/>
      <c r="J21" s="43"/>
      <c r="K21" s="43"/>
      <c r="L21" s="43"/>
      <c r="M21" s="44" t="str">
        <f t="shared" si="3"/>
        <v/>
      </c>
      <c r="N21" s="45" t="str">
        <f t="shared" si="0"/>
        <v/>
      </c>
      <c r="O21" s="44" t="str">
        <f>IF(M21="","",VLOOKUP(N21,Table1[],2,TRUE))</f>
        <v/>
      </c>
      <c r="P21" s="54" t="str">
        <f t="shared" si="1"/>
        <v/>
      </c>
      <c r="Q21" s="55" t="str">
        <f t="shared" si="2"/>
        <v/>
      </c>
      <c r="R21" s="56" t="str">
        <f>IF(P21="","",VLOOKUP(Q21,Table1[],2,TRUE))</f>
        <v/>
      </c>
      <c r="S21" s="37" t="str">
        <f>IF(AND(N21="",Q21=""),"",IF(OR(N21="-",Q21="-"),"-",VLOOKUP(AVERAGE(VLOOKUP(N21,Table1[],3,TRUE),VLOOKUP(Q21,Table1[],3,TRUE))/15,Table1[],2,TRUE)))</f>
        <v/>
      </c>
      <c r="T21" s="40"/>
    </row>
    <row r="22" spans="1:20" x14ac:dyDescent="0.25">
      <c r="A22" s="42"/>
      <c r="B22" s="43"/>
      <c r="C22" s="43"/>
      <c r="D22" s="43"/>
      <c r="E22" s="43"/>
      <c r="F22" s="43"/>
      <c r="G22" s="43"/>
      <c r="H22" s="43"/>
      <c r="I22" s="43"/>
      <c r="J22" s="43"/>
      <c r="K22" s="43"/>
      <c r="L22" s="43"/>
      <c r="M22" s="44" t="str">
        <f t="shared" si="3"/>
        <v/>
      </c>
      <c r="N22" s="45" t="str">
        <f t="shared" si="0"/>
        <v/>
      </c>
      <c r="O22" s="44" t="str">
        <f>IF(M22="","",VLOOKUP(N22,Table1[],2,TRUE))</f>
        <v/>
      </c>
      <c r="P22" s="54" t="str">
        <f t="shared" si="1"/>
        <v/>
      </c>
      <c r="Q22" s="55" t="str">
        <f t="shared" si="2"/>
        <v/>
      </c>
      <c r="R22" s="56" t="str">
        <f>IF(P22="","",VLOOKUP(Q22,Table1[],2,TRUE))</f>
        <v/>
      </c>
      <c r="S22" s="37" t="str">
        <f>IF(AND(N22="",Q22=""),"",IF(OR(N22="-",Q22="-"),"-",VLOOKUP(AVERAGE(VLOOKUP(N22,Table1[],3,TRUE),VLOOKUP(Q22,Table1[],3,TRUE))/15,Table1[],2,TRUE)))</f>
        <v/>
      </c>
      <c r="T22" s="40"/>
    </row>
    <row r="23" spans="1:20" x14ac:dyDescent="0.25">
      <c r="A23" s="42"/>
      <c r="B23" s="43"/>
      <c r="C23" s="43"/>
      <c r="D23" s="43"/>
      <c r="E23" s="43"/>
      <c r="F23" s="43"/>
      <c r="G23" s="43"/>
      <c r="H23" s="43"/>
      <c r="I23" s="43"/>
      <c r="J23" s="43"/>
      <c r="K23" s="43"/>
      <c r="L23" s="43"/>
      <c r="M23" s="44" t="str">
        <f t="shared" si="3"/>
        <v/>
      </c>
      <c r="N23" s="45" t="str">
        <f t="shared" si="0"/>
        <v/>
      </c>
      <c r="O23" s="44" t="str">
        <f>IF(M23="","",VLOOKUP(N23,Table1[],2,TRUE))</f>
        <v/>
      </c>
      <c r="P23" s="54" t="str">
        <f t="shared" si="1"/>
        <v/>
      </c>
      <c r="Q23" s="55" t="str">
        <f t="shared" si="2"/>
        <v/>
      </c>
      <c r="R23" s="56" t="str">
        <f>IF(P23="","",VLOOKUP(Q23,Table1[],2,TRUE))</f>
        <v/>
      </c>
      <c r="S23" s="37" t="str">
        <f>IF(AND(N23="",Q23=""),"",IF(OR(N23="-",Q23="-"),"-",VLOOKUP(AVERAGE(VLOOKUP(N23,Table1[],3,TRUE),VLOOKUP(Q23,Table1[],3,TRUE))/15,Table1[],2,TRUE)))</f>
        <v/>
      </c>
      <c r="T23" s="40"/>
    </row>
    <row r="24" spans="1:20" x14ac:dyDescent="0.25">
      <c r="A24" s="42"/>
      <c r="B24" s="43"/>
      <c r="C24" s="43"/>
      <c r="D24" s="43"/>
      <c r="E24" s="43"/>
      <c r="F24" s="43"/>
      <c r="G24" s="43"/>
      <c r="H24" s="43"/>
      <c r="I24" s="43"/>
      <c r="J24" s="43"/>
      <c r="K24" s="43"/>
      <c r="L24" s="43"/>
      <c r="M24" s="44" t="str">
        <f t="shared" si="3"/>
        <v/>
      </c>
      <c r="N24" s="45" t="str">
        <f t="shared" si="0"/>
        <v/>
      </c>
      <c r="O24" s="44" t="str">
        <f>IF(M24="","",VLOOKUP(N24,Table1[],2,TRUE))</f>
        <v/>
      </c>
      <c r="P24" s="54" t="str">
        <f t="shared" si="1"/>
        <v/>
      </c>
      <c r="Q24" s="55" t="str">
        <f t="shared" si="2"/>
        <v/>
      </c>
      <c r="R24" s="56" t="str">
        <f>IF(P24="","",VLOOKUP(Q24,Table1[],2,TRUE))</f>
        <v/>
      </c>
      <c r="S24" s="37" t="str">
        <f>IF(AND(N24="",Q24=""),"",IF(OR(N24="-",Q24="-"),"-",VLOOKUP(AVERAGE(VLOOKUP(N24,Table1[],3,TRUE),VLOOKUP(Q24,Table1[],3,TRUE))/15,Table1[],2,TRUE)))</f>
        <v/>
      </c>
      <c r="T24" s="40"/>
    </row>
    <row r="25" spans="1:20" x14ac:dyDescent="0.25">
      <c r="A25" s="42"/>
      <c r="B25" s="43"/>
      <c r="C25" s="43"/>
      <c r="D25" s="43"/>
      <c r="E25" s="43"/>
      <c r="F25" s="43"/>
      <c r="G25" s="43"/>
      <c r="H25" s="43"/>
      <c r="I25" s="43"/>
      <c r="J25" s="43"/>
      <c r="K25" s="43"/>
      <c r="L25" s="43"/>
      <c r="M25" s="44" t="str">
        <f t="shared" si="3"/>
        <v/>
      </c>
      <c r="N25" s="45" t="str">
        <f t="shared" si="0"/>
        <v/>
      </c>
      <c r="O25" s="44" t="str">
        <f>IF(M25="","",VLOOKUP(N25,Table1[],2,TRUE))</f>
        <v/>
      </c>
      <c r="P25" s="54" t="str">
        <f t="shared" si="1"/>
        <v/>
      </c>
      <c r="Q25" s="55" t="str">
        <f t="shared" si="2"/>
        <v/>
      </c>
      <c r="R25" s="56" t="str">
        <f>IF(P25="","",VLOOKUP(Q25,Table1[],2,TRUE))</f>
        <v/>
      </c>
      <c r="S25" s="37" t="str">
        <f>IF(AND(N25="",Q25=""),"",IF(OR(N25="-",Q25="-"),"-",VLOOKUP(AVERAGE(VLOOKUP(N25,Table1[],3,TRUE),VLOOKUP(Q25,Table1[],3,TRUE))/15,Table1[],2,TRUE)))</f>
        <v/>
      </c>
      <c r="T25" s="40"/>
    </row>
    <row r="26" spans="1:20" x14ac:dyDescent="0.25">
      <c r="A26" s="42"/>
      <c r="B26" s="43"/>
      <c r="C26" s="43"/>
      <c r="D26" s="43"/>
      <c r="E26" s="43"/>
      <c r="F26" s="43"/>
      <c r="G26" s="43"/>
      <c r="H26" s="43"/>
      <c r="I26" s="43"/>
      <c r="J26" s="43"/>
      <c r="K26" s="43"/>
      <c r="L26" s="43"/>
      <c r="M26" s="44" t="str">
        <f t="shared" si="3"/>
        <v/>
      </c>
      <c r="N26" s="45" t="str">
        <f t="shared" si="0"/>
        <v/>
      </c>
      <c r="O26" s="44" t="str">
        <f>IF(M26="","",VLOOKUP(N26,Table1[],2,TRUE))</f>
        <v/>
      </c>
      <c r="P26" s="54" t="str">
        <f t="shared" si="1"/>
        <v/>
      </c>
      <c r="Q26" s="55" t="str">
        <f t="shared" si="2"/>
        <v/>
      </c>
      <c r="R26" s="56" t="str">
        <f>IF(P26="","",VLOOKUP(Q26,Table1[],2,TRUE))</f>
        <v/>
      </c>
      <c r="S26" s="37" t="str">
        <f>IF(AND(N26="",Q26=""),"",IF(OR(N26="-",Q26="-"),"-",VLOOKUP(AVERAGE(VLOOKUP(N26,Table1[],3,TRUE),VLOOKUP(Q26,Table1[],3,TRUE))/15,Table1[],2,TRUE)))</f>
        <v/>
      </c>
      <c r="T26" s="40"/>
    </row>
    <row r="27" spans="1:20" x14ac:dyDescent="0.25">
      <c r="A27" s="42"/>
      <c r="B27" s="43"/>
      <c r="C27" s="43"/>
      <c r="D27" s="43"/>
      <c r="E27" s="43"/>
      <c r="F27" s="43"/>
      <c r="G27" s="43"/>
      <c r="H27" s="43"/>
      <c r="I27" s="43"/>
      <c r="J27" s="43"/>
      <c r="K27" s="43"/>
      <c r="L27" s="43"/>
      <c r="M27" s="44" t="str">
        <f t="shared" si="3"/>
        <v/>
      </c>
      <c r="N27" s="45" t="str">
        <f t="shared" si="0"/>
        <v/>
      </c>
      <c r="O27" s="44" t="str">
        <f>IF(M27="","",VLOOKUP(N27,Table1[],2,TRUE))</f>
        <v/>
      </c>
      <c r="P27" s="54" t="str">
        <f t="shared" si="1"/>
        <v/>
      </c>
      <c r="Q27" s="55" t="str">
        <f t="shared" si="2"/>
        <v/>
      </c>
      <c r="R27" s="56" t="str">
        <f>IF(P27="","",VLOOKUP(Q27,Table1[],2,TRUE))</f>
        <v/>
      </c>
      <c r="S27" s="37" t="str">
        <f>IF(AND(N27="",Q27=""),"",IF(OR(N27="-",Q27="-"),"-",VLOOKUP(AVERAGE(VLOOKUP(N27,Table1[],3,TRUE),VLOOKUP(Q27,Table1[],3,TRUE))/15,Table1[],2,TRUE)))</f>
        <v/>
      </c>
      <c r="T27" s="40"/>
    </row>
    <row r="28" spans="1:20" x14ac:dyDescent="0.25">
      <c r="A28" s="42"/>
      <c r="B28" s="43"/>
      <c r="C28" s="43"/>
      <c r="D28" s="43"/>
      <c r="E28" s="43"/>
      <c r="F28" s="43"/>
      <c r="G28" s="43"/>
      <c r="H28" s="43"/>
      <c r="I28" s="43"/>
      <c r="J28" s="43"/>
      <c r="K28" s="43"/>
      <c r="L28" s="43"/>
      <c r="M28" s="44" t="str">
        <f t="shared" si="3"/>
        <v/>
      </c>
      <c r="N28" s="45" t="str">
        <f t="shared" si="0"/>
        <v/>
      </c>
      <c r="O28" s="44" t="str">
        <f>IF(M28="","",VLOOKUP(N28,Table1[],2,TRUE))</f>
        <v/>
      </c>
      <c r="P28" s="54" t="str">
        <f t="shared" si="1"/>
        <v/>
      </c>
      <c r="Q28" s="55" t="str">
        <f t="shared" si="2"/>
        <v/>
      </c>
      <c r="R28" s="56" t="str">
        <f>IF(P28="","",VLOOKUP(Q28,Table1[],2,TRUE))</f>
        <v/>
      </c>
      <c r="S28" s="37" t="str">
        <f>IF(AND(N28="",Q28=""),"",IF(OR(N28="-",Q28="-"),"-",VLOOKUP(AVERAGE(VLOOKUP(N28,Table1[],3,TRUE),VLOOKUP(Q28,Table1[],3,TRUE))/15,Table1[],2,TRUE)))</f>
        <v/>
      </c>
      <c r="T28" s="40"/>
    </row>
    <row r="29" spans="1:20" x14ac:dyDescent="0.25">
      <c r="A29" s="49"/>
      <c r="B29" s="50"/>
      <c r="C29" s="50"/>
      <c r="D29" s="50"/>
      <c r="E29" s="50"/>
      <c r="F29" s="50"/>
      <c r="G29" s="50"/>
      <c r="H29" s="50"/>
      <c r="I29" s="50"/>
      <c r="J29" s="50"/>
      <c r="K29" s="50"/>
      <c r="L29" s="50"/>
      <c r="M29" s="44" t="str">
        <f t="shared" si="3"/>
        <v/>
      </c>
      <c r="N29" s="45" t="str">
        <f t="shared" si="0"/>
        <v/>
      </c>
      <c r="O29" s="44" t="str">
        <f>IF(M29="","",VLOOKUP(N29,Table1[],2,TRUE))</f>
        <v/>
      </c>
      <c r="P29" s="54" t="str">
        <f t="shared" si="1"/>
        <v/>
      </c>
      <c r="Q29" s="55" t="str">
        <f t="shared" si="2"/>
        <v/>
      </c>
      <c r="R29" s="56" t="str">
        <f>IF(P29="","",VLOOKUP(Q29,Table1[],2,TRUE))</f>
        <v/>
      </c>
      <c r="S29" s="37" t="str">
        <f>IF(AND(N29="",Q29=""),"",IF(OR(N29="-",Q29="-"),"-",VLOOKUP(AVERAGE(VLOOKUP(N29,Table1[],3,TRUE),VLOOKUP(Q29,Table1[],3,TRUE))/15,Table1[],2,TRUE)))</f>
        <v/>
      </c>
      <c r="T29" s="40"/>
    </row>
    <row r="30" spans="1:20" x14ac:dyDescent="0.25">
      <c r="A30" s="49"/>
      <c r="B30" s="50"/>
      <c r="C30" s="50"/>
      <c r="D30" s="50"/>
      <c r="E30" s="50"/>
      <c r="F30" s="50"/>
      <c r="G30" s="50"/>
      <c r="H30" s="50"/>
      <c r="I30" s="50"/>
      <c r="J30" s="50"/>
      <c r="K30" s="50"/>
      <c r="L30" s="50"/>
      <c r="M30" s="44" t="str">
        <f t="shared" si="3"/>
        <v/>
      </c>
      <c r="N30" s="45" t="str">
        <f t="shared" si="0"/>
        <v/>
      </c>
      <c r="O30" s="44" t="str">
        <f>IF(M30="","",VLOOKUP(N30,Table1[],2,TRUE))</f>
        <v/>
      </c>
      <c r="P30" s="54" t="str">
        <f t="shared" si="1"/>
        <v/>
      </c>
      <c r="Q30" s="55" t="str">
        <f t="shared" si="2"/>
        <v/>
      </c>
      <c r="R30" s="56" t="str">
        <f>IF(P30="","",VLOOKUP(Q30,Table1[],2,TRUE))</f>
        <v/>
      </c>
      <c r="S30" s="37" t="str">
        <f>IF(AND(N30="",Q30=""),"",IF(OR(N30="-",Q30="-"),"-",VLOOKUP(AVERAGE(VLOOKUP(N30,Table1[],3,TRUE),VLOOKUP(Q30,Table1[],3,TRUE))/15,Table1[],2,TRUE)))</f>
        <v/>
      </c>
      <c r="T30" s="40"/>
    </row>
    <row r="31" spans="1:20" x14ac:dyDescent="0.25">
      <c r="A31" s="49"/>
      <c r="B31" s="50"/>
      <c r="C31" s="50"/>
      <c r="D31" s="50"/>
      <c r="E31" s="50"/>
      <c r="F31" s="50"/>
      <c r="G31" s="50"/>
      <c r="H31" s="50"/>
      <c r="I31" s="50"/>
      <c r="J31" s="50"/>
      <c r="K31" s="50"/>
      <c r="L31" s="50"/>
      <c r="M31" s="44" t="str">
        <f t="shared" si="3"/>
        <v/>
      </c>
      <c r="N31" s="45" t="str">
        <f t="shared" si="0"/>
        <v/>
      </c>
      <c r="O31" s="44" t="str">
        <f>IF(M31="","",VLOOKUP(N31,Table1[],2,TRUE))</f>
        <v/>
      </c>
      <c r="P31" s="54" t="str">
        <f t="shared" si="1"/>
        <v/>
      </c>
      <c r="Q31" s="55" t="str">
        <f t="shared" si="2"/>
        <v/>
      </c>
      <c r="R31" s="56" t="str">
        <f>IF(P31="","",VLOOKUP(Q31,Table1[],2,TRUE))</f>
        <v/>
      </c>
      <c r="S31" s="37" t="str">
        <f>IF(AND(N31="",Q31=""),"",IF(OR(N31="-",Q31="-"),"-",VLOOKUP(AVERAGE(VLOOKUP(N31,Table1[],3,TRUE),VLOOKUP(Q31,Table1[],3,TRUE))/15,Table1[],2,TRUE)))</f>
        <v/>
      </c>
      <c r="T31" s="40"/>
    </row>
    <row r="32" spans="1:20" x14ac:dyDescent="0.25">
      <c r="A32" s="49"/>
      <c r="B32" s="50"/>
      <c r="C32" s="50"/>
      <c r="D32" s="50"/>
      <c r="E32" s="50"/>
      <c r="F32" s="50"/>
      <c r="G32" s="50"/>
      <c r="H32" s="50"/>
      <c r="I32" s="50"/>
      <c r="J32" s="50"/>
      <c r="K32" s="50"/>
      <c r="L32" s="50"/>
      <c r="M32" s="44" t="str">
        <f t="shared" si="3"/>
        <v/>
      </c>
      <c r="N32" s="45" t="str">
        <f t="shared" si="0"/>
        <v/>
      </c>
      <c r="O32" s="44" t="str">
        <f>IF(M32="","",VLOOKUP(N32,Table1[],2,TRUE))</f>
        <v/>
      </c>
      <c r="P32" s="54" t="str">
        <f t="shared" si="1"/>
        <v/>
      </c>
      <c r="Q32" s="55" t="str">
        <f t="shared" si="2"/>
        <v/>
      </c>
      <c r="R32" s="56" t="str">
        <f>IF(P32="","",VLOOKUP(Q32,Table1[],2,TRUE))</f>
        <v/>
      </c>
      <c r="S32" s="37" t="str">
        <f>IF(AND(N32="",Q32=""),"",IF(OR(N32="-",Q32="-"),"-",VLOOKUP(AVERAGE(VLOOKUP(N32,Table1[],3,TRUE),VLOOKUP(Q32,Table1[],3,TRUE))/15,Table1[],2,TRUE)))</f>
        <v/>
      </c>
      <c r="T32" s="40"/>
    </row>
    <row r="33" spans="1:20" x14ac:dyDescent="0.25">
      <c r="A33" s="49"/>
      <c r="B33" s="50"/>
      <c r="C33" s="50"/>
      <c r="D33" s="50"/>
      <c r="E33" s="50"/>
      <c r="F33" s="50"/>
      <c r="G33" s="50"/>
      <c r="H33" s="50"/>
      <c r="I33" s="50"/>
      <c r="J33" s="50"/>
      <c r="K33" s="50"/>
      <c r="L33" s="50"/>
      <c r="M33" s="44" t="str">
        <f t="shared" si="3"/>
        <v/>
      </c>
      <c r="N33" s="45" t="str">
        <f t="shared" si="0"/>
        <v/>
      </c>
      <c r="O33" s="44" t="str">
        <f>IF(M33="","",VLOOKUP(N33,Table1[],2,TRUE))</f>
        <v/>
      </c>
      <c r="P33" s="54" t="str">
        <f t="shared" si="1"/>
        <v/>
      </c>
      <c r="Q33" s="55" t="str">
        <f t="shared" si="2"/>
        <v/>
      </c>
      <c r="R33" s="56" t="str">
        <f>IF(P33="","",VLOOKUP(Q33,Table1[],2,TRUE))</f>
        <v/>
      </c>
      <c r="S33" s="37" t="str">
        <f>IF(AND(N33="",Q33=""),"",IF(OR(N33="-",Q33="-"),"-",VLOOKUP(AVERAGE(VLOOKUP(N33,Table1[],3,TRUE),VLOOKUP(Q33,Table1[],3,TRUE))/15,Table1[],2,TRUE)))</f>
        <v/>
      </c>
      <c r="T33" s="40"/>
    </row>
    <row r="34" spans="1:20" x14ac:dyDescent="0.25">
      <c r="A34" s="49"/>
      <c r="B34" s="50"/>
      <c r="C34" s="50"/>
      <c r="D34" s="50"/>
      <c r="E34" s="50"/>
      <c r="F34" s="50"/>
      <c r="G34" s="50"/>
      <c r="H34" s="50"/>
      <c r="I34" s="50"/>
      <c r="J34" s="50"/>
      <c r="K34" s="50"/>
      <c r="L34" s="50"/>
      <c r="M34" s="44" t="str">
        <f t="shared" si="3"/>
        <v/>
      </c>
      <c r="N34" s="45" t="str">
        <f t="shared" si="0"/>
        <v/>
      </c>
      <c r="O34" s="44" t="str">
        <f>IF(M34="","",VLOOKUP(N34,Table1[],2,TRUE))</f>
        <v/>
      </c>
      <c r="P34" s="54" t="str">
        <f t="shared" si="1"/>
        <v/>
      </c>
      <c r="Q34" s="55" t="str">
        <f t="shared" si="2"/>
        <v/>
      </c>
      <c r="R34" s="56" t="str">
        <f>IF(P34="","",VLOOKUP(Q34,Table1[],2,TRUE))</f>
        <v/>
      </c>
      <c r="S34" s="37" t="str">
        <f>IF(AND(N34="",Q34=""),"",IF(OR(N34="-",Q34="-"),"-",VLOOKUP(AVERAGE(VLOOKUP(N34,Table1[],3,TRUE),VLOOKUP(Q34,Table1[],3,TRUE))/15,Table1[],2,TRUE)))</f>
        <v/>
      </c>
      <c r="T34" s="40"/>
    </row>
    <row r="35" spans="1:20" x14ac:dyDescent="0.25">
      <c r="A35" s="49"/>
      <c r="B35" s="50"/>
      <c r="C35" s="50"/>
      <c r="D35" s="50"/>
      <c r="E35" s="50"/>
      <c r="F35" s="50"/>
      <c r="G35" s="50"/>
      <c r="H35" s="50"/>
      <c r="I35" s="50"/>
      <c r="J35" s="50"/>
      <c r="K35" s="50"/>
      <c r="L35" s="50"/>
      <c r="M35" s="44" t="str">
        <f t="shared" si="3"/>
        <v/>
      </c>
      <c r="N35" s="45" t="str">
        <f t="shared" si="0"/>
        <v/>
      </c>
      <c r="O35" s="44" t="str">
        <f>IF(M35="","",VLOOKUP(N35,Table1[],2,TRUE))</f>
        <v/>
      </c>
      <c r="P35" s="54" t="str">
        <f t="shared" si="1"/>
        <v/>
      </c>
      <c r="Q35" s="55" t="str">
        <f t="shared" si="2"/>
        <v/>
      </c>
      <c r="R35" s="56" t="str">
        <f>IF(P35="","",VLOOKUP(Q35,Table1[],2,TRUE))</f>
        <v/>
      </c>
      <c r="S35" s="37" t="str">
        <f>IF(AND(N35="",Q35=""),"",IF(OR(N35="-",Q35="-"),"-",VLOOKUP(AVERAGE(VLOOKUP(N35,Table1[],3,TRUE),VLOOKUP(Q35,Table1[],3,TRUE))/15,Table1[],2,TRUE)))</f>
        <v/>
      </c>
      <c r="T35" s="40"/>
    </row>
    <row r="36" spans="1:20" x14ac:dyDescent="0.25">
      <c r="A36" s="49"/>
      <c r="B36" s="50"/>
      <c r="C36" s="50"/>
      <c r="D36" s="50"/>
      <c r="E36" s="50"/>
      <c r="F36" s="50"/>
      <c r="G36" s="50"/>
      <c r="H36" s="50"/>
      <c r="I36" s="50"/>
      <c r="J36" s="50"/>
      <c r="K36" s="50"/>
      <c r="L36" s="50"/>
      <c r="M36" s="44" t="str">
        <f t="shared" si="3"/>
        <v/>
      </c>
      <c r="N36" s="45" t="str">
        <f t="shared" si="0"/>
        <v/>
      </c>
      <c r="O36" s="44" t="str">
        <f>IF(M36="","",VLOOKUP(N36,Table1[],2,TRUE))</f>
        <v/>
      </c>
      <c r="P36" s="54" t="str">
        <f t="shared" si="1"/>
        <v/>
      </c>
      <c r="Q36" s="55" t="str">
        <f t="shared" si="2"/>
        <v/>
      </c>
      <c r="R36" s="56" t="str">
        <f>IF(P36="","",VLOOKUP(Q36,Table1[],2,TRUE))</f>
        <v/>
      </c>
      <c r="S36" s="37" t="str">
        <f>IF(AND(N36="",Q36=""),"",IF(OR(N36="-",Q36="-"),"-",VLOOKUP(AVERAGE(VLOOKUP(N36,Table1[],3,TRUE),VLOOKUP(Q36,Table1[],3,TRUE))/15,Table1[],2,TRUE)))</f>
        <v/>
      </c>
      <c r="T36" s="40"/>
    </row>
    <row r="37" spans="1:20" x14ac:dyDescent="0.25">
      <c r="A37" s="49"/>
      <c r="B37" s="50"/>
      <c r="C37" s="50"/>
      <c r="D37" s="50"/>
      <c r="E37" s="50"/>
      <c r="F37" s="50"/>
      <c r="G37" s="50"/>
      <c r="H37" s="50"/>
      <c r="I37" s="50"/>
      <c r="J37" s="50"/>
      <c r="K37" s="50"/>
      <c r="L37" s="50"/>
      <c r="M37" s="44" t="str">
        <f t="shared" si="3"/>
        <v/>
      </c>
      <c r="N37" s="45" t="str">
        <f t="shared" si="0"/>
        <v/>
      </c>
      <c r="O37" s="44" t="str">
        <f>IF(M37="","",VLOOKUP(N37,Table1[],2,TRUE))</f>
        <v/>
      </c>
      <c r="P37" s="54" t="str">
        <f t="shared" si="1"/>
        <v/>
      </c>
      <c r="Q37" s="55" t="str">
        <f t="shared" si="2"/>
        <v/>
      </c>
      <c r="R37" s="56" t="str">
        <f>IF(P37="","",VLOOKUP(Q37,Table1[],2,TRUE))</f>
        <v/>
      </c>
      <c r="S37" s="37" t="str">
        <f>IF(AND(N37="",Q37=""),"",IF(OR(N37="-",Q37="-"),"-",VLOOKUP(AVERAGE(VLOOKUP(N37,Table1[],3,TRUE),VLOOKUP(Q37,Table1[],3,TRUE))/15,Table1[],2,TRUE)))</f>
        <v/>
      </c>
      <c r="T37" s="40"/>
    </row>
    <row r="38" spans="1:20" x14ac:dyDescent="0.25">
      <c r="A38" s="49"/>
      <c r="B38" s="50"/>
      <c r="C38" s="50"/>
      <c r="D38" s="50"/>
      <c r="E38" s="50"/>
      <c r="F38" s="50"/>
      <c r="G38" s="50"/>
      <c r="H38" s="50"/>
      <c r="I38" s="50"/>
      <c r="J38" s="50"/>
      <c r="K38" s="50"/>
      <c r="L38" s="50"/>
      <c r="M38" s="44" t="str">
        <f t="shared" si="3"/>
        <v/>
      </c>
      <c r="N38" s="45" t="str">
        <f t="shared" si="0"/>
        <v/>
      </c>
      <c r="O38" s="44" t="str">
        <f>IF(M38="","",VLOOKUP(N38,Table1[],2,TRUE))</f>
        <v/>
      </c>
      <c r="P38" s="54" t="str">
        <f t="shared" si="1"/>
        <v/>
      </c>
      <c r="Q38" s="55" t="str">
        <f t="shared" si="2"/>
        <v/>
      </c>
      <c r="R38" s="56" t="str">
        <f>IF(P38="","",VLOOKUP(Q38,Table1[],2,TRUE))</f>
        <v/>
      </c>
      <c r="S38" s="37" t="str">
        <f>IF(AND(N38="",Q38=""),"",IF(OR(N38="-",Q38="-"),"-",VLOOKUP(AVERAGE(VLOOKUP(N38,Table1[],3,TRUE),VLOOKUP(Q38,Table1[],3,TRUE))/15,Table1[],2,TRUE)))</f>
        <v/>
      </c>
      <c r="T38" s="40"/>
    </row>
    <row r="39" spans="1:20" x14ac:dyDescent="0.25">
      <c r="A39" s="49"/>
      <c r="B39" s="50"/>
      <c r="C39" s="50"/>
      <c r="D39" s="50"/>
      <c r="E39" s="50"/>
      <c r="F39" s="50"/>
      <c r="G39" s="50"/>
      <c r="H39" s="50"/>
      <c r="I39" s="50"/>
      <c r="J39" s="50"/>
      <c r="K39" s="50"/>
      <c r="L39" s="50"/>
      <c r="M39" s="44" t="str">
        <f t="shared" si="3"/>
        <v/>
      </c>
      <c r="N39" s="45" t="str">
        <f t="shared" si="0"/>
        <v/>
      </c>
      <c r="O39" s="44" t="str">
        <f>IF(M39="","",VLOOKUP(N39,Table1[],2,TRUE))</f>
        <v/>
      </c>
      <c r="P39" s="54" t="str">
        <f t="shared" si="1"/>
        <v/>
      </c>
      <c r="Q39" s="55" t="str">
        <f t="shared" si="2"/>
        <v/>
      </c>
      <c r="R39" s="56" t="str">
        <f>IF(P39="","",VLOOKUP(Q39,Table1[],2,TRUE))</f>
        <v/>
      </c>
      <c r="S39" s="37" t="str">
        <f>IF(AND(N39="",Q39=""),"",IF(OR(N39="-",Q39="-"),"-",VLOOKUP(AVERAGE(VLOOKUP(N39,Table1[],3,TRUE),VLOOKUP(Q39,Table1[],3,TRUE))/15,Table1[],2,TRUE)))</f>
        <v/>
      </c>
      <c r="T39" s="40"/>
    </row>
    <row r="40" spans="1:20" ht="15.75" thickBot="1" x14ac:dyDescent="0.3">
      <c r="A40" s="51"/>
      <c r="B40" s="52"/>
      <c r="C40" s="52"/>
      <c r="D40" s="52"/>
      <c r="E40" s="52"/>
      <c r="F40" s="52"/>
      <c r="G40" s="52"/>
      <c r="H40" s="52"/>
      <c r="I40" s="52"/>
      <c r="J40" s="52"/>
      <c r="K40" s="52"/>
      <c r="L40" s="52"/>
      <c r="M40" s="46" t="str">
        <f t="shared" si="3"/>
        <v/>
      </c>
      <c r="N40" s="58" t="str">
        <f t="shared" si="0"/>
        <v/>
      </c>
      <c r="O40" s="46" t="str">
        <f>IF(M40="","",VLOOKUP(N40,Table1[],2,TRUE))</f>
        <v/>
      </c>
      <c r="P40" s="59" t="str">
        <f t="shared" si="1"/>
        <v/>
      </c>
      <c r="Q40" s="31" t="str">
        <f t="shared" si="2"/>
        <v/>
      </c>
      <c r="R40" s="32" t="str">
        <f>IF(P40="","",VLOOKUP(Q40,Table1[],2,TRUE))</f>
        <v/>
      </c>
      <c r="S40" s="48" t="str">
        <f>IF(AND(N40="",Q40=""),"",IF(OR(N40="-",Q40="-"),"-",VLOOKUP(AVERAGE(VLOOKUP(N40,Table1[],3,TRUE),VLOOKUP(Q40,Table1[],3,TRUE))/15,Table1[],2,TRUE)))</f>
        <v/>
      </c>
      <c r="T40" s="41"/>
    </row>
  </sheetData>
  <sheetProtection sheet="1" objects="1" scenarios="1"/>
  <mergeCells count="13">
    <mergeCell ref="G4:H4"/>
    <mergeCell ref="I4:J4"/>
    <mergeCell ref="K4:L4"/>
    <mergeCell ref="B1:T1"/>
    <mergeCell ref="A2:F2"/>
    <mergeCell ref="G2:L2"/>
    <mergeCell ref="M2:S2"/>
    <mergeCell ref="N3:O3"/>
    <mergeCell ref="Q3:R3"/>
    <mergeCell ref="S3:S4"/>
    <mergeCell ref="A4:B4"/>
    <mergeCell ref="C4:D4"/>
    <mergeCell ref="E4:F4"/>
  </mergeCells>
  <conditionalFormatting sqref="A11:A40 C11:C40 G11:G40 I11:I40 E11:E40 K5:K40">
    <cfRule type="expression" dxfId="4" priority="4">
      <formula>NOT(ISBLANK(A5))</formula>
    </cfRule>
    <cfRule type="expression" dxfId="3" priority="5">
      <formula>IF(NOT($B5=""),TRUE,FALSE)</formula>
    </cfRule>
  </conditionalFormatting>
  <conditionalFormatting sqref="O5:O40 R5:S40">
    <cfRule type="expression" dxfId="2" priority="3">
      <formula>OR(ISNUMBER(SEARCH("D",O5)),ISNUMBER(SEARCH("E",O5)))</formula>
    </cfRule>
  </conditionalFormatting>
  <conditionalFormatting sqref="A5:A10 C5:C10 G5:G10 I5:I10 E5:E10">
    <cfRule type="expression" dxfId="1" priority="1">
      <formula>NOT(ISBLANK(A5))</formula>
    </cfRule>
    <cfRule type="expression" dxfId="0" priority="2">
      <formula>IF(NOT($B5=""),TRUE,FALSE)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CCA05-5FC1-4FFD-8FF0-520F3B449C38}">
  <sheetPr codeName="Sheet3">
    <tabColor theme="2" tint="-9.9978637043366805E-2"/>
  </sheetPr>
  <dimension ref="A1:I26"/>
  <sheetViews>
    <sheetView workbookViewId="0">
      <selection activeCell="B11" sqref="B11"/>
    </sheetView>
  </sheetViews>
  <sheetFormatPr defaultRowHeight="15" x14ac:dyDescent="0.25"/>
  <cols>
    <col min="1" max="1" width="10.42578125" bestFit="1" customWidth="1"/>
    <col min="2" max="2" width="11" bestFit="1" customWidth="1"/>
    <col min="3" max="3" width="11.140625" bestFit="1" customWidth="1"/>
    <col min="6" max="9" width="9.140625" hidden="1" customWidth="1"/>
  </cols>
  <sheetData>
    <row r="1" spans="1:9" x14ac:dyDescent="0.25">
      <c r="A1" s="5" t="s">
        <v>0</v>
      </c>
      <c r="B1" s="6" t="s">
        <v>1</v>
      </c>
      <c r="C1" s="7" t="s">
        <v>2</v>
      </c>
      <c r="F1" t="s">
        <v>25</v>
      </c>
      <c r="G1">
        <v>1</v>
      </c>
      <c r="H1">
        <v>7</v>
      </c>
      <c r="I1" t="s">
        <v>16</v>
      </c>
    </row>
    <row r="2" spans="1:9" x14ac:dyDescent="0.25">
      <c r="A2" s="75"/>
      <c r="B2" s="3"/>
      <c r="C2" s="23"/>
      <c r="F2" t="s">
        <v>26</v>
      </c>
      <c r="G2">
        <v>2</v>
      </c>
      <c r="H2">
        <v>8</v>
      </c>
      <c r="I2" t="s">
        <v>13</v>
      </c>
    </row>
    <row r="3" spans="1:9" x14ac:dyDescent="0.25">
      <c r="A3" s="76">
        <v>0</v>
      </c>
      <c r="B3" s="2" t="s">
        <v>3</v>
      </c>
      <c r="C3" s="4">
        <v>1</v>
      </c>
      <c r="H3">
        <v>9</v>
      </c>
      <c r="I3" t="s">
        <v>10</v>
      </c>
    </row>
    <row r="4" spans="1:9" x14ac:dyDescent="0.25">
      <c r="A4" s="76">
        <v>0.09</v>
      </c>
      <c r="B4" s="2" t="s">
        <v>4</v>
      </c>
      <c r="C4" s="4">
        <v>2</v>
      </c>
      <c r="D4" s="47"/>
      <c r="E4" s="84"/>
      <c r="H4">
        <v>10</v>
      </c>
      <c r="I4" t="s">
        <v>7</v>
      </c>
    </row>
    <row r="5" spans="1:9" x14ac:dyDescent="0.25">
      <c r="A5" s="76">
        <v>0.17</v>
      </c>
      <c r="B5" s="2" t="s">
        <v>5</v>
      </c>
      <c r="C5" s="4">
        <v>3</v>
      </c>
      <c r="D5" s="47"/>
      <c r="H5">
        <v>11</v>
      </c>
      <c r="I5" t="s">
        <v>4</v>
      </c>
    </row>
    <row r="6" spans="1:9" x14ac:dyDescent="0.25">
      <c r="A6" s="76">
        <v>0.25</v>
      </c>
      <c r="B6" s="2" t="s">
        <v>6</v>
      </c>
      <c r="C6" s="4">
        <v>4</v>
      </c>
      <c r="D6" s="47"/>
      <c r="H6">
        <v>12</v>
      </c>
      <c r="I6" t="s">
        <v>49</v>
      </c>
    </row>
    <row r="7" spans="1:9" x14ac:dyDescent="0.25">
      <c r="A7" s="76">
        <v>0.32</v>
      </c>
      <c r="B7" s="2" t="s">
        <v>7</v>
      </c>
      <c r="C7" s="4">
        <v>5</v>
      </c>
      <c r="D7" s="47"/>
      <c r="H7">
        <v>13</v>
      </c>
      <c r="I7" t="s">
        <v>50</v>
      </c>
    </row>
    <row r="8" spans="1:9" x14ac:dyDescent="0.25">
      <c r="A8" s="76">
        <v>0.38</v>
      </c>
      <c r="B8" s="2" t="s">
        <v>8</v>
      </c>
      <c r="C8" s="4">
        <v>6</v>
      </c>
      <c r="D8" s="47"/>
      <c r="I8" t="s">
        <v>51</v>
      </c>
    </row>
    <row r="9" spans="1:9" x14ac:dyDescent="0.25">
      <c r="A9" s="76">
        <v>0.45</v>
      </c>
      <c r="B9" s="2" t="s">
        <v>9</v>
      </c>
      <c r="C9" s="4">
        <v>7</v>
      </c>
      <c r="D9" s="47"/>
      <c r="I9" t="s">
        <v>52</v>
      </c>
    </row>
    <row r="10" spans="1:9" x14ac:dyDescent="0.25">
      <c r="A10" s="76">
        <v>0.52</v>
      </c>
      <c r="B10" s="2" t="s">
        <v>10</v>
      </c>
      <c r="C10" s="4">
        <v>8</v>
      </c>
      <c r="D10" s="47"/>
      <c r="I10" t="s">
        <v>53</v>
      </c>
    </row>
    <row r="11" spans="1:9" x14ac:dyDescent="0.25">
      <c r="A11" s="76">
        <v>0.59</v>
      </c>
      <c r="B11" s="2" t="s">
        <v>11</v>
      </c>
      <c r="C11" s="4">
        <v>9</v>
      </c>
      <c r="D11" s="47"/>
      <c r="I11" t="s">
        <v>54</v>
      </c>
    </row>
    <row r="12" spans="1:9" x14ac:dyDescent="0.25">
      <c r="A12" s="76">
        <v>0.65</v>
      </c>
      <c r="B12" s="2" t="s">
        <v>12</v>
      </c>
      <c r="C12" s="4">
        <v>10</v>
      </c>
      <c r="D12" s="47"/>
      <c r="I12" t="s">
        <v>55</v>
      </c>
    </row>
    <row r="13" spans="1:9" x14ac:dyDescent="0.25">
      <c r="A13" s="76">
        <v>0.7</v>
      </c>
      <c r="B13" s="2" t="s">
        <v>13</v>
      </c>
      <c r="C13" s="4">
        <v>11</v>
      </c>
      <c r="D13" s="47"/>
      <c r="I13" t="s">
        <v>56</v>
      </c>
    </row>
    <row r="14" spans="1:9" x14ac:dyDescent="0.25">
      <c r="A14" s="76">
        <v>0.75</v>
      </c>
      <c r="B14" s="2" t="s">
        <v>14</v>
      </c>
      <c r="C14" s="4">
        <v>12</v>
      </c>
      <c r="D14" s="47"/>
      <c r="I14" t="s">
        <v>26</v>
      </c>
    </row>
    <row r="15" spans="1:9" x14ac:dyDescent="0.25">
      <c r="A15" s="76">
        <v>0.8</v>
      </c>
      <c r="B15" s="2" t="s">
        <v>15</v>
      </c>
      <c r="C15" s="4">
        <v>13</v>
      </c>
      <c r="D15" s="47"/>
      <c r="I15" t="s">
        <v>57</v>
      </c>
    </row>
    <row r="16" spans="1:9" x14ac:dyDescent="0.25">
      <c r="A16" s="76">
        <v>0.87</v>
      </c>
      <c r="B16" s="2" t="s">
        <v>16</v>
      </c>
      <c r="C16" s="4">
        <v>14</v>
      </c>
      <c r="D16" s="47"/>
      <c r="I16" t="s">
        <v>58</v>
      </c>
    </row>
    <row r="17" spans="1:9" x14ac:dyDescent="0.25">
      <c r="A17" s="76">
        <v>0.94</v>
      </c>
      <c r="B17" s="2" t="s">
        <v>17</v>
      </c>
      <c r="C17" s="4">
        <v>15</v>
      </c>
      <c r="D17" s="47"/>
      <c r="I17" t="s">
        <v>59</v>
      </c>
    </row>
    <row r="18" spans="1:9" x14ac:dyDescent="0.25">
      <c r="A18" s="77" t="s">
        <v>18</v>
      </c>
      <c r="B18" s="8" t="s">
        <v>18</v>
      </c>
      <c r="C18" s="9" t="s">
        <v>18</v>
      </c>
      <c r="I18" t="s">
        <v>60</v>
      </c>
    </row>
    <row r="19" spans="1:9" x14ac:dyDescent="0.25">
      <c r="I19" t="s">
        <v>61</v>
      </c>
    </row>
    <row r="20" spans="1:9" x14ac:dyDescent="0.25">
      <c r="I20" t="s">
        <v>62</v>
      </c>
    </row>
    <row r="21" spans="1:9" x14ac:dyDescent="0.25">
      <c r="I21" t="s">
        <v>63</v>
      </c>
    </row>
    <row r="22" spans="1:9" x14ac:dyDescent="0.25">
      <c r="I22" t="s">
        <v>64</v>
      </c>
    </row>
    <row r="23" spans="1:9" x14ac:dyDescent="0.25">
      <c r="I23" t="s">
        <v>65</v>
      </c>
    </row>
    <row r="24" spans="1:9" x14ac:dyDescent="0.25">
      <c r="I24" t="s">
        <v>66</v>
      </c>
    </row>
    <row r="25" spans="1:9" x14ac:dyDescent="0.25">
      <c r="I25" t="s">
        <v>25</v>
      </c>
    </row>
    <row r="26" spans="1:9" x14ac:dyDescent="0.25">
      <c r="I26" t="s">
        <v>67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8739-4020-40C2-BFF2-F5E62DC02287}">
  <sheetPr>
    <tabColor theme="0" tint="-0.499984740745262"/>
  </sheetPr>
  <dimension ref="A1:G100"/>
  <sheetViews>
    <sheetView zoomScale="85" zoomScaleNormal="85" workbookViewId="0">
      <selection activeCell="E6" sqref="E6"/>
    </sheetView>
  </sheetViews>
  <sheetFormatPr defaultRowHeight="15" x14ac:dyDescent="0.25"/>
  <cols>
    <col min="1" max="1" width="9.140625" style="99"/>
    <col min="2" max="2" width="16.42578125" style="100" bestFit="1" customWidth="1"/>
    <col min="3" max="3" width="9.28515625" style="100" bestFit="1" customWidth="1"/>
    <col min="4" max="4" width="10.7109375" style="100" bestFit="1" customWidth="1"/>
    <col min="5" max="5" width="52.5703125" style="101" customWidth="1"/>
    <col min="6" max="6" width="9.140625" style="99"/>
    <col min="7" max="7" width="20.28515625" style="99" bestFit="1" customWidth="1"/>
    <col min="8" max="8" width="1.5703125" style="99" customWidth="1"/>
    <col min="9" max="16384" width="9.140625" style="99"/>
  </cols>
  <sheetData>
    <row r="1" spans="2:7" ht="15.75" thickBot="1" x14ac:dyDescent="0.3"/>
    <row r="2" spans="2:7" ht="15.75" thickBot="1" x14ac:dyDescent="0.3">
      <c r="B2" s="102" t="s">
        <v>69</v>
      </c>
      <c r="C2" s="103" t="s">
        <v>72</v>
      </c>
      <c r="D2" s="103" t="s">
        <v>70</v>
      </c>
      <c r="E2" s="104" t="s">
        <v>71</v>
      </c>
      <c r="G2" s="105"/>
    </row>
    <row r="3" spans="2:7" ht="75" x14ac:dyDescent="0.25">
      <c r="B3" s="106" t="s">
        <v>75</v>
      </c>
      <c r="C3" s="107" t="s">
        <v>73</v>
      </c>
      <c r="D3" s="108">
        <v>43641</v>
      </c>
      <c r="E3" s="109" t="s">
        <v>76</v>
      </c>
    </row>
    <row r="4" spans="2:7" ht="45" x14ac:dyDescent="0.25">
      <c r="B4" s="110" t="s">
        <v>74</v>
      </c>
      <c r="C4" s="110" t="s">
        <v>73</v>
      </c>
      <c r="D4" s="111">
        <v>43643</v>
      </c>
      <c r="E4" s="112" t="s">
        <v>78</v>
      </c>
    </row>
    <row r="5" spans="2:7" ht="135" x14ac:dyDescent="0.25">
      <c r="B5" s="110" t="s">
        <v>77</v>
      </c>
      <c r="C5" s="110" t="s">
        <v>73</v>
      </c>
      <c r="D5" s="111">
        <v>43655</v>
      </c>
      <c r="E5" s="112" t="s">
        <v>81</v>
      </c>
    </row>
    <row r="6" spans="2:7" x14ac:dyDescent="0.25">
      <c r="B6" s="110"/>
      <c r="C6" s="110"/>
      <c r="D6" s="110"/>
      <c r="E6" s="112"/>
    </row>
    <row r="7" spans="2:7" x14ac:dyDescent="0.25">
      <c r="B7" s="110"/>
      <c r="C7" s="110"/>
      <c r="D7" s="110"/>
      <c r="E7" s="112"/>
    </row>
    <row r="8" spans="2:7" x14ac:dyDescent="0.25">
      <c r="B8" s="110"/>
      <c r="C8" s="110"/>
      <c r="D8" s="110"/>
      <c r="E8" s="112"/>
    </row>
    <row r="9" spans="2:7" x14ac:dyDescent="0.25">
      <c r="B9" s="110"/>
      <c r="C9" s="110"/>
      <c r="D9" s="110"/>
      <c r="E9" s="112"/>
    </row>
    <row r="10" spans="2:7" x14ac:dyDescent="0.25">
      <c r="B10" s="110"/>
      <c r="C10" s="110"/>
      <c r="D10" s="110"/>
      <c r="E10" s="112"/>
    </row>
    <row r="11" spans="2:7" x14ac:dyDescent="0.25">
      <c r="B11" s="110"/>
      <c r="C11" s="110"/>
      <c r="D11" s="110"/>
      <c r="E11" s="112"/>
    </row>
    <row r="12" spans="2:7" x14ac:dyDescent="0.25">
      <c r="B12" s="110"/>
      <c r="C12" s="110"/>
      <c r="D12" s="110"/>
      <c r="E12" s="112"/>
    </row>
    <row r="13" spans="2:7" x14ac:dyDescent="0.25">
      <c r="B13" s="110"/>
      <c r="C13" s="110"/>
      <c r="D13" s="110"/>
      <c r="E13" s="112"/>
    </row>
    <row r="14" spans="2:7" x14ac:dyDescent="0.25">
      <c r="B14" s="110"/>
      <c r="C14" s="110"/>
      <c r="D14" s="110"/>
      <c r="E14" s="112"/>
    </row>
    <row r="15" spans="2:7" x14ac:dyDescent="0.25">
      <c r="B15" s="110"/>
      <c r="C15" s="110"/>
      <c r="D15" s="110"/>
      <c r="E15" s="112"/>
    </row>
    <row r="16" spans="2:7" x14ac:dyDescent="0.25">
      <c r="B16" s="110"/>
      <c r="C16" s="110"/>
      <c r="D16" s="110"/>
      <c r="E16" s="112"/>
    </row>
    <row r="17" spans="2:5" x14ac:dyDescent="0.25">
      <c r="B17" s="110"/>
      <c r="C17" s="110"/>
      <c r="D17" s="110"/>
      <c r="E17" s="112"/>
    </row>
    <row r="18" spans="2:5" x14ac:dyDescent="0.25">
      <c r="B18" s="110"/>
      <c r="C18" s="110"/>
      <c r="D18" s="110"/>
      <c r="E18" s="112"/>
    </row>
    <row r="19" spans="2:5" x14ac:dyDescent="0.25">
      <c r="B19" s="110"/>
      <c r="C19" s="110"/>
      <c r="D19" s="110"/>
      <c r="E19" s="112"/>
    </row>
    <row r="20" spans="2:5" x14ac:dyDescent="0.25">
      <c r="B20" s="110"/>
      <c r="C20" s="110"/>
      <c r="D20" s="110"/>
      <c r="E20" s="112"/>
    </row>
    <row r="21" spans="2:5" x14ac:dyDescent="0.25">
      <c r="B21" s="110"/>
      <c r="C21" s="110"/>
      <c r="D21" s="110"/>
      <c r="E21" s="112"/>
    </row>
    <row r="22" spans="2:5" x14ac:dyDescent="0.25">
      <c r="B22" s="110"/>
      <c r="C22" s="110"/>
      <c r="D22" s="110"/>
      <c r="E22" s="112"/>
    </row>
    <row r="23" spans="2:5" x14ac:dyDescent="0.25">
      <c r="B23" s="110"/>
      <c r="C23" s="110"/>
      <c r="D23" s="110"/>
      <c r="E23" s="112"/>
    </row>
    <row r="24" spans="2:5" x14ac:dyDescent="0.25">
      <c r="B24" s="110"/>
      <c r="C24" s="110"/>
      <c r="D24" s="110"/>
      <c r="E24" s="112"/>
    </row>
    <row r="25" spans="2:5" x14ac:dyDescent="0.25">
      <c r="B25" s="110"/>
      <c r="C25" s="110"/>
      <c r="D25" s="110"/>
      <c r="E25" s="112"/>
    </row>
    <row r="26" spans="2:5" x14ac:dyDescent="0.25">
      <c r="B26" s="110"/>
      <c r="C26" s="110"/>
      <c r="D26" s="110"/>
      <c r="E26" s="112"/>
    </row>
    <row r="27" spans="2:5" x14ac:dyDescent="0.25">
      <c r="B27" s="110"/>
      <c r="C27" s="110"/>
      <c r="D27" s="110"/>
      <c r="E27" s="112"/>
    </row>
    <row r="28" spans="2:5" x14ac:dyDescent="0.25">
      <c r="B28" s="110"/>
      <c r="C28" s="110"/>
      <c r="D28" s="110"/>
      <c r="E28" s="112"/>
    </row>
    <row r="29" spans="2:5" x14ac:dyDescent="0.25">
      <c r="B29" s="110"/>
      <c r="C29" s="110"/>
      <c r="D29" s="110"/>
      <c r="E29" s="112"/>
    </row>
    <row r="30" spans="2:5" x14ac:dyDescent="0.25">
      <c r="B30" s="110"/>
      <c r="C30" s="110"/>
      <c r="D30" s="110"/>
      <c r="E30" s="112"/>
    </row>
    <row r="31" spans="2:5" x14ac:dyDescent="0.25">
      <c r="B31" s="110"/>
      <c r="C31" s="110"/>
      <c r="D31" s="110"/>
      <c r="E31" s="112"/>
    </row>
    <row r="32" spans="2:5" x14ac:dyDescent="0.25">
      <c r="B32" s="110"/>
      <c r="C32" s="110"/>
      <c r="D32" s="110"/>
      <c r="E32" s="112"/>
    </row>
    <row r="33" spans="2:5" x14ac:dyDescent="0.25">
      <c r="B33" s="110"/>
      <c r="C33" s="110"/>
      <c r="D33" s="110"/>
      <c r="E33" s="112"/>
    </row>
    <row r="34" spans="2:5" x14ac:dyDescent="0.25">
      <c r="B34" s="110"/>
      <c r="C34" s="110"/>
      <c r="D34" s="110"/>
      <c r="E34" s="112"/>
    </row>
    <row r="35" spans="2:5" x14ac:dyDescent="0.25">
      <c r="B35" s="110"/>
      <c r="C35" s="110"/>
      <c r="D35" s="110"/>
      <c r="E35" s="112"/>
    </row>
    <row r="36" spans="2:5" x14ac:dyDescent="0.25">
      <c r="B36" s="110"/>
      <c r="C36" s="110"/>
      <c r="D36" s="110"/>
      <c r="E36" s="112"/>
    </row>
    <row r="37" spans="2:5" x14ac:dyDescent="0.25">
      <c r="B37" s="110"/>
      <c r="C37" s="110"/>
      <c r="D37" s="110"/>
      <c r="E37" s="112"/>
    </row>
    <row r="100" spans="1:1" x14ac:dyDescent="0.25">
      <c r="A100" s="98" t="s">
        <v>80</v>
      </c>
    </row>
  </sheetData>
  <sheetProtection algorithmName="SHA-512" hashValue="Ro+QRc4Ytb9sj8XCOWgpXYpzkDF6VvcErlkmqrTHuJltgqf/6KnUERXmydS0OGXwRtKtPvJ4/J0Vf7rPBaNnPA==" saltValue="Rv8IFXCA4cp1GHcIdfXUWg==" spinCount="100000" sheet="1" formatCells="0" formatColumns="0" formatRows="0" insertColumns="0" insertRows="0" insertHyperlinks="0" deleteColumns="0" deleteRows="0" sort="0" autoFilter="0" pivotTables="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Class Information</vt:lpstr>
      <vt:lpstr>Semester 1</vt:lpstr>
      <vt:lpstr>Semester 2</vt:lpstr>
      <vt:lpstr>Assessment Template</vt:lpstr>
      <vt:lpstr>Template Example</vt:lpstr>
      <vt:lpstr>Grade Scheme</vt:lpstr>
      <vt:lpstr>Changelog</vt:lpstr>
    </vt:vector>
  </TitlesOfParts>
  <Manager>D.Tran</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Markbook</dc:title>
  <dc:creator>D.Tran</dc:creator>
  <cp:keywords>Mark, book, sheet</cp:keywords>
  <dc:description>Version 1.2.0</dc:description>
  <cp:lastModifiedBy>Tran, Danny</cp:lastModifiedBy>
  <dcterms:created xsi:type="dcterms:W3CDTF">2019-06-24T12:42:24Z</dcterms:created>
  <dcterms:modified xsi:type="dcterms:W3CDTF">2019-07-09T06:09:13Z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e completed">
    <vt:lpwstr>27/06/2019</vt:lpwstr>
  </property>
  <property fmtid="{D5CDD505-2E9C-101B-9397-08002B2CF9AE}" pid="3" name="Editor">
    <vt:lpwstr>D.Tran</vt:lpwstr>
  </property>
  <property fmtid="{D5CDD505-2E9C-101B-9397-08002B2CF9AE}" pid="4" name="Owner">
    <vt:lpwstr>D.Tran</vt:lpwstr>
  </property>
</Properties>
</file>