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itsi upwork\jitsi-research-report\"/>
    </mc:Choice>
  </mc:AlternateContent>
  <xr:revisionPtr revIDLastSave="0" documentId="13_ncr:1_{568C955B-95CE-499F-99E0-2F45DE1F1D1A}" xr6:coauthVersionLast="45" xr6:coauthVersionMax="45" xr10:uidLastSave="{00000000-0000-0000-0000-000000000000}"/>
  <bookViews>
    <workbookView xWindow="-108" yWindow="-108" windowWidth="23256" windowHeight="12576" xr2:uid="{B25089BA-570A-49BA-BC95-088FF7E025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K4" i="1" l="1"/>
  <c r="K5" i="1"/>
  <c r="K6" i="1"/>
  <c r="K7" i="1"/>
  <c r="K8" i="1"/>
  <c r="K9" i="1"/>
  <c r="K10" i="1"/>
  <c r="K11" i="1"/>
  <c r="K12" i="1"/>
  <c r="K13" i="1"/>
  <c r="K3" i="1"/>
  <c r="C3" i="1"/>
  <c r="C4" i="1"/>
  <c r="G4" i="1" s="1"/>
  <c r="D4" i="1"/>
  <c r="E4" i="1"/>
  <c r="C5" i="1"/>
  <c r="H5" i="1" s="1"/>
  <c r="D5" i="1"/>
  <c r="E5" i="1"/>
  <c r="G5" i="1" s="1"/>
  <c r="C6" i="1"/>
  <c r="D6" i="1"/>
  <c r="E6" i="1"/>
  <c r="G6" i="1" s="1"/>
  <c r="C7" i="1"/>
  <c r="D7" i="1"/>
  <c r="E7" i="1"/>
  <c r="H7" i="1" s="1"/>
  <c r="G7" i="1"/>
  <c r="C8" i="1"/>
  <c r="G8" i="1" s="1"/>
  <c r="D8" i="1"/>
  <c r="E8" i="1"/>
  <c r="H8" i="1"/>
  <c r="C9" i="1"/>
  <c r="D9" i="1"/>
  <c r="E9" i="1"/>
  <c r="G9" i="1" s="1"/>
  <c r="H9" i="1"/>
  <c r="C10" i="1"/>
  <c r="D10" i="1"/>
  <c r="E10" i="1"/>
  <c r="G10" i="1" s="1"/>
  <c r="C11" i="1"/>
  <c r="D11" i="1"/>
  <c r="E11" i="1"/>
  <c r="H11" i="1" s="1"/>
  <c r="G11" i="1"/>
  <c r="C12" i="1"/>
  <c r="G12" i="1" s="1"/>
  <c r="D12" i="1"/>
  <c r="E12" i="1"/>
  <c r="H12" i="1"/>
  <c r="C13" i="1"/>
  <c r="D13" i="1"/>
  <c r="E13" i="1"/>
  <c r="G13" i="1" s="1"/>
  <c r="H13" i="1"/>
  <c r="H3" i="1"/>
  <c r="I3" i="1" s="1"/>
  <c r="J3" i="1" s="1"/>
  <c r="L3" i="1" s="1"/>
  <c r="G3" i="1"/>
  <c r="D3" i="1"/>
  <c r="E3" i="1"/>
  <c r="P3" i="1" l="1"/>
  <c r="M3" i="1"/>
  <c r="I12" i="1"/>
  <c r="J12" i="1" s="1"/>
  <c r="L12" i="1" s="1"/>
  <c r="I9" i="1"/>
  <c r="J9" i="1" s="1"/>
  <c r="L9" i="1" s="1"/>
  <c r="I7" i="1"/>
  <c r="J7" i="1" s="1"/>
  <c r="L7" i="1" s="1"/>
  <c r="I5" i="1"/>
  <c r="J5" i="1" s="1"/>
  <c r="L5" i="1" s="1"/>
  <c r="I13" i="1"/>
  <c r="J13" i="1" s="1"/>
  <c r="L13" i="1" s="1"/>
  <c r="I11" i="1"/>
  <c r="J11" i="1" s="1"/>
  <c r="L11" i="1" s="1"/>
  <c r="I8" i="1"/>
  <c r="J8" i="1" s="1"/>
  <c r="L8" i="1" s="1"/>
  <c r="H4" i="1"/>
  <c r="I4" i="1" s="1"/>
  <c r="J4" i="1" s="1"/>
  <c r="L4" i="1" s="1"/>
  <c r="H10" i="1"/>
  <c r="I10" i="1" s="1"/>
  <c r="J10" i="1" s="1"/>
  <c r="L10" i="1" s="1"/>
  <c r="H6" i="1"/>
  <c r="I6" i="1" s="1"/>
  <c r="J6" i="1" s="1"/>
  <c r="L6" i="1" s="1"/>
  <c r="M13" i="1" l="1"/>
  <c r="P13" i="1"/>
  <c r="M11" i="1"/>
  <c r="P11" i="1"/>
  <c r="P12" i="1"/>
  <c r="M12" i="1"/>
  <c r="M9" i="1"/>
  <c r="P9" i="1"/>
  <c r="M5" i="1"/>
  <c r="P5" i="1"/>
  <c r="P7" i="1"/>
  <c r="M7" i="1"/>
  <c r="M8" i="1"/>
  <c r="P8" i="1"/>
  <c r="P4" i="1"/>
  <c r="M4" i="1"/>
  <c r="P6" i="1"/>
  <c r="M6" i="1"/>
  <c r="M10" i="1"/>
  <c r="P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tc={CD5FD0BD-1A8D-40EE-9E10-8B27E596EF9C}</author>
    <author>tc={45201813-3958-4716-96C3-0FEEFB9C8CDA}</author>
    <author>tc={D0116B45-2598-47A3-A556-AEE3A8A0C091}</author>
    <author>tc={1A6D9FC1-100F-4FCF-9D5A-EB6921CA1E5D}</author>
  </authors>
  <commentList>
    <comment ref="B2" authorId="0" shapeId="0" xr:uid="{CD5FD0BD-1A8D-40EE-9E10-8B27E596EF9C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Sometimes network will send more or less data</t>
      </text>
    </comment>
    <comment ref="C2" authorId="1" shapeId="0" xr:uid="{45201813-3958-4716-96C3-0FEEFB9C8CDA}">
      <text>
        <t>[Threaded comment]
Your version of Excel allows you to read this threaded comment; however, any edits to it will get removed if the file is opened in a newer version of Excel. Learn more: https://go.microsoft.com/fwlink/?linkid=870924
Comment:
    width*height*frame_rate*h.265 video codec</t>
      </text>
    </comment>
    <comment ref="G2" authorId="2" shapeId="0" xr:uid="{D0116B45-2598-47A3-A556-AEE3A8A0C091}">
      <text>
        <t>[Threaded comment]
Your version of Excel allows you to read this threaded comment; however, any edits to it will get removed if the file is opened in a newer version of Excel. Learn more: https://go.microsoft.com/fwlink/?linkid=870924
Comment:
    ((1080p +audio) + (360p +audio) + (180p +audio))*number_of_user*network_fluctuation</t>
      </text>
    </comment>
    <comment ref="H2" authorId="3" shapeId="0" xr:uid="{1A6D9FC1-100F-4FCF-9D5A-EB6921CA1E5D}">
      <text>
        <t>[Threaded comment]
Your version of Excel allows you to read this threaded comment; however, any edits to it will get removed if the file is opened in a newer version of Excel. Learn more: https://go.microsoft.com/fwlink/?linkid=870924
Comment:
    ((1080p +audio) +(number_of_user -1) * (180p +audio)) * number_of_user * network_fluctuation</t>
      </text>
    </comment>
  </commentList>
</comments>
</file>

<file path=xl/sharedStrings.xml><?xml version="1.0" encoding="utf-8"?>
<sst xmlns="http://schemas.openxmlformats.org/spreadsheetml/2006/main" count="30" uniqueCount="25">
  <si>
    <t>Number of user</t>
  </si>
  <si>
    <t>1080p stream</t>
  </si>
  <si>
    <t>Network Fluctuation</t>
  </si>
  <si>
    <t>360p stream</t>
  </si>
  <si>
    <t>180p stream</t>
  </si>
  <si>
    <t>Ingress (Mbit/s)</t>
  </si>
  <si>
    <t>Outgress (Mbit/s)</t>
  </si>
  <si>
    <t>Total (Mbit/s)</t>
  </si>
  <si>
    <t>Total( Gbit/s)</t>
  </si>
  <si>
    <t>Audio stream</t>
  </si>
  <si>
    <t>Targeted total con-current users</t>
  </si>
  <si>
    <t>Total con-current rooms</t>
  </si>
  <si>
    <t>Recommended server:</t>
  </si>
  <si>
    <t>c5n.18xlarge</t>
  </si>
  <si>
    <t>vCPU</t>
  </si>
  <si>
    <t>Memory</t>
  </si>
  <si>
    <t>Network Bandwidth (Gbit/s)</t>
  </si>
  <si>
    <t>Network bandwidth needed (Gbit/s)</t>
  </si>
  <si>
    <t>Recommended server (cost saving, less stable):</t>
  </si>
  <si>
    <t>c5n.2xlarge</t>
  </si>
  <si>
    <t>(Up to 25, will scale down to 12.5 in case of network downgrade )</t>
  </si>
  <si>
    <t>Max instances needed(c5n.18xlarge)</t>
  </si>
  <si>
    <t>Max instances needed(c5n.2xlarge)</t>
  </si>
  <si>
    <t>Price (per month) $</t>
  </si>
  <si>
    <t>Maximum cost (dollars)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</si>
</sst>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2" fillId="0" borderId="1" xfId="0" applyFont="1" applyBorder="1"/>
    <xf numFmtId="43" fontId="2" fillId="0" borderId="1" xfId="1" applyFont="1" applyBorder="1"/>
    <xf numFmtId="0" fontId="0" fillId="0" borderId="1" xfId="0" applyBorder="1"/>
    <xf numFmtId="43" fontId="0" fillId="0" borderId="1" xfId="1" applyFont="1" applyBorder="1"/>
    <xf numFmtId="0" fontId="2" fillId="2" borderId="1" xfId="0" applyFont="1" applyFill="1" applyBorder="1"/>
    <xf numFmtId="43" fontId="2" fillId="2" borderId="1" xfId="1" applyFont="1" applyFill="1" applyBorder="1"/>
    <xf numFmtId="164" fontId="0" fillId="0" borderId="0" xfId="1" applyNumberFormat="1" applyFont="1"/>
    <xf numFmtId="164" fontId="0" fillId="0" borderId="1" xfId="1" applyNumberFormat="1" applyFont="1" applyBorder="1"/>
    <xf numFmtId="165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1" fontId="2" fillId="0" borderId="0" xfId="1" applyNumberFormat="1" applyFont="1"/>
    <xf numFmtId="1" fontId="0" fillId="0" borderId="1" xfId="0" applyNumberFormat="1" applyBorder="1"/>
    <xf numFmtId="166" fontId="2" fillId="0" borderId="1" xfId="0" applyNumberFormat="1" applyFont="1" applyBorder="1"/>
    <xf numFmtId="44" fontId="0" fillId="0" borderId="0" xfId="2" applyFont="1"/>
    <xf numFmtId="44" fontId="2" fillId="0" borderId="1" xfId="0" applyNumberFormat="1" applyFont="1" applyBorder="1"/>
    <xf numFmtId="164" fontId="2" fillId="2" borderId="1" xfId="1" applyNumberFormat="1" applyFont="1" applyFill="1" applyBorder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Nguyen" id="{B3F00A2D-D942-491C-B887-C32694EEB261}" userId="a884a68c6af7bf1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08-04T18:05:44.95" personId="{B3F00A2D-D942-491C-B887-C32694EEB261}" id="{CD5FD0BD-1A8D-40EE-9E10-8B27E596EF9C}">
    <text>Sometimes network will send more or less data</text>
  </threadedComment>
  <threadedComment ref="C2" dT="2020-08-04T18:05:07.78" personId="{B3F00A2D-D942-491C-B887-C32694EEB261}" id="{45201813-3958-4716-96C3-0FEEFB9C8CDA}">
    <text>width*height*frame_rate*h.265 video codec</text>
  </threadedComment>
  <threadedComment ref="G2" dT="2020-08-04T18:07:11.22" personId="{B3F00A2D-D942-491C-B887-C32694EEB261}" id="{D0116B45-2598-47A3-A556-AEE3A8A0C091}">
    <text>((1080p +audio) + (360p +audio) + (180p +audio))*number_of_user*network_fluctuation</text>
  </threadedComment>
  <threadedComment ref="H2" dT="2020-08-04T18:08:21.57" personId="{B3F00A2D-D942-491C-B887-C32694EEB261}" id="{1A6D9FC1-100F-4FCF-9D5A-EB6921CA1E5D}">
    <text>((1080p +audio) +(number_of_user -1) * (180p +audio)) * number_of_user * network_fluctuation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E4BC-BD86-46A4-97C7-9247BBF76A05}">
  <dimension ref="A2:P25"/>
  <sheetViews>
    <sheetView tabSelected="1" topLeftCell="A10" zoomScale="95" zoomScaleNormal="95" workbookViewId="0">
      <selection activeCell="B31" sqref="B31"/>
    </sheetView>
  </sheetViews>
  <sheetFormatPr defaultRowHeight="14.4" x14ac:dyDescent="0.3"/>
  <cols>
    <col min="1" max="1" width="13.77734375" customWidth="1"/>
    <col min="2" max="2" width="23.6640625" customWidth="1"/>
    <col min="3" max="3" width="13.77734375" style="1" bestFit="1" customWidth="1"/>
    <col min="4" max="4" width="12.6640625" style="1" bestFit="1" customWidth="1"/>
    <col min="5" max="5" width="11.33203125" bestFit="1" customWidth="1"/>
    <col min="6" max="6" width="12.21875" bestFit="1" customWidth="1"/>
    <col min="7" max="7" width="14.44140625" style="1" bestFit="1" customWidth="1"/>
    <col min="8" max="8" width="15.88671875" style="1" bestFit="1" customWidth="1"/>
    <col min="9" max="9" width="12.6640625" style="1" bestFit="1" customWidth="1"/>
    <col min="10" max="10" width="12.109375" style="1" bestFit="1" customWidth="1"/>
    <col min="11" max="11" width="21.33203125" customWidth="1"/>
    <col min="12" max="12" width="31.77734375" bestFit="1" customWidth="1"/>
    <col min="13" max="13" width="32.77734375" bestFit="1" customWidth="1"/>
    <col min="14" max="14" width="32.88671875" bestFit="1" customWidth="1"/>
    <col min="15" max="15" width="32.88671875" style="8" bestFit="1" customWidth="1"/>
    <col min="16" max="16" width="22.44140625" bestFit="1" customWidth="1"/>
  </cols>
  <sheetData>
    <row r="2" spans="1:16" x14ac:dyDescent="0.3">
      <c r="A2" s="6" t="s">
        <v>0</v>
      </c>
      <c r="B2" s="6" t="s">
        <v>2</v>
      </c>
      <c r="C2" s="7" t="s">
        <v>1</v>
      </c>
      <c r="D2" s="7" t="s">
        <v>3</v>
      </c>
      <c r="E2" s="6" t="s">
        <v>4</v>
      </c>
      <c r="F2" s="6" t="s">
        <v>9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11</v>
      </c>
      <c r="L2" s="6" t="s">
        <v>17</v>
      </c>
      <c r="M2" s="7" t="s">
        <v>21</v>
      </c>
      <c r="N2" s="7" t="s">
        <v>24</v>
      </c>
      <c r="O2" s="18" t="s">
        <v>22</v>
      </c>
      <c r="P2" s="7" t="s">
        <v>24</v>
      </c>
    </row>
    <row r="3" spans="1:16" x14ac:dyDescent="0.3">
      <c r="A3" s="4">
        <v>10</v>
      </c>
      <c r="B3" s="4">
        <v>1.2</v>
      </c>
      <c r="C3" s="5">
        <f>1920*1080*30*0.08/1000000</f>
        <v>4.9766399999999997</v>
      </c>
      <c r="D3" s="5">
        <f>640*360*30*0.08/1000000</f>
        <v>0.55296000000000001</v>
      </c>
      <c r="E3" s="4">
        <f>320*180*30*0.08/1000000</f>
        <v>0.13824</v>
      </c>
      <c r="F3" s="4">
        <v>6.4000000000000001E-2</v>
      </c>
      <c r="G3" s="5">
        <f>(((E3+F3)+(D3+F3)+(C3+F3))*B3)*A3</f>
        <v>70.318079999999995</v>
      </c>
      <c r="H3" s="5">
        <f>((C3+F3)+(E3+F3)*(A3-1))*A3*B3</f>
        <v>82.329599999999985</v>
      </c>
      <c r="I3" s="5">
        <f>H3+G3</f>
        <v>152.64767999999998</v>
      </c>
      <c r="J3" s="3">
        <f>I3/1000</f>
        <v>0.15264767999999998</v>
      </c>
      <c r="K3" s="9">
        <f t="shared" ref="K3:K13" si="0">$C$15/A3</f>
        <v>10000</v>
      </c>
      <c r="L3" s="2">
        <f>K3*J3</f>
        <v>1526.4767999999999</v>
      </c>
      <c r="M3" s="14">
        <f>L3/$C$19</f>
        <v>15.264767999999998</v>
      </c>
      <c r="N3" s="15">
        <f>M3*$C$20</f>
        <v>50644.836679679996</v>
      </c>
      <c r="O3" s="9">
        <f t="shared" ref="O3:O13" si="1">L3/$C$24</f>
        <v>122.11814399999999</v>
      </c>
      <c r="P3" s="17">
        <f>O3*$C$25</f>
        <v>45017.632604159997</v>
      </c>
    </row>
    <row r="4" spans="1:16" x14ac:dyDescent="0.3">
      <c r="A4" s="4">
        <v>11</v>
      </c>
      <c r="B4" s="4">
        <v>1.2</v>
      </c>
      <c r="C4" s="5">
        <f t="shared" ref="C4:C13" si="2">1920*1080*30*0.08/1000000</f>
        <v>4.9766399999999997</v>
      </c>
      <c r="D4" s="5">
        <f t="shared" ref="D4:D13" si="3">640*360*30*0.08/1000000</f>
        <v>0.55296000000000001</v>
      </c>
      <c r="E4" s="4">
        <f t="shared" ref="E4:E13" si="4">320*180*30*0.08/1000000</f>
        <v>0.13824</v>
      </c>
      <c r="F4" s="4">
        <v>6.4000000000000001E-2</v>
      </c>
      <c r="G4" s="5">
        <f t="shared" ref="G4:G13" si="5">(((E4+F4)+(D4+F4)+(C4+F4))*B4)*A4</f>
        <v>77.349887999999993</v>
      </c>
      <c r="H4" s="5">
        <f t="shared" ref="H4:H13" si="6">((C4+F4)+(E4+F4)*(A4-1))*A4*B4</f>
        <v>93.232127999999989</v>
      </c>
      <c r="I4" s="5">
        <f t="shared" ref="I4:I13" si="7">H4+G4</f>
        <v>170.58201599999998</v>
      </c>
      <c r="J4" s="3">
        <f t="shared" ref="J4:J13" si="8">I4/1000</f>
        <v>0.17058201599999998</v>
      </c>
      <c r="K4" s="9">
        <f t="shared" si="0"/>
        <v>9090.9090909090901</v>
      </c>
      <c r="L4" s="2">
        <f t="shared" ref="L4:L12" si="9">K4*J4</f>
        <v>1550.7455999999997</v>
      </c>
      <c r="M4" s="14">
        <f t="shared" ref="M4:M13" si="10">L4/$C$19</f>
        <v>15.507455999999998</v>
      </c>
      <c r="N4" s="15">
        <f t="shared" ref="N4:N13" si="11">M4*$C$20</f>
        <v>51450.017218559995</v>
      </c>
      <c r="O4" s="9">
        <f t="shared" si="1"/>
        <v>124.05964799999998</v>
      </c>
      <c r="P4" s="17">
        <f t="shared" ref="P4:P13" si="12">O4*$C$25</f>
        <v>45733.348638719988</v>
      </c>
    </row>
    <row r="5" spans="1:16" x14ac:dyDescent="0.3">
      <c r="A5" s="4">
        <v>12</v>
      </c>
      <c r="B5" s="4">
        <v>1.2</v>
      </c>
      <c r="C5" s="5">
        <f t="shared" si="2"/>
        <v>4.9766399999999997</v>
      </c>
      <c r="D5" s="5">
        <f t="shared" si="3"/>
        <v>0.55296000000000001</v>
      </c>
      <c r="E5" s="4">
        <f t="shared" si="4"/>
        <v>0.13824</v>
      </c>
      <c r="F5" s="4">
        <v>6.4000000000000001E-2</v>
      </c>
      <c r="G5" s="5">
        <f t="shared" si="5"/>
        <v>84.381696000000005</v>
      </c>
      <c r="H5" s="5">
        <f t="shared" si="6"/>
        <v>104.62003199999999</v>
      </c>
      <c r="I5" s="5">
        <f t="shared" si="7"/>
        <v>189.00172800000001</v>
      </c>
      <c r="J5" s="3">
        <f t="shared" si="8"/>
        <v>0.18900172800000001</v>
      </c>
      <c r="K5" s="9">
        <f t="shared" si="0"/>
        <v>8333.3333333333339</v>
      </c>
      <c r="L5" s="2">
        <f t="shared" si="9"/>
        <v>1575.0144000000003</v>
      </c>
      <c r="M5" s="14">
        <f t="shared" si="10"/>
        <v>15.750144000000002</v>
      </c>
      <c r="N5" s="15">
        <f t="shared" si="11"/>
        <v>52255.197757440008</v>
      </c>
      <c r="O5" s="9">
        <f t="shared" si="1"/>
        <v>126.00115200000002</v>
      </c>
      <c r="P5" s="17">
        <f t="shared" si="12"/>
        <v>46449.064673280009</v>
      </c>
    </row>
    <row r="6" spans="1:16" x14ac:dyDescent="0.3">
      <c r="A6" s="4">
        <v>13</v>
      </c>
      <c r="B6" s="4">
        <v>1.2</v>
      </c>
      <c r="C6" s="5">
        <f t="shared" si="2"/>
        <v>4.9766399999999997</v>
      </c>
      <c r="D6" s="5">
        <f t="shared" si="3"/>
        <v>0.55296000000000001</v>
      </c>
      <c r="E6" s="4">
        <f t="shared" si="4"/>
        <v>0.13824</v>
      </c>
      <c r="F6" s="4">
        <v>6.4000000000000001E-2</v>
      </c>
      <c r="G6" s="5">
        <f t="shared" si="5"/>
        <v>91.413504000000003</v>
      </c>
      <c r="H6" s="5">
        <f t="shared" si="6"/>
        <v>116.493312</v>
      </c>
      <c r="I6" s="5">
        <f t="shared" si="7"/>
        <v>207.90681599999999</v>
      </c>
      <c r="J6" s="3">
        <f t="shared" si="8"/>
        <v>0.20790681599999999</v>
      </c>
      <c r="K6" s="9">
        <f t="shared" si="0"/>
        <v>7692.3076923076924</v>
      </c>
      <c r="L6" s="2">
        <f t="shared" si="9"/>
        <v>1599.2832000000001</v>
      </c>
      <c r="M6" s="14">
        <f t="shared" si="10"/>
        <v>15.992832</v>
      </c>
      <c r="N6" s="15">
        <f t="shared" si="11"/>
        <v>53060.378296320006</v>
      </c>
      <c r="O6" s="9">
        <f t="shared" si="1"/>
        <v>127.942656</v>
      </c>
      <c r="P6" s="17">
        <f t="shared" si="12"/>
        <v>47164.78070784</v>
      </c>
    </row>
    <row r="7" spans="1:16" x14ac:dyDescent="0.3">
      <c r="A7" s="4">
        <v>14</v>
      </c>
      <c r="B7" s="4">
        <v>1.2</v>
      </c>
      <c r="C7" s="5">
        <f t="shared" si="2"/>
        <v>4.9766399999999997</v>
      </c>
      <c r="D7" s="5">
        <f t="shared" si="3"/>
        <v>0.55296000000000001</v>
      </c>
      <c r="E7" s="4">
        <f t="shared" si="4"/>
        <v>0.13824</v>
      </c>
      <c r="F7" s="4">
        <v>6.4000000000000001E-2</v>
      </c>
      <c r="G7" s="5">
        <f t="shared" si="5"/>
        <v>98.445312000000001</v>
      </c>
      <c r="H7" s="5">
        <f t="shared" si="6"/>
        <v>128.851968</v>
      </c>
      <c r="I7" s="5">
        <f t="shared" si="7"/>
        <v>227.29728</v>
      </c>
      <c r="J7" s="3">
        <f t="shared" si="8"/>
        <v>0.22729727999999999</v>
      </c>
      <c r="K7" s="9">
        <f t="shared" si="0"/>
        <v>7142.8571428571431</v>
      </c>
      <c r="L7" s="2">
        <f t="shared" si="9"/>
        <v>1623.5519999999999</v>
      </c>
      <c r="M7" s="14">
        <f t="shared" si="10"/>
        <v>16.235519999999998</v>
      </c>
      <c r="N7" s="15">
        <f t="shared" si="11"/>
        <v>53865.558835199998</v>
      </c>
      <c r="O7" s="9">
        <f t="shared" si="1"/>
        <v>129.88415999999998</v>
      </c>
      <c r="P7" s="17">
        <f t="shared" si="12"/>
        <v>47880.496742399991</v>
      </c>
    </row>
    <row r="8" spans="1:16" x14ac:dyDescent="0.3">
      <c r="A8" s="4">
        <v>15</v>
      </c>
      <c r="B8" s="4">
        <v>1.2</v>
      </c>
      <c r="C8" s="5">
        <f t="shared" si="2"/>
        <v>4.9766399999999997</v>
      </c>
      <c r="D8" s="5">
        <f t="shared" si="3"/>
        <v>0.55296000000000001</v>
      </c>
      <c r="E8" s="4">
        <f t="shared" si="4"/>
        <v>0.13824</v>
      </c>
      <c r="F8" s="4">
        <v>6.4000000000000001E-2</v>
      </c>
      <c r="G8" s="5">
        <f t="shared" si="5"/>
        <v>105.47712</v>
      </c>
      <c r="H8" s="5">
        <f t="shared" si="6"/>
        <v>141.696</v>
      </c>
      <c r="I8" s="5">
        <f t="shared" si="7"/>
        <v>247.17311999999998</v>
      </c>
      <c r="J8" s="3">
        <f t="shared" si="8"/>
        <v>0.24717312</v>
      </c>
      <c r="K8" s="9">
        <f t="shared" si="0"/>
        <v>6666.666666666667</v>
      </c>
      <c r="L8" s="2">
        <f t="shared" si="9"/>
        <v>1647.8208</v>
      </c>
      <c r="M8" s="14">
        <f t="shared" si="10"/>
        <v>16.478207999999999</v>
      </c>
      <c r="N8" s="15">
        <f t="shared" si="11"/>
        <v>54670.739374079996</v>
      </c>
      <c r="O8" s="9">
        <f t="shared" si="1"/>
        <v>131.82566399999999</v>
      </c>
      <c r="P8" s="17">
        <f t="shared" si="12"/>
        <v>48596.212776959997</v>
      </c>
    </row>
    <row r="9" spans="1:16" x14ac:dyDescent="0.3">
      <c r="A9" s="4">
        <v>16</v>
      </c>
      <c r="B9" s="4">
        <v>1.2</v>
      </c>
      <c r="C9" s="5">
        <f t="shared" si="2"/>
        <v>4.9766399999999997</v>
      </c>
      <c r="D9" s="5">
        <f t="shared" si="3"/>
        <v>0.55296000000000001</v>
      </c>
      <c r="E9" s="4">
        <f t="shared" si="4"/>
        <v>0.13824</v>
      </c>
      <c r="F9" s="4">
        <v>6.4000000000000001E-2</v>
      </c>
      <c r="G9" s="5">
        <f t="shared" si="5"/>
        <v>112.508928</v>
      </c>
      <c r="H9" s="5">
        <f t="shared" si="6"/>
        <v>155.025408</v>
      </c>
      <c r="I9" s="5">
        <f t="shared" si="7"/>
        <v>267.534336</v>
      </c>
      <c r="J9" s="3">
        <f t="shared" si="8"/>
        <v>0.26753433599999998</v>
      </c>
      <c r="K9" s="9">
        <f t="shared" si="0"/>
        <v>6250</v>
      </c>
      <c r="L9" s="2">
        <f t="shared" si="9"/>
        <v>1672.0895999999998</v>
      </c>
      <c r="M9" s="14">
        <f t="shared" si="10"/>
        <v>16.720895999999996</v>
      </c>
      <c r="N9" s="15">
        <f t="shared" si="11"/>
        <v>55475.919912959995</v>
      </c>
      <c r="O9" s="9">
        <f t="shared" si="1"/>
        <v>133.76716799999997</v>
      </c>
      <c r="P9" s="17">
        <f t="shared" si="12"/>
        <v>49311.928811519989</v>
      </c>
    </row>
    <row r="10" spans="1:16" x14ac:dyDescent="0.3">
      <c r="A10" s="4">
        <v>17</v>
      </c>
      <c r="B10" s="4">
        <v>1.2</v>
      </c>
      <c r="C10" s="5">
        <f t="shared" si="2"/>
        <v>4.9766399999999997</v>
      </c>
      <c r="D10" s="5">
        <f t="shared" si="3"/>
        <v>0.55296000000000001</v>
      </c>
      <c r="E10" s="4">
        <f t="shared" si="4"/>
        <v>0.13824</v>
      </c>
      <c r="F10" s="4">
        <v>6.4000000000000001E-2</v>
      </c>
      <c r="G10" s="5">
        <f t="shared" si="5"/>
        <v>119.540736</v>
      </c>
      <c r="H10" s="5">
        <f t="shared" si="6"/>
        <v>168.84019199999997</v>
      </c>
      <c r="I10" s="5">
        <f t="shared" si="7"/>
        <v>288.38092799999998</v>
      </c>
      <c r="J10" s="3">
        <f t="shared" si="8"/>
        <v>0.28838092799999998</v>
      </c>
      <c r="K10" s="9">
        <f t="shared" si="0"/>
        <v>5882.3529411764703</v>
      </c>
      <c r="L10" s="2">
        <f t="shared" si="9"/>
        <v>1696.3583999999998</v>
      </c>
      <c r="M10" s="14">
        <f t="shared" si="10"/>
        <v>16.963583999999997</v>
      </c>
      <c r="N10" s="15">
        <f t="shared" si="11"/>
        <v>56281.100451839993</v>
      </c>
      <c r="O10" s="9">
        <f t="shared" si="1"/>
        <v>135.70867199999998</v>
      </c>
      <c r="P10" s="17">
        <f t="shared" si="12"/>
        <v>50027.644846079987</v>
      </c>
    </row>
    <row r="11" spans="1:16" x14ac:dyDescent="0.3">
      <c r="A11" s="4">
        <v>18</v>
      </c>
      <c r="B11" s="4">
        <v>1.2</v>
      </c>
      <c r="C11" s="5">
        <f t="shared" si="2"/>
        <v>4.9766399999999997</v>
      </c>
      <c r="D11" s="5">
        <f t="shared" si="3"/>
        <v>0.55296000000000001</v>
      </c>
      <c r="E11" s="4">
        <f t="shared" si="4"/>
        <v>0.13824</v>
      </c>
      <c r="F11" s="4">
        <v>6.4000000000000001E-2</v>
      </c>
      <c r="G11" s="5">
        <f t="shared" si="5"/>
        <v>126.57254399999999</v>
      </c>
      <c r="H11" s="5">
        <f t="shared" si="6"/>
        <v>183.14035199999998</v>
      </c>
      <c r="I11" s="5">
        <f t="shared" si="7"/>
        <v>309.712896</v>
      </c>
      <c r="J11" s="3">
        <f t="shared" si="8"/>
        <v>0.30971289600000002</v>
      </c>
      <c r="K11" s="9">
        <f t="shared" si="0"/>
        <v>5555.5555555555557</v>
      </c>
      <c r="L11" s="2">
        <f t="shared" si="9"/>
        <v>1720.6272000000001</v>
      </c>
      <c r="M11" s="14">
        <f t="shared" si="10"/>
        <v>17.206272000000002</v>
      </c>
      <c r="N11" s="15">
        <f t="shared" si="11"/>
        <v>57086.280990720014</v>
      </c>
      <c r="O11" s="9">
        <f t="shared" si="1"/>
        <v>137.65017600000002</v>
      </c>
      <c r="P11" s="17">
        <f t="shared" si="12"/>
        <v>50743.360880640001</v>
      </c>
    </row>
    <row r="12" spans="1:16" x14ac:dyDescent="0.3">
      <c r="A12" s="4">
        <v>19</v>
      </c>
      <c r="B12" s="4">
        <v>1.2</v>
      </c>
      <c r="C12" s="5">
        <f t="shared" si="2"/>
        <v>4.9766399999999997</v>
      </c>
      <c r="D12" s="5">
        <f t="shared" si="3"/>
        <v>0.55296000000000001</v>
      </c>
      <c r="E12" s="4">
        <f t="shared" si="4"/>
        <v>0.13824</v>
      </c>
      <c r="F12" s="4">
        <v>6.4000000000000001E-2</v>
      </c>
      <c r="G12" s="5">
        <f t="shared" si="5"/>
        <v>133.60435200000001</v>
      </c>
      <c r="H12" s="5">
        <f t="shared" si="6"/>
        <v>197.92588799999996</v>
      </c>
      <c r="I12" s="5">
        <f t="shared" si="7"/>
        <v>331.53023999999994</v>
      </c>
      <c r="J12" s="3">
        <f t="shared" si="8"/>
        <v>0.33153023999999992</v>
      </c>
      <c r="K12" s="9">
        <f t="shared" si="0"/>
        <v>5263.1578947368425</v>
      </c>
      <c r="L12" s="2">
        <f t="shared" si="9"/>
        <v>1744.8959999999997</v>
      </c>
      <c r="M12" s="14">
        <f t="shared" si="10"/>
        <v>17.448959999999996</v>
      </c>
      <c r="N12" s="15">
        <f t="shared" si="11"/>
        <v>57891.46152959999</v>
      </c>
      <c r="O12" s="9">
        <f t="shared" si="1"/>
        <v>139.59167999999997</v>
      </c>
      <c r="P12" s="17">
        <f t="shared" si="12"/>
        <v>51459.076915199985</v>
      </c>
    </row>
    <row r="13" spans="1:16" x14ac:dyDescent="0.3">
      <c r="A13" s="4">
        <v>20</v>
      </c>
      <c r="B13" s="4">
        <v>1.2</v>
      </c>
      <c r="C13" s="5">
        <f t="shared" si="2"/>
        <v>4.9766399999999997</v>
      </c>
      <c r="D13" s="5">
        <f t="shared" si="3"/>
        <v>0.55296000000000001</v>
      </c>
      <c r="E13" s="4">
        <f t="shared" si="4"/>
        <v>0.13824</v>
      </c>
      <c r="F13" s="4">
        <v>6.4000000000000001E-2</v>
      </c>
      <c r="G13" s="5">
        <f t="shared" si="5"/>
        <v>140.63615999999999</v>
      </c>
      <c r="H13" s="5">
        <f t="shared" si="6"/>
        <v>213.19680000000002</v>
      </c>
      <c r="I13" s="5">
        <f t="shared" si="7"/>
        <v>353.83296000000001</v>
      </c>
      <c r="J13" s="3">
        <f t="shared" si="8"/>
        <v>0.35383296000000003</v>
      </c>
      <c r="K13" s="9">
        <f t="shared" si="0"/>
        <v>5000</v>
      </c>
      <c r="L13" s="2">
        <f>K13*J13</f>
        <v>1769.1648000000002</v>
      </c>
      <c r="M13" s="14">
        <f t="shared" si="10"/>
        <v>17.691648000000001</v>
      </c>
      <c r="N13" s="15">
        <f t="shared" si="11"/>
        <v>58696.642068480003</v>
      </c>
      <c r="O13" s="9">
        <f t="shared" si="1"/>
        <v>141.53318400000001</v>
      </c>
      <c r="P13" s="17">
        <f t="shared" si="12"/>
        <v>52174.792949759998</v>
      </c>
    </row>
    <row r="15" spans="1:16" ht="45" customHeight="1" x14ac:dyDescent="0.3">
      <c r="A15" s="19" t="s">
        <v>10</v>
      </c>
      <c r="B15" s="19"/>
      <c r="C15" s="11">
        <v>100000</v>
      </c>
    </row>
    <row r="16" spans="1:16" ht="27" customHeight="1" x14ac:dyDescent="0.3">
      <c r="A16" s="20" t="s">
        <v>12</v>
      </c>
      <c r="B16" s="21"/>
      <c r="C16" s="13" t="s">
        <v>13</v>
      </c>
    </row>
    <row r="17" spans="1:4" x14ac:dyDescent="0.3">
      <c r="B17" t="s">
        <v>14</v>
      </c>
      <c r="C17" s="12">
        <v>72</v>
      </c>
    </row>
    <row r="18" spans="1:4" x14ac:dyDescent="0.3">
      <c r="B18" t="s">
        <v>15</v>
      </c>
      <c r="C18" s="12">
        <v>192</v>
      </c>
    </row>
    <row r="19" spans="1:4" x14ac:dyDescent="0.3">
      <c r="B19" t="s">
        <v>16</v>
      </c>
      <c r="C19" s="12">
        <v>100</v>
      </c>
    </row>
    <row r="20" spans="1:4" x14ac:dyDescent="0.3">
      <c r="B20" t="s">
        <v>23</v>
      </c>
      <c r="C20" s="16">
        <v>3317.76</v>
      </c>
    </row>
    <row r="21" spans="1:4" ht="37.799999999999997" customHeight="1" x14ac:dyDescent="0.3">
      <c r="A21" s="22" t="s">
        <v>18</v>
      </c>
      <c r="B21" s="23"/>
      <c r="C21" s="13" t="s">
        <v>19</v>
      </c>
    </row>
    <row r="22" spans="1:4" x14ac:dyDescent="0.3">
      <c r="B22" t="s">
        <v>14</v>
      </c>
      <c r="C22" s="12">
        <v>8</v>
      </c>
    </row>
    <row r="23" spans="1:4" x14ac:dyDescent="0.3">
      <c r="B23" t="s">
        <v>15</v>
      </c>
      <c r="C23" s="12">
        <v>21</v>
      </c>
    </row>
    <row r="24" spans="1:4" x14ac:dyDescent="0.3">
      <c r="B24" t="s">
        <v>16</v>
      </c>
      <c r="C24" s="10">
        <v>12.5</v>
      </c>
      <c r="D24" s="1" t="s">
        <v>20</v>
      </c>
    </row>
    <row r="25" spans="1:4" x14ac:dyDescent="0.3">
      <c r="B25" t="s">
        <v>23</v>
      </c>
      <c r="C25" s="16">
        <v>368.64</v>
      </c>
    </row>
  </sheetData>
  <mergeCells count="3">
    <mergeCell ref="A15:B15"/>
    <mergeCell ref="A16:B16"/>
    <mergeCell ref="A21:B2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Nguyen</dc:creator>
  <cp:lastModifiedBy>Daniel Nguyen</cp:lastModifiedBy>
  <dcterms:created xsi:type="dcterms:W3CDTF">2020-08-04T17:36:15Z</dcterms:created>
  <dcterms:modified xsi:type="dcterms:W3CDTF">2020-08-04T18:47:00Z</dcterms:modified>
</cp:coreProperties>
</file>