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itsi upwork\jitsi-research-report\"/>
    </mc:Choice>
  </mc:AlternateContent>
  <xr:revisionPtr revIDLastSave="0" documentId="13_ncr:1_{21F21FEF-1BF2-40CE-949C-871C98A7089F}" xr6:coauthVersionLast="45" xr6:coauthVersionMax="45" xr10:uidLastSave="{00000000-0000-0000-0000-000000000000}"/>
  <bookViews>
    <workbookView xWindow="-108" yWindow="-108" windowWidth="23256" windowHeight="12576" xr2:uid="{B25089BA-570A-49BA-BC95-088FF7E02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C3" i="1"/>
  <c r="C4" i="1"/>
  <c r="G4" i="1" s="1"/>
  <c r="D4" i="1"/>
  <c r="E4" i="1"/>
  <c r="C5" i="1"/>
  <c r="H5" i="1" s="1"/>
  <c r="D5" i="1"/>
  <c r="E5" i="1"/>
  <c r="G5" i="1" s="1"/>
  <c r="C6" i="1"/>
  <c r="D6" i="1"/>
  <c r="E6" i="1"/>
  <c r="G6" i="1" s="1"/>
  <c r="C7" i="1"/>
  <c r="D7" i="1"/>
  <c r="E7" i="1"/>
  <c r="H7" i="1" s="1"/>
  <c r="G7" i="1"/>
  <c r="C8" i="1"/>
  <c r="G8" i="1" s="1"/>
  <c r="D8" i="1"/>
  <c r="E8" i="1"/>
  <c r="H8" i="1"/>
  <c r="C9" i="1"/>
  <c r="D9" i="1"/>
  <c r="E9" i="1"/>
  <c r="G9" i="1" s="1"/>
  <c r="H9" i="1"/>
  <c r="C10" i="1"/>
  <c r="D10" i="1"/>
  <c r="E10" i="1"/>
  <c r="G10" i="1" s="1"/>
  <c r="C11" i="1"/>
  <c r="D11" i="1"/>
  <c r="E11" i="1"/>
  <c r="H11" i="1" s="1"/>
  <c r="G11" i="1"/>
  <c r="C12" i="1"/>
  <c r="G12" i="1" s="1"/>
  <c r="D12" i="1"/>
  <c r="E12" i="1"/>
  <c r="H12" i="1"/>
  <c r="C13" i="1"/>
  <c r="D13" i="1"/>
  <c r="E13" i="1"/>
  <c r="G13" i="1" s="1"/>
  <c r="H13" i="1"/>
  <c r="H3" i="1"/>
  <c r="I3" i="1" s="1"/>
  <c r="J3" i="1" s="1"/>
  <c r="L3" i="1" s="1"/>
  <c r="G3" i="1"/>
  <c r="D3" i="1"/>
  <c r="E3" i="1"/>
  <c r="L4" i="1" l="1"/>
  <c r="L7" i="1"/>
  <c r="L8" i="1"/>
  <c r="O3" i="1"/>
  <c r="P3" i="1" s="1"/>
  <c r="M3" i="1"/>
  <c r="N3" i="1" s="1"/>
  <c r="I12" i="1"/>
  <c r="J12" i="1" s="1"/>
  <c r="L12" i="1" s="1"/>
  <c r="I9" i="1"/>
  <c r="J9" i="1" s="1"/>
  <c r="L9" i="1" s="1"/>
  <c r="I7" i="1"/>
  <c r="J7" i="1" s="1"/>
  <c r="I5" i="1"/>
  <c r="J5" i="1" s="1"/>
  <c r="L5" i="1" s="1"/>
  <c r="I13" i="1"/>
  <c r="J13" i="1" s="1"/>
  <c r="L13" i="1" s="1"/>
  <c r="I11" i="1"/>
  <c r="J11" i="1" s="1"/>
  <c r="L11" i="1" s="1"/>
  <c r="I8" i="1"/>
  <c r="J8" i="1" s="1"/>
  <c r="H4" i="1"/>
  <c r="I4" i="1" s="1"/>
  <c r="J4" i="1" s="1"/>
  <c r="H10" i="1"/>
  <c r="I10" i="1" s="1"/>
  <c r="J10" i="1" s="1"/>
  <c r="L10" i="1" s="1"/>
  <c r="H6" i="1"/>
  <c r="I6" i="1" s="1"/>
  <c r="J6" i="1" s="1"/>
  <c r="L6" i="1" s="1"/>
  <c r="M13" i="1" l="1"/>
  <c r="N13" i="1" s="1"/>
  <c r="O13" i="1"/>
  <c r="P13" i="1" s="1"/>
  <c r="M11" i="1"/>
  <c r="N11" i="1" s="1"/>
  <c r="O11" i="1"/>
  <c r="P11" i="1" s="1"/>
  <c r="O12" i="1"/>
  <c r="P12" i="1" s="1"/>
  <c r="M12" i="1"/>
  <c r="N12" i="1" s="1"/>
  <c r="M9" i="1"/>
  <c r="N9" i="1" s="1"/>
  <c r="O9" i="1"/>
  <c r="P9" i="1" s="1"/>
  <c r="M5" i="1"/>
  <c r="N5" i="1" s="1"/>
  <c r="O5" i="1"/>
  <c r="P5" i="1" s="1"/>
  <c r="O7" i="1"/>
  <c r="P7" i="1" s="1"/>
  <c r="M7" i="1"/>
  <c r="N7" i="1" s="1"/>
  <c r="M8" i="1"/>
  <c r="N8" i="1" s="1"/>
  <c r="O8" i="1"/>
  <c r="P8" i="1" s="1"/>
  <c r="O4" i="1"/>
  <c r="P4" i="1" s="1"/>
  <c r="M4" i="1"/>
  <c r="N4" i="1" s="1"/>
  <c r="O6" i="1"/>
  <c r="P6" i="1" s="1"/>
  <c r="M6" i="1"/>
  <c r="N6" i="1" s="1"/>
  <c r="M10" i="1"/>
  <c r="N10" i="1" s="1"/>
  <c r="O10" i="1"/>
  <c r="P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tc={CD5FD0BD-1A8D-40EE-9E10-8B27E596EF9C}</author>
    <author>tc={45201813-3958-4716-96C3-0FEEFB9C8CDA}</author>
    <author>tc={D0116B45-2598-47A3-A556-AEE3A8A0C091}</author>
    <author>tc={1A6D9FC1-100F-4FCF-9D5A-EB6921CA1E5D}</author>
  </authors>
  <commentList>
    <comment ref="B2" authorId="0" shapeId="0" xr:uid="{CD5FD0BD-1A8D-40EE-9E10-8B27E596EF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Sometimes network will send more or less data</t>
      </text>
    </comment>
    <comment ref="C2" authorId="1" shapeId="0" xr:uid="{45201813-3958-4716-96C3-0FEEFB9C8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width*height*frame_rate*h.265 video codec</t>
      </text>
    </comment>
    <comment ref="G2" authorId="2" shapeId="0" xr:uid="{D0116B45-2598-47A3-A556-AEE3A8A0C091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 (360p +audio) + (180p +audio))*number_of_user*network_fluctuation</t>
      </text>
    </comment>
    <comment ref="H2" authorId="3" shapeId="0" xr:uid="{1A6D9FC1-100F-4FCF-9D5A-EB6921CA1E5D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+(number_of_user -1) * (180p +audio)) * number_of_user * network_fluctuation</t>
      </text>
    </comment>
  </commentList>
</comments>
</file>

<file path=xl/sharedStrings.xml><?xml version="1.0" encoding="utf-8"?>
<sst xmlns="http://schemas.openxmlformats.org/spreadsheetml/2006/main" count="30" uniqueCount="25">
  <si>
    <t>Number of user</t>
  </si>
  <si>
    <t>1080p stream</t>
  </si>
  <si>
    <t>Network Fluctuation</t>
  </si>
  <si>
    <t>360p stream</t>
  </si>
  <si>
    <t>180p stream</t>
  </si>
  <si>
    <t>Ingress (Mbit/s)</t>
  </si>
  <si>
    <t>Outgress (Mbit/s)</t>
  </si>
  <si>
    <t>Total (Mbit/s)</t>
  </si>
  <si>
    <t>Total( Gbit/s)</t>
  </si>
  <si>
    <t>Audio stream</t>
  </si>
  <si>
    <t>Targeted total con-current users</t>
  </si>
  <si>
    <t>Total con-current rooms</t>
  </si>
  <si>
    <t>Recommended server:</t>
  </si>
  <si>
    <t>c5n.18xlarge</t>
  </si>
  <si>
    <t>vCPU</t>
  </si>
  <si>
    <t>Memory</t>
  </si>
  <si>
    <t>Network Bandwidth (Gbit/s)</t>
  </si>
  <si>
    <t>Network bandwidth needed (Gbit/s)</t>
  </si>
  <si>
    <t>Recommended server (cost saving, less stable):</t>
  </si>
  <si>
    <t>c5n.2xlarge</t>
  </si>
  <si>
    <t>(Up to 25, will scale down to 12.5 in case of network downgrade )</t>
  </si>
  <si>
    <t>Max instances needed(c5n.18xlarge)</t>
  </si>
  <si>
    <t>Max instances needed(c5n.2xlarge)</t>
  </si>
  <si>
    <t>Price (per month) $</t>
  </si>
  <si>
    <t>Maximum cost 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</si>
</sst>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0.0"/>
    <numFmt numFmtId="171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1" applyFont="1" applyFill="1" applyBorder="1"/>
    <xf numFmtId="167" fontId="0" fillId="0" borderId="0" xfId="1" applyNumberFormat="1" applyFont="1"/>
    <xf numFmtId="167" fontId="0" fillId="0" borderId="1" xfId="1" applyNumberFormat="1" applyFont="1" applyBorder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2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1" xfId="0" applyNumberFormat="1" applyBorder="1"/>
    <xf numFmtId="171" fontId="2" fillId="0" borderId="1" xfId="0" applyNumberFormat="1" applyFont="1" applyBorder="1"/>
    <xf numFmtId="44" fontId="0" fillId="0" borderId="0" xfId="2" applyFont="1"/>
    <xf numFmtId="44" fontId="2" fillId="0" borderId="1" xfId="0" applyNumberFormat="1" applyFont="1" applyBorder="1"/>
    <xf numFmtId="167" fontId="2" fillId="2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Nguyen" id="{B3F00A2D-D942-491C-B887-C32694EEB261}" userId="a884a68c6af7bf1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8-04T18:05:44.95" personId="{B3F00A2D-D942-491C-B887-C32694EEB261}" id="{CD5FD0BD-1A8D-40EE-9E10-8B27E596EF9C}">
    <text>Sometimes network will send more or less data</text>
  </threadedComment>
  <threadedComment ref="C2" dT="2020-08-04T18:05:07.78" personId="{B3F00A2D-D942-491C-B887-C32694EEB261}" id="{45201813-3958-4716-96C3-0FEEFB9C8CDA}">
    <text>width*height*frame_rate*h.265 video codec</text>
  </threadedComment>
  <threadedComment ref="G2" dT="2020-08-04T18:07:11.22" personId="{B3F00A2D-D942-491C-B887-C32694EEB261}" id="{D0116B45-2598-47A3-A556-AEE3A8A0C091}">
    <text>((1080p +audio) + (360p +audio) + (180p +audio))*number_of_user*network_fluctuation</text>
  </threadedComment>
  <threadedComment ref="H2" dT="2020-08-04T18:08:21.57" personId="{B3F00A2D-D942-491C-B887-C32694EEB261}" id="{1A6D9FC1-100F-4FCF-9D5A-EB6921CA1E5D}">
    <text>((1080p +audio) +(number_of_user -1) * (180p +audio)) * number_of_user * network_fluctuation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E4BC-BD86-46A4-97C7-9247BBF76A05}">
  <dimension ref="A2:P25"/>
  <sheetViews>
    <sheetView tabSelected="1" topLeftCell="H1" zoomScale="95" zoomScaleNormal="95" workbookViewId="0">
      <selection activeCell="O9" sqref="O9"/>
    </sheetView>
  </sheetViews>
  <sheetFormatPr defaultRowHeight="14.4" x14ac:dyDescent="0.3"/>
  <cols>
    <col min="1" max="1" width="13.77734375" customWidth="1"/>
    <col min="2" max="2" width="23.6640625" customWidth="1"/>
    <col min="3" max="3" width="13.77734375" style="1" bestFit="1" customWidth="1"/>
    <col min="4" max="4" width="12.6640625" style="1" bestFit="1" customWidth="1"/>
    <col min="5" max="5" width="11.33203125" bestFit="1" customWidth="1"/>
    <col min="6" max="6" width="12.21875" bestFit="1" customWidth="1"/>
    <col min="7" max="7" width="14.44140625" style="1" bestFit="1" customWidth="1"/>
    <col min="8" max="8" width="15.88671875" style="1" bestFit="1" customWidth="1"/>
    <col min="9" max="9" width="12.6640625" style="1" bestFit="1" customWidth="1"/>
    <col min="10" max="10" width="12.109375" style="1" bestFit="1" customWidth="1"/>
    <col min="11" max="11" width="21.33203125" customWidth="1"/>
    <col min="12" max="12" width="31.77734375" bestFit="1" customWidth="1"/>
    <col min="13" max="13" width="32.77734375" bestFit="1" customWidth="1"/>
    <col min="14" max="14" width="32.88671875" bestFit="1" customWidth="1"/>
    <col min="15" max="15" width="32.88671875" style="8" bestFit="1" customWidth="1"/>
    <col min="16" max="16" width="22.44140625" bestFit="1" customWidth="1"/>
  </cols>
  <sheetData>
    <row r="2" spans="1:16" x14ac:dyDescent="0.3">
      <c r="A2" s="6" t="s">
        <v>0</v>
      </c>
      <c r="B2" s="6" t="s">
        <v>2</v>
      </c>
      <c r="C2" s="7" t="s">
        <v>1</v>
      </c>
      <c r="D2" s="7" t="s">
        <v>3</v>
      </c>
      <c r="E2" s="6" t="s">
        <v>4</v>
      </c>
      <c r="F2" s="6" t="s">
        <v>9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</v>
      </c>
      <c r="L2" s="6" t="s">
        <v>17</v>
      </c>
      <c r="M2" s="7" t="s">
        <v>21</v>
      </c>
      <c r="N2" s="7" t="s">
        <v>24</v>
      </c>
      <c r="O2" s="23" t="s">
        <v>22</v>
      </c>
      <c r="P2" s="7" t="s">
        <v>24</v>
      </c>
    </row>
    <row r="3" spans="1:16" x14ac:dyDescent="0.3">
      <c r="A3" s="4">
        <v>10</v>
      </c>
      <c r="B3" s="4">
        <v>1.2</v>
      </c>
      <c r="C3" s="5">
        <f>1920*1080*30*0.08/1000000</f>
        <v>4.9766399999999997</v>
      </c>
      <c r="D3" s="5">
        <f>640*360*30*0.08/1000000</f>
        <v>0.55296000000000001</v>
      </c>
      <c r="E3" s="4">
        <f>320*180*30*0.08/1000000</f>
        <v>0.13824</v>
      </c>
      <c r="F3" s="4">
        <v>6.4000000000000001E-2</v>
      </c>
      <c r="G3" s="5">
        <f>(((E3+F3)+(D3+F3)+(C3+F3))*B3)*A3</f>
        <v>70.318079999999995</v>
      </c>
      <c r="H3" s="5">
        <f>((C3+F3)+(E3+F3)*(A3-1))*A3*B3</f>
        <v>82.329599999999985</v>
      </c>
      <c r="I3" s="5">
        <f>H3+G3</f>
        <v>152.64767999999998</v>
      </c>
      <c r="J3" s="3">
        <f>I3/1000</f>
        <v>0.15264767999999998</v>
      </c>
      <c r="K3" s="9">
        <f>$C$15/A3</f>
        <v>10000</v>
      </c>
      <c r="L3" s="2">
        <f>K3*J3</f>
        <v>1526.4767999999999</v>
      </c>
      <c r="M3" s="19">
        <f>L3/$C$19</f>
        <v>15.264767999999998</v>
      </c>
      <c r="N3" s="20">
        <f>M3*$C$20</f>
        <v>50644.836679679996</v>
      </c>
      <c r="O3" s="9">
        <f>L3/$C$24</f>
        <v>122.11814399999999</v>
      </c>
      <c r="P3" s="22">
        <f>O3*$C$25</f>
        <v>45017.632604159997</v>
      </c>
    </row>
    <row r="4" spans="1:16" x14ac:dyDescent="0.3">
      <c r="A4" s="4">
        <v>11</v>
      </c>
      <c r="B4" s="4">
        <v>1.2</v>
      </c>
      <c r="C4" s="5">
        <f t="shared" ref="C4:C13" si="0">1920*1080*30*0.08/1000000</f>
        <v>4.9766399999999997</v>
      </c>
      <c r="D4" s="5">
        <f t="shared" ref="D4:D13" si="1">640*360*30*0.08/1000000</f>
        <v>0.55296000000000001</v>
      </c>
      <c r="E4" s="4">
        <f t="shared" ref="E4:E13" si="2">320*180*30*0.08/1000000</f>
        <v>0.13824</v>
      </c>
      <c r="F4" s="4">
        <v>1.0640000000000001</v>
      </c>
      <c r="G4" s="5">
        <f t="shared" ref="G4:G13" si="3">(((E4+F4)+(D4+F4)+(C4+F4))*B4)*A4</f>
        <v>116.94988799999999</v>
      </c>
      <c r="H4" s="5">
        <f t="shared" ref="H4:H13" si="4">((C4+F4)+(E4+F4)*(A4-1))*A4*B4</f>
        <v>238.43212800000001</v>
      </c>
      <c r="I4" s="5">
        <f t="shared" ref="I4:I13" si="5">H4+G4</f>
        <v>355.38201600000002</v>
      </c>
      <c r="J4" s="3">
        <f t="shared" ref="J4:J13" si="6">I4/1000</f>
        <v>0.35538201600000002</v>
      </c>
      <c r="K4" s="9">
        <f>$C$15/A4</f>
        <v>9090.9090909090901</v>
      </c>
      <c r="L4" s="2">
        <f t="shared" ref="L4:L13" si="7">K4*J4</f>
        <v>3230.7455999999997</v>
      </c>
      <c r="M4" s="19">
        <f t="shared" ref="M4:M13" si="8">L4/$C$19</f>
        <v>32.307455999999995</v>
      </c>
      <c r="N4" s="20">
        <f t="shared" ref="N4:N13" si="9">M4*$C$20</f>
        <v>107188.38521856</v>
      </c>
      <c r="O4" s="9">
        <f>L4/$C$24</f>
        <v>258.45964799999996</v>
      </c>
      <c r="P4" s="22">
        <f t="shared" ref="P4:P13" si="10">O4*$C$25</f>
        <v>95278.564638719981</v>
      </c>
    </row>
    <row r="5" spans="1:16" x14ac:dyDescent="0.3">
      <c r="A5" s="4">
        <v>12</v>
      </c>
      <c r="B5" s="4">
        <v>1.2</v>
      </c>
      <c r="C5" s="5">
        <f t="shared" si="0"/>
        <v>4.9766399999999997</v>
      </c>
      <c r="D5" s="5">
        <f t="shared" si="1"/>
        <v>0.55296000000000001</v>
      </c>
      <c r="E5" s="4">
        <f t="shared" si="2"/>
        <v>0.13824</v>
      </c>
      <c r="F5" s="4">
        <v>2.0640000000000001</v>
      </c>
      <c r="G5" s="5">
        <f t="shared" si="3"/>
        <v>170.78169599999998</v>
      </c>
      <c r="H5" s="5">
        <f t="shared" si="4"/>
        <v>450.220032</v>
      </c>
      <c r="I5" s="5">
        <f t="shared" si="5"/>
        <v>621.00172799999996</v>
      </c>
      <c r="J5" s="3">
        <f t="shared" si="6"/>
        <v>0.62100172799999998</v>
      </c>
      <c r="K5" s="9">
        <f>$C$15/A5</f>
        <v>8333.3333333333339</v>
      </c>
      <c r="L5" s="2">
        <f t="shared" si="7"/>
        <v>5175.0144</v>
      </c>
      <c r="M5" s="19">
        <f t="shared" si="8"/>
        <v>51.750143999999999</v>
      </c>
      <c r="N5" s="20">
        <f t="shared" si="9"/>
        <v>171694.55775743999</v>
      </c>
      <c r="O5" s="9">
        <f>L5/$C$24</f>
        <v>414.00115199999999</v>
      </c>
      <c r="P5" s="22">
        <f t="shared" si="10"/>
        <v>152617.38467328</v>
      </c>
    </row>
    <row r="6" spans="1:16" x14ac:dyDescent="0.3">
      <c r="A6" s="4">
        <v>13</v>
      </c>
      <c r="B6" s="4">
        <v>1.2</v>
      </c>
      <c r="C6" s="5">
        <f t="shared" si="0"/>
        <v>4.9766399999999997</v>
      </c>
      <c r="D6" s="5">
        <f t="shared" si="1"/>
        <v>0.55296000000000001</v>
      </c>
      <c r="E6" s="4">
        <f t="shared" si="2"/>
        <v>0.13824</v>
      </c>
      <c r="F6" s="4">
        <v>3.0640000000000001</v>
      </c>
      <c r="G6" s="5">
        <f t="shared" si="3"/>
        <v>231.81350399999999</v>
      </c>
      <c r="H6" s="5">
        <f t="shared" si="4"/>
        <v>724.89331200000015</v>
      </c>
      <c r="I6" s="5">
        <f t="shared" si="5"/>
        <v>956.70681600000012</v>
      </c>
      <c r="J6" s="3">
        <f t="shared" si="6"/>
        <v>0.95670681600000007</v>
      </c>
      <c r="K6" s="9">
        <f>$C$15/A6</f>
        <v>7692.3076923076924</v>
      </c>
      <c r="L6" s="2">
        <f t="shared" si="7"/>
        <v>7359.2832000000008</v>
      </c>
      <c r="M6" s="19">
        <f t="shared" si="8"/>
        <v>73.592832000000001</v>
      </c>
      <c r="N6" s="20">
        <f t="shared" si="9"/>
        <v>244163.35429632003</v>
      </c>
      <c r="O6" s="9">
        <f>L6/$C$24</f>
        <v>588.74265600000001</v>
      </c>
      <c r="P6" s="22">
        <f t="shared" si="10"/>
        <v>217034.09270784</v>
      </c>
    </row>
    <row r="7" spans="1:16" x14ac:dyDescent="0.3">
      <c r="A7" s="4">
        <v>14</v>
      </c>
      <c r="B7" s="4">
        <v>1.2</v>
      </c>
      <c r="C7" s="5">
        <f t="shared" si="0"/>
        <v>4.9766399999999997</v>
      </c>
      <c r="D7" s="5">
        <f t="shared" si="1"/>
        <v>0.55296000000000001</v>
      </c>
      <c r="E7" s="4">
        <f t="shared" si="2"/>
        <v>0.13824</v>
      </c>
      <c r="F7" s="4">
        <v>4.0640000000000001</v>
      </c>
      <c r="G7" s="5">
        <f t="shared" si="3"/>
        <v>300.04531199999997</v>
      </c>
      <c r="H7" s="5">
        <f t="shared" si="4"/>
        <v>1069.6519679999999</v>
      </c>
      <c r="I7" s="5">
        <f t="shared" si="5"/>
        <v>1369.6972799999999</v>
      </c>
      <c r="J7" s="3">
        <f t="shared" si="6"/>
        <v>1.3696972799999998</v>
      </c>
      <c r="K7" s="9">
        <f>$C$15/A7</f>
        <v>7142.8571428571431</v>
      </c>
      <c r="L7" s="2">
        <f t="shared" si="7"/>
        <v>9783.5519999999997</v>
      </c>
      <c r="M7" s="19">
        <f t="shared" si="8"/>
        <v>97.835520000000002</v>
      </c>
      <c r="N7" s="20">
        <f t="shared" si="9"/>
        <v>324594.77483520005</v>
      </c>
      <c r="O7" s="9">
        <f>L7/$C$24</f>
        <v>782.68416000000002</v>
      </c>
      <c r="P7" s="22">
        <f t="shared" si="10"/>
        <v>288528.68874239997</v>
      </c>
    </row>
    <row r="8" spans="1:16" x14ac:dyDescent="0.3">
      <c r="A8" s="4">
        <v>15</v>
      </c>
      <c r="B8" s="4">
        <v>1.2</v>
      </c>
      <c r="C8" s="5">
        <f t="shared" si="0"/>
        <v>4.9766399999999997</v>
      </c>
      <c r="D8" s="5">
        <f t="shared" si="1"/>
        <v>0.55296000000000001</v>
      </c>
      <c r="E8" s="4">
        <f t="shared" si="2"/>
        <v>0.13824</v>
      </c>
      <c r="F8" s="4">
        <v>5.0640000000000001</v>
      </c>
      <c r="G8" s="5">
        <f t="shared" si="3"/>
        <v>375.47711999999996</v>
      </c>
      <c r="H8" s="5">
        <f t="shared" si="4"/>
        <v>1491.6959999999997</v>
      </c>
      <c r="I8" s="5">
        <f t="shared" si="5"/>
        <v>1867.1731199999997</v>
      </c>
      <c r="J8" s="3">
        <f t="shared" si="6"/>
        <v>1.8671731199999997</v>
      </c>
      <c r="K8" s="9">
        <f>$C$15/A8</f>
        <v>6666.666666666667</v>
      </c>
      <c r="L8" s="2">
        <f t="shared" si="7"/>
        <v>12447.820799999998</v>
      </c>
      <c r="M8" s="19">
        <f t="shared" si="8"/>
        <v>124.47820799999998</v>
      </c>
      <c r="N8" s="20">
        <f t="shared" si="9"/>
        <v>412988.81937407999</v>
      </c>
      <c r="O8" s="9">
        <f>L8/$C$24</f>
        <v>995.82566399999985</v>
      </c>
      <c r="P8" s="22">
        <f t="shared" si="10"/>
        <v>367101.17277695995</v>
      </c>
    </row>
    <row r="9" spans="1:16" x14ac:dyDescent="0.3">
      <c r="A9" s="4">
        <v>16</v>
      </c>
      <c r="B9" s="4">
        <v>1.2</v>
      </c>
      <c r="C9" s="5">
        <f t="shared" si="0"/>
        <v>4.9766399999999997</v>
      </c>
      <c r="D9" s="5">
        <f t="shared" si="1"/>
        <v>0.55296000000000001</v>
      </c>
      <c r="E9" s="4">
        <f t="shared" si="2"/>
        <v>0.13824</v>
      </c>
      <c r="F9" s="4">
        <v>6.0640000000000001</v>
      </c>
      <c r="G9" s="5">
        <f t="shared" si="3"/>
        <v>458.10892799999993</v>
      </c>
      <c r="H9" s="5">
        <f t="shared" si="4"/>
        <v>1998.2254079999998</v>
      </c>
      <c r="I9" s="5">
        <f t="shared" si="5"/>
        <v>2456.3343359999999</v>
      </c>
      <c r="J9" s="3">
        <f t="shared" si="6"/>
        <v>2.4563343359999998</v>
      </c>
      <c r="K9" s="9">
        <f>$C$15/A9</f>
        <v>6250</v>
      </c>
      <c r="L9" s="2">
        <f t="shared" si="7"/>
        <v>15352.089599999999</v>
      </c>
      <c r="M9" s="19">
        <f t="shared" si="8"/>
        <v>153.52089599999999</v>
      </c>
      <c r="N9" s="20">
        <f t="shared" si="9"/>
        <v>509345.48791296</v>
      </c>
      <c r="O9" s="9">
        <f>L9/$C$24</f>
        <v>1228.1671679999999</v>
      </c>
      <c r="P9" s="22">
        <f t="shared" si="10"/>
        <v>452751.54481151997</v>
      </c>
    </row>
    <row r="10" spans="1:16" x14ac:dyDescent="0.3">
      <c r="A10" s="4">
        <v>17</v>
      </c>
      <c r="B10" s="4">
        <v>1.2</v>
      </c>
      <c r="C10" s="5">
        <f t="shared" si="0"/>
        <v>4.9766399999999997</v>
      </c>
      <c r="D10" s="5">
        <f t="shared" si="1"/>
        <v>0.55296000000000001</v>
      </c>
      <c r="E10" s="4">
        <f t="shared" si="2"/>
        <v>0.13824</v>
      </c>
      <c r="F10" s="4">
        <v>7.0640000000000001</v>
      </c>
      <c r="G10" s="5">
        <f t="shared" si="3"/>
        <v>547.9407359999999</v>
      </c>
      <c r="H10" s="5">
        <f t="shared" si="4"/>
        <v>2596.4401919999996</v>
      </c>
      <c r="I10" s="5">
        <f t="shared" si="5"/>
        <v>3144.3809279999996</v>
      </c>
      <c r="J10" s="3">
        <f t="shared" si="6"/>
        <v>3.1443809279999995</v>
      </c>
      <c r="K10" s="9">
        <f>$C$15/A10</f>
        <v>5882.3529411764703</v>
      </c>
      <c r="L10" s="2">
        <f t="shared" si="7"/>
        <v>18496.358399999997</v>
      </c>
      <c r="M10" s="19">
        <f t="shared" si="8"/>
        <v>184.96358399999997</v>
      </c>
      <c r="N10" s="20">
        <f t="shared" si="9"/>
        <v>613664.78045183991</v>
      </c>
      <c r="O10" s="9">
        <f>L10/$C$24</f>
        <v>1479.7086719999998</v>
      </c>
      <c r="P10" s="22">
        <f t="shared" si="10"/>
        <v>545479.8048460799</v>
      </c>
    </row>
    <row r="11" spans="1:16" x14ac:dyDescent="0.3">
      <c r="A11" s="4">
        <v>18</v>
      </c>
      <c r="B11" s="4">
        <v>1.2</v>
      </c>
      <c r="C11" s="5">
        <f t="shared" si="0"/>
        <v>4.9766399999999997</v>
      </c>
      <c r="D11" s="5">
        <f t="shared" si="1"/>
        <v>0.55296000000000001</v>
      </c>
      <c r="E11" s="4">
        <f t="shared" si="2"/>
        <v>0.13824</v>
      </c>
      <c r="F11" s="4">
        <v>8.0640000000000001</v>
      </c>
      <c r="G11" s="5">
        <f t="shared" si="3"/>
        <v>644.97254400000008</v>
      </c>
      <c r="H11" s="5">
        <f t="shared" si="4"/>
        <v>3293.5403519999995</v>
      </c>
      <c r="I11" s="5">
        <f t="shared" si="5"/>
        <v>3938.5128959999997</v>
      </c>
      <c r="J11" s="3">
        <f t="shared" si="6"/>
        <v>3.9385128959999998</v>
      </c>
      <c r="K11" s="9">
        <f>$C$15/A11</f>
        <v>5555.5555555555557</v>
      </c>
      <c r="L11" s="2">
        <f t="shared" si="7"/>
        <v>21880.627199999999</v>
      </c>
      <c r="M11" s="19">
        <f t="shared" si="8"/>
        <v>218.80627199999998</v>
      </c>
      <c r="N11" s="20">
        <f t="shared" si="9"/>
        <v>725946.69699072</v>
      </c>
      <c r="O11" s="9">
        <f>L11/$C$24</f>
        <v>1750.4501759999998</v>
      </c>
      <c r="P11" s="22">
        <f t="shared" si="10"/>
        <v>645285.95288063993</v>
      </c>
    </row>
    <row r="12" spans="1:16" x14ac:dyDescent="0.3">
      <c r="A12" s="4">
        <v>19</v>
      </c>
      <c r="B12" s="4">
        <v>1.2</v>
      </c>
      <c r="C12" s="5">
        <f t="shared" si="0"/>
        <v>4.9766399999999997</v>
      </c>
      <c r="D12" s="5">
        <f t="shared" si="1"/>
        <v>0.55296000000000001</v>
      </c>
      <c r="E12" s="4">
        <f t="shared" si="2"/>
        <v>0.13824</v>
      </c>
      <c r="F12" s="4">
        <v>9.0640000000000001</v>
      </c>
      <c r="G12" s="5">
        <f t="shared" si="3"/>
        <v>749.20435200000009</v>
      </c>
      <c r="H12" s="5">
        <f t="shared" si="4"/>
        <v>4096.7258879999999</v>
      </c>
      <c r="I12" s="5">
        <f t="shared" si="5"/>
        <v>4845.9302399999997</v>
      </c>
      <c r="J12" s="3">
        <f t="shared" si="6"/>
        <v>4.8459302399999995</v>
      </c>
      <c r="K12" s="9">
        <f>$C$15/A12</f>
        <v>5263.1578947368425</v>
      </c>
      <c r="L12" s="2">
        <f t="shared" si="7"/>
        <v>25504.896000000001</v>
      </c>
      <c r="M12" s="19">
        <f t="shared" si="8"/>
        <v>255.04895999999999</v>
      </c>
      <c r="N12" s="20">
        <f t="shared" si="9"/>
        <v>846191.23752960004</v>
      </c>
      <c r="O12" s="9">
        <f>L12/$C$24</f>
        <v>2040.39168</v>
      </c>
      <c r="P12" s="22">
        <f t="shared" si="10"/>
        <v>752169.9889152</v>
      </c>
    </row>
    <row r="13" spans="1:16" x14ac:dyDescent="0.3">
      <c r="A13" s="4">
        <v>20</v>
      </c>
      <c r="B13" s="4">
        <v>1.2</v>
      </c>
      <c r="C13" s="5">
        <f t="shared" si="0"/>
        <v>4.9766399999999997</v>
      </c>
      <c r="D13" s="5">
        <f t="shared" si="1"/>
        <v>0.55296000000000001</v>
      </c>
      <c r="E13" s="4">
        <f t="shared" si="2"/>
        <v>0.13824</v>
      </c>
      <c r="F13" s="4">
        <v>10.064</v>
      </c>
      <c r="G13" s="5">
        <f t="shared" si="3"/>
        <v>860.63616000000013</v>
      </c>
      <c r="H13" s="5">
        <f t="shared" si="4"/>
        <v>5013.1967999999997</v>
      </c>
      <c r="I13" s="5">
        <f t="shared" si="5"/>
        <v>5873.8329599999997</v>
      </c>
      <c r="J13" s="3">
        <f t="shared" si="6"/>
        <v>5.8738329599999997</v>
      </c>
      <c r="K13" s="9">
        <f>$C$15/A13</f>
        <v>5000</v>
      </c>
      <c r="L13" s="2">
        <f>K13*J13</f>
        <v>29369.164799999999</v>
      </c>
      <c r="M13" s="19">
        <f t="shared" si="8"/>
        <v>293.69164799999999</v>
      </c>
      <c r="N13" s="20">
        <f t="shared" si="9"/>
        <v>974398.40206848003</v>
      </c>
      <c r="O13" s="9">
        <f>L13/$C$24</f>
        <v>2349.5331839999999</v>
      </c>
      <c r="P13" s="22">
        <f t="shared" si="10"/>
        <v>866131.91294975998</v>
      </c>
    </row>
    <row r="15" spans="1:16" ht="45" customHeight="1" x14ac:dyDescent="0.3">
      <c r="A15" s="10" t="s">
        <v>10</v>
      </c>
      <c r="B15" s="10"/>
      <c r="C15" s="14">
        <v>100000</v>
      </c>
    </row>
    <row r="16" spans="1:16" ht="27" customHeight="1" x14ac:dyDescent="0.3">
      <c r="A16" s="12" t="s">
        <v>12</v>
      </c>
      <c r="B16" s="11"/>
      <c r="C16" s="16" t="s">
        <v>13</v>
      </c>
    </row>
    <row r="17" spans="1:4" x14ac:dyDescent="0.3">
      <c r="B17" t="s">
        <v>14</v>
      </c>
      <c r="C17" s="15">
        <v>72</v>
      </c>
    </row>
    <row r="18" spans="1:4" x14ac:dyDescent="0.3">
      <c r="B18" t="s">
        <v>15</v>
      </c>
      <c r="C18" s="15">
        <v>192</v>
      </c>
    </row>
    <row r="19" spans="1:4" x14ac:dyDescent="0.3">
      <c r="B19" t="s">
        <v>16</v>
      </c>
      <c r="C19" s="15">
        <v>100</v>
      </c>
    </row>
    <row r="20" spans="1:4" x14ac:dyDescent="0.3">
      <c r="B20" t="s">
        <v>23</v>
      </c>
      <c r="C20" s="21">
        <v>3317.76</v>
      </c>
    </row>
    <row r="21" spans="1:4" ht="37.799999999999997" customHeight="1" x14ac:dyDescent="0.3">
      <c r="A21" s="17" t="s">
        <v>18</v>
      </c>
      <c r="B21" s="18"/>
      <c r="C21" s="16" t="s">
        <v>19</v>
      </c>
    </row>
    <row r="22" spans="1:4" x14ac:dyDescent="0.3">
      <c r="B22" t="s">
        <v>14</v>
      </c>
      <c r="C22" s="15">
        <v>8</v>
      </c>
    </row>
    <row r="23" spans="1:4" x14ac:dyDescent="0.3">
      <c r="B23" t="s">
        <v>15</v>
      </c>
      <c r="C23" s="15">
        <v>21</v>
      </c>
    </row>
    <row r="24" spans="1:4" x14ac:dyDescent="0.3">
      <c r="B24" t="s">
        <v>16</v>
      </c>
      <c r="C24" s="13">
        <v>12.5</v>
      </c>
      <c r="D24" s="1" t="s">
        <v>20</v>
      </c>
    </row>
    <row r="25" spans="1:4" x14ac:dyDescent="0.3">
      <c r="B25" t="s">
        <v>23</v>
      </c>
      <c r="C25" s="21">
        <v>368.64</v>
      </c>
    </row>
  </sheetData>
  <mergeCells count="3">
    <mergeCell ref="A15:B15"/>
    <mergeCell ref="A16:B16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Nguyen</dc:creator>
  <cp:lastModifiedBy>Daniel Nguyen</cp:lastModifiedBy>
  <dcterms:created xsi:type="dcterms:W3CDTF">2020-08-04T17:36:15Z</dcterms:created>
  <dcterms:modified xsi:type="dcterms:W3CDTF">2020-08-04T18:32:17Z</dcterms:modified>
</cp:coreProperties>
</file>