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onca016\Documents\Masters - Business Analytics\Fall 2019\MILI 6963 - Healthcare Analytics\Week 4 - Measuring Patient Risk\"/>
    </mc:Choice>
  </mc:AlternateContent>
  <bookViews>
    <workbookView xWindow="0" yWindow="0" windowWidth="26083" windowHeight="10311" activeTab="1"/>
  </bookViews>
  <sheets>
    <sheet name="Week 3 Table" sheetId="3" r:id="rId1"/>
    <sheet name="Week 4 Table" sheetId="4" r:id="rId2"/>
    <sheet name="Week 5 Table" sheetId="5" r:id="rId3"/>
    <sheet name="Week 7 Table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3" l="1"/>
  <c r="J9" i="3"/>
  <c r="H9" i="3"/>
  <c r="F9" i="3"/>
  <c r="D9" i="3"/>
  <c r="K13" i="3"/>
  <c r="K12" i="3"/>
  <c r="I13" i="3"/>
  <c r="I12" i="3"/>
  <c r="G13" i="3"/>
  <c r="G12" i="3"/>
  <c r="E13" i="3"/>
  <c r="E12" i="3"/>
  <c r="C13" i="3"/>
  <c r="C12" i="3"/>
  <c r="K9" i="3"/>
  <c r="I9" i="3"/>
  <c r="G9" i="3"/>
  <c r="E9" i="3"/>
  <c r="C9" i="3"/>
  <c r="L12" i="3"/>
  <c r="J12" i="3"/>
  <c r="H12" i="3"/>
  <c r="F12" i="3"/>
  <c r="D12" i="3"/>
  <c r="A3" i="6" l="1"/>
  <c r="A3" i="5"/>
  <c r="A3" i="4"/>
  <c r="A4" i="6"/>
  <c r="A5" i="6"/>
  <c r="A4" i="5"/>
  <c r="A5" i="5"/>
  <c r="A4" i="4"/>
  <c r="A5" i="4"/>
</calcChain>
</file>

<file path=xl/sharedStrings.xml><?xml version="1.0" encoding="utf-8"?>
<sst xmlns="http://schemas.openxmlformats.org/spreadsheetml/2006/main" count="137" uniqueCount="65">
  <si>
    <t>Healthcare Analytics</t>
  </si>
  <si>
    <t>Total Population</t>
  </si>
  <si>
    <t>Gender</t>
  </si>
  <si>
    <t>-   Male</t>
  </si>
  <si>
    <t>Age</t>
  </si>
  <si>
    <t>-   Female</t>
  </si>
  <si>
    <t>Target Disease Population</t>
  </si>
  <si>
    <t>Cancer of prostate (not previously diagnosed)
Diagnosis: 1850-1859</t>
  </si>
  <si>
    <t>Cancer except prostatic diagnosis: 1400-1849, 1860-1879, 1890-2099</t>
  </si>
  <si>
    <t>Cardiovascular disease diagnosis: 4270, 4129</t>
  </si>
  <si>
    <t>Population  (USA Weighted)</t>
  </si>
  <si>
    <t>Count</t>
  </si>
  <si>
    <t>%</t>
  </si>
  <si>
    <t>Medicare FFS</t>
  </si>
  <si>
    <t>Medicare MA</t>
  </si>
  <si>
    <t>Medicaid</t>
  </si>
  <si>
    <t>0 to 18</t>
  </si>
  <si>
    <t>Counting Patients and Potential Patients</t>
  </si>
  <si>
    <t>Measuring Patient Risk</t>
  </si>
  <si>
    <t>Major Medical Diagnostic Cluster</t>
  </si>
  <si>
    <t>8+</t>
  </si>
  <si>
    <t>5-7</t>
  </si>
  <si>
    <t>Select Adjusted Diagostic Group</t>
  </si>
  <si>
    <t>ADG 6: Asthma</t>
  </si>
  <si>
    <t>ADG 10: Chronic Medical Stable</t>
  </si>
  <si>
    <t>ADG 11: Chronic Medical Unstable</t>
  </si>
  <si>
    <t>ADG 22: Injuries/Adverse Events: Major</t>
  </si>
  <si>
    <t>ADG 24: Psychosocial: Recurrent, Stable</t>
  </si>
  <si>
    <t>ADG 25: Psychosocial: Recurrent, Unstable</t>
  </si>
  <si>
    <t>ADG 23: Psychosocial: Time Limited, Minor</t>
  </si>
  <si>
    <t>Total Allowed Amount</t>
  </si>
  <si>
    <t>&lt; $1,000</t>
  </si>
  <si>
    <t>$1,000 to &lt;$5,000</t>
  </si>
  <si>
    <t>$5,000 to &lt;$10,000</t>
  </si>
  <si>
    <t>$10,000 to &lt;$30,000</t>
  </si>
  <si>
    <t>$30,000 to &lt;$100,000</t>
  </si>
  <si>
    <t>$100,000 to &lt;$300,000</t>
  </si>
  <si>
    <t>$300,000 +</t>
  </si>
  <si>
    <t>Total Patient Burden</t>
  </si>
  <si>
    <t>$30,000 +</t>
  </si>
  <si>
    <t>Medical Care Utilization and Quality Metrics</t>
  </si>
  <si>
    <t>Attribute</t>
  </si>
  <si>
    <t>Admissions</t>
  </si>
  <si>
    <t>Emergency Room Visits</t>
  </si>
  <si>
    <t>Primary Care Visits</t>
  </si>
  <si>
    <t>Readmissions (any) within 30 Days</t>
  </si>
  <si>
    <t>Imaging Services</t>
  </si>
  <si>
    <t>Diabetic Population</t>
  </si>
  <si>
    <t>CHF Population</t>
  </si>
  <si>
    <t>HbA1c (Percent receive in year)</t>
  </si>
  <si>
    <t>Measuring Medical Care Cost &amp; Patient Financial Burden</t>
  </si>
  <si>
    <t>Under 65 Non-Group</t>
  </si>
  <si>
    <t>2015 USA-Synth Population</t>
  </si>
  <si>
    <t xml:space="preserve">Employer (ESI) </t>
  </si>
  <si>
    <t>19 to 34</t>
  </si>
  <si>
    <t>35 to 44</t>
  </si>
  <si>
    <t>45 to 64</t>
  </si>
  <si>
    <t>65+</t>
  </si>
  <si>
    <t>Count ('000s)</t>
  </si>
  <si>
    <t>Average</t>
  </si>
  <si>
    <t>Patient Burden = Coinsurance + Copayment + Deductibles</t>
  </si>
  <si>
    <t>Allowed = Patient Burden + Provider Payment</t>
  </si>
  <si>
    <r>
      <t xml:space="preserve">Analyst: </t>
    </r>
    <r>
      <rPr>
        <b/>
        <sz val="11"/>
        <color theme="1"/>
        <rFont val="Calibri"/>
        <family val="2"/>
        <scheme val="minor"/>
      </rPr>
      <t>Danny Moncada</t>
    </r>
  </si>
  <si>
    <r>
      <t xml:space="preserve">Database Seed: </t>
    </r>
    <r>
      <rPr>
        <b/>
        <sz val="11"/>
        <color theme="1"/>
        <rFont val="Calibri"/>
        <family val="2"/>
        <scheme val="minor"/>
      </rPr>
      <t>05aa0631d0</t>
    </r>
  </si>
  <si>
    <r>
      <t xml:space="preserve">States Examined:  </t>
    </r>
    <r>
      <rPr>
        <b/>
        <sz val="11"/>
        <color theme="1"/>
        <rFont val="Calibri"/>
        <family val="2"/>
        <scheme val="minor"/>
      </rPr>
      <t>KY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WI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KS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</si>
</sst>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Keep Calm"/>
    </font>
    <font>
      <sz val="16"/>
      <color theme="1"/>
      <name val="Keep Calm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quotePrefix="1" applyNumberFormat="1"/>
    <xf numFmtId="49" fontId="0" fillId="0" borderId="0" xfId="0" applyNumberForma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2" borderId="0" xfId="0" applyFill="1" applyBorder="1"/>
    <xf numFmtId="0" fontId="0" fillId="0" borderId="0" xfId="0" applyBorder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9" fontId="0" fillId="2" borderId="0" xfId="2" applyFont="1" applyFill="1"/>
    <xf numFmtId="9" fontId="0" fillId="2" borderId="1" xfId="2" applyFont="1" applyFill="1" applyBorder="1"/>
    <xf numFmtId="164" fontId="0" fillId="2" borderId="0" xfId="1" applyNumberFormat="1" applyFont="1" applyFill="1"/>
    <xf numFmtId="9" fontId="0" fillId="0" borderId="0" xfId="2" applyFont="1"/>
    <xf numFmtId="164" fontId="0" fillId="0" borderId="0" xfId="1" applyNumberFormat="1" applyFont="1"/>
    <xf numFmtId="0" fontId="0" fillId="0" borderId="0" xfId="0"/>
    <xf numFmtId="9" fontId="0" fillId="0" borderId="1" xfId="2" applyFont="1" applyBorder="1"/>
    <xf numFmtId="9" fontId="0" fillId="2" borderId="0" xfId="2" applyFont="1" applyFill="1" applyBorder="1"/>
    <xf numFmtId="0" fontId="5" fillId="0" borderId="0" xfId="0" applyFont="1"/>
    <xf numFmtId="10" fontId="0" fillId="2" borderId="0" xfId="2" applyNumberFormat="1" applyFont="1" applyFill="1"/>
    <xf numFmtId="10" fontId="0" fillId="0" borderId="0" xfId="2" applyNumberFormat="1" applyFont="1"/>
    <xf numFmtId="10" fontId="0" fillId="0" borderId="1" xfId="2" applyNumberFormat="1" applyFont="1" applyBorder="1"/>
    <xf numFmtId="10" fontId="0" fillId="2" borderId="1" xfId="2" applyNumberFormat="1" applyFont="1" applyFill="1" applyBorder="1"/>
    <xf numFmtId="164" fontId="0" fillId="2" borderId="0" xfId="0" applyNumberFormat="1" applyFill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zoomScaleNormal="100" workbookViewId="0">
      <selection activeCell="I20" sqref="I20"/>
    </sheetView>
  </sheetViews>
  <sheetFormatPr defaultRowHeight="14.3"/>
  <cols>
    <col min="1" max="1" width="3.25" customWidth="1"/>
    <col min="2" max="2" width="44.375" customWidth="1"/>
    <col min="3" max="3" width="14.875" customWidth="1"/>
    <col min="5" max="5" width="12.375" customWidth="1"/>
    <col min="7" max="7" width="15.375" bestFit="1" customWidth="1"/>
    <col min="9" max="9" width="15.375" bestFit="1" customWidth="1"/>
    <col min="11" max="11" width="15" bestFit="1" customWidth="1"/>
    <col min="12" max="12" width="10.125" customWidth="1"/>
  </cols>
  <sheetData>
    <row r="1" spans="1:12" ht="21.1">
      <c r="A1" s="2" t="s">
        <v>0</v>
      </c>
    </row>
    <row r="2" spans="1:12" ht="15.65">
      <c r="A2" s="1" t="s">
        <v>17</v>
      </c>
    </row>
    <row r="3" spans="1:12">
      <c r="A3" s="25" t="s">
        <v>62</v>
      </c>
    </row>
    <row r="4" spans="1:12">
      <c r="A4" s="25" t="s">
        <v>63</v>
      </c>
      <c r="C4" s="35" t="s">
        <v>52</v>
      </c>
      <c r="D4" s="35"/>
      <c r="E4" s="35"/>
      <c r="F4" s="35"/>
      <c r="G4" s="35"/>
      <c r="H4" s="35"/>
      <c r="I4" s="35"/>
      <c r="J4" s="35"/>
      <c r="K4" s="35"/>
      <c r="L4" s="35"/>
    </row>
    <row r="5" spans="1:12">
      <c r="A5" s="25" t="s">
        <v>64</v>
      </c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>
      <c r="B6" s="6"/>
      <c r="C6" s="34" t="s">
        <v>53</v>
      </c>
      <c r="D6" s="34"/>
      <c r="E6" s="36" t="s">
        <v>13</v>
      </c>
      <c r="F6" s="36"/>
      <c r="G6" s="34" t="s">
        <v>15</v>
      </c>
      <c r="H6" s="34"/>
      <c r="I6" s="36" t="s">
        <v>14</v>
      </c>
      <c r="J6" s="36"/>
      <c r="K6" s="34" t="s">
        <v>51</v>
      </c>
      <c r="L6" s="34"/>
    </row>
    <row r="7" spans="1:12">
      <c r="A7" t="s">
        <v>10</v>
      </c>
      <c r="B7" s="6"/>
      <c r="C7" s="7" t="s">
        <v>58</v>
      </c>
      <c r="D7" s="7" t="s">
        <v>12</v>
      </c>
      <c r="E7" s="8" t="s">
        <v>11</v>
      </c>
      <c r="F7" s="8" t="s">
        <v>12</v>
      </c>
      <c r="G7" s="7" t="s">
        <v>11</v>
      </c>
      <c r="H7" s="7" t="s">
        <v>12</v>
      </c>
      <c r="I7" s="8" t="s">
        <v>11</v>
      </c>
      <c r="J7" s="8" t="s">
        <v>12</v>
      </c>
      <c r="K7" s="11" t="s">
        <v>11</v>
      </c>
      <c r="L7" s="11" t="s">
        <v>12</v>
      </c>
    </row>
    <row r="8" spans="1:12" ht="10.55" customHeight="1">
      <c r="C8" s="5"/>
      <c r="D8" s="5"/>
      <c r="G8" s="5"/>
      <c r="H8" s="5"/>
      <c r="K8" s="5"/>
      <c r="L8" s="5"/>
    </row>
    <row r="9" spans="1:12">
      <c r="A9" t="s">
        <v>1</v>
      </c>
      <c r="C9" s="22">
        <f>SUM(C16:C20)</f>
        <v>7552483.7089183787</v>
      </c>
      <c r="D9" s="20">
        <f>D12+D13</f>
        <v>1</v>
      </c>
      <c r="E9" s="24">
        <f>SUM(E16:E20)</f>
        <v>2698672.0645161304</v>
      </c>
      <c r="F9" s="23">
        <f>F12+F13</f>
        <v>1</v>
      </c>
      <c r="G9" s="22">
        <f>SUM(G16:G20)</f>
        <v>3179225.3025753107</v>
      </c>
      <c r="H9" s="20">
        <f>H12+H13</f>
        <v>1</v>
      </c>
      <c r="I9" s="24">
        <f>SUM(I16:I20)</f>
        <v>848337.22702702682</v>
      </c>
      <c r="J9" s="23">
        <f>J12+J13</f>
        <v>1</v>
      </c>
      <c r="K9" s="22">
        <f>SUM(K16:K20)</f>
        <v>729752.9572952626</v>
      </c>
      <c r="L9" s="20">
        <f>L12+L13</f>
        <v>1</v>
      </c>
    </row>
    <row r="10" spans="1:12" ht="17.7" customHeight="1">
      <c r="C10" s="22"/>
      <c r="D10" s="20"/>
      <c r="E10" s="24"/>
      <c r="F10" s="23"/>
      <c r="G10" s="22"/>
      <c r="H10" s="20"/>
      <c r="I10" s="24"/>
      <c r="J10" s="23"/>
      <c r="K10" s="22"/>
      <c r="L10" s="20"/>
    </row>
    <row r="11" spans="1:12" ht="14.95" thickBot="1">
      <c r="A11" t="s">
        <v>2</v>
      </c>
      <c r="C11" s="22"/>
      <c r="D11" s="20"/>
      <c r="E11" s="24"/>
      <c r="F11" s="23"/>
      <c r="G11" s="22"/>
      <c r="H11" s="20"/>
      <c r="I11" s="24"/>
      <c r="J11" s="23"/>
      <c r="K11" s="22"/>
      <c r="L11" s="20"/>
    </row>
    <row r="12" spans="1:12" ht="14.95" thickBot="1">
      <c r="B12" s="3" t="s">
        <v>3</v>
      </c>
      <c r="C12" s="22">
        <f>$C$9*D12</f>
        <v>3715283.1723412643</v>
      </c>
      <c r="D12" s="20">
        <f>1-D13</f>
        <v>0.49192865758241333</v>
      </c>
      <c r="E12" s="24">
        <f>$E$9 *F12</f>
        <v>1189768.074193551</v>
      </c>
      <c r="F12" s="23">
        <f>1-F13</f>
        <v>0.4408716753092693</v>
      </c>
      <c r="G12" s="22">
        <f>$G$9*H12</f>
        <v>1457515.3366371123</v>
      </c>
      <c r="H12" s="21">
        <f>1-H13</f>
        <v>0.45844984168201652</v>
      </c>
      <c r="I12" s="24">
        <f>$I$9*J12</f>
        <v>407046.06486486422</v>
      </c>
      <c r="J12" s="23">
        <f>1-J13</f>
        <v>0.47981634177642463</v>
      </c>
      <c r="K12" s="22">
        <f>$K$9*L12</f>
        <v>350881.62298867904</v>
      </c>
      <c r="L12" s="20">
        <f>1-L13</f>
        <v>0.48082247489503516</v>
      </c>
    </row>
    <row r="13" spans="1:12" ht="14.95" thickBot="1">
      <c r="B13" s="3" t="s">
        <v>5</v>
      </c>
      <c r="C13" s="22">
        <f>$C$9*D13</f>
        <v>3837200.5365771144</v>
      </c>
      <c r="D13" s="21">
        <v>0.50807134241758667</v>
      </c>
      <c r="E13" s="24">
        <f>$E$9 *F13</f>
        <v>1508903.9903225794</v>
      </c>
      <c r="F13" s="23">
        <v>0.5591283246907307</v>
      </c>
      <c r="G13" s="22">
        <f>$G$9*H13</f>
        <v>1721709.9659381984</v>
      </c>
      <c r="H13" s="20">
        <v>0.54155015831798348</v>
      </c>
      <c r="I13" s="24">
        <f>$I$9*J13</f>
        <v>441291.1621621626</v>
      </c>
      <c r="J13" s="23">
        <v>0.52018365822357537</v>
      </c>
      <c r="K13" s="22">
        <f>$K$9*L13</f>
        <v>378871.33430658357</v>
      </c>
      <c r="L13" s="21">
        <v>0.51917752510496484</v>
      </c>
    </row>
    <row r="14" spans="1:12">
      <c r="C14" s="22"/>
      <c r="D14" s="20"/>
      <c r="E14" s="24"/>
      <c r="F14" s="23"/>
      <c r="G14" s="22"/>
      <c r="H14" s="20"/>
      <c r="I14" s="24"/>
      <c r="J14" s="23"/>
      <c r="K14" s="22"/>
      <c r="L14" s="20"/>
    </row>
    <row r="15" spans="1:12" ht="14.95" thickBot="1">
      <c r="A15" t="s">
        <v>4</v>
      </c>
      <c r="C15" s="22"/>
      <c r="D15" s="20"/>
      <c r="E15" s="24"/>
      <c r="F15" s="23"/>
      <c r="G15" s="22"/>
      <c r="H15" s="20"/>
      <c r="I15" s="24"/>
      <c r="J15" s="23"/>
      <c r="K15" s="22"/>
      <c r="L15" s="20"/>
    </row>
    <row r="16" spans="1:12" ht="14.95" thickBot="1">
      <c r="B16" s="3" t="s">
        <v>16</v>
      </c>
      <c r="C16" s="24">
        <v>1980377.617875925</v>
      </c>
      <c r="D16" s="23">
        <v>0.26221541074460031</v>
      </c>
      <c r="E16" s="24">
        <v>0</v>
      </c>
      <c r="F16" s="23">
        <v>0</v>
      </c>
      <c r="G16" s="22">
        <v>1161890.676741862</v>
      </c>
      <c r="H16" s="21">
        <v>0.36546345922721518</v>
      </c>
      <c r="I16" s="24">
        <v>0</v>
      </c>
      <c r="J16" s="23">
        <v>0</v>
      </c>
      <c r="K16" s="22">
        <v>64311.025575149906</v>
      </c>
      <c r="L16" s="21">
        <v>8.8127118817730651E-2</v>
      </c>
    </row>
    <row r="17" spans="1:14">
      <c r="B17" s="3" t="s">
        <v>54</v>
      </c>
      <c r="C17" s="24">
        <v>1774377.1439130923</v>
      </c>
      <c r="D17" s="23">
        <v>0.23493955264250638</v>
      </c>
      <c r="E17" s="24">
        <v>0</v>
      </c>
      <c r="F17" s="23">
        <v>0</v>
      </c>
      <c r="G17" s="22">
        <v>735715.68289777148</v>
      </c>
      <c r="H17" s="20">
        <v>0.23141350891420323</v>
      </c>
      <c r="I17" s="24">
        <v>0</v>
      </c>
      <c r="J17" s="23">
        <v>0</v>
      </c>
      <c r="K17" s="22">
        <v>215492.71925105609</v>
      </c>
      <c r="L17" s="20">
        <v>0.2952954381298471</v>
      </c>
    </row>
    <row r="18" spans="1:14" ht="14.95" thickBot="1">
      <c r="B18" s="3" t="s">
        <v>55</v>
      </c>
      <c r="C18" s="24">
        <v>1201919.8638206304</v>
      </c>
      <c r="D18" s="23">
        <v>0.1591423312044149</v>
      </c>
      <c r="E18" s="24">
        <v>0</v>
      </c>
      <c r="F18" s="23">
        <v>0</v>
      </c>
      <c r="G18" s="22">
        <v>468707.06678505812</v>
      </c>
      <c r="H18" s="20">
        <v>0.14742807513685344</v>
      </c>
      <c r="I18" s="24">
        <v>0</v>
      </c>
      <c r="J18" s="23">
        <v>0</v>
      </c>
      <c r="K18" s="22">
        <v>108362.94250488284</v>
      </c>
      <c r="L18" s="20">
        <v>0.14849263907955437</v>
      </c>
    </row>
    <row r="19" spans="1:14" ht="14.95" thickBot="1">
      <c r="B19" s="3" t="s">
        <v>56</v>
      </c>
      <c r="C19" s="24">
        <v>2595809.0833087312</v>
      </c>
      <c r="D19" s="26">
        <v>0.34370270540848352</v>
      </c>
      <c r="E19" s="24">
        <v>0</v>
      </c>
      <c r="F19" s="23">
        <v>0</v>
      </c>
      <c r="G19" s="22">
        <v>812911.87615061936</v>
      </c>
      <c r="H19" s="20">
        <v>0.25569495672172909</v>
      </c>
      <c r="I19" s="24">
        <v>0</v>
      </c>
      <c r="J19" s="26">
        <v>0</v>
      </c>
      <c r="K19" s="22">
        <v>341586.26996417379</v>
      </c>
      <c r="L19" s="20">
        <v>0.46808480397286828</v>
      </c>
    </row>
    <row r="20" spans="1:14">
      <c r="B20" s="3" t="s">
        <v>57</v>
      </c>
      <c r="C20" s="24">
        <v>0</v>
      </c>
      <c r="D20" s="23">
        <v>0</v>
      </c>
      <c r="E20" s="24">
        <v>2698672.0645161304</v>
      </c>
      <c r="F20" s="23">
        <v>1</v>
      </c>
      <c r="G20" s="22">
        <v>0</v>
      </c>
      <c r="H20" s="20">
        <v>0</v>
      </c>
      <c r="I20" s="24">
        <v>848337.22702702682</v>
      </c>
      <c r="J20" s="23">
        <v>1</v>
      </c>
      <c r="K20" s="22">
        <v>0</v>
      </c>
      <c r="L20" s="20">
        <v>0</v>
      </c>
    </row>
    <row r="21" spans="1:14" ht="8.35" customHeight="1">
      <c r="C21" s="22"/>
      <c r="D21" s="20"/>
      <c r="E21" s="24"/>
      <c r="F21" s="23"/>
      <c r="G21" s="22"/>
      <c r="H21" s="20"/>
      <c r="I21" s="24"/>
      <c r="J21" s="23"/>
      <c r="K21" s="22"/>
      <c r="L21" s="20"/>
    </row>
    <row r="22" spans="1:14">
      <c r="A22" t="s">
        <v>6</v>
      </c>
      <c r="C22" s="22"/>
      <c r="D22" s="20"/>
      <c r="E22" s="24"/>
      <c r="F22" s="23"/>
      <c r="G22" s="22"/>
      <c r="H22" s="20"/>
      <c r="I22" s="24"/>
      <c r="J22" s="23"/>
      <c r="K22" s="22"/>
      <c r="L22" s="20"/>
    </row>
    <row r="23" spans="1:14" ht="32.299999999999997" customHeight="1" thickBot="1">
      <c r="A23" s="3"/>
      <c r="B23" s="4" t="s">
        <v>7</v>
      </c>
      <c r="C23" s="22">
        <v>0</v>
      </c>
      <c r="D23" s="29">
        <v>0</v>
      </c>
      <c r="E23" s="24">
        <v>0</v>
      </c>
      <c r="F23" s="30">
        <v>0</v>
      </c>
      <c r="G23" s="22">
        <v>0</v>
      </c>
      <c r="H23" s="29">
        <v>0</v>
      </c>
      <c r="I23" s="24">
        <v>0</v>
      </c>
      <c r="J23" s="30">
        <v>0</v>
      </c>
      <c r="K23" s="22">
        <v>0</v>
      </c>
      <c r="L23" s="29">
        <v>0</v>
      </c>
      <c r="N23" s="25"/>
    </row>
    <row r="24" spans="1:14" ht="29.25" thickBot="1">
      <c r="A24" s="3"/>
      <c r="B24" s="4" t="s">
        <v>8</v>
      </c>
      <c r="C24" s="22">
        <v>55751.421764285056</v>
      </c>
      <c r="D24" s="29">
        <v>7.3818658752551908E-3</v>
      </c>
      <c r="E24" s="24">
        <v>114545.56129032254</v>
      </c>
      <c r="F24" s="31">
        <v>4.2445157674561862E-2</v>
      </c>
      <c r="G24" s="22">
        <v>26684.059963989257</v>
      </c>
      <c r="H24" s="32">
        <v>8.3932585533884729E-3</v>
      </c>
      <c r="I24" s="24">
        <v>29248.50270270271</v>
      </c>
      <c r="J24" s="30">
        <v>3.4477448084181378E-2</v>
      </c>
      <c r="K24" s="22">
        <v>7326.4407135719484</v>
      </c>
      <c r="L24" s="29">
        <v>1.003961770943208E-2</v>
      </c>
      <c r="N24" s="25"/>
    </row>
    <row r="25" spans="1:14" ht="14.95" thickBot="1">
      <c r="A25" s="3"/>
      <c r="B25" t="s">
        <v>9</v>
      </c>
      <c r="C25" s="22">
        <v>7512.9695448764542</v>
      </c>
      <c r="D25" s="29">
        <v>9.9476805703066582E-4</v>
      </c>
      <c r="E25" s="24">
        <v>17431.712903225805</v>
      </c>
      <c r="F25" s="30">
        <v>6.4593668613645711E-3</v>
      </c>
      <c r="G25" s="22">
        <v>1204.0029648891716</v>
      </c>
      <c r="H25" s="29">
        <v>3.787095440873215E-4</v>
      </c>
      <c r="I25" s="24">
        <v>8196.149549549551</v>
      </c>
      <c r="J25" s="31">
        <v>9.6614286022466793E-3</v>
      </c>
      <c r="K25" s="22">
        <v>1896.3770666787791</v>
      </c>
      <c r="L25" s="29">
        <v>2.5986562270435497E-3</v>
      </c>
      <c r="N25" s="25"/>
    </row>
    <row r="26" spans="1:14">
      <c r="A26" s="3"/>
      <c r="C26" s="25"/>
      <c r="G26" s="25"/>
    </row>
  </sheetData>
  <mergeCells count="6">
    <mergeCell ref="K6:L6"/>
    <mergeCell ref="C4:L4"/>
    <mergeCell ref="C6:D6"/>
    <mergeCell ref="E6:F6"/>
    <mergeCell ref="G6:H6"/>
    <mergeCell ref="I6:J6"/>
  </mergeCells>
  <pageMargins left="0.7" right="0.7" top="0.75" bottom="0.75" header="0.3" footer="0.3"/>
  <pageSetup orientation="portrait" r:id="rId1"/>
  <ignoredErrors>
    <ignoredError sqref="E12 G12 I12 K12 D9:G9 H9:K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/>
  </sheetViews>
  <sheetFormatPr defaultRowHeight="14.3"/>
  <cols>
    <col min="1" max="1" width="3.25" customWidth="1"/>
    <col min="2" max="2" width="44.375" customWidth="1"/>
    <col min="3" max="3" width="11.875" bestFit="1" customWidth="1"/>
    <col min="5" max="5" width="10.125" bestFit="1" customWidth="1"/>
    <col min="7" max="7" width="10.125" bestFit="1" customWidth="1"/>
    <col min="12" max="12" width="10.125" customWidth="1"/>
  </cols>
  <sheetData>
    <row r="1" spans="1:12" ht="21.1">
      <c r="A1" s="2" t="s">
        <v>0</v>
      </c>
    </row>
    <row r="2" spans="1:12" ht="15.65">
      <c r="A2" s="1" t="s">
        <v>18</v>
      </c>
    </row>
    <row r="3" spans="1:12">
      <c r="A3" t="str">
        <f>'Week 3 Table'!$A$3</f>
        <v>Analyst: Danny Moncada</v>
      </c>
    </row>
    <row r="4" spans="1:12">
      <c r="A4" t="str">
        <f>'Week 3 Table'!A4</f>
        <v>Database Seed: 05aa0631d0</v>
      </c>
      <c r="C4" s="35" t="s">
        <v>52</v>
      </c>
      <c r="D4" s="35"/>
      <c r="E4" s="35"/>
      <c r="F4" s="35"/>
      <c r="G4" s="35"/>
      <c r="H4" s="35"/>
      <c r="I4" s="35"/>
      <c r="J4" s="35"/>
      <c r="K4" s="35"/>
      <c r="L4" s="35"/>
    </row>
    <row r="5" spans="1:12">
      <c r="A5" t="str">
        <f>'Week 3 Table'!A5</f>
        <v>States Examined:  KY, WI, KS</v>
      </c>
      <c r="B5" s="6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>
      <c r="C6" s="34" t="s">
        <v>53</v>
      </c>
      <c r="D6" s="34"/>
      <c r="E6" s="36" t="s">
        <v>13</v>
      </c>
      <c r="F6" s="36"/>
      <c r="G6" s="34" t="s">
        <v>15</v>
      </c>
      <c r="H6" s="34"/>
      <c r="I6" s="36" t="s">
        <v>14</v>
      </c>
      <c r="J6" s="36"/>
      <c r="K6" s="34" t="s">
        <v>51</v>
      </c>
      <c r="L6" s="34"/>
    </row>
    <row r="7" spans="1:12">
      <c r="A7" t="s">
        <v>10</v>
      </c>
      <c r="B7" s="6"/>
      <c r="C7" s="11" t="s">
        <v>11</v>
      </c>
      <c r="D7" s="11" t="s">
        <v>12</v>
      </c>
      <c r="E7" s="12" t="s">
        <v>11</v>
      </c>
      <c r="F7" s="12" t="s">
        <v>12</v>
      </c>
      <c r="G7" s="11" t="s">
        <v>11</v>
      </c>
      <c r="H7" s="11" t="s">
        <v>12</v>
      </c>
      <c r="I7" s="12" t="s">
        <v>11</v>
      </c>
      <c r="J7" s="12" t="s">
        <v>12</v>
      </c>
      <c r="K7" s="11" t="s">
        <v>11</v>
      </c>
      <c r="L7" s="11" t="s">
        <v>12</v>
      </c>
    </row>
    <row r="8" spans="1:12">
      <c r="C8" s="5"/>
      <c r="D8" s="5"/>
      <c r="G8" s="5"/>
      <c r="H8" s="5"/>
      <c r="K8" s="5"/>
      <c r="L8" s="5"/>
    </row>
    <row r="9" spans="1:12">
      <c r="A9" t="s">
        <v>1</v>
      </c>
      <c r="C9" s="33">
        <v>7552483.7089183405</v>
      </c>
      <c r="D9" s="20">
        <v>1</v>
      </c>
      <c r="E9" s="24">
        <v>2698672.0645161299</v>
      </c>
      <c r="F9" s="23">
        <v>1</v>
      </c>
      <c r="G9" s="33">
        <v>3179225.3025753079</v>
      </c>
      <c r="H9" s="20">
        <v>1</v>
      </c>
      <c r="I9" s="24">
        <v>848337.22702702682</v>
      </c>
      <c r="J9" s="23">
        <v>1</v>
      </c>
      <c r="K9" s="33">
        <v>729752.95729526237</v>
      </c>
      <c r="L9" s="20">
        <v>1</v>
      </c>
    </row>
    <row r="10" spans="1:12">
      <c r="C10" s="5"/>
      <c r="D10" s="5"/>
      <c r="G10" s="5"/>
      <c r="H10" s="5"/>
      <c r="K10" s="5"/>
      <c r="L10" s="5"/>
    </row>
    <row r="11" spans="1:12">
      <c r="A11" t="s">
        <v>19</v>
      </c>
      <c r="C11" s="5"/>
      <c r="D11" s="5"/>
      <c r="G11" s="5"/>
      <c r="H11" s="5"/>
      <c r="K11" s="5"/>
      <c r="L11" s="5"/>
    </row>
    <row r="12" spans="1:12">
      <c r="B12" s="9">
        <v>1</v>
      </c>
      <c r="C12" s="22">
        <v>1109950.7304346836</v>
      </c>
      <c r="D12" s="20">
        <v>0.146964994988867</v>
      </c>
      <c r="E12" s="24">
        <v>70277.296774193543</v>
      </c>
      <c r="F12" s="23">
        <v>2.60414363413193E-2</v>
      </c>
      <c r="G12" s="22">
        <v>539953.22884173715</v>
      </c>
      <c r="H12" s="20">
        <v>0.16983798801687694</v>
      </c>
      <c r="I12" s="24">
        <v>52723.634234234225</v>
      </c>
      <c r="J12" s="23">
        <v>6.2149381819542056E-2</v>
      </c>
      <c r="K12" s="22">
        <v>122342.24668990741</v>
      </c>
      <c r="L12" s="20">
        <v>0.16764885358375739</v>
      </c>
    </row>
    <row r="13" spans="1:12">
      <c r="B13" s="9">
        <v>2</v>
      </c>
      <c r="C13" s="22">
        <v>1282552.1702256326</v>
      </c>
      <c r="D13" s="20">
        <v>0.16981859473740177</v>
      </c>
      <c r="E13" s="24">
        <v>119518.86774193554</v>
      </c>
      <c r="F13" s="23">
        <v>4.428802940284824E-2</v>
      </c>
      <c r="G13" s="22">
        <v>504547.1822186319</v>
      </c>
      <c r="H13" s="20">
        <v>0.15870129802059865</v>
      </c>
      <c r="I13" s="24">
        <v>64047.439639639611</v>
      </c>
      <c r="J13" s="23">
        <v>7.5497617691601251E-2</v>
      </c>
      <c r="K13" s="22">
        <v>93243.73701228654</v>
      </c>
      <c r="L13" s="20">
        <v>0.12777438731852864</v>
      </c>
    </row>
    <row r="14" spans="1:12" ht="14.95" thickBot="1">
      <c r="B14" s="9">
        <v>3</v>
      </c>
      <c r="C14" s="22">
        <v>1133411.9491222303</v>
      </c>
      <c r="D14" s="20">
        <v>0.15007141925825571</v>
      </c>
      <c r="E14" s="24">
        <v>157801.19677419349</v>
      </c>
      <c r="F14" s="23">
        <v>5.8473646668324303E-2</v>
      </c>
      <c r="G14" s="22">
        <v>445229.02900905156</v>
      </c>
      <c r="H14" s="20">
        <v>0.14004324533036305</v>
      </c>
      <c r="I14" s="24">
        <v>93733.711711711745</v>
      </c>
      <c r="J14" s="23">
        <v>0.11049109802737152</v>
      </c>
      <c r="K14" s="22">
        <v>117668.65805692448</v>
      </c>
      <c r="L14" s="20">
        <v>0.16124451005042661</v>
      </c>
    </row>
    <row r="15" spans="1:12" ht="14.95" thickBot="1">
      <c r="B15" s="9">
        <v>4</v>
      </c>
      <c r="C15" s="22">
        <v>969380.4785262713</v>
      </c>
      <c r="D15" s="21">
        <v>0.12835254148004049</v>
      </c>
      <c r="E15" s="24">
        <v>177796.63870967741</v>
      </c>
      <c r="F15" s="23">
        <v>6.5883010035736295E-2</v>
      </c>
      <c r="G15" s="22">
        <v>433594.99292240589</v>
      </c>
      <c r="H15" s="21">
        <v>0.13638385193121591</v>
      </c>
      <c r="I15" s="24">
        <v>93199.419819819843</v>
      </c>
      <c r="J15" s="23">
        <v>0.10986128729306682</v>
      </c>
      <c r="K15" s="22">
        <v>56217.747533044159</v>
      </c>
      <c r="L15" s="21">
        <v>7.7036683402295719E-2</v>
      </c>
    </row>
    <row r="16" spans="1:12">
      <c r="B16" s="9" t="s">
        <v>21</v>
      </c>
      <c r="C16" s="22">
        <v>1463474.8667517398</v>
      </c>
      <c r="D16" s="20">
        <v>0.19377398524191417</v>
      </c>
      <c r="E16" s="24">
        <v>736776.89677419327</v>
      </c>
      <c r="F16" s="23">
        <v>0.27301460835564573</v>
      </c>
      <c r="G16" s="22">
        <v>564285.28456357017</v>
      </c>
      <c r="H16" s="20">
        <v>0.17749144236694236</v>
      </c>
      <c r="I16" s="24">
        <v>312036.67927927931</v>
      </c>
      <c r="J16" s="23">
        <v>0.36782150934576197</v>
      </c>
      <c r="K16" s="22">
        <v>88632.326347883398</v>
      </c>
      <c r="L16" s="20">
        <v>0.12145524791895052</v>
      </c>
    </row>
    <row r="17" spans="1:12">
      <c r="B17" s="9" t="s">
        <v>20</v>
      </c>
      <c r="C17" s="22">
        <v>362156.27072356467</v>
      </c>
      <c r="D17" s="20">
        <v>4.7951943318449389E-2</v>
      </c>
      <c r="E17" s="24">
        <v>1016750.4290322573</v>
      </c>
      <c r="F17" s="23">
        <v>0.37675953384671795</v>
      </c>
      <c r="G17" s="22">
        <v>118804.26900631221</v>
      </c>
      <c r="H17" s="20">
        <v>3.7368936674628157E-2</v>
      </c>
      <c r="I17" s="24">
        <v>187788.08648648654</v>
      </c>
      <c r="J17" s="23">
        <v>0.22136018614270228</v>
      </c>
      <c r="K17" s="22">
        <v>20549.268500749455</v>
      </c>
      <c r="L17" s="20">
        <v>2.8159212368131726E-2</v>
      </c>
    </row>
    <row r="18" spans="1:12">
      <c r="C18" s="5"/>
      <c r="D18" s="5"/>
      <c r="G18" s="5"/>
      <c r="H18" s="5"/>
      <c r="K18" s="5"/>
      <c r="L18" s="5"/>
    </row>
    <row r="19" spans="1:12" ht="14.95" customHeight="1" thickBot="1">
      <c r="A19" t="s">
        <v>22</v>
      </c>
      <c r="C19" s="5"/>
      <c r="D19" s="16"/>
      <c r="G19" s="5"/>
      <c r="H19" s="16"/>
      <c r="K19" s="5"/>
      <c r="L19" s="16"/>
    </row>
    <row r="20" spans="1:12" ht="14.95" thickBot="1">
      <c r="A20" s="3"/>
      <c r="B20" s="4" t="s">
        <v>23</v>
      </c>
      <c r="C20" s="22">
        <v>186798.35396700131</v>
      </c>
      <c r="D20" s="20">
        <v>2.4733367348600929E-2</v>
      </c>
      <c r="E20" s="24">
        <v>63188.403225806462</v>
      </c>
      <c r="F20" s="26">
        <v>2.3414628274642215E-2</v>
      </c>
      <c r="G20" s="22">
        <v>57890.136614670861</v>
      </c>
      <c r="H20" s="20">
        <v>1.8208881442839987E-2</v>
      </c>
      <c r="I20" s="24">
        <v>16802.491891891892</v>
      </c>
      <c r="J20" s="26">
        <v>1.9806382835250241E-2</v>
      </c>
      <c r="K20" s="22">
        <v>7720.2242119367738</v>
      </c>
      <c r="L20" s="20">
        <v>1.0579229771881726E-2</v>
      </c>
    </row>
    <row r="21" spans="1:12" ht="14.95" thickBot="1">
      <c r="A21" s="3"/>
      <c r="B21" s="4" t="s">
        <v>24</v>
      </c>
      <c r="C21" s="22">
        <v>1831403.1806590962</v>
      </c>
      <c r="D21" s="21">
        <v>0.24249018617497792</v>
      </c>
      <c r="E21" s="24">
        <v>1768624.0645161283</v>
      </c>
      <c r="F21" s="23">
        <v>0.65536827826216115</v>
      </c>
      <c r="G21" s="22">
        <v>602379.37621282518</v>
      </c>
      <c r="H21" s="21">
        <v>0.18947363551896501</v>
      </c>
      <c r="I21" s="24">
        <v>618033.07567567576</v>
      </c>
      <c r="J21" s="23">
        <v>0.72852287508536517</v>
      </c>
      <c r="K21" s="22">
        <v>143575.45531516851</v>
      </c>
      <c r="L21" s="20">
        <v>0.19674528740152405</v>
      </c>
    </row>
    <row r="22" spans="1:12" ht="14.95" thickBot="1">
      <c r="A22" s="3"/>
      <c r="B22" t="s">
        <v>25</v>
      </c>
      <c r="C22" s="22">
        <v>597172.34791600436</v>
      </c>
      <c r="D22" s="20">
        <v>7.9069663826064812E-2</v>
      </c>
      <c r="E22" s="24">
        <v>1267422.312903225</v>
      </c>
      <c r="F22" s="23">
        <v>0.46964665680136009</v>
      </c>
      <c r="G22" s="22">
        <v>216020.48827869497</v>
      </c>
      <c r="H22" s="20">
        <v>6.7947524229789308E-2</v>
      </c>
      <c r="I22" s="24">
        <v>339918.89369369356</v>
      </c>
      <c r="J22" s="23">
        <v>0.40068840888302104</v>
      </c>
      <c r="K22" s="22">
        <v>58228.110521893148</v>
      </c>
      <c r="L22" s="20">
        <v>7.9791537587882239E-2</v>
      </c>
    </row>
    <row r="23" spans="1:12" ht="14.95" thickBot="1">
      <c r="A23" s="3"/>
      <c r="B23" t="s">
        <v>26</v>
      </c>
      <c r="C23" s="22">
        <v>421389.58805882651</v>
      </c>
      <c r="D23" s="20">
        <v>5.5794835752009525E-2</v>
      </c>
      <c r="E23" s="24">
        <v>352116.51612903213</v>
      </c>
      <c r="F23" s="23">
        <v>0.13047769707141735</v>
      </c>
      <c r="G23" s="22">
        <v>221046.51243548736</v>
      </c>
      <c r="H23" s="20">
        <v>6.9528420101724234E-2</v>
      </c>
      <c r="I23" s="24">
        <v>69377.971171171172</v>
      </c>
      <c r="J23" s="23">
        <v>8.1781123073313963E-2</v>
      </c>
      <c r="K23" s="22">
        <v>40756.571570108092</v>
      </c>
      <c r="L23" s="21">
        <v>5.5849820357244187E-2</v>
      </c>
    </row>
    <row r="24" spans="1:12">
      <c r="B24" t="s">
        <v>29</v>
      </c>
      <c r="C24" s="22">
        <v>602498.80154631834</v>
      </c>
      <c r="D24" s="20">
        <v>7.9774922365586629E-2</v>
      </c>
      <c r="E24" s="24">
        <v>287605.18064516113</v>
      </c>
      <c r="F24" s="23">
        <v>0.10657285278444104</v>
      </c>
      <c r="G24" s="22">
        <v>279790.64738812129</v>
      </c>
      <c r="H24" s="20">
        <v>8.8005919920641967E-2</v>
      </c>
      <c r="I24" s="24">
        <v>55670.706306306303</v>
      </c>
      <c r="J24" s="23">
        <v>6.5623321166044635E-2</v>
      </c>
      <c r="K24" s="22">
        <v>43896.473303506544</v>
      </c>
      <c r="L24" s="20">
        <v>6.0152511702320888E-2</v>
      </c>
    </row>
    <row r="25" spans="1:12" ht="14.95" thickBot="1">
      <c r="B25" t="s">
        <v>27</v>
      </c>
      <c r="C25" s="22">
        <v>170321.63682094839</v>
      </c>
      <c r="D25" s="20">
        <v>2.2551738393003656E-2</v>
      </c>
      <c r="E25" s="24">
        <v>69996.145161290333</v>
      </c>
      <c r="F25" s="23">
        <v>2.5937254874960358E-2</v>
      </c>
      <c r="G25" s="22">
        <v>72464.161632165255</v>
      </c>
      <c r="H25" s="20">
        <v>2.2793024946507E-2</v>
      </c>
      <c r="I25" s="24">
        <v>4737.4864864864867</v>
      </c>
      <c r="J25" s="23">
        <v>5.5844378102902197E-3</v>
      </c>
      <c r="K25" s="22">
        <v>5295.3482694404065</v>
      </c>
      <c r="L25" s="20">
        <v>7.2563573967099077E-3</v>
      </c>
    </row>
    <row r="26" spans="1:12" ht="14.95" thickBot="1">
      <c r="B26" t="s">
        <v>28</v>
      </c>
      <c r="C26" s="22">
        <v>112829.26891238186</v>
      </c>
      <c r="D26" s="27">
        <v>1.4939359455902905E-2</v>
      </c>
      <c r="E26" s="24">
        <v>33145.541935483881</v>
      </c>
      <c r="F26" s="26">
        <v>1.2282167356049927E-2</v>
      </c>
      <c r="G26" s="22">
        <v>34720.079068348023</v>
      </c>
      <c r="H26" s="27">
        <v>1.0920924364883256E-2</v>
      </c>
      <c r="I26" s="24">
        <v>12083.814414414412</v>
      </c>
      <c r="J26" s="26">
        <v>1.4244116643049826E-2</v>
      </c>
      <c r="K26" s="22">
        <v>3927.4709302325582</v>
      </c>
      <c r="L26" s="20">
        <v>5.381918484837986E-3</v>
      </c>
    </row>
    <row r="31" spans="1:12">
      <c r="E31" s="17"/>
    </row>
  </sheetData>
  <mergeCells count="6">
    <mergeCell ref="C4:L4"/>
    <mergeCell ref="C6:D6"/>
    <mergeCell ref="E6:F6"/>
    <mergeCell ref="G6:H6"/>
    <mergeCell ref="I6:J6"/>
    <mergeCell ref="K6:L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B2" sqref="B2"/>
    </sheetView>
  </sheetViews>
  <sheetFormatPr defaultRowHeight="14.3"/>
  <cols>
    <col min="1" max="1" width="3.25" customWidth="1"/>
    <col min="2" max="2" width="44.375" customWidth="1"/>
    <col min="12" max="12" width="10.125" customWidth="1"/>
  </cols>
  <sheetData>
    <row r="1" spans="1:14" ht="21.1">
      <c r="A1" s="2" t="s">
        <v>0</v>
      </c>
    </row>
    <row r="2" spans="1:14" ht="15.65">
      <c r="A2" s="1" t="s">
        <v>50</v>
      </c>
    </row>
    <row r="3" spans="1:14">
      <c r="A3" t="str">
        <f>'Week 3 Table'!$A$3</f>
        <v>Analyst: Danny Moncada</v>
      </c>
    </row>
    <row r="4" spans="1:14">
      <c r="A4" t="str">
        <f>'Week 3 Table'!A4</f>
        <v>Database Seed: 05aa0631d0</v>
      </c>
      <c r="C4" s="35" t="s">
        <v>52</v>
      </c>
      <c r="D4" s="35"/>
      <c r="E4" s="35"/>
      <c r="F4" s="35"/>
      <c r="G4" s="35"/>
      <c r="H4" s="35"/>
      <c r="I4" s="35"/>
      <c r="J4" s="35"/>
      <c r="K4" s="35"/>
      <c r="L4" s="35"/>
    </row>
    <row r="5" spans="1:14">
      <c r="A5" t="str">
        <f>'Week 3 Table'!A5</f>
        <v>States Examined:  KY, WI, KS</v>
      </c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4">
      <c r="B6" s="6"/>
      <c r="C6" s="34" t="s">
        <v>53</v>
      </c>
      <c r="D6" s="34"/>
      <c r="E6" s="36" t="s">
        <v>13</v>
      </c>
      <c r="F6" s="36"/>
      <c r="G6" s="34" t="s">
        <v>15</v>
      </c>
      <c r="H6" s="34"/>
      <c r="I6" s="36" t="s">
        <v>14</v>
      </c>
      <c r="J6" s="36"/>
      <c r="K6" s="34" t="s">
        <v>51</v>
      </c>
      <c r="L6" s="34"/>
    </row>
    <row r="7" spans="1:14">
      <c r="A7" t="s">
        <v>10</v>
      </c>
      <c r="B7" s="6"/>
      <c r="C7" s="11" t="s">
        <v>11</v>
      </c>
      <c r="D7" s="11" t="s">
        <v>12</v>
      </c>
      <c r="E7" s="12" t="s">
        <v>11</v>
      </c>
      <c r="F7" s="12" t="s">
        <v>12</v>
      </c>
      <c r="G7" s="11" t="s">
        <v>11</v>
      </c>
      <c r="H7" s="11" t="s">
        <v>12</v>
      </c>
      <c r="I7" s="12" t="s">
        <v>11</v>
      </c>
      <c r="J7" s="12" t="s">
        <v>12</v>
      </c>
      <c r="K7" s="11" t="s">
        <v>11</v>
      </c>
      <c r="L7" s="11" t="s">
        <v>12</v>
      </c>
    </row>
    <row r="8" spans="1:14">
      <c r="C8" s="5"/>
      <c r="D8" s="5"/>
      <c r="G8" s="5"/>
      <c r="H8" s="5"/>
      <c r="K8" s="5"/>
      <c r="L8" s="5"/>
    </row>
    <row r="9" spans="1:14">
      <c r="A9" t="s">
        <v>1</v>
      </c>
      <c r="C9" s="5"/>
      <c r="D9" s="5"/>
      <c r="G9" s="5"/>
      <c r="H9" s="5"/>
      <c r="K9" s="5"/>
      <c r="L9" s="5"/>
    </row>
    <row r="10" spans="1:14">
      <c r="C10" s="5"/>
      <c r="D10" s="5"/>
      <c r="G10" s="5"/>
      <c r="H10" s="5"/>
      <c r="K10" s="5"/>
      <c r="L10" s="5"/>
    </row>
    <row r="11" spans="1:14">
      <c r="A11" t="s">
        <v>30</v>
      </c>
      <c r="C11" s="5"/>
      <c r="D11" s="5"/>
      <c r="G11" s="5"/>
      <c r="H11" s="5"/>
      <c r="K11" s="5"/>
      <c r="L11" s="5"/>
    </row>
    <row r="12" spans="1:14" ht="21.1">
      <c r="B12" s="9" t="s">
        <v>31</v>
      </c>
      <c r="C12" s="5"/>
      <c r="D12" s="20"/>
      <c r="G12" s="5"/>
      <c r="H12" s="5"/>
      <c r="K12" s="5"/>
      <c r="L12" s="5"/>
      <c r="N12" s="28" t="s">
        <v>61</v>
      </c>
    </row>
    <row r="13" spans="1:14">
      <c r="B13" s="9" t="s">
        <v>32</v>
      </c>
      <c r="C13" s="5"/>
      <c r="D13" s="20"/>
      <c r="G13" s="5"/>
      <c r="H13" s="5"/>
      <c r="K13" s="5"/>
      <c r="L13" s="5"/>
    </row>
    <row r="14" spans="1:14" ht="21.75" thickBot="1">
      <c r="B14" s="9" t="s">
        <v>33</v>
      </c>
      <c r="C14" s="5"/>
      <c r="D14" s="20"/>
      <c r="G14" s="5"/>
      <c r="H14" s="5"/>
      <c r="K14" s="5"/>
      <c r="L14" s="5"/>
      <c r="N14" s="28" t="s">
        <v>60</v>
      </c>
    </row>
    <row r="15" spans="1:14" ht="14.95" thickBot="1">
      <c r="B15" s="9" t="s">
        <v>34</v>
      </c>
      <c r="C15" s="5"/>
      <c r="D15" s="21"/>
      <c r="F15" s="15"/>
      <c r="G15" s="5"/>
      <c r="H15" s="14"/>
      <c r="J15" s="15"/>
      <c r="K15" s="5"/>
      <c r="L15" s="14"/>
    </row>
    <row r="16" spans="1:14">
      <c r="B16" s="9" t="s">
        <v>35</v>
      </c>
      <c r="C16" s="5"/>
      <c r="D16" s="20"/>
      <c r="G16" s="5"/>
      <c r="H16" s="5"/>
      <c r="K16" s="5"/>
      <c r="L16" s="5"/>
    </row>
    <row r="17" spans="1:12">
      <c r="B17" s="9" t="s">
        <v>36</v>
      </c>
      <c r="C17" s="5"/>
      <c r="D17" s="27"/>
      <c r="E17" s="17"/>
      <c r="F17" s="17"/>
      <c r="G17" s="16"/>
      <c r="H17" s="16"/>
      <c r="I17" s="17"/>
      <c r="J17" s="17"/>
      <c r="K17" s="16"/>
      <c r="L17" s="16"/>
    </row>
    <row r="18" spans="1:12">
      <c r="B18" s="10" t="s">
        <v>37</v>
      </c>
      <c r="C18" s="5"/>
      <c r="D18" s="20"/>
      <c r="G18" s="5"/>
      <c r="H18" s="5"/>
      <c r="K18" s="5"/>
      <c r="L18" s="5"/>
    </row>
    <row r="19" spans="1:12">
      <c r="B19" s="10"/>
      <c r="C19" s="5"/>
      <c r="D19" s="5"/>
      <c r="G19" s="5"/>
      <c r="H19" s="5"/>
      <c r="K19" s="5"/>
      <c r="L19" s="5"/>
    </row>
    <row r="20" spans="1:12">
      <c r="A20" t="s">
        <v>38</v>
      </c>
      <c r="C20" s="5"/>
      <c r="D20" s="5"/>
      <c r="G20" s="5"/>
      <c r="H20" s="5"/>
      <c r="K20" s="5"/>
      <c r="L20" s="5"/>
    </row>
    <row r="21" spans="1:12" ht="14.95" thickBot="1">
      <c r="B21" s="9" t="s">
        <v>31</v>
      </c>
      <c r="C21" s="5"/>
      <c r="D21" s="5"/>
      <c r="G21" s="5"/>
      <c r="H21" s="5"/>
      <c r="K21" s="5"/>
      <c r="L21" s="5"/>
    </row>
    <row r="22" spans="1:12" ht="14.95" thickBot="1">
      <c r="B22" s="9" t="s">
        <v>32</v>
      </c>
      <c r="C22" s="5"/>
      <c r="D22" s="14"/>
      <c r="F22" s="15"/>
      <c r="G22" s="5"/>
      <c r="H22" s="14"/>
      <c r="J22" s="15"/>
      <c r="K22" s="5"/>
      <c r="L22" s="14"/>
    </row>
    <row r="23" spans="1:12">
      <c r="B23" s="9" t="s">
        <v>33</v>
      </c>
      <c r="C23" s="5"/>
      <c r="D23" s="16"/>
      <c r="E23" s="17"/>
      <c r="F23" s="17"/>
      <c r="G23" s="16"/>
      <c r="H23" s="16"/>
      <c r="I23" s="17"/>
      <c r="J23" s="17"/>
      <c r="K23" s="16"/>
      <c r="L23" s="16"/>
    </row>
    <row r="24" spans="1:12">
      <c r="B24" s="9" t="s">
        <v>34</v>
      </c>
      <c r="C24" s="5"/>
      <c r="D24" s="5"/>
      <c r="G24" s="5"/>
      <c r="H24" s="5"/>
      <c r="K24" s="5"/>
      <c r="L24" s="5"/>
    </row>
    <row r="25" spans="1:12">
      <c r="B25" s="9" t="s">
        <v>39</v>
      </c>
      <c r="C25" s="5"/>
      <c r="D25" s="5"/>
      <c r="G25" s="5"/>
      <c r="H25" s="5"/>
      <c r="K25" s="5"/>
      <c r="L25" s="5"/>
    </row>
    <row r="26" spans="1:12">
      <c r="C26" s="5"/>
      <c r="D26" s="5"/>
      <c r="G26" s="5"/>
      <c r="H26" s="5"/>
      <c r="K26" s="5"/>
      <c r="L26" s="5"/>
    </row>
  </sheetData>
  <mergeCells count="6">
    <mergeCell ref="C6:D6"/>
    <mergeCell ref="E6:F6"/>
    <mergeCell ref="G6:H6"/>
    <mergeCell ref="I6:J6"/>
    <mergeCell ref="C4:L4"/>
    <mergeCell ref="K6:L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A6" sqref="A6"/>
    </sheetView>
  </sheetViews>
  <sheetFormatPr defaultRowHeight="14.3"/>
  <cols>
    <col min="1" max="1" width="3.25" customWidth="1"/>
    <col min="2" max="2" width="44.375" customWidth="1"/>
    <col min="3" max="6" width="18.75" customWidth="1"/>
    <col min="7" max="7" width="19.75" customWidth="1"/>
    <col min="8" max="8" width="16.875" customWidth="1"/>
  </cols>
  <sheetData>
    <row r="1" spans="1:7" ht="21.1">
      <c r="A1" s="2" t="s">
        <v>0</v>
      </c>
    </row>
    <row r="2" spans="1:7" ht="15.65">
      <c r="A2" s="1" t="s">
        <v>40</v>
      </c>
    </row>
    <row r="3" spans="1:7">
      <c r="A3" t="str">
        <f>'Week 3 Table'!$A$3</f>
        <v>Analyst: Danny Moncada</v>
      </c>
    </row>
    <row r="4" spans="1:7">
      <c r="A4" t="str">
        <f>'Week 3 Table'!A4</f>
        <v>Database Seed: 05aa0631d0</v>
      </c>
      <c r="C4" s="35" t="s">
        <v>52</v>
      </c>
      <c r="D4" s="35"/>
      <c r="E4" s="35"/>
      <c r="F4" s="35"/>
      <c r="G4" s="35"/>
    </row>
    <row r="5" spans="1:7">
      <c r="A5" t="str">
        <f>'Week 3 Table'!A5</f>
        <v>States Examined:  KY, WI, KS</v>
      </c>
      <c r="C5" s="13"/>
      <c r="D5" s="13"/>
      <c r="E5" s="13"/>
      <c r="F5" s="13"/>
      <c r="G5" s="13"/>
    </row>
    <row r="6" spans="1:7">
      <c r="B6" s="6"/>
      <c r="C6" s="18" t="s">
        <v>53</v>
      </c>
      <c r="D6" s="19" t="s">
        <v>13</v>
      </c>
      <c r="E6" s="18" t="s">
        <v>15</v>
      </c>
      <c r="F6" s="19" t="s">
        <v>14</v>
      </c>
      <c r="G6" s="18" t="s">
        <v>51</v>
      </c>
    </row>
    <row r="7" spans="1:7">
      <c r="A7" t="s">
        <v>41</v>
      </c>
      <c r="B7" s="6"/>
      <c r="C7" s="18" t="s">
        <v>59</v>
      </c>
      <c r="D7" s="19" t="s">
        <v>59</v>
      </c>
      <c r="E7" s="18" t="s">
        <v>59</v>
      </c>
      <c r="F7" s="19" t="s">
        <v>59</v>
      </c>
      <c r="G7" s="18" t="s">
        <v>59</v>
      </c>
    </row>
    <row r="8" spans="1:7">
      <c r="C8" s="5"/>
      <c r="E8" s="5"/>
      <c r="G8" s="5"/>
    </row>
    <row r="9" spans="1:7">
      <c r="A9" t="s">
        <v>1</v>
      </c>
      <c r="C9" s="5"/>
      <c r="E9" s="5"/>
      <c r="G9" s="5"/>
    </row>
    <row r="10" spans="1:7" ht="14.95" thickBot="1">
      <c r="B10" t="s">
        <v>42</v>
      </c>
      <c r="C10" s="5"/>
      <c r="E10" s="5"/>
      <c r="G10" s="5"/>
    </row>
    <row r="11" spans="1:7" ht="14.95" thickBot="1">
      <c r="B11" t="s">
        <v>43</v>
      </c>
      <c r="C11" s="14"/>
      <c r="E11" s="14"/>
      <c r="G11" s="14"/>
    </row>
    <row r="12" spans="1:7" ht="14.95" thickBot="1">
      <c r="B12" s="9" t="s">
        <v>44</v>
      </c>
      <c r="C12" s="5"/>
      <c r="E12" s="5"/>
      <c r="G12" s="5"/>
    </row>
    <row r="13" spans="1:7" ht="14.95" thickBot="1">
      <c r="B13" s="9" t="s">
        <v>45</v>
      </c>
      <c r="C13" s="5"/>
      <c r="D13" s="15"/>
      <c r="E13" s="5"/>
      <c r="F13" s="15"/>
      <c r="G13" s="5"/>
    </row>
    <row r="14" spans="1:7">
      <c r="B14" s="9" t="s">
        <v>46</v>
      </c>
      <c r="C14" s="5"/>
      <c r="E14" s="5"/>
      <c r="G14" s="5"/>
    </row>
    <row r="15" spans="1:7">
      <c r="B15" s="10"/>
      <c r="C15" s="5"/>
      <c r="E15" s="5"/>
      <c r="G15" s="5"/>
    </row>
    <row r="16" spans="1:7">
      <c r="A16" t="s">
        <v>47</v>
      </c>
      <c r="C16" s="5"/>
      <c r="E16" s="5"/>
      <c r="G16" s="5"/>
    </row>
    <row r="17" spans="1:7">
      <c r="B17" t="s">
        <v>42</v>
      </c>
      <c r="C17" s="5"/>
      <c r="E17" s="5"/>
      <c r="G17" s="5"/>
    </row>
    <row r="18" spans="1:7">
      <c r="B18" t="s">
        <v>43</v>
      </c>
      <c r="C18" s="5"/>
      <c r="E18" s="5"/>
      <c r="G18" s="5"/>
    </row>
    <row r="19" spans="1:7">
      <c r="B19" s="9" t="s">
        <v>44</v>
      </c>
      <c r="C19" s="5"/>
      <c r="E19" s="5"/>
      <c r="G19" s="5"/>
    </row>
    <row r="20" spans="1:7">
      <c r="B20" s="9" t="s">
        <v>45</v>
      </c>
      <c r="C20" s="5"/>
      <c r="E20" s="5"/>
      <c r="G20" s="5"/>
    </row>
    <row r="21" spans="1:7" ht="14.95" thickBot="1">
      <c r="B21" s="9" t="s">
        <v>46</v>
      </c>
      <c r="C21" s="5"/>
      <c r="E21" s="5"/>
      <c r="G21" s="5"/>
    </row>
    <row r="22" spans="1:7" ht="14.95" thickBot="1">
      <c r="B22" s="9" t="s">
        <v>49</v>
      </c>
      <c r="C22" s="5"/>
      <c r="D22" s="15"/>
      <c r="E22" s="16"/>
      <c r="F22" s="15"/>
      <c r="G22" s="5"/>
    </row>
    <row r="23" spans="1:7">
      <c r="B23" s="10"/>
      <c r="C23" s="5"/>
      <c r="E23" s="5"/>
      <c r="G23" s="5"/>
    </row>
    <row r="24" spans="1:7">
      <c r="A24" t="s">
        <v>48</v>
      </c>
      <c r="C24" s="5"/>
      <c r="E24" s="5"/>
      <c r="G24" s="5"/>
    </row>
    <row r="25" spans="1:7">
      <c r="B25" t="s">
        <v>42</v>
      </c>
      <c r="C25" s="5"/>
      <c r="E25" s="5"/>
      <c r="G25" s="5"/>
    </row>
    <row r="26" spans="1:7">
      <c r="B26" t="s">
        <v>43</v>
      </c>
      <c r="C26" s="5"/>
      <c r="E26" s="5"/>
      <c r="G26" s="5"/>
    </row>
    <row r="27" spans="1:7" ht="14.95" thickBot="1">
      <c r="B27" s="9" t="s">
        <v>44</v>
      </c>
      <c r="C27" s="5"/>
      <c r="E27" s="5"/>
      <c r="G27" s="5"/>
    </row>
    <row r="28" spans="1:7" ht="14.95" thickBot="1">
      <c r="B28" s="9" t="s">
        <v>45</v>
      </c>
      <c r="C28" s="14"/>
      <c r="E28" s="14"/>
      <c r="G28" s="14"/>
    </row>
    <row r="29" spans="1:7">
      <c r="B29" s="9" t="s">
        <v>46</v>
      </c>
      <c r="C29" s="5"/>
      <c r="E29" s="5"/>
      <c r="G29" s="5"/>
    </row>
    <row r="30" spans="1:7">
      <c r="B30" s="9" t="s">
        <v>49</v>
      </c>
      <c r="C30" s="5"/>
      <c r="E30" s="5"/>
      <c r="G30" s="5"/>
    </row>
  </sheetData>
  <mergeCells count="1">
    <mergeCell ref="C4:G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 3 Table</vt:lpstr>
      <vt:lpstr>Week 4 Table</vt:lpstr>
      <vt:lpstr>Week 5 Table</vt:lpstr>
      <vt:lpstr>Week 7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Parente</dc:creator>
  <cp:lastModifiedBy>Danny Moncada</cp:lastModifiedBy>
  <dcterms:created xsi:type="dcterms:W3CDTF">2018-01-30T19:30:30Z</dcterms:created>
  <dcterms:modified xsi:type="dcterms:W3CDTF">2019-11-07T18:40:36Z</dcterms:modified>
</cp:coreProperties>
</file>