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firstSheet="6" activeTab="12"/>
  </bookViews>
  <sheets>
    <sheet name="MARCH" sheetId="1" r:id="rId1"/>
    <sheet name="APRIL" sheetId="2" r:id="rId2"/>
    <sheet name="MAY" sheetId="3" r:id="rId3"/>
    <sheet name="JUNE" sheetId="4" r:id="rId4"/>
    <sheet name="JULY" sheetId="5" r:id="rId5"/>
    <sheet name="AUGUST" sheetId="6" r:id="rId6"/>
    <sheet name="SEPTEMBER" sheetId="7" r:id="rId7"/>
    <sheet name="OCTOBER" sheetId="8" r:id="rId8"/>
    <sheet name="NOVEMBER" sheetId="9" r:id="rId9"/>
    <sheet name="DECEMBER" sheetId="10" r:id="rId10"/>
    <sheet name="JANUARY" sheetId="11" r:id="rId11"/>
    <sheet name="FEBRUARY" sheetId="12" r:id="rId12"/>
    <sheet name="MARCH 2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3" l="1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31" i="13" l="1"/>
  <c r="AO14" i="12"/>
  <c r="AP14" i="12" s="1"/>
  <c r="AO32" i="12" l="1"/>
  <c r="AP32" i="12" s="1"/>
  <c r="AO19" i="12"/>
  <c r="AP19" i="12" s="1"/>
  <c r="D31" i="12" l="1"/>
  <c r="AO31" i="12"/>
  <c r="AP31" i="12" s="1"/>
  <c r="E30" i="12"/>
  <c r="AO30" i="12"/>
  <c r="AP30" i="12" s="1"/>
  <c r="E29" i="12"/>
  <c r="AO29" i="12"/>
  <c r="AP29" i="12" s="1"/>
  <c r="E28" i="12"/>
  <c r="AO28" i="12"/>
  <c r="AP28" i="12" s="1"/>
  <c r="E27" i="12"/>
  <c r="AO27" i="12"/>
  <c r="AP27" i="12" s="1"/>
  <c r="E26" i="12"/>
  <c r="AO26" i="12"/>
  <c r="AP26" i="12" s="1"/>
  <c r="E25" i="12"/>
  <c r="AO25" i="12"/>
  <c r="AP25" i="12" s="1"/>
  <c r="E24" i="12"/>
  <c r="AO24" i="12"/>
  <c r="AP24" i="12" s="1"/>
  <c r="E23" i="12"/>
  <c r="AO23" i="12"/>
  <c r="AP23" i="12" s="1"/>
  <c r="E22" i="12"/>
  <c r="AO22" i="12"/>
  <c r="AP22" i="12" s="1"/>
  <c r="E21" i="12"/>
  <c r="AO21" i="12"/>
  <c r="AP21" i="12" s="1"/>
  <c r="E20" i="12"/>
  <c r="AO20" i="12"/>
  <c r="AP20" i="12" s="1"/>
  <c r="E19" i="12"/>
  <c r="E18" i="12"/>
  <c r="AO18" i="12"/>
  <c r="AP18" i="12" s="1"/>
  <c r="E17" i="12"/>
  <c r="AO17" i="12"/>
  <c r="AP17" i="12" s="1"/>
  <c r="E16" i="12"/>
  <c r="AO16" i="12"/>
  <c r="AP16" i="12" s="1"/>
  <c r="E15" i="12"/>
  <c r="AO15" i="12"/>
  <c r="AP15" i="12" s="1"/>
  <c r="E14" i="12"/>
  <c r="AO13" i="12"/>
  <c r="AP13" i="12" s="1"/>
  <c r="E13" i="12"/>
  <c r="AO12" i="12"/>
  <c r="AP12" i="12" s="1"/>
  <c r="E12" i="12"/>
  <c r="AO11" i="12"/>
  <c r="AP11" i="12" s="1"/>
  <c r="E11" i="12"/>
  <c r="AO10" i="12"/>
  <c r="AP10" i="12" s="1"/>
  <c r="E10" i="12"/>
  <c r="AO9" i="12"/>
  <c r="AP9" i="12" s="1"/>
  <c r="E9" i="12"/>
  <c r="AO8" i="12"/>
  <c r="AP8" i="12" s="1"/>
  <c r="E8" i="12"/>
  <c r="AO7" i="12"/>
  <c r="AP7" i="12" s="1"/>
  <c r="E7" i="12"/>
  <c r="AO6" i="12"/>
  <c r="AP6" i="12" s="1"/>
  <c r="E6" i="12"/>
  <c r="AO5" i="12"/>
  <c r="AP5" i="12" s="1"/>
  <c r="E5" i="12"/>
  <c r="AO4" i="12"/>
  <c r="AP4" i="12" s="1"/>
  <c r="E4" i="12"/>
  <c r="E3" i="12"/>
  <c r="E31" i="12" l="1"/>
  <c r="AP33" i="12"/>
  <c r="AO33" i="12"/>
  <c r="D34" i="11"/>
  <c r="E33" i="11"/>
  <c r="E32" i="11"/>
  <c r="E31" i="11"/>
  <c r="E30" i="11"/>
  <c r="AO30" i="11"/>
  <c r="AP30" i="11" s="1"/>
  <c r="E29" i="11"/>
  <c r="AO29" i="11"/>
  <c r="AP29" i="11" s="1"/>
  <c r="E28" i="11"/>
  <c r="AO28" i="11"/>
  <c r="AP28" i="11" s="1"/>
  <c r="E27" i="11"/>
  <c r="AO27" i="11"/>
  <c r="AP27" i="11" s="1"/>
  <c r="E26" i="11"/>
  <c r="AO26" i="11"/>
  <c r="AP26" i="11" s="1"/>
  <c r="E25" i="11"/>
  <c r="AO25" i="11"/>
  <c r="AP25" i="11" s="1"/>
  <c r="E24" i="11"/>
  <c r="AO24" i="11"/>
  <c r="AP24" i="11" s="1"/>
  <c r="E23" i="11"/>
  <c r="AO23" i="11"/>
  <c r="AP23" i="11" s="1"/>
  <c r="E22" i="11"/>
  <c r="AO22" i="11"/>
  <c r="AP22" i="11" s="1"/>
  <c r="E21" i="11"/>
  <c r="AO21" i="11"/>
  <c r="AP21" i="11" s="1"/>
  <c r="E20" i="11"/>
  <c r="AO20" i="11"/>
  <c r="AP20" i="11" s="1"/>
  <c r="E19" i="11"/>
  <c r="AO19" i="11"/>
  <c r="AP19" i="11" s="1"/>
  <c r="E18" i="11"/>
  <c r="AO17" i="11"/>
  <c r="AP17" i="11" s="1"/>
  <c r="E17" i="11"/>
  <c r="AO16" i="11"/>
  <c r="AP16" i="11" s="1"/>
  <c r="E16" i="11"/>
  <c r="AO15" i="11"/>
  <c r="AP15" i="11" s="1"/>
  <c r="E15" i="11"/>
  <c r="AO14" i="11"/>
  <c r="AP14" i="11" s="1"/>
  <c r="E14" i="11"/>
  <c r="AO13" i="11"/>
  <c r="AP13" i="11" s="1"/>
  <c r="E13" i="11"/>
  <c r="AO12" i="11"/>
  <c r="AP12" i="11" s="1"/>
  <c r="E12" i="11"/>
  <c r="AO11" i="11"/>
  <c r="AP11" i="11" s="1"/>
  <c r="E11" i="11"/>
  <c r="AO10" i="11"/>
  <c r="AP10" i="11" s="1"/>
  <c r="E10" i="11"/>
  <c r="AO9" i="11"/>
  <c r="AP9" i="11" s="1"/>
  <c r="E9" i="11"/>
  <c r="AO8" i="11"/>
  <c r="AP8" i="11" s="1"/>
  <c r="E8" i="11"/>
  <c r="AO7" i="11"/>
  <c r="AP7" i="11" s="1"/>
  <c r="E7" i="11"/>
  <c r="AO6" i="11"/>
  <c r="AP6" i="11" s="1"/>
  <c r="E6" i="11"/>
  <c r="AO5" i="11"/>
  <c r="AP5" i="11" s="1"/>
  <c r="E5" i="11"/>
  <c r="AO4" i="11"/>
  <c r="E4" i="11"/>
  <c r="E3" i="11"/>
  <c r="E34" i="11" s="1"/>
  <c r="AO31" i="11" l="1"/>
  <c r="AP4" i="11"/>
  <c r="AP31" i="11" s="1"/>
  <c r="AO25" i="10"/>
  <c r="AP25" i="10"/>
  <c r="AO21" i="10"/>
  <c r="AP21" i="10"/>
  <c r="D34" i="10" l="1"/>
  <c r="E33" i="10"/>
  <c r="E32" i="10"/>
  <c r="E31" i="10"/>
  <c r="E30" i="10"/>
  <c r="E29" i="10"/>
  <c r="E28" i="10"/>
  <c r="AO29" i="10"/>
  <c r="AP29" i="10" s="1"/>
  <c r="E27" i="10"/>
  <c r="AO28" i="10"/>
  <c r="AP28" i="10" s="1"/>
  <c r="E26" i="10"/>
  <c r="AO27" i="10"/>
  <c r="AP27" i="10" s="1"/>
  <c r="E25" i="10"/>
  <c r="AO26" i="10"/>
  <c r="AP26" i="10" s="1"/>
  <c r="E24" i="10"/>
  <c r="AO24" i="10"/>
  <c r="AP24" i="10" s="1"/>
  <c r="E23" i="10"/>
  <c r="AO23" i="10"/>
  <c r="AP23" i="10" s="1"/>
  <c r="E22" i="10"/>
  <c r="AO22" i="10"/>
  <c r="AP22" i="10" s="1"/>
  <c r="E21" i="10"/>
  <c r="AO20" i="10"/>
  <c r="AP20" i="10" s="1"/>
  <c r="E20" i="10"/>
  <c r="AO19" i="10"/>
  <c r="AP19" i="10" s="1"/>
  <c r="E19" i="10"/>
  <c r="AO18" i="10"/>
  <c r="AP18" i="10" s="1"/>
  <c r="E18" i="10"/>
  <c r="AO17" i="10"/>
  <c r="AP17" i="10" s="1"/>
  <c r="E17" i="10"/>
  <c r="AO16" i="10"/>
  <c r="AP16" i="10" s="1"/>
  <c r="E16" i="10"/>
  <c r="AO15" i="10"/>
  <c r="AP15" i="10" s="1"/>
  <c r="E15" i="10"/>
  <c r="AO14" i="10"/>
  <c r="AP14" i="10" s="1"/>
  <c r="E14" i="10"/>
  <c r="AO13" i="10"/>
  <c r="AP13" i="10" s="1"/>
  <c r="E13" i="10"/>
  <c r="AO12" i="10"/>
  <c r="AP12" i="10" s="1"/>
  <c r="E12" i="10"/>
  <c r="AO11" i="10"/>
  <c r="AP11" i="10" s="1"/>
  <c r="E11" i="10"/>
  <c r="AO10" i="10"/>
  <c r="AP10" i="10" s="1"/>
  <c r="E10" i="10"/>
  <c r="AO9" i="10"/>
  <c r="AP9" i="10" s="1"/>
  <c r="E9" i="10"/>
  <c r="AO8" i="10"/>
  <c r="AP8" i="10" s="1"/>
  <c r="E8" i="10"/>
  <c r="AO7" i="10"/>
  <c r="AP7" i="10" s="1"/>
  <c r="E7" i="10"/>
  <c r="AO6" i="10"/>
  <c r="AP6" i="10" s="1"/>
  <c r="E6" i="10"/>
  <c r="AO5" i="10"/>
  <c r="AP5" i="10" s="1"/>
  <c r="E5" i="10"/>
  <c r="AO4" i="10"/>
  <c r="E4" i="10"/>
  <c r="E3" i="10"/>
  <c r="AO30" i="10" l="1"/>
  <c r="E34" i="10"/>
  <c r="AP4" i="10"/>
  <c r="AP30" i="10" s="1"/>
  <c r="AO27" i="9"/>
  <c r="AP27" i="9" s="1"/>
  <c r="AO26" i="9"/>
  <c r="AP26" i="9" s="1"/>
  <c r="AO25" i="9"/>
  <c r="AP25" i="9" s="1"/>
  <c r="AO24" i="9"/>
  <c r="AP24" i="9" s="1"/>
  <c r="AO23" i="9"/>
  <c r="AP23" i="9" s="1"/>
  <c r="AO22" i="9"/>
  <c r="AP22" i="9" s="1"/>
  <c r="AO21" i="9"/>
  <c r="AP21" i="9" s="1"/>
  <c r="AO20" i="9"/>
  <c r="AP20" i="9" s="1"/>
  <c r="AO19" i="9"/>
  <c r="AP19" i="9" s="1"/>
  <c r="AO18" i="9"/>
  <c r="AP18" i="9" s="1"/>
  <c r="AO17" i="9"/>
  <c r="AP17" i="9" s="1"/>
  <c r="AO16" i="9"/>
  <c r="AP16" i="9" s="1"/>
  <c r="AO15" i="9"/>
  <c r="AP15" i="9" s="1"/>
  <c r="AO14" i="9"/>
  <c r="AP14" i="9" s="1"/>
  <c r="AO13" i="9"/>
  <c r="AP13" i="9" s="1"/>
  <c r="AO12" i="9"/>
  <c r="AP12" i="9" s="1"/>
  <c r="AO11" i="9"/>
  <c r="AP11" i="9" s="1"/>
  <c r="AO10" i="9"/>
  <c r="AP10" i="9" s="1"/>
  <c r="AO9" i="9"/>
  <c r="AP9" i="9" s="1"/>
  <c r="AO8" i="9"/>
  <c r="AP8" i="9" s="1"/>
  <c r="AO7" i="9"/>
  <c r="AP7" i="9" s="1"/>
  <c r="AO6" i="9"/>
  <c r="AP6" i="9" s="1"/>
  <c r="AO5" i="9"/>
  <c r="AP5" i="9" s="1"/>
  <c r="AO4" i="9"/>
  <c r="AP4" i="9" s="1"/>
  <c r="D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4" i="9" l="1"/>
  <c r="AP28" i="9"/>
  <c r="AO28" i="9"/>
  <c r="AO15" i="8"/>
  <c r="AP15" i="8" s="1"/>
  <c r="D34" i="8" l="1"/>
  <c r="E33" i="8"/>
  <c r="E32" i="8"/>
  <c r="E31" i="8"/>
  <c r="E30" i="8"/>
  <c r="E29" i="8"/>
  <c r="E28" i="8"/>
  <c r="E27" i="8"/>
  <c r="AO27" i="8"/>
  <c r="AP27" i="8" s="1"/>
  <c r="E26" i="8"/>
  <c r="AO26" i="8"/>
  <c r="AP26" i="8" s="1"/>
  <c r="E25" i="8"/>
  <c r="AO25" i="8"/>
  <c r="AP25" i="8" s="1"/>
  <c r="E24" i="8"/>
  <c r="AO24" i="8"/>
  <c r="AP24" i="8" s="1"/>
  <c r="E23" i="8"/>
  <c r="AO23" i="8"/>
  <c r="AP23" i="8" s="1"/>
  <c r="E22" i="8"/>
  <c r="AO22" i="8"/>
  <c r="AP22" i="8" s="1"/>
  <c r="E21" i="8"/>
  <c r="AO21" i="8"/>
  <c r="AP21" i="8" s="1"/>
  <c r="E20" i="8"/>
  <c r="AO20" i="8"/>
  <c r="AP20" i="8" s="1"/>
  <c r="E19" i="8"/>
  <c r="AO19" i="8"/>
  <c r="AP19" i="8" s="1"/>
  <c r="E18" i="8"/>
  <c r="AO18" i="8"/>
  <c r="AP18" i="8" s="1"/>
  <c r="E17" i="8"/>
  <c r="AO17" i="8"/>
  <c r="AP17" i="8" s="1"/>
  <c r="E16" i="8"/>
  <c r="AO16" i="8"/>
  <c r="AP16" i="8" s="1"/>
  <c r="E15" i="8"/>
  <c r="AO14" i="8"/>
  <c r="AP14" i="8" s="1"/>
  <c r="E14" i="8"/>
  <c r="AO13" i="8"/>
  <c r="AP13" i="8" s="1"/>
  <c r="E13" i="8"/>
  <c r="AO12" i="8"/>
  <c r="AP12" i="8" s="1"/>
  <c r="E12" i="8"/>
  <c r="AO11" i="8"/>
  <c r="AP11" i="8" s="1"/>
  <c r="E11" i="8"/>
  <c r="AO10" i="8"/>
  <c r="AP10" i="8" s="1"/>
  <c r="E10" i="8"/>
  <c r="AO9" i="8"/>
  <c r="AP9" i="8" s="1"/>
  <c r="E9" i="8"/>
  <c r="AO8" i="8"/>
  <c r="AP8" i="8" s="1"/>
  <c r="E8" i="8"/>
  <c r="AO7" i="8"/>
  <c r="AP7" i="8" s="1"/>
  <c r="E7" i="8"/>
  <c r="AO6" i="8"/>
  <c r="AP6" i="8" s="1"/>
  <c r="E6" i="8"/>
  <c r="AO5" i="8"/>
  <c r="AP5" i="8" s="1"/>
  <c r="E5" i="8"/>
  <c r="AO4" i="8"/>
  <c r="AP4" i="8" s="1"/>
  <c r="E4" i="8"/>
  <c r="E3" i="8"/>
  <c r="E34" i="8" l="1"/>
  <c r="AP28" i="8"/>
  <c r="AO28" i="8"/>
  <c r="AO26" i="7"/>
  <c r="AP26" i="7" s="1"/>
  <c r="AO4" i="7" l="1"/>
  <c r="AP4" i="7" s="1"/>
  <c r="D34" i="7"/>
  <c r="E33" i="7"/>
  <c r="E32" i="7"/>
  <c r="E31" i="7"/>
  <c r="E30" i="7"/>
  <c r="E29" i="7"/>
  <c r="E28" i="7"/>
  <c r="E27" i="7"/>
  <c r="E26" i="7"/>
  <c r="AO25" i="7"/>
  <c r="AP25" i="7" s="1"/>
  <c r="E25" i="7"/>
  <c r="AO24" i="7"/>
  <c r="AP24" i="7" s="1"/>
  <c r="E24" i="7"/>
  <c r="AO23" i="7"/>
  <c r="AP23" i="7" s="1"/>
  <c r="E23" i="7"/>
  <c r="AO22" i="7"/>
  <c r="AP22" i="7" s="1"/>
  <c r="E22" i="7"/>
  <c r="AO21" i="7"/>
  <c r="AP21" i="7" s="1"/>
  <c r="E21" i="7"/>
  <c r="AO20" i="7"/>
  <c r="AP20" i="7" s="1"/>
  <c r="E20" i="7"/>
  <c r="AO19" i="7"/>
  <c r="AP19" i="7" s="1"/>
  <c r="E19" i="7"/>
  <c r="AO18" i="7"/>
  <c r="AP18" i="7" s="1"/>
  <c r="E18" i="7"/>
  <c r="AO17" i="7"/>
  <c r="AP17" i="7" s="1"/>
  <c r="E17" i="7"/>
  <c r="AO16" i="7"/>
  <c r="AP16" i="7" s="1"/>
  <c r="E16" i="7"/>
  <c r="AO15" i="7"/>
  <c r="AP15" i="7" s="1"/>
  <c r="E15" i="7"/>
  <c r="AO14" i="7"/>
  <c r="AP14" i="7" s="1"/>
  <c r="E14" i="7"/>
  <c r="AO13" i="7"/>
  <c r="AP13" i="7" s="1"/>
  <c r="E13" i="7"/>
  <c r="AO12" i="7"/>
  <c r="AP12" i="7" s="1"/>
  <c r="E12" i="7"/>
  <c r="AO11" i="7"/>
  <c r="AP11" i="7" s="1"/>
  <c r="E11" i="7"/>
  <c r="AO10" i="7"/>
  <c r="AP10" i="7" s="1"/>
  <c r="E10" i="7"/>
  <c r="AO9" i="7"/>
  <c r="AP9" i="7" s="1"/>
  <c r="E9" i="7"/>
  <c r="AO8" i="7"/>
  <c r="AP8" i="7" s="1"/>
  <c r="E8" i="7"/>
  <c r="AO7" i="7"/>
  <c r="AP7" i="7" s="1"/>
  <c r="E7" i="7"/>
  <c r="AO6" i="7"/>
  <c r="AP6" i="7" s="1"/>
  <c r="E6" i="7"/>
  <c r="AO5" i="7"/>
  <c r="AP5" i="7" s="1"/>
  <c r="E5" i="7"/>
  <c r="E4" i="7"/>
  <c r="E3" i="7"/>
  <c r="E34" i="7" l="1"/>
  <c r="AO27" i="7"/>
  <c r="AP27" i="7"/>
  <c r="AQ22" i="6"/>
  <c r="AP22" i="6"/>
  <c r="AP23" i="6"/>
  <c r="AQ20" i="6"/>
  <c r="AP20" i="6"/>
  <c r="AQ12" i="6"/>
  <c r="AP12" i="6"/>
  <c r="AQ10" i="6"/>
  <c r="AP10" i="6"/>
  <c r="AQ7" i="6"/>
  <c r="AP7" i="6"/>
  <c r="AQ5" i="6"/>
  <c r="AP5" i="6"/>
  <c r="AQ21" i="6" l="1"/>
  <c r="AQ19" i="6"/>
  <c r="AQ11" i="6"/>
  <c r="AQ9" i="6"/>
  <c r="AQ6" i="6"/>
  <c r="AQ4" i="6"/>
  <c r="AP6" i="6"/>
  <c r="AP8" i="6"/>
  <c r="AQ8" i="6" s="1"/>
  <c r="AP9" i="6"/>
  <c r="AP11" i="6"/>
  <c r="AP13" i="6"/>
  <c r="AQ13" i="6" s="1"/>
  <c r="AP14" i="6"/>
  <c r="AP15" i="6"/>
  <c r="AQ15" i="6" s="1"/>
  <c r="AP16" i="6"/>
  <c r="AP17" i="6"/>
  <c r="AQ17" i="6" s="1"/>
  <c r="AP18" i="6"/>
  <c r="AQ18" i="6" s="1"/>
  <c r="AP19" i="6"/>
  <c r="AP21" i="6"/>
  <c r="AP24" i="6"/>
  <c r="AQ24" i="6" s="1"/>
  <c r="AP25" i="6"/>
  <c r="AQ25" i="6" s="1"/>
  <c r="AP4" i="6"/>
  <c r="AP4" i="3"/>
  <c r="AQ14" i="6" l="1"/>
  <c r="D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34" i="6" l="1"/>
  <c r="AP26" i="6"/>
  <c r="AQ26" i="6"/>
  <c r="AP19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Q4" i="5" l="1"/>
  <c r="AP4" i="5"/>
  <c r="AQ7" i="5"/>
  <c r="AQ12" i="5"/>
  <c r="AQ19" i="5"/>
  <c r="AQ18" i="5"/>
  <c r="AQ17" i="5"/>
  <c r="AQ13" i="5"/>
  <c r="AQ11" i="5"/>
  <c r="AQ10" i="5"/>
  <c r="AQ8" i="5"/>
  <c r="AP20" i="5" l="1"/>
  <c r="AQ20" i="5"/>
  <c r="E33" i="5"/>
  <c r="E34" i="5"/>
  <c r="D34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3" i="4" l="1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P6" i="4"/>
  <c r="AP9" i="4"/>
  <c r="AP10" i="4" l="1"/>
  <c r="AP7" i="4"/>
  <c r="AP4" i="4"/>
  <c r="AP11" i="4"/>
  <c r="AP12" i="4"/>
  <c r="AP13" i="4"/>
  <c r="AP14" i="4"/>
  <c r="AP15" i="4"/>
  <c r="AP16" i="4"/>
  <c r="AP17" i="4"/>
  <c r="AP18" i="4"/>
  <c r="AP19" i="4"/>
  <c r="D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P20" i="4" l="1"/>
  <c r="AQ4" i="4"/>
  <c r="AP20" i="3"/>
  <c r="AQ20" i="3"/>
  <c r="AQ10" i="3"/>
  <c r="AQ11" i="3"/>
  <c r="AQ12" i="3"/>
  <c r="AQ13" i="3"/>
  <c r="AQ14" i="3"/>
  <c r="AQ15" i="3"/>
  <c r="AQ16" i="3"/>
  <c r="AQ17" i="3"/>
  <c r="AQ18" i="3"/>
  <c r="AQ19" i="3"/>
  <c r="AP10" i="3"/>
  <c r="AP11" i="3"/>
  <c r="AP12" i="3"/>
  <c r="AP13" i="3"/>
  <c r="AP14" i="3"/>
  <c r="AP15" i="3"/>
  <c r="AP16" i="3"/>
  <c r="AP17" i="3"/>
  <c r="AP18" i="3"/>
  <c r="AP19" i="3"/>
  <c r="AQ9" i="3"/>
  <c r="AP9" i="3"/>
  <c r="AQ8" i="3"/>
  <c r="AQ7" i="3"/>
  <c r="AQ6" i="3"/>
  <c r="AQ5" i="3"/>
  <c r="AP7" i="3" l="1"/>
  <c r="AP6" i="3" l="1"/>
  <c r="AQ4" i="3"/>
  <c r="C34" i="3"/>
  <c r="E33" i="2"/>
  <c r="C33" i="2"/>
  <c r="E33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3"/>
  <c r="E34" i="3" s="1"/>
  <c r="E3" i="2"/>
  <c r="E15" i="2"/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E7" i="2"/>
  <c r="E6" i="2"/>
  <c r="E5" i="2"/>
  <c r="E4" i="2"/>
  <c r="AN20" i="2" l="1"/>
  <c r="AO20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F4" i="1"/>
  <c r="AO4" i="2"/>
  <c r="AN4" i="2"/>
  <c r="AG17" i="1" l="1"/>
  <c r="AF16" i="1"/>
  <c r="AF15" i="1"/>
  <c r="AF14" i="1"/>
  <c r="AF13" i="1"/>
  <c r="AF12" i="1"/>
  <c r="AF11" i="1"/>
  <c r="AF10" i="1"/>
  <c r="AF9" i="1"/>
  <c r="AF7" i="1"/>
  <c r="AF6" i="1"/>
  <c r="AF5" i="1"/>
  <c r="AF17" i="1" l="1"/>
  <c r="C26" i="1" l="1"/>
  <c r="D26" i="1"/>
  <c r="AQ20" i="4"/>
</calcChain>
</file>

<file path=xl/sharedStrings.xml><?xml version="1.0" encoding="utf-8"?>
<sst xmlns="http://schemas.openxmlformats.org/spreadsheetml/2006/main" count="488" uniqueCount="59">
  <si>
    <t>S.NO</t>
  </si>
  <si>
    <t>AMOUNT</t>
  </si>
  <si>
    <t xml:space="preserve">         BARREL OIL</t>
  </si>
  <si>
    <t>TOTAL</t>
  </si>
  <si>
    <t>4T SERVO</t>
  </si>
  <si>
    <t>4T SERVO 20W/40W</t>
  </si>
  <si>
    <t>SCOOTOMATIC</t>
  </si>
  <si>
    <t>4T SERVO HONDA JOSH</t>
  </si>
  <si>
    <t>MULTY 20W/40W</t>
  </si>
  <si>
    <t>2T OIL SUPREME</t>
  </si>
  <si>
    <t>SERVO GEAR OIL HP 90</t>
  </si>
  <si>
    <t>TRANSFUID SRTING OIL</t>
  </si>
  <si>
    <t>FUTURAG</t>
  </si>
  <si>
    <t>KOOL PLUS</t>
  </si>
  <si>
    <t>BREAK OIL</t>
  </si>
  <si>
    <t>PREME 15/40W</t>
  </si>
  <si>
    <t>4T SYNTHTIC</t>
  </si>
  <si>
    <t xml:space="preserve">   LITRES</t>
  </si>
  <si>
    <t xml:space="preserve">      DATE </t>
  </si>
  <si>
    <t xml:space="preserve">                         MAR-2021</t>
  </si>
  <si>
    <t>PACKED OIL</t>
  </si>
  <si>
    <t xml:space="preserve"> TYPES OF OIL   (DATE)                             </t>
  </si>
  <si>
    <t xml:space="preserve">TOTAL </t>
  </si>
  <si>
    <t>134/119</t>
  </si>
  <si>
    <t xml:space="preserve">   RATE</t>
  </si>
  <si>
    <t xml:space="preserve"> QTY IN LTRS</t>
  </si>
  <si>
    <t xml:space="preserve">             BARREL OIL</t>
  </si>
  <si>
    <t xml:space="preserve">     DATE</t>
  </si>
  <si>
    <t xml:space="preserve">                        APRIL-2021                    </t>
  </si>
  <si>
    <t>GREEN BLUE</t>
  </si>
  <si>
    <t>MULTY 20W/40W 1 LTRS</t>
  </si>
  <si>
    <t>KOOL PLUS 1/2 LTRS</t>
  </si>
  <si>
    <t>MULTY 20W/40W 1/2 LTRS</t>
  </si>
  <si>
    <t>QTY IN LTRS</t>
  </si>
  <si>
    <t>KOOL PLUS 1 LTRS</t>
  </si>
  <si>
    <t>RATE/LIT</t>
  </si>
  <si>
    <t xml:space="preserve">                      BARREL OIL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</si>
  <si>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MAY-2021</t>
    </r>
  </si>
  <si>
    <t xml:space="preserve">                                                                         PACKED OIL</t>
  </si>
  <si>
    <t>RATE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</si>
  <si>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JUNE-2021</t>
    </r>
  </si>
  <si>
    <t>JULY-21</t>
  </si>
  <si>
    <t>147/160</t>
  </si>
  <si>
    <t>380/400</t>
  </si>
  <si>
    <t>AUGUST_21</t>
  </si>
  <si>
    <t>4T SERVO 20W/50W</t>
  </si>
  <si>
    <t>SEPTEMBER_21</t>
  </si>
  <si>
    <t xml:space="preserve">                                                                              PACKED OIL</t>
  </si>
  <si>
    <t xml:space="preserve">  RATE</t>
  </si>
  <si>
    <t xml:space="preserve">              OCTOBER_21</t>
  </si>
  <si>
    <t xml:space="preserve">                                       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</si>
  <si>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NOVEMBER-2021</t>
    </r>
  </si>
  <si>
    <t>31-11-2021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</si>
  <si>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DECEMBER-2021</t>
    </r>
  </si>
  <si>
    <t>SCOOTO NEXT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</si>
  <si>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JANUARY-2022</t>
    </r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</si>
  <si>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FEBRUARY-2022</t>
    </r>
  </si>
  <si>
    <t>AD BLUE</t>
  </si>
  <si>
    <r>
      <t xml:space="preserve">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MARCH-2022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</si>
</sst>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1" fillId="0" borderId="1" xfId="0" applyFont="1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0" fillId="0" borderId="14" xfId="0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8" xfId="0" applyFont="1" applyFill="1" applyBorder="1"/>
    <xf numFmtId="0" fontId="1" fillId="0" borderId="17" xfId="0" applyFont="1" applyFill="1" applyBorder="1"/>
    <xf numFmtId="0" fontId="1" fillId="0" borderId="13" xfId="0" applyFont="1" applyBorder="1"/>
    <xf numFmtId="0" fontId="0" fillId="0" borderId="4" xfId="0" applyNumberFormat="1" applyBorder="1"/>
    <xf numFmtId="14" fontId="0" fillId="0" borderId="0" xfId="0" applyNumberFormat="1" applyBorder="1"/>
    <xf numFmtId="0" fontId="0" fillId="0" borderId="1" xfId="0" applyNumberFormat="1" applyBorder="1"/>
    <xf numFmtId="0" fontId="0" fillId="0" borderId="0" xfId="0" applyNumberFormat="1" applyBorder="1"/>
    <xf numFmtId="0" fontId="1" fillId="0" borderId="15" xfId="0" applyFont="1" applyBorder="1"/>
    <xf numFmtId="0" fontId="1" fillId="0" borderId="3" xfId="0" applyFont="1" applyBorder="1"/>
    <xf numFmtId="0" fontId="0" fillId="0" borderId="1" xfId="0" applyFill="1" applyBorder="1"/>
    <xf numFmtId="0" fontId="0" fillId="0" borderId="19" xfId="0" applyBorder="1"/>
    <xf numFmtId="0" fontId="1" fillId="0" borderId="20" xfId="0" applyFont="1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1" fillId="0" borderId="21" xfId="0" applyFont="1" applyBorder="1"/>
    <xf numFmtId="0" fontId="0" fillId="0" borderId="1" xfId="0" applyNumberFormat="1" applyFill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1" xfId="0" applyFon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24" xfId="0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25" xfId="0" applyBorder="1" applyAlignment="1">
      <alignment vertical="top"/>
    </xf>
    <xf numFmtId="0" fontId="1" fillId="0" borderId="26" xfId="0" applyFont="1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2" fillId="0" borderId="26" xfId="0" applyFont="1" applyBorder="1" applyAlignment="1">
      <alignment horizontal="left" vertical="top" indent="22"/>
    </xf>
    <xf numFmtId="0" fontId="3" fillId="0" borderId="26" xfId="0" applyFont="1" applyBorder="1" applyAlignment="1">
      <alignment horizontal="left" vertical="top" indent="22"/>
    </xf>
    <xf numFmtId="0" fontId="0" fillId="0" borderId="26" xfId="0" applyBorder="1" applyAlignment="1">
      <alignment horizontal="left" vertical="top" indent="22"/>
    </xf>
    <xf numFmtId="0" fontId="1" fillId="0" borderId="26" xfId="0" applyFont="1" applyBorder="1" applyAlignment="1">
      <alignment horizontal="left" vertical="top" indent="22"/>
    </xf>
    <xf numFmtId="0" fontId="0" fillId="0" borderId="22" xfId="0" applyBorder="1" applyAlignment="1">
      <alignment horizontal="left" indent="22"/>
    </xf>
    <xf numFmtId="0" fontId="4" fillId="0" borderId="22" xfId="0" applyFont="1" applyBorder="1" applyAlignment="1">
      <alignment horizontal="left" indent="22"/>
    </xf>
    <xf numFmtId="0" fontId="1" fillId="0" borderId="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2" xfId="0" applyFont="1" applyBorder="1"/>
    <xf numFmtId="0" fontId="5" fillId="0" borderId="22" xfId="0" applyFont="1" applyBorder="1"/>
    <xf numFmtId="0" fontId="0" fillId="0" borderId="1" xfId="0" applyBorder="1" applyAlignment="1">
      <alignment horizontal="right"/>
    </xf>
    <xf numFmtId="0" fontId="1" fillId="0" borderId="23" xfId="0" applyFont="1" applyBorder="1"/>
    <xf numFmtId="0" fontId="1" fillId="0" borderId="21" xfId="0" applyFont="1" applyFill="1" applyBorder="1"/>
    <xf numFmtId="0" fontId="1" fillId="0" borderId="16" xfId="0" applyFont="1" applyBorder="1"/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7" fillId="0" borderId="0" xfId="0" applyNumberFormat="1" applyFont="1" applyBorder="1"/>
    <xf numFmtId="0" fontId="3" fillId="0" borderId="0" xfId="0" applyFont="1" applyBorder="1"/>
    <xf numFmtId="0" fontId="1" fillId="0" borderId="15" xfId="0" applyFont="1" applyBorder="1" applyAlignment="1">
      <alignment horizontal="center"/>
    </xf>
    <xf numFmtId="1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0" borderId="0" xfId="0" applyFont="1" applyBorder="1"/>
    <xf numFmtId="14" fontId="0" fillId="0" borderId="0" xfId="0" applyNumberFormat="1"/>
    <xf numFmtId="0" fontId="0" fillId="0" borderId="28" xfId="0" applyFill="1" applyBorder="1"/>
    <xf numFmtId="0" fontId="1" fillId="0" borderId="29" xfId="0" applyFont="1" applyBorder="1"/>
    <xf numFmtId="14" fontId="0" fillId="0" borderId="4" xfId="0" applyNumberFormat="1" applyBorder="1"/>
    <xf numFmtId="0" fontId="5" fillId="0" borderId="26" xfId="0" applyFont="1" applyBorder="1"/>
    <xf numFmtId="49" fontId="4" fillId="0" borderId="26" xfId="0" applyNumberFormat="1" applyFont="1" applyBorder="1"/>
    <xf numFmtId="0" fontId="4" fillId="0" borderId="26" xfId="0" applyFont="1" applyBorder="1"/>
    <xf numFmtId="0" fontId="1" fillId="0" borderId="26" xfId="0" applyFont="1" applyBorder="1"/>
    <xf numFmtId="0" fontId="1" fillId="0" borderId="13" xfId="0" applyFont="1" applyFill="1" applyBorder="1"/>
    <xf numFmtId="0" fontId="1" fillId="0" borderId="23" xfId="0" applyFont="1" applyFill="1" applyBorder="1"/>
    <xf numFmtId="0" fontId="0" fillId="0" borderId="4" xfId="0" applyNumberForma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NumberFormat="1" applyFill="1" applyBorder="1"/>
    <xf numFmtId="0" fontId="0" fillId="0" borderId="0" xfId="0" applyFill="1"/>
    <xf numFmtId="0" fontId="0" fillId="3" borderId="4" xfId="0" applyNumberFormat="1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2" borderId="4" xfId="0" applyFill="1" applyBorder="1"/>
    <xf numFmtId="0" fontId="0" fillId="4" borderId="1" xfId="0" applyNumberForma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NumberFormat="1" applyFill="1" applyBorder="1"/>
    <xf numFmtId="0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4" xfId="0" applyNumberFormat="1" applyFill="1" applyBorder="1"/>
    <xf numFmtId="0" fontId="0" fillId="6" borderId="4" xfId="0" applyNumberFormat="1" applyFill="1" applyBorder="1"/>
    <xf numFmtId="0" fontId="0" fillId="6" borderId="1" xfId="0" applyNumberFormat="1" applyFill="1" applyBorder="1"/>
    <xf numFmtId="0" fontId="0" fillId="6" borderId="1" xfId="0" applyFill="1" applyBorder="1"/>
    <xf numFmtId="0" fontId="0" fillId="6" borderId="1" xfId="0" applyFont="1" applyFill="1" applyBorder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NumberFormat="1" applyFill="1" applyBorder="1"/>
    <xf numFmtId="0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ont="1" applyFill="1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8" borderId="4" xfId="0" applyNumberFormat="1" applyFill="1" applyBorder="1"/>
    <xf numFmtId="0" fontId="0" fillId="8" borderId="1" xfId="0" applyFill="1" applyBorder="1"/>
    <xf numFmtId="0" fontId="0" fillId="8" borderId="1" xfId="0" applyFont="1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0" fillId="8" borderId="1" xfId="0" applyNumberFormat="1" applyFill="1" applyBorder="1"/>
    <xf numFmtId="17" fontId="4" fillId="0" borderId="26" xfId="0" applyNumberFormat="1" applyFont="1" applyBorder="1"/>
    <xf numFmtId="0" fontId="0" fillId="9" borderId="1" xfId="0" applyNumberFormat="1" applyFill="1" applyBorder="1"/>
    <xf numFmtId="0" fontId="0" fillId="9" borderId="1" xfId="0" applyFill="1" applyBorder="1"/>
    <xf numFmtId="0" fontId="0" fillId="9" borderId="1" xfId="0" applyFont="1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10" borderId="1" xfId="0" applyNumberFormat="1" applyFill="1" applyBorder="1"/>
    <xf numFmtId="0" fontId="0" fillId="10" borderId="4" xfId="0" applyNumberForma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0" fillId="11" borderId="4" xfId="0" applyNumberFormat="1" applyFill="1" applyBorder="1"/>
    <xf numFmtId="0" fontId="0" fillId="11" borderId="1" xfId="0" applyFill="1" applyBorder="1" applyAlignment="1">
      <alignment horizontal="right"/>
    </xf>
    <xf numFmtId="0" fontId="0" fillId="11" borderId="1" xfId="0" applyFill="1" applyBorder="1"/>
    <xf numFmtId="0" fontId="0" fillId="11" borderId="1" xfId="0" applyFont="1" applyFill="1" applyBorder="1"/>
    <xf numFmtId="0" fontId="0" fillId="11" borderId="4" xfId="0" applyFill="1" applyBorder="1" applyAlignment="1">
      <alignment horizontal="center"/>
    </xf>
    <xf numFmtId="0" fontId="0" fillId="11" borderId="4" xfId="0" applyFill="1" applyBorder="1"/>
    <xf numFmtId="0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Normal="100" workbookViewId="0">
      <selection activeCell="H29" sqref="H29"/>
    </sheetView>
  </sheetViews>
  <sheetFormatPr defaultRowHeight="15" x14ac:dyDescent="0.25"/>
  <cols>
    <col min="1" max="1" width="5.140625" customWidth="1"/>
    <col min="2" max="2" width="10.42578125" bestFit="1" customWidth="1"/>
    <col min="5" max="5" width="4.140625" customWidth="1"/>
    <col min="6" max="6" width="5.140625" customWidth="1"/>
    <col min="7" max="7" width="8" customWidth="1"/>
    <col min="8" max="8" width="21.140625" customWidth="1"/>
    <col min="9" max="9" width="4" customWidth="1"/>
    <col min="10" max="10" width="4.140625" customWidth="1"/>
    <col min="11" max="12" width="3.85546875" customWidth="1"/>
    <col min="13" max="13" width="4" customWidth="1"/>
    <col min="14" max="15" width="3.42578125" customWidth="1"/>
    <col min="16" max="16" width="4" customWidth="1"/>
    <col min="17" max="17" width="3.5703125" customWidth="1"/>
    <col min="18" max="18" width="3.85546875" customWidth="1"/>
    <col min="19" max="19" width="3.5703125" customWidth="1"/>
    <col min="20" max="21" width="3.42578125" customWidth="1"/>
    <col min="22" max="22" width="3.5703125" customWidth="1"/>
    <col min="23" max="23" width="3.28515625" customWidth="1"/>
    <col min="24" max="24" width="3.7109375" customWidth="1"/>
    <col min="25" max="25" width="3.5703125" style="4" customWidth="1"/>
    <col min="26" max="26" width="3.5703125" customWidth="1"/>
    <col min="27" max="27" width="3.85546875" customWidth="1"/>
    <col min="28" max="28" width="3.5703125" customWidth="1"/>
    <col min="29" max="29" width="3.28515625" customWidth="1"/>
    <col min="30" max="30" width="3.5703125" customWidth="1"/>
    <col min="31" max="31" width="3.7109375" customWidth="1"/>
    <col min="32" max="32" width="11.85546875" bestFit="1" customWidth="1"/>
    <col min="33" max="33" width="11.7109375" bestFit="1" customWidth="1"/>
  </cols>
  <sheetData>
    <row r="1" spans="1:34" ht="21.75" thickBot="1" x14ac:dyDescent="0.4">
      <c r="A1" s="1"/>
      <c r="B1" s="2" t="s">
        <v>2</v>
      </c>
      <c r="C1" s="2"/>
      <c r="D1" s="1"/>
      <c r="E1" s="4"/>
      <c r="F1" s="4"/>
      <c r="G1" s="6"/>
      <c r="H1" s="6"/>
      <c r="I1" s="13"/>
      <c r="J1" s="15"/>
      <c r="K1" s="15"/>
      <c r="L1" s="15"/>
      <c r="M1" s="15"/>
      <c r="N1" s="15"/>
      <c r="O1" s="15"/>
      <c r="P1" s="15"/>
      <c r="Q1" s="16" t="s">
        <v>20</v>
      </c>
      <c r="R1" s="16"/>
      <c r="S1" s="1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7"/>
    </row>
    <row r="2" spans="1:34" ht="24" thickBot="1" x14ac:dyDescent="0.4">
      <c r="A2" s="2" t="s">
        <v>0</v>
      </c>
      <c r="B2" s="2" t="s">
        <v>18</v>
      </c>
      <c r="C2" s="2" t="s">
        <v>17</v>
      </c>
      <c r="D2" s="2" t="s">
        <v>1</v>
      </c>
      <c r="E2" s="6"/>
      <c r="F2" s="4"/>
      <c r="G2" s="6"/>
      <c r="H2" s="6"/>
      <c r="I2" s="13"/>
      <c r="J2" s="14"/>
      <c r="K2" s="15"/>
      <c r="L2" s="19" t="s">
        <v>19</v>
      </c>
      <c r="M2" s="20"/>
      <c r="N2" s="21"/>
      <c r="O2" s="21"/>
      <c r="P2" s="21"/>
      <c r="Q2" s="21"/>
      <c r="R2" s="21"/>
      <c r="S2" s="21"/>
      <c r="T2" s="22"/>
      <c r="U2" s="15"/>
      <c r="V2" s="15"/>
      <c r="W2" s="15"/>
      <c r="X2" s="15"/>
      <c r="Y2" s="18"/>
      <c r="Z2" s="15"/>
      <c r="AA2" s="15"/>
      <c r="AB2" s="15"/>
      <c r="AC2" s="15"/>
      <c r="AD2" s="15"/>
      <c r="AE2" s="15"/>
      <c r="AF2" s="17"/>
    </row>
    <row r="3" spans="1:34" ht="15.75" thickBot="1" x14ac:dyDescent="0.3">
      <c r="A3" s="1">
        <v>1</v>
      </c>
      <c r="B3" s="3">
        <v>44264</v>
      </c>
      <c r="C3" s="1">
        <v>10.66</v>
      </c>
      <c r="D3" s="1">
        <v>2984.8</v>
      </c>
      <c r="E3" s="4"/>
      <c r="F3" s="30" t="s">
        <v>0</v>
      </c>
      <c r="G3" s="23" t="s">
        <v>24</v>
      </c>
      <c r="H3" s="23" t="s">
        <v>21</v>
      </c>
      <c r="I3" s="23">
        <v>9</v>
      </c>
      <c r="J3" s="23">
        <v>10</v>
      </c>
      <c r="K3" s="24">
        <v>11</v>
      </c>
      <c r="L3" s="25">
        <v>12</v>
      </c>
      <c r="M3" s="25">
        <v>13</v>
      </c>
      <c r="N3" s="25">
        <v>14</v>
      </c>
      <c r="O3" s="25">
        <v>15</v>
      </c>
      <c r="P3" s="25">
        <v>16</v>
      </c>
      <c r="Q3" s="25">
        <v>17</v>
      </c>
      <c r="R3" s="25">
        <v>18</v>
      </c>
      <c r="S3" s="25">
        <v>19</v>
      </c>
      <c r="T3" s="25">
        <v>20</v>
      </c>
      <c r="U3" s="25">
        <v>21</v>
      </c>
      <c r="V3" s="25">
        <v>22</v>
      </c>
      <c r="W3" s="26">
        <v>23</v>
      </c>
      <c r="X3" s="28">
        <v>24</v>
      </c>
      <c r="Y3" s="25">
        <v>25</v>
      </c>
      <c r="Z3" s="27">
        <v>26</v>
      </c>
      <c r="AA3" s="29">
        <v>27</v>
      </c>
      <c r="AB3" s="27">
        <v>28</v>
      </c>
      <c r="AC3" s="25">
        <v>29</v>
      </c>
      <c r="AD3" s="25">
        <v>30</v>
      </c>
      <c r="AE3" s="25">
        <v>31</v>
      </c>
      <c r="AF3" s="79" t="s">
        <v>1</v>
      </c>
      <c r="AG3" s="2" t="s">
        <v>25</v>
      </c>
      <c r="AH3" s="4"/>
    </row>
    <row r="4" spans="1:34" x14ac:dyDescent="0.25">
      <c r="A4" s="1">
        <v>2</v>
      </c>
      <c r="B4" s="3">
        <v>44265</v>
      </c>
      <c r="C4" s="1">
        <v>11.23</v>
      </c>
      <c r="D4" s="1">
        <v>3144.4</v>
      </c>
      <c r="E4" s="4"/>
      <c r="F4" s="31">
        <v>1</v>
      </c>
      <c r="G4" s="8">
        <v>305</v>
      </c>
      <c r="H4" s="8" t="s">
        <v>4</v>
      </c>
      <c r="I4" s="8">
        <v>4</v>
      </c>
      <c r="J4" s="8">
        <v>8</v>
      </c>
      <c r="K4" s="8">
        <v>3</v>
      </c>
      <c r="L4" s="8">
        <v>3</v>
      </c>
      <c r="M4" s="8">
        <v>8</v>
      </c>
      <c r="N4" s="8">
        <v>4</v>
      </c>
      <c r="O4" s="8">
        <v>8</v>
      </c>
      <c r="P4" s="8">
        <v>1</v>
      </c>
      <c r="Q4" s="8">
        <v>3</v>
      </c>
      <c r="R4" s="8">
        <v>4</v>
      </c>
      <c r="S4" s="8">
        <v>7</v>
      </c>
      <c r="T4" s="8">
        <v>4</v>
      </c>
      <c r="U4" s="8">
        <v>3</v>
      </c>
      <c r="V4" s="8">
        <v>6</v>
      </c>
      <c r="W4" s="8">
        <v>7</v>
      </c>
      <c r="X4" s="12">
        <v>6</v>
      </c>
      <c r="Y4" s="8">
        <v>4</v>
      </c>
      <c r="Z4" s="5">
        <v>5</v>
      </c>
      <c r="AA4" s="8">
        <v>5</v>
      </c>
      <c r="AB4" s="8">
        <v>1</v>
      </c>
      <c r="AC4" s="8">
        <v>5</v>
      </c>
      <c r="AD4" s="8">
        <v>5</v>
      </c>
      <c r="AE4" s="8">
        <v>4</v>
      </c>
      <c r="AF4" s="12">
        <f>(AE4+AD4+AC4+AB4+AA4+Z4+Y4+X4+W4+V4+U4+T4+S4+R4+Q4+P4+O4+N4+M4+L4+K4+J4+I4)*G4</f>
        <v>32940</v>
      </c>
      <c r="AG4" s="10">
        <v>108</v>
      </c>
      <c r="AH4" s="4"/>
    </row>
    <row r="5" spans="1:34" x14ac:dyDescent="0.25">
      <c r="A5" s="1">
        <v>3</v>
      </c>
      <c r="B5" s="3">
        <v>44266</v>
      </c>
      <c r="C5" s="1">
        <v>6.42</v>
      </c>
      <c r="D5" s="1">
        <v>1797.6</v>
      </c>
      <c r="E5" s="4"/>
      <c r="F5" s="31">
        <v>2</v>
      </c>
      <c r="G5" s="1">
        <v>354</v>
      </c>
      <c r="H5" s="1" t="s">
        <v>5</v>
      </c>
      <c r="I5" s="8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1">
        <v>0</v>
      </c>
      <c r="Y5" s="1">
        <v>0</v>
      </c>
      <c r="Z5" s="9">
        <v>0</v>
      </c>
      <c r="AA5" s="1">
        <v>1</v>
      </c>
      <c r="AB5" s="1">
        <v>0</v>
      </c>
      <c r="AC5" s="1">
        <v>1</v>
      </c>
      <c r="AD5" s="1">
        <v>0</v>
      </c>
      <c r="AE5" s="1">
        <v>2</v>
      </c>
      <c r="AF5" s="12">
        <f t="shared" ref="AF5:AF16" si="0">(AE5+AD5+AC5+AB5+AA5+Z5+Y5+X5+W5+V5+U5+T5+S5+R5+Q5+P5+O5+N5+M5+L5+K5+J5+I5)*G5</f>
        <v>3540</v>
      </c>
      <c r="AG5" s="10">
        <v>10</v>
      </c>
      <c r="AH5" s="4"/>
    </row>
    <row r="6" spans="1:34" x14ac:dyDescent="0.25">
      <c r="A6" s="1">
        <v>4</v>
      </c>
      <c r="B6" s="3">
        <v>44267</v>
      </c>
      <c r="C6" s="1">
        <v>11.14</v>
      </c>
      <c r="D6" s="1">
        <v>3119.2</v>
      </c>
      <c r="E6" s="4"/>
      <c r="F6" s="31">
        <v>3</v>
      </c>
      <c r="G6" s="1">
        <v>280</v>
      </c>
      <c r="H6" s="1" t="s">
        <v>6</v>
      </c>
      <c r="I6" s="1">
        <v>2</v>
      </c>
      <c r="J6" s="1">
        <v>4</v>
      </c>
      <c r="K6" s="1">
        <v>6</v>
      </c>
      <c r="L6" s="1">
        <v>2</v>
      </c>
      <c r="M6" s="1">
        <v>3</v>
      </c>
      <c r="N6" s="1">
        <v>4</v>
      </c>
      <c r="O6" s="8">
        <v>0</v>
      </c>
      <c r="P6" s="1">
        <v>2</v>
      </c>
      <c r="Q6" s="1">
        <v>2</v>
      </c>
      <c r="R6" s="1">
        <v>3</v>
      </c>
      <c r="S6" s="1">
        <v>1</v>
      </c>
      <c r="T6" s="1">
        <v>3</v>
      </c>
      <c r="U6" s="1">
        <v>5</v>
      </c>
      <c r="V6" s="1">
        <v>2</v>
      </c>
      <c r="W6" s="1">
        <v>2</v>
      </c>
      <c r="X6" s="11">
        <v>4</v>
      </c>
      <c r="Y6" s="1">
        <v>1</v>
      </c>
      <c r="Z6" s="9">
        <v>3</v>
      </c>
      <c r="AA6" s="1">
        <v>1</v>
      </c>
      <c r="AB6" s="1">
        <v>3</v>
      </c>
      <c r="AC6" s="1">
        <v>1</v>
      </c>
      <c r="AD6" s="1">
        <v>1</v>
      </c>
      <c r="AE6" s="1">
        <v>2</v>
      </c>
      <c r="AF6" s="12">
        <f t="shared" si="0"/>
        <v>15960</v>
      </c>
      <c r="AG6" s="10">
        <v>57</v>
      </c>
      <c r="AH6" s="4"/>
    </row>
    <row r="7" spans="1:34" x14ac:dyDescent="0.25">
      <c r="A7" s="1">
        <v>5</v>
      </c>
      <c r="B7" s="3">
        <v>44268</v>
      </c>
      <c r="C7" s="1">
        <v>6.6</v>
      </c>
      <c r="D7" s="1">
        <v>1848</v>
      </c>
      <c r="E7" s="4"/>
      <c r="F7" s="31">
        <v>4</v>
      </c>
      <c r="G7" s="1">
        <v>310</v>
      </c>
      <c r="H7" s="1" t="s">
        <v>7</v>
      </c>
      <c r="I7" s="1">
        <v>2</v>
      </c>
      <c r="J7" s="8">
        <v>0</v>
      </c>
      <c r="K7" s="1">
        <v>1</v>
      </c>
      <c r="L7" s="8">
        <v>0</v>
      </c>
      <c r="M7" s="1">
        <v>2</v>
      </c>
      <c r="N7" s="1">
        <v>1</v>
      </c>
      <c r="O7" s="8">
        <v>0</v>
      </c>
      <c r="P7" s="1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>
        <v>1</v>
      </c>
      <c r="W7" s="8">
        <v>0</v>
      </c>
      <c r="X7" s="8">
        <v>0</v>
      </c>
      <c r="Y7" s="1">
        <v>1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12">
        <f t="shared" si="0"/>
        <v>2790</v>
      </c>
      <c r="AG7" s="10">
        <v>9</v>
      </c>
      <c r="AH7" s="4"/>
    </row>
    <row r="8" spans="1:34" x14ac:dyDescent="0.25">
      <c r="A8" s="1">
        <v>6</v>
      </c>
      <c r="B8" s="3">
        <v>44269</v>
      </c>
      <c r="C8" s="1">
        <v>6.7</v>
      </c>
      <c r="D8" s="1">
        <v>1876</v>
      </c>
      <c r="E8" s="4"/>
      <c r="F8" s="31">
        <v>5</v>
      </c>
      <c r="G8" s="1" t="s">
        <v>23</v>
      </c>
      <c r="H8" s="1" t="s">
        <v>8</v>
      </c>
      <c r="I8" s="1">
        <v>3</v>
      </c>
      <c r="J8" s="1">
        <v>3</v>
      </c>
      <c r="K8" s="1">
        <v>7</v>
      </c>
      <c r="L8" s="1">
        <v>1</v>
      </c>
      <c r="M8" s="1">
        <v>7</v>
      </c>
      <c r="N8" s="1">
        <v>2</v>
      </c>
      <c r="O8" s="1">
        <v>7</v>
      </c>
      <c r="P8" s="1">
        <v>7</v>
      </c>
      <c r="Q8" s="1">
        <v>1</v>
      </c>
      <c r="R8" s="1">
        <v>3</v>
      </c>
      <c r="S8" s="1">
        <v>5</v>
      </c>
      <c r="T8" s="1">
        <v>5</v>
      </c>
      <c r="U8" s="1">
        <v>8</v>
      </c>
      <c r="V8" s="1">
        <v>3</v>
      </c>
      <c r="W8" s="1">
        <v>0</v>
      </c>
      <c r="X8" s="11">
        <v>6</v>
      </c>
      <c r="Y8" s="1">
        <v>2</v>
      </c>
      <c r="Z8" s="9">
        <v>2</v>
      </c>
      <c r="AA8" s="1">
        <v>0</v>
      </c>
      <c r="AB8" s="1">
        <v>1</v>
      </c>
      <c r="AC8" s="1">
        <v>4</v>
      </c>
      <c r="AD8" s="1">
        <v>4</v>
      </c>
      <c r="AE8" s="1">
        <v>3</v>
      </c>
      <c r="AF8" s="12">
        <v>10881</v>
      </c>
      <c r="AG8" s="10">
        <v>84</v>
      </c>
    </row>
    <row r="9" spans="1:34" x14ac:dyDescent="0.25">
      <c r="A9" s="1">
        <v>7</v>
      </c>
      <c r="B9" s="3">
        <v>44270</v>
      </c>
      <c r="C9" s="1">
        <v>11.6</v>
      </c>
      <c r="D9" s="1">
        <v>3248</v>
      </c>
      <c r="E9" s="4"/>
      <c r="F9" s="31">
        <v>6</v>
      </c>
      <c r="G9" s="1">
        <v>147</v>
      </c>
      <c r="H9" s="1" t="s">
        <v>9</v>
      </c>
      <c r="I9" s="1">
        <v>1</v>
      </c>
      <c r="J9" s="1">
        <v>2</v>
      </c>
      <c r="K9" s="1">
        <v>2</v>
      </c>
      <c r="L9" s="1">
        <v>2</v>
      </c>
      <c r="M9" s="1">
        <v>1</v>
      </c>
      <c r="N9" s="1">
        <v>0</v>
      </c>
      <c r="O9" s="1">
        <v>5</v>
      </c>
      <c r="P9" s="1">
        <v>3</v>
      </c>
      <c r="Q9" s="1">
        <v>2</v>
      </c>
      <c r="R9" s="1">
        <v>2</v>
      </c>
      <c r="S9" s="1">
        <v>1</v>
      </c>
      <c r="T9" s="1">
        <v>2</v>
      </c>
      <c r="U9" s="1">
        <v>2</v>
      </c>
      <c r="V9" s="1">
        <v>1</v>
      </c>
      <c r="W9" s="1">
        <v>2</v>
      </c>
      <c r="X9" s="11">
        <v>1</v>
      </c>
      <c r="Y9" s="1">
        <v>3</v>
      </c>
      <c r="Z9" s="9">
        <v>1</v>
      </c>
      <c r="AA9" s="1">
        <v>1</v>
      </c>
      <c r="AB9" s="1">
        <v>1</v>
      </c>
      <c r="AC9" s="1">
        <v>1</v>
      </c>
      <c r="AD9" s="1">
        <v>2</v>
      </c>
      <c r="AE9" s="1">
        <v>1</v>
      </c>
      <c r="AF9" s="12">
        <f t="shared" si="0"/>
        <v>5733</v>
      </c>
      <c r="AG9" s="10">
        <v>39</v>
      </c>
    </row>
    <row r="10" spans="1:34" x14ac:dyDescent="0.25">
      <c r="A10" s="1">
        <v>8</v>
      </c>
      <c r="B10" s="3">
        <v>44271</v>
      </c>
      <c r="C10" s="1">
        <v>5.86</v>
      </c>
      <c r="D10" s="1">
        <v>1640</v>
      </c>
      <c r="E10" s="4"/>
      <c r="F10" s="31">
        <v>7</v>
      </c>
      <c r="G10" s="1">
        <v>248</v>
      </c>
      <c r="H10" s="1" t="s">
        <v>10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2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12">
        <f t="shared" si="0"/>
        <v>496</v>
      </c>
      <c r="AG10" s="10">
        <v>2</v>
      </c>
    </row>
    <row r="11" spans="1:34" x14ac:dyDescent="0.25">
      <c r="A11" s="1">
        <v>9</v>
      </c>
      <c r="B11" s="3">
        <v>44272</v>
      </c>
      <c r="C11" s="1">
        <v>11.09</v>
      </c>
      <c r="D11" s="1">
        <v>3105.2</v>
      </c>
      <c r="E11" s="4"/>
      <c r="F11" s="31">
        <v>8</v>
      </c>
      <c r="G11" s="1">
        <v>252</v>
      </c>
      <c r="H11" s="1" t="s">
        <v>11</v>
      </c>
      <c r="I11" s="1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12">
        <f t="shared" si="0"/>
        <v>252</v>
      </c>
      <c r="AG11" s="10">
        <v>1</v>
      </c>
    </row>
    <row r="12" spans="1:34" x14ac:dyDescent="0.25">
      <c r="A12" s="1">
        <v>10</v>
      </c>
      <c r="B12" s="3">
        <v>44273</v>
      </c>
      <c r="C12" s="1">
        <v>6.32</v>
      </c>
      <c r="D12" s="1">
        <v>1769.6</v>
      </c>
      <c r="E12" s="4"/>
      <c r="F12" s="31">
        <v>9</v>
      </c>
      <c r="G12" s="1">
        <v>1655</v>
      </c>
      <c r="H12" s="1" t="s">
        <v>12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12">
        <f t="shared" si="0"/>
        <v>0</v>
      </c>
      <c r="AG12" s="10">
        <v>0</v>
      </c>
      <c r="AH12" s="4"/>
    </row>
    <row r="13" spans="1:34" x14ac:dyDescent="0.25">
      <c r="A13" s="1">
        <v>11</v>
      </c>
      <c r="B13" s="3">
        <v>44274</v>
      </c>
      <c r="C13" s="1">
        <v>6.25</v>
      </c>
      <c r="D13" s="1">
        <v>1750</v>
      </c>
      <c r="E13" s="4"/>
      <c r="F13" s="31">
        <v>10</v>
      </c>
      <c r="G13" s="1">
        <v>275</v>
      </c>
      <c r="H13" s="1" t="s">
        <v>13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">
        <v>1</v>
      </c>
      <c r="S13" s="1">
        <v>1</v>
      </c>
      <c r="T13" s="1">
        <v>4</v>
      </c>
      <c r="U13" s="8">
        <v>0</v>
      </c>
      <c r="V13" s="1">
        <v>1</v>
      </c>
      <c r="W13" s="8">
        <v>0</v>
      </c>
      <c r="X13" s="8">
        <v>0</v>
      </c>
      <c r="Y13" s="1">
        <v>2</v>
      </c>
      <c r="Z13" s="9">
        <v>1</v>
      </c>
      <c r="AA13" s="1">
        <v>3</v>
      </c>
      <c r="AB13" s="8">
        <v>0</v>
      </c>
      <c r="AC13" s="8">
        <v>0</v>
      </c>
      <c r="AD13" s="8">
        <v>0</v>
      </c>
      <c r="AE13" s="8">
        <v>0</v>
      </c>
      <c r="AF13" s="12">
        <f t="shared" si="0"/>
        <v>3575</v>
      </c>
      <c r="AG13" s="10">
        <v>13</v>
      </c>
    </row>
    <row r="14" spans="1:34" x14ac:dyDescent="0.25">
      <c r="A14" s="1">
        <v>12</v>
      </c>
      <c r="B14" s="3">
        <v>44275</v>
      </c>
      <c r="C14" s="1">
        <v>11.47</v>
      </c>
      <c r="D14" s="1">
        <v>3211.6</v>
      </c>
      <c r="E14" s="4"/>
      <c r="F14" s="31">
        <v>11</v>
      </c>
      <c r="G14" s="1">
        <v>94</v>
      </c>
      <c r="H14" s="1" t="s">
        <v>14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>
        <v>3</v>
      </c>
      <c r="W14" s="8">
        <v>0</v>
      </c>
      <c r="X14" s="8">
        <v>0</v>
      </c>
      <c r="Y14" s="1">
        <v>1</v>
      </c>
      <c r="Z14" s="9">
        <v>2</v>
      </c>
      <c r="AA14" s="1">
        <v>3</v>
      </c>
      <c r="AB14" s="8">
        <v>0</v>
      </c>
      <c r="AC14" s="8">
        <v>0</v>
      </c>
      <c r="AD14" s="8">
        <v>0</v>
      </c>
      <c r="AE14" s="8">
        <v>0</v>
      </c>
      <c r="AF14" s="12">
        <f t="shared" si="0"/>
        <v>846</v>
      </c>
      <c r="AG14" s="10">
        <v>9</v>
      </c>
    </row>
    <row r="15" spans="1:34" x14ac:dyDescent="0.25">
      <c r="A15" s="1">
        <v>13</v>
      </c>
      <c r="B15" s="3">
        <v>44276</v>
      </c>
      <c r="C15" s="1">
        <v>5.58</v>
      </c>
      <c r="D15" s="1">
        <v>1562.4</v>
      </c>
      <c r="E15" s="4"/>
      <c r="F15" s="31">
        <v>12</v>
      </c>
      <c r="G15" s="1">
        <v>264</v>
      </c>
      <c r="H15" s="1" t="s">
        <v>15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1">
        <v>13</v>
      </c>
      <c r="S15" s="8">
        <v>0</v>
      </c>
      <c r="T15" s="1">
        <v>1</v>
      </c>
      <c r="U15" s="1">
        <v>1</v>
      </c>
      <c r="V15" s="1">
        <v>11</v>
      </c>
      <c r="W15" s="8">
        <v>0</v>
      </c>
      <c r="X15" s="11">
        <v>2</v>
      </c>
      <c r="Y15" s="1">
        <v>1</v>
      </c>
      <c r="Z15" s="9">
        <v>2</v>
      </c>
      <c r="AA15" s="1">
        <v>1</v>
      </c>
      <c r="AB15" s="8">
        <v>0</v>
      </c>
      <c r="AC15" s="8">
        <v>0</v>
      </c>
      <c r="AD15" s="8">
        <v>0</v>
      </c>
      <c r="AE15" s="8">
        <v>0</v>
      </c>
      <c r="AF15" s="12">
        <f t="shared" si="0"/>
        <v>8448</v>
      </c>
      <c r="AG15" s="10">
        <v>32</v>
      </c>
    </row>
    <row r="16" spans="1:34" x14ac:dyDescent="0.25">
      <c r="A16" s="1">
        <v>14</v>
      </c>
      <c r="B16" s="3">
        <v>44277</v>
      </c>
      <c r="C16" s="1">
        <v>6.28</v>
      </c>
      <c r="D16" s="1">
        <v>1758.4</v>
      </c>
      <c r="E16" s="4"/>
      <c r="F16" s="33">
        <v>13</v>
      </c>
      <c r="G16" s="1">
        <v>422</v>
      </c>
      <c r="H16" s="1" t="s">
        <v>16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">
        <v>3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1">
        <v>3</v>
      </c>
      <c r="AA16" s="8">
        <v>0</v>
      </c>
      <c r="AB16" s="8">
        <v>0</v>
      </c>
      <c r="AC16" s="1">
        <v>4</v>
      </c>
      <c r="AD16" s="8">
        <v>0</v>
      </c>
      <c r="AE16" s="1">
        <v>1</v>
      </c>
      <c r="AF16" s="12">
        <f t="shared" si="0"/>
        <v>4642</v>
      </c>
      <c r="AG16" s="10">
        <v>11</v>
      </c>
    </row>
    <row r="17" spans="1:33" x14ac:dyDescent="0.25">
      <c r="A17" s="1">
        <v>15</v>
      </c>
      <c r="B17" s="3">
        <v>44278</v>
      </c>
      <c r="C17" s="1">
        <v>10.82</v>
      </c>
      <c r="D17" s="1">
        <v>3029.6</v>
      </c>
      <c r="E17" s="4"/>
      <c r="F17" s="3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Z17" s="4"/>
      <c r="AA17" s="4"/>
      <c r="AB17" s="4"/>
      <c r="AC17" s="7"/>
      <c r="AD17" s="10" t="s">
        <v>22</v>
      </c>
      <c r="AE17" s="2"/>
      <c r="AF17" s="36">
        <f>SUM(AF4:AF16)</f>
        <v>90103</v>
      </c>
      <c r="AG17" s="2">
        <f>SUM(AG4:AG16)</f>
        <v>375</v>
      </c>
    </row>
    <row r="18" spans="1:33" x14ac:dyDescent="0.25">
      <c r="A18" s="1">
        <v>16</v>
      </c>
      <c r="B18" s="3">
        <v>44279</v>
      </c>
      <c r="C18" s="1">
        <v>5.95</v>
      </c>
      <c r="D18" s="1">
        <v>1666</v>
      </c>
      <c r="E18" s="4"/>
    </row>
    <row r="19" spans="1:33" x14ac:dyDescent="0.25">
      <c r="A19" s="1">
        <v>17</v>
      </c>
      <c r="B19" s="3">
        <v>44280</v>
      </c>
      <c r="C19" s="1">
        <v>7</v>
      </c>
      <c r="D19" s="1">
        <v>1960</v>
      </c>
      <c r="E19" s="4"/>
    </row>
    <row r="20" spans="1:33" x14ac:dyDescent="0.25">
      <c r="A20" s="1">
        <v>18</v>
      </c>
      <c r="B20" s="3">
        <v>44281</v>
      </c>
      <c r="C20" s="1">
        <v>7.22</v>
      </c>
      <c r="D20" s="1">
        <v>2021.6</v>
      </c>
      <c r="E20" s="4"/>
    </row>
    <row r="21" spans="1:33" x14ac:dyDescent="0.25">
      <c r="A21" s="1">
        <v>19</v>
      </c>
      <c r="B21" s="3">
        <v>44282</v>
      </c>
      <c r="C21" s="1">
        <v>8.3000000000000007</v>
      </c>
      <c r="D21" s="1">
        <v>2324</v>
      </c>
      <c r="E21" s="4"/>
    </row>
    <row r="22" spans="1:33" x14ac:dyDescent="0.25">
      <c r="A22" s="1">
        <v>20</v>
      </c>
      <c r="B22" s="3">
        <v>44283</v>
      </c>
      <c r="C22" s="1">
        <v>8.18</v>
      </c>
      <c r="D22" s="1">
        <v>2290.4</v>
      </c>
      <c r="E22" s="4"/>
    </row>
    <row r="23" spans="1:33" x14ac:dyDescent="0.25">
      <c r="A23" s="1">
        <v>21</v>
      </c>
      <c r="B23" s="3">
        <v>44284</v>
      </c>
      <c r="C23" s="1">
        <v>9.65</v>
      </c>
      <c r="D23" s="1">
        <v>2702</v>
      </c>
      <c r="E23" s="4"/>
    </row>
    <row r="24" spans="1:33" x14ac:dyDescent="0.25">
      <c r="A24" s="1">
        <v>22</v>
      </c>
      <c r="B24" s="3">
        <v>44285</v>
      </c>
      <c r="C24" s="1">
        <v>9.1300000000000008</v>
      </c>
      <c r="D24" s="1">
        <v>2556.4</v>
      </c>
      <c r="E24" s="4"/>
    </row>
    <row r="25" spans="1:33" x14ac:dyDescent="0.25">
      <c r="A25" s="1">
        <v>23</v>
      </c>
      <c r="B25" s="3">
        <v>44286</v>
      </c>
      <c r="C25" s="1">
        <v>8.25</v>
      </c>
      <c r="D25" s="1">
        <v>2310</v>
      </c>
      <c r="E25" s="4"/>
      <c r="F25" s="3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Z25" s="4"/>
      <c r="AA25" s="4"/>
      <c r="AB25" s="4"/>
      <c r="AC25" s="4"/>
      <c r="AD25" s="4"/>
      <c r="AE25" s="4"/>
      <c r="AF25" s="4"/>
    </row>
    <row r="26" spans="1:33" ht="20.25" customHeight="1" x14ac:dyDescent="0.25">
      <c r="B26" s="2" t="s">
        <v>3</v>
      </c>
      <c r="C26" s="2">
        <f>SUM(C3:C25)</f>
        <v>191.70000000000002</v>
      </c>
      <c r="D26" s="2">
        <f>SUM(D3:D25)</f>
        <v>53675.199999999997</v>
      </c>
      <c r="E26" s="4"/>
      <c r="F26" s="4"/>
      <c r="G26" s="4"/>
      <c r="H26" s="4"/>
      <c r="I26" s="4"/>
      <c r="J26" s="4"/>
      <c r="K26" s="7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Z26" s="4"/>
      <c r="AA26" s="4"/>
      <c r="AB26" s="4"/>
      <c r="AC26" s="4"/>
      <c r="AD26" s="4"/>
      <c r="AE26" s="4"/>
      <c r="AF26" s="4"/>
    </row>
    <row r="27" spans="1:33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Z27" s="4"/>
      <c r="AA27" s="4"/>
      <c r="AB27" s="4"/>
      <c r="AC27" s="4"/>
      <c r="AD27" s="4"/>
      <c r="AE27" s="4"/>
      <c r="AF27" s="4"/>
    </row>
    <row r="28" spans="1:33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Z28" s="4"/>
      <c r="AA28" s="4"/>
      <c r="AB28" s="4"/>
      <c r="AC28" s="4"/>
      <c r="AD28" s="4"/>
      <c r="AE28" s="4"/>
      <c r="AF28" s="4"/>
    </row>
    <row r="29" spans="1:33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Z29" s="4"/>
      <c r="AA29" s="4"/>
      <c r="AB29" s="4"/>
      <c r="AC29" s="4"/>
      <c r="AD29" s="4"/>
      <c r="AE29" s="4"/>
      <c r="AF29" s="4"/>
    </row>
    <row r="30" spans="1:33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Z30" s="4"/>
      <c r="AA30" s="4"/>
      <c r="AB30" s="4"/>
      <c r="AC30" s="4"/>
      <c r="AD30" s="4"/>
      <c r="AE30" s="4"/>
      <c r="AF30" s="4"/>
    </row>
    <row r="31" spans="1:33" x14ac:dyDescent="0.25">
      <c r="E31" s="4"/>
    </row>
    <row r="32" spans="1:33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108" spans="26:32" x14ac:dyDescent="0.25">
      <c r="AA108" s="4"/>
      <c r="AB108" s="4"/>
      <c r="AC108" s="4"/>
    </row>
    <row r="109" spans="26:32" x14ac:dyDescent="0.25">
      <c r="Z109" s="4"/>
      <c r="AA109" s="4"/>
      <c r="AB109" s="4"/>
      <c r="AC109" s="4"/>
    </row>
    <row r="110" spans="26:32" x14ac:dyDescent="0.25">
      <c r="Z110" s="4"/>
      <c r="AA110" s="4"/>
      <c r="AB110" s="4"/>
      <c r="AC110" s="4"/>
      <c r="AD110" s="4"/>
      <c r="AE110" s="4"/>
      <c r="AF110" s="4"/>
    </row>
    <row r="111" spans="26:32" x14ac:dyDescent="0.25">
      <c r="Z111" s="4"/>
      <c r="AA111" s="4"/>
      <c r="AB111" s="4"/>
      <c r="AC111" s="4"/>
      <c r="AD111" s="4"/>
      <c r="AE111" s="4"/>
      <c r="AF111" s="4"/>
    </row>
  </sheetData>
  <pageMargins left="0.7" right="0.7" top="0.75" bottom="0.75" header="0.3" footer="0.3"/>
  <pageSetup paperSize="9" orientation="portrait" r:id="rId1"/>
  <ignoredErrors>
    <ignoredError sqref="AF5:AF7 AF9:AF16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F1" workbookViewId="0">
      <selection activeCell="H33" sqref="H33"/>
    </sheetView>
  </sheetViews>
  <sheetFormatPr defaultRowHeight="15" x14ac:dyDescent="0.25"/>
  <cols>
    <col min="1" max="1" width="5.42578125" customWidth="1"/>
    <col min="2" max="2" width="11.28515625" customWidth="1"/>
    <col min="7" max="7" width="5.28515625" customWidth="1"/>
    <col min="8" max="8" width="6.5703125" customWidth="1"/>
    <col min="9" max="9" width="23.5703125" customWidth="1"/>
    <col min="10" max="11" width="3.7109375" customWidth="1"/>
    <col min="12" max="12" width="4" customWidth="1"/>
    <col min="13" max="13" width="3.85546875" customWidth="1"/>
    <col min="14" max="14" width="3.7109375" customWidth="1"/>
    <col min="15" max="15" width="3.85546875" customWidth="1"/>
    <col min="16" max="16" width="3.7109375" customWidth="1"/>
    <col min="17" max="17" width="3.85546875" customWidth="1"/>
    <col min="18" max="18" width="3.7109375" customWidth="1"/>
    <col min="19" max="20" width="4" customWidth="1"/>
    <col min="21" max="22" width="3.7109375" customWidth="1"/>
    <col min="23" max="23" width="3.85546875" customWidth="1"/>
    <col min="24" max="24" width="3.5703125" customWidth="1"/>
    <col min="25" max="26" width="3.7109375" customWidth="1"/>
    <col min="27" max="29" width="3.5703125" customWidth="1"/>
    <col min="30" max="30" width="3.85546875" customWidth="1"/>
    <col min="31" max="31" width="4.140625" customWidth="1"/>
    <col min="32" max="32" width="4.28515625" customWidth="1"/>
    <col min="33" max="33" width="3.7109375" customWidth="1"/>
    <col min="34" max="34" width="3.85546875" customWidth="1"/>
    <col min="35" max="35" width="3.7109375" customWidth="1"/>
    <col min="36" max="36" width="3.85546875" customWidth="1"/>
    <col min="37" max="37" width="3.28515625" customWidth="1"/>
    <col min="38" max="38" width="4" customWidth="1"/>
    <col min="39" max="39" width="3.85546875" customWidth="1"/>
    <col min="40" max="40" width="3.5703125" customWidth="1"/>
    <col min="41" max="41" width="8.7109375" customWidth="1"/>
    <col min="42" max="42" width="9.28515625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53</v>
      </c>
      <c r="M2" s="67"/>
      <c r="N2" s="67"/>
      <c r="O2" s="67"/>
      <c r="P2" s="67"/>
      <c r="Q2" s="67"/>
      <c r="R2" s="67"/>
      <c r="S2" s="67"/>
      <c r="T2" s="67"/>
      <c r="U2" s="67"/>
      <c r="W2" s="91"/>
      <c r="X2" s="90"/>
      <c r="Y2" s="89"/>
      <c r="Z2" s="138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44531</v>
      </c>
      <c r="C3" s="1">
        <v>7.34</v>
      </c>
      <c r="D3" s="1">
        <v>300</v>
      </c>
      <c r="E3" s="1">
        <f>C3*D3</f>
        <v>2202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44532</v>
      </c>
      <c r="C4" s="1">
        <v>8.44</v>
      </c>
      <c r="D4" s="1">
        <v>300</v>
      </c>
      <c r="E4" s="1">
        <f t="shared" ref="E4:E20" si="0">C4*D4</f>
        <v>2532</v>
      </c>
      <c r="G4" s="100">
        <v>1</v>
      </c>
      <c r="H4" s="101">
        <v>343</v>
      </c>
      <c r="I4" s="101" t="s">
        <v>4</v>
      </c>
      <c r="J4" s="102">
        <v>3</v>
      </c>
      <c r="K4" s="102">
        <v>8</v>
      </c>
      <c r="L4" s="102">
        <v>4</v>
      </c>
      <c r="M4" s="101">
        <v>4</v>
      </c>
      <c r="N4" s="101">
        <v>2</v>
      </c>
      <c r="O4" s="101">
        <v>1</v>
      </c>
      <c r="P4" s="101">
        <v>3</v>
      </c>
      <c r="Q4" s="101">
        <v>2</v>
      </c>
      <c r="R4" s="101">
        <v>1</v>
      </c>
      <c r="S4" s="101">
        <v>2</v>
      </c>
      <c r="T4" s="101">
        <v>4</v>
      </c>
      <c r="U4" s="101">
        <v>0</v>
      </c>
      <c r="V4" s="101">
        <v>1</v>
      </c>
      <c r="W4" s="101">
        <v>1</v>
      </c>
      <c r="X4" s="101">
        <v>0</v>
      </c>
      <c r="Y4" s="101">
        <v>2</v>
      </c>
      <c r="Z4" s="101">
        <v>1</v>
      </c>
      <c r="AA4" s="101">
        <v>0</v>
      </c>
      <c r="AB4" s="101">
        <v>3</v>
      </c>
      <c r="AC4" s="101">
        <v>2</v>
      </c>
      <c r="AD4" s="101">
        <v>0</v>
      </c>
      <c r="AE4" s="101">
        <v>2</v>
      </c>
      <c r="AF4" s="101">
        <v>0</v>
      </c>
      <c r="AG4" s="101">
        <v>1</v>
      </c>
      <c r="AH4" s="103">
        <v>0</v>
      </c>
      <c r="AI4" s="101">
        <v>0</v>
      </c>
      <c r="AJ4" s="101">
        <v>1</v>
      </c>
      <c r="AK4" s="101">
        <v>1</v>
      </c>
      <c r="AL4" s="101">
        <v>6</v>
      </c>
      <c r="AM4" s="101">
        <v>0</v>
      </c>
      <c r="AN4" s="101">
        <v>4</v>
      </c>
      <c r="AO4" s="104">
        <f>AN4+AM4+AL4+AK4+AJ4+AI4+AH4+AG4+AF4+AE4+AD4+AC4+AB4+AA4+Z4+Y4+X4+W4+V4+U4+T4+S4+R4+Q4+P4+O4+N4+M4+L4+K4+J4</f>
        <v>59</v>
      </c>
      <c r="AP4" s="101">
        <f>AO4*H4</f>
        <v>20237</v>
      </c>
    </row>
    <row r="5" spans="1:42" x14ac:dyDescent="0.25">
      <c r="A5">
        <v>3</v>
      </c>
      <c r="B5" s="87">
        <v>44533</v>
      </c>
      <c r="C5" s="1">
        <v>7.27</v>
      </c>
      <c r="D5" s="1">
        <v>300</v>
      </c>
      <c r="E5" s="1">
        <f t="shared" si="0"/>
        <v>2181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  <c r="AF5" s="101">
        <v>0</v>
      </c>
      <c r="AG5" s="101">
        <v>0</v>
      </c>
      <c r="AH5" s="103">
        <v>0</v>
      </c>
      <c r="AI5" s="101">
        <v>0</v>
      </c>
      <c r="AJ5" s="101">
        <v>0</v>
      </c>
      <c r="AK5" s="101">
        <v>0</v>
      </c>
      <c r="AL5" s="101">
        <v>0</v>
      </c>
      <c r="AM5" s="101">
        <v>0</v>
      </c>
      <c r="AN5" s="101">
        <v>0</v>
      </c>
      <c r="AO5" s="104">
        <f>AN5+AM5+AL5+AK5+AJ5+AI5+AH5+AG5+AF5+AE5+AD5+AC5+AB5+AA5+Z5+Y5+X5+W5+V5+U5+T5+S5+R5+Q5+P5+O5+N5+M5+L5+K5+J5</f>
        <v>0</v>
      </c>
      <c r="AP5" s="101">
        <f>AO5*H5</f>
        <v>0</v>
      </c>
    </row>
    <row r="6" spans="1:42" x14ac:dyDescent="0.25">
      <c r="A6">
        <v>4</v>
      </c>
      <c r="B6" s="87">
        <v>44534</v>
      </c>
      <c r="C6" s="1">
        <v>7.61</v>
      </c>
      <c r="D6" s="1">
        <v>300</v>
      </c>
      <c r="E6" s="1">
        <f t="shared" si="0"/>
        <v>2283</v>
      </c>
      <c r="G6" s="106">
        <v>3</v>
      </c>
      <c r="H6" s="107">
        <v>386</v>
      </c>
      <c r="I6" s="107" t="s">
        <v>45</v>
      </c>
      <c r="J6" s="107">
        <v>4</v>
      </c>
      <c r="K6" s="107">
        <v>0</v>
      </c>
      <c r="L6" s="107">
        <v>2</v>
      </c>
      <c r="M6" s="107">
        <v>0</v>
      </c>
      <c r="N6" s="107">
        <v>0</v>
      </c>
      <c r="O6" s="107">
        <v>0</v>
      </c>
      <c r="P6" s="107">
        <v>2</v>
      </c>
      <c r="Q6" s="107">
        <v>0</v>
      </c>
      <c r="R6" s="107">
        <v>0</v>
      </c>
      <c r="S6" s="107">
        <v>3</v>
      </c>
      <c r="T6" s="107">
        <v>1</v>
      </c>
      <c r="U6" s="107">
        <v>0</v>
      </c>
      <c r="V6" s="107">
        <v>1</v>
      </c>
      <c r="W6" s="107">
        <v>0</v>
      </c>
      <c r="X6" s="107">
        <v>0</v>
      </c>
      <c r="Y6" s="107">
        <v>0</v>
      </c>
      <c r="Z6" s="107">
        <v>2</v>
      </c>
      <c r="AA6" s="107">
        <v>1</v>
      </c>
      <c r="AB6" s="107">
        <v>0</v>
      </c>
      <c r="AC6" s="107">
        <v>0</v>
      </c>
      <c r="AD6" s="108">
        <v>3</v>
      </c>
      <c r="AE6" s="108">
        <v>1</v>
      </c>
      <c r="AF6" s="108">
        <v>0</v>
      </c>
      <c r="AG6" s="108">
        <v>2</v>
      </c>
      <c r="AH6" s="108">
        <v>0</v>
      </c>
      <c r="AI6" s="108">
        <v>1</v>
      </c>
      <c r="AJ6" s="107">
        <v>0</v>
      </c>
      <c r="AK6" s="107">
        <v>2</v>
      </c>
      <c r="AL6" s="107">
        <v>0</v>
      </c>
      <c r="AM6" s="107">
        <v>0</v>
      </c>
      <c r="AN6" s="109">
        <v>0</v>
      </c>
      <c r="AO6" s="110">
        <f t="shared" ref="AO6:AO29" si="1">AN6+AM6+AL6+AK6+AJ6+AI6+AH6+AG6+AF6+AE6+AD6+AC6+AB6+AA6+Z6+Y6+X6+W6+V6+U6+T6+S6+R6+Q6+P6+O6+N6+M6+L6+K6+J6</f>
        <v>25</v>
      </c>
      <c r="AP6" s="109">
        <f t="shared" ref="AP6:AP29" si="2">AO6*H6</f>
        <v>9650</v>
      </c>
    </row>
    <row r="7" spans="1:42" x14ac:dyDescent="0.25">
      <c r="A7">
        <v>5</v>
      </c>
      <c r="B7" s="87">
        <v>44535</v>
      </c>
      <c r="C7" s="1">
        <v>6.6</v>
      </c>
      <c r="D7" s="1">
        <v>300</v>
      </c>
      <c r="E7" s="1">
        <f t="shared" si="0"/>
        <v>1980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>
        <v>0</v>
      </c>
      <c r="AM7" s="107">
        <v>0</v>
      </c>
      <c r="AN7" s="109">
        <v>0</v>
      </c>
      <c r="AO7" s="110">
        <f t="shared" si="1"/>
        <v>0</v>
      </c>
      <c r="AP7" s="109">
        <f t="shared" si="2"/>
        <v>0</v>
      </c>
    </row>
    <row r="8" spans="1:42" x14ac:dyDescent="0.25">
      <c r="A8">
        <v>6</v>
      </c>
      <c r="B8" s="87">
        <v>44536</v>
      </c>
      <c r="C8" s="1">
        <v>7.51</v>
      </c>
      <c r="D8" s="1">
        <v>300</v>
      </c>
      <c r="E8" s="1">
        <f t="shared" si="0"/>
        <v>2253</v>
      </c>
      <c r="G8" s="94">
        <v>5</v>
      </c>
      <c r="H8" s="37">
        <v>324</v>
      </c>
      <c r="I8" s="37" t="s">
        <v>54</v>
      </c>
      <c r="J8" s="37">
        <v>2</v>
      </c>
      <c r="K8" s="37">
        <v>3</v>
      </c>
      <c r="L8" s="37">
        <v>5</v>
      </c>
      <c r="M8" s="37">
        <v>3</v>
      </c>
      <c r="N8" s="37">
        <v>4</v>
      </c>
      <c r="O8" s="37">
        <v>5</v>
      </c>
      <c r="P8" s="37">
        <v>3</v>
      </c>
      <c r="Q8" s="37">
        <v>7</v>
      </c>
      <c r="R8" s="37">
        <v>2</v>
      </c>
      <c r="S8" s="37">
        <v>5</v>
      </c>
      <c r="T8" s="37">
        <v>6</v>
      </c>
      <c r="U8" s="37">
        <v>5</v>
      </c>
      <c r="V8" s="37">
        <v>7</v>
      </c>
      <c r="W8" s="37">
        <v>4</v>
      </c>
      <c r="X8" s="37">
        <v>0</v>
      </c>
      <c r="Y8" s="37">
        <v>2</v>
      </c>
      <c r="Z8" s="37">
        <v>3</v>
      </c>
      <c r="AA8" s="37">
        <v>8</v>
      </c>
      <c r="AB8" s="37">
        <v>0</v>
      </c>
      <c r="AC8" s="37">
        <v>7</v>
      </c>
      <c r="AD8" s="45">
        <v>5</v>
      </c>
      <c r="AE8" s="45">
        <v>7</v>
      </c>
      <c r="AF8" s="45">
        <v>3</v>
      </c>
      <c r="AG8" s="45">
        <v>0</v>
      </c>
      <c r="AH8" s="45">
        <v>2</v>
      </c>
      <c r="AI8" s="45">
        <v>3</v>
      </c>
      <c r="AJ8" s="37">
        <v>6</v>
      </c>
      <c r="AK8" s="37">
        <v>2</v>
      </c>
      <c r="AL8" s="37">
        <v>1</v>
      </c>
      <c r="AM8" s="37">
        <v>2</v>
      </c>
      <c r="AN8" s="95">
        <v>3</v>
      </c>
      <c r="AO8" s="96">
        <f t="shared" si="1"/>
        <v>115</v>
      </c>
      <c r="AP8" s="105">
        <f t="shared" si="2"/>
        <v>37260</v>
      </c>
    </row>
    <row r="9" spans="1:42" x14ac:dyDescent="0.25">
      <c r="A9">
        <v>7</v>
      </c>
      <c r="B9" s="87">
        <v>44537</v>
      </c>
      <c r="C9" s="1">
        <v>8.41</v>
      </c>
      <c r="D9" s="1">
        <v>300</v>
      </c>
      <c r="E9" s="1">
        <f t="shared" si="0"/>
        <v>2523</v>
      </c>
      <c r="G9" s="112">
        <v>6</v>
      </c>
      <c r="H9" s="113">
        <v>317</v>
      </c>
      <c r="I9" s="114" t="s">
        <v>7</v>
      </c>
      <c r="J9" s="114">
        <v>0</v>
      </c>
      <c r="K9" s="114">
        <v>0</v>
      </c>
      <c r="L9" s="114">
        <v>3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3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1</v>
      </c>
      <c r="AA9" s="114">
        <v>0</v>
      </c>
      <c r="AB9" s="114">
        <v>2</v>
      </c>
      <c r="AC9" s="114">
        <v>2</v>
      </c>
      <c r="AD9" s="115">
        <v>4</v>
      </c>
      <c r="AE9" s="115">
        <v>0</v>
      </c>
      <c r="AF9" s="115">
        <v>1</v>
      </c>
      <c r="AG9" s="115">
        <v>2</v>
      </c>
      <c r="AH9" s="115">
        <v>5</v>
      </c>
      <c r="AI9" s="115">
        <v>4</v>
      </c>
      <c r="AJ9" s="114">
        <v>0</v>
      </c>
      <c r="AK9" s="114">
        <v>3</v>
      </c>
      <c r="AL9" s="114">
        <v>1</v>
      </c>
      <c r="AM9" s="114">
        <v>0</v>
      </c>
      <c r="AN9" s="116">
        <v>2</v>
      </c>
      <c r="AO9" s="117">
        <f t="shared" si="1"/>
        <v>33</v>
      </c>
      <c r="AP9" s="116">
        <f t="shared" si="2"/>
        <v>10461</v>
      </c>
    </row>
    <row r="10" spans="1:42" x14ac:dyDescent="0.25">
      <c r="A10">
        <v>8</v>
      </c>
      <c r="B10" s="87">
        <v>44538</v>
      </c>
      <c r="C10" s="1">
        <v>6.36</v>
      </c>
      <c r="D10" s="1">
        <v>300</v>
      </c>
      <c r="E10" s="1">
        <f t="shared" si="0"/>
        <v>1908</v>
      </c>
      <c r="G10" s="118">
        <v>7</v>
      </c>
      <c r="H10" s="112">
        <v>345</v>
      </c>
      <c r="I10" s="114" t="s">
        <v>7</v>
      </c>
      <c r="J10" s="114">
        <v>1</v>
      </c>
      <c r="K10" s="114">
        <v>0</v>
      </c>
      <c r="L10" s="114">
        <v>0</v>
      </c>
      <c r="M10" s="114">
        <v>1</v>
      </c>
      <c r="N10" s="114">
        <v>0</v>
      </c>
      <c r="O10" s="114">
        <v>2</v>
      </c>
      <c r="P10" s="114">
        <v>1</v>
      </c>
      <c r="Q10" s="114">
        <v>1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5">
        <v>0</v>
      </c>
      <c r="AE10" s="115">
        <v>0</v>
      </c>
      <c r="AF10" s="115">
        <v>0</v>
      </c>
      <c r="AG10" s="115">
        <v>0</v>
      </c>
      <c r="AH10" s="115">
        <v>0</v>
      </c>
      <c r="AI10" s="115">
        <v>0</v>
      </c>
      <c r="AJ10" s="114">
        <v>0</v>
      </c>
      <c r="AK10" s="114">
        <v>0</v>
      </c>
      <c r="AL10" s="114">
        <v>0</v>
      </c>
      <c r="AM10" s="114">
        <v>0</v>
      </c>
      <c r="AN10" s="116">
        <v>0</v>
      </c>
      <c r="AO10" s="117">
        <f t="shared" si="1"/>
        <v>6</v>
      </c>
      <c r="AP10" s="116">
        <f t="shared" si="2"/>
        <v>2070</v>
      </c>
    </row>
    <row r="11" spans="1:42" x14ac:dyDescent="0.25">
      <c r="A11">
        <v>9</v>
      </c>
      <c r="B11" s="87">
        <v>44539</v>
      </c>
      <c r="C11" s="1">
        <v>8.14</v>
      </c>
      <c r="D11" s="1">
        <v>300</v>
      </c>
      <c r="E11" s="1">
        <f t="shared" si="0"/>
        <v>2442</v>
      </c>
      <c r="G11" s="125">
        <v>8</v>
      </c>
      <c r="H11" s="127">
        <v>139</v>
      </c>
      <c r="I11" s="128" t="s">
        <v>32</v>
      </c>
      <c r="J11" s="128">
        <v>4</v>
      </c>
      <c r="K11" s="128">
        <v>5</v>
      </c>
      <c r="L11" s="128">
        <v>4</v>
      </c>
      <c r="M11" s="128">
        <v>5</v>
      </c>
      <c r="N11" s="128">
        <v>4</v>
      </c>
      <c r="O11" s="128">
        <v>4</v>
      </c>
      <c r="P11" s="128">
        <v>1</v>
      </c>
      <c r="Q11" s="128">
        <v>3</v>
      </c>
      <c r="R11" s="128">
        <v>0</v>
      </c>
      <c r="S11" s="128">
        <v>1</v>
      </c>
      <c r="T11" s="128">
        <v>0</v>
      </c>
      <c r="U11" s="128">
        <v>6</v>
      </c>
      <c r="V11" s="128">
        <v>2</v>
      </c>
      <c r="W11" s="128">
        <v>3</v>
      </c>
      <c r="X11" s="128">
        <v>2</v>
      </c>
      <c r="Y11" s="128">
        <v>1</v>
      </c>
      <c r="Z11" s="128">
        <v>4</v>
      </c>
      <c r="AA11" s="128">
        <v>6</v>
      </c>
      <c r="AB11" s="128">
        <v>3</v>
      </c>
      <c r="AC11" s="128">
        <v>4</v>
      </c>
      <c r="AD11" s="129">
        <v>4</v>
      </c>
      <c r="AE11" s="129">
        <v>3</v>
      </c>
      <c r="AF11" s="129">
        <v>0</v>
      </c>
      <c r="AG11" s="129">
        <v>0</v>
      </c>
      <c r="AH11" s="129">
        <v>0</v>
      </c>
      <c r="AI11" s="129">
        <v>0</v>
      </c>
      <c r="AJ11" s="128">
        <v>0</v>
      </c>
      <c r="AK11" s="128">
        <v>0</v>
      </c>
      <c r="AL11" s="128">
        <v>0</v>
      </c>
      <c r="AM11" s="128">
        <v>0</v>
      </c>
      <c r="AN11" s="128">
        <v>0</v>
      </c>
      <c r="AO11" s="130">
        <f t="shared" si="1"/>
        <v>69</v>
      </c>
      <c r="AP11" s="131">
        <f t="shared" si="2"/>
        <v>9591</v>
      </c>
    </row>
    <row r="12" spans="1:42" x14ac:dyDescent="0.25">
      <c r="A12">
        <v>10</v>
      </c>
      <c r="B12" s="87">
        <v>44540</v>
      </c>
      <c r="C12" s="1">
        <v>5.15</v>
      </c>
      <c r="D12" s="1">
        <v>300</v>
      </c>
      <c r="E12" s="1">
        <f t="shared" si="0"/>
        <v>1545</v>
      </c>
      <c r="G12" s="126">
        <v>9</v>
      </c>
      <c r="H12" s="126">
        <v>164</v>
      </c>
      <c r="I12" s="128" t="s">
        <v>32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  <c r="O12" s="128">
        <v>0</v>
      </c>
      <c r="P12" s="128">
        <v>0</v>
      </c>
      <c r="Q12" s="128">
        <v>0</v>
      </c>
      <c r="R12" s="128">
        <v>0</v>
      </c>
      <c r="S12" s="128">
        <v>0</v>
      </c>
      <c r="T12" s="128">
        <v>0</v>
      </c>
      <c r="U12" s="128">
        <v>0</v>
      </c>
      <c r="V12" s="128">
        <v>0</v>
      </c>
      <c r="W12" s="128">
        <v>0</v>
      </c>
      <c r="X12" s="128">
        <v>0</v>
      </c>
      <c r="Y12" s="128">
        <v>0</v>
      </c>
      <c r="Z12" s="128">
        <v>0</v>
      </c>
      <c r="AA12" s="128">
        <v>0</v>
      </c>
      <c r="AB12" s="128">
        <v>0</v>
      </c>
      <c r="AC12" s="128">
        <v>0</v>
      </c>
      <c r="AD12" s="129">
        <v>0</v>
      </c>
      <c r="AE12" s="129">
        <v>3</v>
      </c>
      <c r="AF12" s="129">
        <v>1</v>
      </c>
      <c r="AG12" s="129">
        <v>8</v>
      </c>
      <c r="AH12" s="129">
        <v>0</v>
      </c>
      <c r="AI12" s="129">
        <v>3</v>
      </c>
      <c r="AJ12" s="128">
        <v>3</v>
      </c>
      <c r="AK12" s="128">
        <v>1</v>
      </c>
      <c r="AL12" s="128">
        <v>3</v>
      </c>
      <c r="AM12" s="128">
        <v>2</v>
      </c>
      <c r="AN12" s="128">
        <v>3</v>
      </c>
      <c r="AO12" s="130">
        <f t="shared" si="1"/>
        <v>27</v>
      </c>
      <c r="AP12" s="131">
        <f t="shared" si="2"/>
        <v>4428</v>
      </c>
    </row>
    <row r="13" spans="1:42" x14ac:dyDescent="0.25">
      <c r="A13">
        <v>11</v>
      </c>
      <c r="B13" s="87">
        <v>44541</v>
      </c>
      <c r="C13" s="1">
        <v>8.76</v>
      </c>
      <c r="D13" s="1">
        <v>300</v>
      </c>
      <c r="E13" s="1">
        <f t="shared" si="0"/>
        <v>2628</v>
      </c>
      <c r="G13" s="94">
        <v>10</v>
      </c>
      <c r="H13" s="97">
        <v>173</v>
      </c>
      <c r="I13" s="37" t="s">
        <v>9</v>
      </c>
      <c r="J13" s="37">
        <v>0</v>
      </c>
      <c r="K13" s="37">
        <v>2</v>
      </c>
      <c r="L13" s="37">
        <v>2</v>
      </c>
      <c r="M13" s="37">
        <v>1</v>
      </c>
      <c r="N13" s="37">
        <v>4</v>
      </c>
      <c r="O13" s="37">
        <v>2</v>
      </c>
      <c r="P13" s="37">
        <v>2</v>
      </c>
      <c r="Q13" s="37">
        <v>1</v>
      </c>
      <c r="R13" s="37">
        <v>3</v>
      </c>
      <c r="S13" s="37">
        <v>3</v>
      </c>
      <c r="T13" s="37">
        <v>0</v>
      </c>
      <c r="U13" s="37">
        <v>2</v>
      </c>
      <c r="V13" s="37">
        <v>2</v>
      </c>
      <c r="W13" s="37">
        <v>2</v>
      </c>
      <c r="X13" s="37">
        <v>1</v>
      </c>
      <c r="Y13" s="37">
        <v>1</v>
      </c>
      <c r="Z13" s="37">
        <v>0</v>
      </c>
      <c r="AA13" s="37">
        <v>1</v>
      </c>
      <c r="AB13" s="37">
        <v>0</v>
      </c>
      <c r="AC13" s="37">
        <v>1</v>
      </c>
      <c r="AD13" s="45">
        <v>1</v>
      </c>
      <c r="AE13" s="45">
        <v>1</v>
      </c>
      <c r="AF13" s="45">
        <v>0</v>
      </c>
      <c r="AG13" s="45">
        <v>2</v>
      </c>
      <c r="AH13" s="45">
        <v>0</v>
      </c>
      <c r="AI13" s="45">
        <v>2</v>
      </c>
      <c r="AJ13" s="37">
        <v>1</v>
      </c>
      <c r="AK13" s="37">
        <v>1</v>
      </c>
      <c r="AL13" s="37">
        <v>2</v>
      </c>
      <c r="AM13" s="37">
        <v>0</v>
      </c>
      <c r="AN13" s="37">
        <v>1</v>
      </c>
      <c r="AO13" s="96">
        <f t="shared" si="1"/>
        <v>41</v>
      </c>
      <c r="AP13" s="105">
        <f t="shared" si="2"/>
        <v>7093</v>
      </c>
    </row>
    <row r="14" spans="1:42" x14ac:dyDescent="0.25">
      <c r="A14">
        <v>12</v>
      </c>
      <c r="B14" s="87">
        <v>44542</v>
      </c>
      <c r="C14" s="1">
        <v>8.1199999999999992</v>
      </c>
      <c r="D14" s="1">
        <v>300</v>
      </c>
      <c r="E14" s="1">
        <f t="shared" si="0"/>
        <v>2435.9999999999995</v>
      </c>
      <c r="G14" s="94">
        <v>11</v>
      </c>
      <c r="H14" s="37">
        <v>248</v>
      </c>
      <c r="I14" s="37" t="s">
        <v>10</v>
      </c>
      <c r="J14" s="37">
        <v>0</v>
      </c>
      <c r="K14" s="37">
        <v>3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96">
        <f t="shared" si="1"/>
        <v>3</v>
      </c>
      <c r="AP14" s="105">
        <f>AO14*H14</f>
        <v>744</v>
      </c>
    </row>
    <row r="15" spans="1:42" x14ac:dyDescent="0.25">
      <c r="A15">
        <v>13</v>
      </c>
      <c r="B15" s="87">
        <v>44543</v>
      </c>
      <c r="C15" s="1">
        <v>6.73</v>
      </c>
      <c r="D15" s="1">
        <v>300</v>
      </c>
      <c r="E15" s="1">
        <f t="shared" si="0"/>
        <v>2019.0000000000002</v>
      </c>
      <c r="G15" s="132">
        <v>12</v>
      </c>
      <c r="H15" s="133">
        <v>300</v>
      </c>
      <c r="I15" s="133" t="s">
        <v>11</v>
      </c>
      <c r="J15" s="133">
        <v>1</v>
      </c>
      <c r="K15" s="133">
        <v>0</v>
      </c>
      <c r="L15" s="133">
        <v>0</v>
      </c>
      <c r="M15" s="133">
        <v>0</v>
      </c>
      <c r="N15" s="133">
        <v>1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1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1</v>
      </c>
      <c r="AC15" s="133">
        <v>0</v>
      </c>
      <c r="AD15" s="133">
        <v>0</v>
      </c>
      <c r="AE15" s="133">
        <v>0</v>
      </c>
      <c r="AF15" s="133">
        <v>2</v>
      </c>
      <c r="AG15" s="133">
        <v>1</v>
      </c>
      <c r="AH15" s="133">
        <v>0</v>
      </c>
      <c r="AI15" s="133">
        <v>0</v>
      </c>
      <c r="AJ15" s="133">
        <v>0</v>
      </c>
      <c r="AK15" s="133">
        <v>0</v>
      </c>
      <c r="AL15" s="133">
        <v>0</v>
      </c>
      <c r="AM15" s="133">
        <v>0</v>
      </c>
      <c r="AN15" s="133">
        <v>0</v>
      </c>
      <c r="AO15" s="135">
        <f t="shared" si="1"/>
        <v>7</v>
      </c>
      <c r="AP15" s="136">
        <f>AO15*H15</f>
        <v>2100</v>
      </c>
    </row>
    <row r="16" spans="1:42" x14ac:dyDescent="0.25">
      <c r="A16">
        <v>14</v>
      </c>
      <c r="B16" s="87">
        <v>44544</v>
      </c>
      <c r="C16" s="1">
        <v>8.5399999999999991</v>
      </c>
      <c r="D16" s="1">
        <v>300</v>
      </c>
      <c r="E16" s="1">
        <f t="shared" si="0"/>
        <v>2561.9999999999995</v>
      </c>
      <c r="G16" s="137">
        <v>13</v>
      </c>
      <c r="H16" s="133">
        <v>252</v>
      </c>
      <c r="I16" s="133" t="s">
        <v>11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0</v>
      </c>
      <c r="AN16" s="133">
        <v>0</v>
      </c>
      <c r="AO16" s="135">
        <f t="shared" si="1"/>
        <v>0</v>
      </c>
      <c r="AP16" s="136">
        <f t="shared" si="2"/>
        <v>0</v>
      </c>
    </row>
    <row r="17" spans="1:42" x14ac:dyDescent="0.25">
      <c r="A17">
        <v>15</v>
      </c>
      <c r="B17" s="87">
        <v>44545</v>
      </c>
      <c r="C17" s="1">
        <v>8.01</v>
      </c>
      <c r="D17" s="1">
        <v>300</v>
      </c>
      <c r="E17" s="1">
        <f t="shared" si="0"/>
        <v>2403</v>
      </c>
      <c r="G17" s="94">
        <v>14</v>
      </c>
      <c r="H17" s="37">
        <v>1735</v>
      </c>
      <c r="I17" s="37" t="s">
        <v>12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1</v>
      </c>
      <c r="AB17" s="37">
        <v>0</v>
      </c>
      <c r="AC17" s="37">
        <v>1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96">
        <f t="shared" si="1"/>
        <v>2</v>
      </c>
      <c r="AP17" s="105">
        <f t="shared" si="2"/>
        <v>3470</v>
      </c>
    </row>
    <row r="18" spans="1:42" x14ac:dyDescent="0.25">
      <c r="A18">
        <v>16</v>
      </c>
      <c r="B18" s="87">
        <v>44546</v>
      </c>
      <c r="C18" s="1">
        <v>6.74</v>
      </c>
      <c r="D18" s="1">
        <v>300</v>
      </c>
      <c r="E18" s="1">
        <f t="shared" si="0"/>
        <v>2022</v>
      </c>
      <c r="G18" s="94">
        <v>15</v>
      </c>
      <c r="H18" s="97">
        <v>331</v>
      </c>
      <c r="I18" s="37" t="s">
        <v>34</v>
      </c>
      <c r="J18" s="37">
        <v>0</v>
      </c>
      <c r="K18" s="37">
        <v>0</v>
      </c>
      <c r="L18" s="37">
        <v>0</v>
      </c>
      <c r="M18" s="37">
        <v>2</v>
      </c>
      <c r="N18" s="37">
        <v>1</v>
      </c>
      <c r="O18" s="37">
        <v>2</v>
      </c>
      <c r="P18" s="37">
        <v>1</v>
      </c>
      <c r="Q18" s="37">
        <v>1</v>
      </c>
      <c r="R18" s="37">
        <v>0</v>
      </c>
      <c r="S18" s="37">
        <v>1</v>
      </c>
      <c r="T18" s="37">
        <v>0</v>
      </c>
      <c r="U18" s="37">
        <v>0</v>
      </c>
      <c r="V18" s="37">
        <v>1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1</v>
      </c>
      <c r="AE18" s="37">
        <v>0</v>
      </c>
      <c r="AF18" s="37">
        <v>0</v>
      </c>
      <c r="AG18" s="37">
        <v>0</v>
      </c>
      <c r="AH18" s="37">
        <v>0</v>
      </c>
      <c r="AI18" s="45">
        <v>0</v>
      </c>
      <c r="AJ18" s="37">
        <v>1</v>
      </c>
      <c r="AK18" s="37">
        <v>0</v>
      </c>
      <c r="AL18" s="37">
        <v>0</v>
      </c>
      <c r="AM18" s="37">
        <v>0</v>
      </c>
      <c r="AN18" s="37">
        <v>0</v>
      </c>
      <c r="AO18" s="96">
        <f t="shared" si="1"/>
        <v>11</v>
      </c>
      <c r="AP18" s="105">
        <f t="shared" si="2"/>
        <v>3641</v>
      </c>
    </row>
    <row r="19" spans="1:42" x14ac:dyDescent="0.25">
      <c r="A19">
        <v>17</v>
      </c>
      <c r="B19" s="87">
        <v>44547</v>
      </c>
      <c r="C19" s="1">
        <v>7.1970000000000001</v>
      </c>
      <c r="D19" s="1">
        <v>300</v>
      </c>
      <c r="E19" s="1">
        <f t="shared" si="0"/>
        <v>2159.1</v>
      </c>
      <c r="G19" s="44">
        <v>16</v>
      </c>
      <c r="H19" s="37">
        <v>97</v>
      </c>
      <c r="I19" s="37" t="s">
        <v>14</v>
      </c>
      <c r="J19" s="37">
        <v>0</v>
      </c>
      <c r="K19" s="37">
        <v>1</v>
      </c>
      <c r="L19" s="37">
        <v>0</v>
      </c>
      <c r="M19" s="37">
        <v>0</v>
      </c>
      <c r="N19" s="37">
        <v>1</v>
      </c>
      <c r="O19" s="37">
        <v>3</v>
      </c>
      <c r="P19" s="37">
        <v>0</v>
      </c>
      <c r="Q19" s="37">
        <v>0</v>
      </c>
      <c r="R19" s="37">
        <v>2</v>
      </c>
      <c r="S19" s="37">
        <v>0</v>
      </c>
      <c r="T19" s="37">
        <v>1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45">
        <v>0</v>
      </c>
      <c r="AE19" s="45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96">
        <f t="shared" si="1"/>
        <v>8</v>
      </c>
      <c r="AP19" s="105">
        <f t="shared" si="2"/>
        <v>776</v>
      </c>
    </row>
    <row r="20" spans="1:42" x14ac:dyDescent="0.25">
      <c r="A20">
        <v>18</v>
      </c>
      <c r="B20" s="87">
        <v>44548</v>
      </c>
      <c r="C20" s="1">
        <v>7.05</v>
      </c>
      <c r="D20" s="1">
        <v>300</v>
      </c>
      <c r="E20" s="1">
        <f t="shared" si="0"/>
        <v>2115</v>
      </c>
      <c r="G20" s="119">
        <v>17</v>
      </c>
      <c r="H20" s="121">
        <v>289</v>
      </c>
      <c r="I20" s="121" t="s">
        <v>15</v>
      </c>
      <c r="J20" s="121">
        <v>0</v>
      </c>
      <c r="K20" s="121">
        <v>0</v>
      </c>
      <c r="L20" s="121">
        <v>0</v>
      </c>
      <c r="M20" s="121">
        <v>0</v>
      </c>
      <c r="N20" s="121">
        <v>2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2</v>
      </c>
      <c r="V20" s="121">
        <v>2</v>
      </c>
      <c r="W20" s="121">
        <v>0</v>
      </c>
      <c r="X20" s="121">
        <v>0</v>
      </c>
      <c r="Y20" s="121">
        <v>1</v>
      </c>
      <c r="Z20" s="121">
        <v>0</v>
      </c>
      <c r="AA20" s="121">
        <v>0</v>
      </c>
      <c r="AB20" s="121">
        <v>0</v>
      </c>
      <c r="AC20" s="121">
        <v>0</v>
      </c>
      <c r="AD20" s="122">
        <v>0</v>
      </c>
      <c r="AE20" s="122">
        <v>3</v>
      </c>
      <c r="AF20" s="122">
        <v>0</v>
      </c>
      <c r="AG20" s="122">
        <v>0</v>
      </c>
      <c r="AH20" s="122">
        <v>0</v>
      </c>
      <c r="AI20" s="122">
        <v>0</v>
      </c>
      <c r="AJ20" s="121">
        <v>0</v>
      </c>
      <c r="AK20" s="121">
        <v>0</v>
      </c>
      <c r="AL20" s="121">
        <v>0</v>
      </c>
      <c r="AM20" s="121">
        <v>0</v>
      </c>
      <c r="AN20" s="121">
        <v>0</v>
      </c>
      <c r="AO20" s="123">
        <f t="shared" si="1"/>
        <v>10</v>
      </c>
      <c r="AP20" s="124">
        <f t="shared" si="2"/>
        <v>2890</v>
      </c>
    </row>
    <row r="21" spans="1:42" x14ac:dyDescent="0.25">
      <c r="A21">
        <v>19</v>
      </c>
      <c r="B21" s="87">
        <v>44549</v>
      </c>
      <c r="C21" s="1">
        <v>6.16</v>
      </c>
      <c r="D21" s="1">
        <v>300</v>
      </c>
      <c r="E21" s="1">
        <f t="shared" ref="E21:E33" si="3">C21*D21</f>
        <v>1848</v>
      </c>
      <c r="G21" s="94">
        <v>18</v>
      </c>
      <c r="H21" s="121">
        <v>269</v>
      </c>
      <c r="I21" s="121" t="s">
        <v>15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2">
        <v>0</v>
      </c>
      <c r="AE21" s="122">
        <v>0</v>
      </c>
      <c r="AF21" s="122">
        <v>2</v>
      </c>
      <c r="AG21" s="122">
        <v>0</v>
      </c>
      <c r="AH21" s="122">
        <v>0</v>
      </c>
      <c r="AI21" s="122">
        <v>1</v>
      </c>
      <c r="AJ21" s="121">
        <v>0</v>
      </c>
      <c r="AK21" s="121">
        <v>0</v>
      </c>
      <c r="AL21" s="121">
        <v>0</v>
      </c>
      <c r="AM21" s="121">
        <v>0</v>
      </c>
      <c r="AN21" s="121">
        <v>0</v>
      </c>
      <c r="AO21" s="123">
        <f t="shared" si="1"/>
        <v>3</v>
      </c>
      <c r="AP21" s="124">
        <f t="shared" si="2"/>
        <v>807</v>
      </c>
    </row>
    <row r="22" spans="1:42" x14ac:dyDescent="0.25">
      <c r="A22">
        <v>20</v>
      </c>
      <c r="B22" s="87">
        <v>44550</v>
      </c>
      <c r="C22" s="1">
        <v>7.44</v>
      </c>
      <c r="D22" s="1">
        <v>300</v>
      </c>
      <c r="E22" s="1">
        <f t="shared" si="3"/>
        <v>2232</v>
      </c>
      <c r="G22" s="44">
        <v>19</v>
      </c>
      <c r="H22" s="120">
        <v>271</v>
      </c>
      <c r="I22" s="121" t="s">
        <v>15</v>
      </c>
      <c r="J22" s="121">
        <v>2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1">
        <v>0</v>
      </c>
      <c r="AK22" s="121">
        <v>0</v>
      </c>
      <c r="AL22" s="121">
        <v>0</v>
      </c>
      <c r="AM22" s="121">
        <v>0</v>
      </c>
      <c r="AN22" s="121">
        <v>0</v>
      </c>
      <c r="AO22" s="123">
        <f t="shared" si="1"/>
        <v>2</v>
      </c>
      <c r="AP22" s="124">
        <f t="shared" si="2"/>
        <v>542</v>
      </c>
    </row>
    <row r="23" spans="1:42" x14ac:dyDescent="0.25">
      <c r="A23">
        <v>21</v>
      </c>
      <c r="B23" s="87">
        <v>44551</v>
      </c>
      <c r="C23" s="1">
        <v>7.12</v>
      </c>
      <c r="D23" s="1">
        <v>300</v>
      </c>
      <c r="E23" s="1">
        <f t="shared" si="3"/>
        <v>2136</v>
      </c>
      <c r="G23" s="119">
        <v>20</v>
      </c>
      <c r="H23" s="128">
        <v>400</v>
      </c>
      <c r="I23" s="128" t="s">
        <v>16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0</v>
      </c>
      <c r="S23" s="128">
        <v>0</v>
      </c>
      <c r="T23" s="128">
        <v>0</v>
      </c>
      <c r="U23" s="128">
        <v>0</v>
      </c>
      <c r="V23" s="128">
        <v>0</v>
      </c>
      <c r="W23" s="128">
        <v>0</v>
      </c>
      <c r="X23" s="128">
        <v>0</v>
      </c>
      <c r="Y23" s="128">
        <v>0</v>
      </c>
      <c r="Z23" s="128">
        <v>0</v>
      </c>
      <c r="AA23" s="128">
        <v>0</v>
      </c>
      <c r="AB23" s="128">
        <v>0</v>
      </c>
      <c r="AC23" s="128">
        <v>0</v>
      </c>
      <c r="AD23" s="129">
        <v>0</v>
      </c>
      <c r="AE23" s="129">
        <v>0</v>
      </c>
      <c r="AF23" s="129">
        <v>0</v>
      </c>
      <c r="AG23" s="129">
        <v>0</v>
      </c>
      <c r="AH23" s="129">
        <v>0</v>
      </c>
      <c r="AI23" s="129">
        <v>0</v>
      </c>
      <c r="AJ23" s="128">
        <v>0</v>
      </c>
      <c r="AK23" s="128">
        <v>0</v>
      </c>
      <c r="AL23" s="128">
        <v>0</v>
      </c>
      <c r="AM23" s="128">
        <v>0</v>
      </c>
      <c r="AN23" s="128">
        <v>0</v>
      </c>
      <c r="AO23" s="130">
        <f t="shared" si="1"/>
        <v>0</v>
      </c>
      <c r="AP23" s="131">
        <f t="shared" si="2"/>
        <v>0</v>
      </c>
    </row>
    <row r="24" spans="1:42" x14ac:dyDescent="0.25">
      <c r="A24">
        <v>22</v>
      </c>
      <c r="B24" s="87">
        <v>44552</v>
      </c>
      <c r="C24" s="1">
        <v>7.68</v>
      </c>
      <c r="D24" s="1">
        <v>300</v>
      </c>
      <c r="E24" s="1">
        <f t="shared" si="3"/>
        <v>2304</v>
      </c>
      <c r="G24" s="94">
        <v>21</v>
      </c>
      <c r="H24" s="126">
        <v>568</v>
      </c>
      <c r="I24" s="128" t="s">
        <v>16</v>
      </c>
      <c r="J24" s="128">
        <v>2</v>
      </c>
      <c r="K24" s="128">
        <v>0</v>
      </c>
      <c r="L24" s="128">
        <v>0</v>
      </c>
      <c r="M24" s="128">
        <v>0</v>
      </c>
      <c r="N24" s="128">
        <v>2</v>
      </c>
      <c r="O24" s="128">
        <v>2</v>
      </c>
      <c r="P24" s="128">
        <v>1</v>
      </c>
      <c r="Q24" s="128">
        <v>0</v>
      </c>
      <c r="R24" s="128">
        <v>2</v>
      </c>
      <c r="S24" s="128">
        <v>2</v>
      </c>
      <c r="T24" s="128">
        <v>0</v>
      </c>
      <c r="U24" s="128">
        <v>0</v>
      </c>
      <c r="V24" s="128">
        <v>1</v>
      </c>
      <c r="W24" s="128">
        <v>0</v>
      </c>
      <c r="X24" s="128">
        <v>0</v>
      </c>
      <c r="Y24" s="128">
        <v>0</v>
      </c>
      <c r="Z24" s="128">
        <v>0</v>
      </c>
      <c r="AA24" s="128">
        <v>0</v>
      </c>
      <c r="AB24" s="128">
        <v>1</v>
      </c>
      <c r="AC24" s="128">
        <v>0</v>
      </c>
      <c r="AD24" s="129">
        <v>1</v>
      </c>
      <c r="AE24" s="129">
        <v>0</v>
      </c>
      <c r="AF24" s="129">
        <v>3</v>
      </c>
      <c r="AG24" s="129">
        <v>1</v>
      </c>
      <c r="AH24" s="129">
        <v>0</v>
      </c>
      <c r="AI24" s="129">
        <v>1</v>
      </c>
      <c r="AJ24" s="128">
        <v>0</v>
      </c>
      <c r="AK24" s="128">
        <v>0</v>
      </c>
      <c r="AL24" s="128">
        <v>0</v>
      </c>
      <c r="AM24" s="128">
        <v>0</v>
      </c>
      <c r="AN24" s="128">
        <v>0</v>
      </c>
      <c r="AO24" s="130">
        <f t="shared" si="1"/>
        <v>19</v>
      </c>
      <c r="AP24" s="131">
        <f t="shared" si="2"/>
        <v>10792</v>
      </c>
    </row>
    <row r="25" spans="1:42" x14ac:dyDescent="0.25">
      <c r="A25">
        <v>23</v>
      </c>
      <c r="B25" s="87">
        <v>44553</v>
      </c>
      <c r="C25" s="1">
        <v>6.48</v>
      </c>
      <c r="D25" s="1">
        <v>300</v>
      </c>
      <c r="E25" s="1">
        <f t="shared" si="3"/>
        <v>1944.0000000000002</v>
      </c>
      <c r="G25" s="44">
        <v>22</v>
      </c>
      <c r="H25" s="139">
        <v>600</v>
      </c>
      <c r="I25" s="140" t="s">
        <v>29</v>
      </c>
      <c r="J25" s="140">
        <v>0</v>
      </c>
      <c r="K25" s="140">
        <v>0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1</v>
      </c>
      <c r="Z25" s="140">
        <v>0</v>
      </c>
      <c r="AA25" s="140">
        <v>0</v>
      </c>
      <c r="AB25" s="140">
        <v>0</v>
      </c>
      <c r="AC25" s="140">
        <v>0</v>
      </c>
      <c r="AD25" s="141">
        <v>0</v>
      </c>
      <c r="AE25" s="141">
        <v>0</v>
      </c>
      <c r="AF25" s="141">
        <v>0</v>
      </c>
      <c r="AG25" s="141">
        <v>1</v>
      </c>
      <c r="AH25" s="141">
        <v>0</v>
      </c>
      <c r="AI25" s="141">
        <v>0</v>
      </c>
      <c r="AJ25" s="140">
        <v>0</v>
      </c>
      <c r="AK25" s="140">
        <v>0</v>
      </c>
      <c r="AL25" s="140">
        <v>0</v>
      </c>
      <c r="AM25" s="140">
        <v>0</v>
      </c>
      <c r="AN25" s="140">
        <v>0</v>
      </c>
      <c r="AO25" s="142">
        <f t="shared" si="1"/>
        <v>2</v>
      </c>
      <c r="AP25" s="143">
        <f t="shared" si="2"/>
        <v>1200</v>
      </c>
    </row>
    <row r="26" spans="1:42" x14ac:dyDescent="0.25">
      <c r="A26">
        <v>24</v>
      </c>
      <c r="B26" s="87">
        <v>44554</v>
      </c>
      <c r="C26" s="1">
        <v>4.9400000000000004</v>
      </c>
      <c r="D26" s="1">
        <v>300</v>
      </c>
      <c r="E26" s="1">
        <f t="shared" si="3"/>
        <v>1482.0000000000002</v>
      </c>
      <c r="G26" s="119">
        <v>23</v>
      </c>
      <c r="H26" s="140">
        <v>1050</v>
      </c>
      <c r="I26" s="140" t="s">
        <v>29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0">
        <v>0</v>
      </c>
      <c r="AE26" s="140">
        <v>0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2">
        <f t="shared" si="1"/>
        <v>0</v>
      </c>
      <c r="AP26" s="143">
        <f t="shared" si="2"/>
        <v>0</v>
      </c>
    </row>
    <row r="27" spans="1:42" x14ac:dyDescent="0.25">
      <c r="A27">
        <v>25</v>
      </c>
      <c r="B27" s="87">
        <v>44555</v>
      </c>
      <c r="C27" s="1">
        <v>7.28</v>
      </c>
      <c r="D27" s="1">
        <v>300</v>
      </c>
      <c r="E27" s="1">
        <f t="shared" si="3"/>
        <v>2184</v>
      </c>
      <c r="G27" s="94">
        <v>24</v>
      </c>
      <c r="H27" s="37">
        <v>182</v>
      </c>
      <c r="I27" s="37" t="s">
        <v>31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1</v>
      </c>
      <c r="S27" s="37">
        <v>0</v>
      </c>
      <c r="T27" s="37">
        <v>0</v>
      </c>
      <c r="U27" s="37">
        <v>1</v>
      </c>
      <c r="V27" s="37">
        <v>1</v>
      </c>
      <c r="W27" s="37">
        <v>1</v>
      </c>
      <c r="X27" s="37">
        <v>2</v>
      </c>
      <c r="Y27" s="37">
        <v>1</v>
      </c>
      <c r="Z27" s="37">
        <v>1</v>
      </c>
      <c r="AA27" s="37">
        <v>1</v>
      </c>
      <c r="AB27" s="37">
        <v>0</v>
      </c>
      <c r="AC27" s="37">
        <v>1</v>
      </c>
      <c r="AD27" s="37">
        <v>0</v>
      </c>
      <c r="AE27" s="37">
        <v>2</v>
      </c>
      <c r="AF27" s="37">
        <v>0</v>
      </c>
      <c r="AG27" s="45">
        <v>0</v>
      </c>
      <c r="AH27" s="37">
        <v>1</v>
      </c>
      <c r="AI27" s="37">
        <v>0</v>
      </c>
      <c r="AJ27" s="37">
        <v>0</v>
      </c>
      <c r="AK27" s="37">
        <v>2</v>
      </c>
      <c r="AL27" s="37">
        <v>1</v>
      </c>
      <c r="AM27" s="37">
        <v>1</v>
      </c>
      <c r="AN27" s="37">
        <v>0</v>
      </c>
      <c r="AO27" s="96">
        <f t="shared" si="1"/>
        <v>17</v>
      </c>
      <c r="AP27" s="105">
        <f t="shared" si="2"/>
        <v>3094</v>
      </c>
    </row>
    <row r="28" spans="1:42" x14ac:dyDescent="0.25">
      <c r="A28">
        <v>26</v>
      </c>
      <c r="B28" s="87">
        <v>44556</v>
      </c>
      <c r="C28" s="1">
        <v>4.54</v>
      </c>
      <c r="D28" s="1">
        <v>300</v>
      </c>
      <c r="E28" s="1">
        <f t="shared" si="3"/>
        <v>1362</v>
      </c>
      <c r="G28" s="44">
        <v>25</v>
      </c>
      <c r="H28" s="133">
        <v>268</v>
      </c>
      <c r="I28" s="133" t="s">
        <v>30</v>
      </c>
      <c r="J28" s="133">
        <v>5</v>
      </c>
      <c r="K28" s="133">
        <v>0</v>
      </c>
      <c r="L28" s="133">
        <v>3</v>
      </c>
      <c r="M28" s="133">
        <v>0</v>
      </c>
      <c r="N28" s="133">
        <v>4</v>
      </c>
      <c r="O28" s="133">
        <v>2</v>
      </c>
      <c r="P28" s="133">
        <v>1</v>
      </c>
      <c r="Q28" s="133">
        <v>0</v>
      </c>
      <c r="R28" s="133">
        <v>0</v>
      </c>
      <c r="S28" s="133">
        <v>1</v>
      </c>
      <c r="T28" s="133">
        <v>1</v>
      </c>
      <c r="U28" s="133">
        <v>3</v>
      </c>
      <c r="V28" s="133">
        <v>2</v>
      </c>
      <c r="W28" s="133">
        <v>3</v>
      </c>
      <c r="X28" s="133">
        <v>3</v>
      </c>
      <c r="Y28" s="133">
        <v>0</v>
      </c>
      <c r="Z28" s="133">
        <v>6</v>
      </c>
      <c r="AA28" s="133">
        <v>3</v>
      </c>
      <c r="AB28" s="133">
        <v>3</v>
      </c>
      <c r="AC28" s="133">
        <v>0</v>
      </c>
      <c r="AD28" s="134">
        <v>0</v>
      </c>
      <c r="AE28" s="134">
        <v>1</v>
      </c>
      <c r="AF28" s="134">
        <v>4</v>
      </c>
      <c r="AG28" s="134">
        <v>3</v>
      </c>
      <c r="AH28" s="134">
        <v>0</v>
      </c>
      <c r="AI28" s="134">
        <v>0</v>
      </c>
      <c r="AJ28" s="133">
        <v>0</v>
      </c>
      <c r="AK28" s="133">
        <v>0</v>
      </c>
      <c r="AL28" s="133">
        <v>0</v>
      </c>
      <c r="AM28" s="133">
        <v>0</v>
      </c>
      <c r="AN28" s="133">
        <v>0</v>
      </c>
      <c r="AO28" s="135">
        <f t="shared" si="1"/>
        <v>48</v>
      </c>
      <c r="AP28" s="136">
        <f t="shared" si="2"/>
        <v>12864</v>
      </c>
    </row>
    <row r="29" spans="1:42" x14ac:dyDescent="0.25">
      <c r="A29">
        <v>27</v>
      </c>
      <c r="B29" s="87">
        <v>44557</v>
      </c>
      <c r="C29" s="1">
        <v>6.55</v>
      </c>
      <c r="D29" s="1">
        <v>300</v>
      </c>
      <c r="E29" s="1">
        <f t="shared" si="3"/>
        <v>1965</v>
      </c>
      <c r="G29" s="119">
        <v>26</v>
      </c>
      <c r="H29" s="133">
        <v>303</v>
      </c>
      <c r="I29" s="133" t="s">
        <v>30</v>
      </c>
      <c r="J29" s="133">
        <v>0</v>
      </c>
      <c r="K29" s="133">
        <v>0</v>
      </c>
      <c r="L29" s="133">
        <v>0</v>
      </c>
      <c r="M29" s="133">
        <v>0</v>
      </c>
      <c r="N29" s="133">
        <v>0</v>
      </c>
      <c r="O29" s="133">
        <v>0</v>
      </c>
      <c r="P29" s="133">
        <v>0</v>
      </c>
      <c r="Q29" s="133">
        <v>0</v>
      </c>
      <c r="R29" s="133">
        <v>0</v>
      </c>
      <c r="S29" s="133">
        <v>0</v>
      </c>
      <c r="T29" s="133">
        <v>0</v>
      </c>
      <c r="U29" s="133">
        <v>0</v>
      </c>
      <c r="V29" s="133">
        <v>0</v>
      </c>
      <c r="W29" s="133">
        <v>0</v>
      </c>
      <c r="X29" s="133">
        <v>0</v>
      </c>
      <c r="Y29" s="133">
        <v>0</v>
      </c>
      <c r="Z29" s="133">
        <v>0</v>
      </c>
      <c r="AA29" s="133">
        <v>0</v>
      </c>
      <c r="AB29" s="133">
        <v>0</v>
      </c>
      <c r="AC29" s="133">
        <v>0</v>
      </c>
      <c r="AD29" s="134">
        <v>0</v>
      </c>
      <c r="AE29" s="134">
        <v>0</v>
      </c>
      <c r="AF29" s="134">
        <v>0</v>
      </c>
      <c r="AG29" s="134">
        <v>2</v>
      </c>
      <c r="AH29" s="134">
        <v>2</v>
      </c>
      <c r="AI29" s="134">
        <v>0</v>
      </c>
      <c r="AJ29" s="133">
        <v>1</v>
      </c>
      <c r="AK29" s="133">
        <v>1</v>
      </c>
      <c r="AL29" s="133">
        <v>0</v>
      </c>
      <c r="AM29" s="133">
        <v>0</v>
      </c>
      <c r="AN29" s="133">
        <v>2</v>
      </c>
      <c r="AO29" s="135">
        <f t="shared" si="1"/>
        <v>8</v>
      </c>
      <c r="AP29" s="136">
        <f t="shared" si="2"/>
        <v>2424</v>
      </c>
    </row>
    <row r="30" spans="1:42" x14ac:dyDescent="0.25">
      <c r="A30">
        <v>28</v>
      </c>
      <c r="B30" s="87">
        <v>44558</v>
      </c>
      <c r="C30" s="1">
        <v>6.97</v>
      </c>
      <c r="D30" s="1">
        <v>300</v>
      </c>
      <c r="E30" s="1">
        <f t="shared" si="3"/>
        <v>2091</v>
      </c>
      <c r="AL30" s="10" t="s">
        <v>3</v>
      </c>
      <c r="AM30" s="10"/>
      <c r="AN30" s="10"/>
      <c r="AO30" s="50">
        <f>SUM(AO4:AO28)</f>
        <v>507</v>
      </c>
      <c r="AP30" s="10">
        <f>SUM(AP4:AP28)</f>
        <v>143710</v>
      </c>
    </row>
    <row r="31" spans="1:42" x14ac:dyDescent="0.25">
      <c r="A31">
        <v>29</v>
      </c>
      <c r="B31" s="87">
        <v>44559</v>
      </c>
      <c r="C31" s="1">
        <v>6.36</v>
      </c>
      <c r="D31" s="1">
        <v>300</v>
      </c>
      <c r="E31" s="1">
        <f t="shared" si="3"/>
        <v>1908</v>
      </c>
    </row>
    <row r="32" spans="1:42" x14ac:dyDescent="0.25">
      <c r="A32">
        <v>30</v>
      </c>
      <c r="B32" s="87">
        <v>44560</v>
      </c>
      <c r="C32" s="1">
        <v>7.25</v>
      </c>
      <c r="D32" s="1">
        <v>300</v>
      </c>
      <c r="E32" s="1">
        <f t="shared" si="3"/>
        <v>2175</v>
      </c>
    </row>
    <row r="33" spans="1:5" x14ac:dyDescent="0.25">
      <c r="A33">
        <v>31</v>
      </c>
      <c r="B33" s="87">
        <v>44561</v>
      </c>
      <c r="C33" s="85">
        <v>7.76</v>
      </c>
      <c r="D33" s="85">
        <v>300</v>
      </c>
      <c r="E33" s="85">
        <f t="shared" si="3"/>
        <v>2328</v>
      </c>
    </row>
    <row r="34" spans="1:5" x14ac:dyDescent="0.25">
      <c r="C34" s="2" t="s">
        <v>3</v>
      </c>
      <c r="D34" s="2">
        <f>SUM(C3:C34)</f>
        <v>220.50700000000003</v>
      </c>
      <c r="E34" s="2">
        <f>SUM(E3:E33)</f>
        <v>66152.100000000006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workbookViewId="0">
      <selection activeCell="I1" sqref="I1"/>
    </sheetView>
  </sheetViews>
  <sheetFormatPr defaultRowHeight="15" x14ac:dyDescent="0.25"/>
  <cols>
    <col min="1" max="1" width="5.5703125" customWidth="1"/>
    <col min="2" max="2" width="10.5703125" customWidth="1"/>
    <col min="3" max="4" width="8.28515625" customWidth="1"/>
    <col min="7" max="7" width="5.28515625" customWidth="1"/>
    <col min="8" max="8" width="5.85546875" customWidth="1"/>
    <col min="9" max="9" width="23.5703125" customWidth="1"/>
    <col min="10" max="10" width="3.5703125" customWidth="1"/>
    <col min="11" max="11" width="4" customWidth="1"/>
    <col min="12" max="13" width="3.85546875" customWidth="1"/>
    <col min="14" max="14" width="4" customWidth="1"/>
    <col min="15" max="15" width="3.7109375" customWidth="1"/>
    <col min="16" max="17" width="3.5703125" customWidth="1"/>
    <col min="18" max="18" width="3.85546875" customWidth="1"/>
    <col min="19" max="21" width="4" customWidth="1"/>
    <col min="22" max="22" width="3.42578125" customWidth="1"/>
    <col min="23" max="24" width="3.5703125" customWidth="1"/>
    <col min="25" max="25" width="3.85546875" customWidth="1"/>
    <col min="26" max="26" width="3.7109375" customWidth="1"/>
    <col min="27" max="27" width="4" customWidth="1"/>
    <col min="28" max="28" width="4.42578125" customWidth="1"/>
    <col min="29" max="31" width="4.140625" customWidth="1"/>
    <col min="32" max="32" width="3.7109375" customWidth="1"/>
    <col min="33" max="35" width="4" customWidth="1"/>
    <col min="36" max="36" width="3.42578125" customWidth="1"/>
    <col min="37" max="38" width="3.5703125" customWidth="1"/>
    <col min="39" max="39" width="3.7109375" customWidth="1"/>
    <col min="40" max="40" width="3.5703125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55</v>
      </c>
      <c r="M2" s="67"/>
      <c r="N2" s="67"/>
      <c r="O2" s="67"/>
      <c r="P2" s="67"/>
      <c r="Q2" s="67"/>
      <c r="R2" s="67"/>
      <c r="S2" s="67"/>
      <c r="T2" s="67"/>
      <c r="U2" s="67"/>
      <c r="W2" s="91"/>
      <c r="X2" s="90"/>
      <c r="Y2" s="89"/>
      <c r="Z2" s="138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44562</v>
      </c>
      <c r="C3" s="1">
        <v>9.49</v>
      </c>
      <c r="D3" s="1">
        <v>300</v>
      </c>
      <c r="E3" s="1">
        <f>C3*D3</f>
        <v>2847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44563</v>
      </c>
      <c r="C4" s="1">
        <v>6.76</v>
      </c>
      <c r="D4" s="1">
        <v>300</v>
      </c>
      <c r="E4" s="1">
        <f t="shared" ref="E4:E33" si="0">C4*D4</f>
        <v>2028</v>
      </c>
      <c r="G4" s="100">
        <v>1</v>
      </c>
      <c r="H4" s="101">
        <v>343</v>
      </c>
      <c r="I4" s="101" t="s">
        <v>4</v>
      </c>
      <c r="J4" s="102">
        <v>0</v>
      </c>
      <c r="K4" s="102">
        <v>1</v>
      </c>
      <c r="L4" s="102">
        <v>2</v>
      </c>
      <c r="M4" s="101">
        <v>3</v>
      </c>
      <c r="N4" s="101">
        <v>1</v>
      </c>
      <c r="O4" s="101">
        <v>2</v>
      </c>
      <c r="P4" s="101">
        <v>3</v>
      </c>
      <c r="Q4" s="101">
        <v>1</v>
      </c>
      <c r="R4" s="101">
        <v>0</v>
      </c>
      <c r="S4" s="101">
        <v>6</v>
      </c>
      <c r="T4" s="101">
        <v>2</v>
      </c>
      <c r="U4" s="101">
        <v>8</v>
      </c>
      <c r="V4" s="101">
        <v>3</v>
      </c>
      <c r="W4" s="101">
        <v>6</v>
      </c>
      <c r="X4" s="101">
        <v>2</v>
      </c>
      <c r="Y4" s="101">
        <v>0</v>
      </c>
      <c r="Z4" s="101">
        <v>0</v>
      </c>
      <c r="AA4" s="101">
        <v>2</v>
      </c>
      <c r="AB4" s="101">
        <v>3</v>
      </c>
      <c r="AC4" s="101">
        <v>1</v>
      </c>
      <c r="AD4" s="101">
        <v>1</v>
      </c>
      <c r="AE4" s="101">
        <v>4</v>
      </c>
      <c r="AF4" s="101">
        <v>0</v>
      </c>
      <c r="AG4" s="101">
        <v>2</v>
      </c>
      <c r="AH4" s="103">
        <v>3</v>
      </c>
      <c r="AI4" s="101">
        <v>2</v>
      </c>
      <c r="AJ4" s="101">
        <v>0</v>
      </c>
      <c r="AK4" s="101">
        <v>2</v>
      </c>
      <c r="AL4" s="101">
        <v>1</v>
      </c>
      <c r="AM4" s="101">
        <v>1</v>
      </c>
      <c r="AN4" s="101">
        <v>2</v>
      </c>
      <c r="AO4" s="104">
        <f>AN4+AM4+AL4+AK4+AJ4+AI4+AH4+AG4+AF4+AE4+AD4+AC4+AB4+AA4+Z4+Y4+X4+W4+V4+U4+T4+S4+R4+Q4+P4+O4+N4+M4+L4+K4+J4</f>
        <v>64</v>
      </c>
      <c r="AP4" s="101">
        <f>AO4*H4</f>
        <v>21952</v>
      </c>
    </row>
    <row r="5" spans="1:42" x14ac:dyDescent="0.25">
      <c r="A5">
        <v>3</v>
      </c>
      <c r="B5" s="87">
        <v>44564</v>
      </c>
      <c r="C5" s="1">
        <v>7.27</v>
      </c>
      <c r="D5" s="1">
        <v>300</v>
      </c>
      <c r="E5" s="1">
        <f t="shared" si="0"/>
        <v>2181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  <c r="AF5" s="101">
        <v>0</v>
      </c>
      <c r="AG5" s="101">
        <v>0</v>
      </c>
      <c r="AH5" s="103">
        <v>0</v>
      </c>
      <c r="AI5" s="101">
        <v>0</v>
      </c>
      <c r="AJ5" s="101">
        <v>0</v>
      </c>
      <c r="AK5" s="101">
        <v>0</v>
      </c>
      <c r="AL5" s="101">
        <v>0</v>
      </c>
      <c r="AM5" s="101">
        <v>0</v>
      </c>
      <c r="AN5" s="101">
        <v>0</v>
      </c>
      <c r="AO5" s="104">
        <f>AN5+AM5+AL5+AK5+AJ5+AI5+AH5+AG5+AF5+AE5+AD5+AC5+AB5+AA5+Z5+Y5+X5+W5+V5+U5+T5+S5+R5+Q5+P5+O5+N5+M5+L5+K5+J5</f>
        <v>0</v>
      </c>
      <c r="AP5" s="101">
        <f>AO5*H5</f>
        <v>0</v>
      </c>
    </row>
    <row r="6" spans="1:42" x14ac:dyDescent="0.25">
      <c r="A6">
        <v>4</v>
      </c>
      <c r="B6" s="87">
        <v>44565</v>
      </c>
      <c r="C6" s="1">
        <v>6.93</v>
      </c>
      <c r="D6" s="1">
        <v>300</v>
      </c>
      <c r="E6" s="1">
        <f t="shared" si="0"/>
        <v>2079</v>
      </c>
      <c r="G6" s="106">
        <v>3</v>
      </c>
      <c r="H6" s="107">
        <v>386</v>
      </c>
      <c r="I6" s="107" t="s">
        <v>45</v>
      </c>
      <c r="J6" s="107">
        <v>1</v>
      </c>
      <c r="K6" s="107">
        <v>0</v>
      </c>
      <c r="L6" s="107">
        <v>3</v>
      </c>
      <c r="M6" s="107">
        <v>1</v>
      </c>
      <c r="N6" s="107">
        <v>2</v>
      </c>
      <c r="O6" s="107">
        <v>0</v>
      </c>
      <c r="P6" s="107">
        <v>0</v>
      </c>
      <c r="Q6" s="107">
        <v>0</v>
      </c>
      <c r="R6" s="107">
        <v>0</v>
      </c>
      <c r="S6" s="107">
        <v>1</v>
      </c>
      <c r="T6" s="107">
        <v>0</v>
      </c>
      <c r="U6" s="107">
        <v>0</v>
      </c>
      <c r="V6" s="107">
        <v>0</v>
      </c>
      <c r="W6" s="107">
        <v>1</v>
      </c>
      <c r="X6" s="107">
        <v>1</v>
      </c>
      <c r="Y6" s="107">
        <v>0</v>
      </c>
      <c r="Z6" s="107">
        <v>0</v>
      </c>
      <c r="AA6" s="107">
        <v>0</v>
      </c>
      <c r="AB6" s="107">
        <v>1</v>
      </c>
      <c r="AC6" s="107">
        <v>1</v>
      </c>
      <c r="AD6" s="108">
        <v>0</v>
      </c>
      <c r="AE6" s="108">
        <v>1</v>
      </c>
      <c r="AF6" s="108">
        <v>0</v>
      </c>
      <c r="AG6" s="108">
        <v>1</v>
      </c>
      <c r="AH6" s="108">
        <v>0</v>
      </c>
      <c r="AI6" s="108">
        <v>0</v>
      </c>
      <c r="AJ6" s="107">
        <v>1</v>
      </c>
      <c r="AK6" s="107">
        <v>0</v>
      </c>
      <c r="AL6" s="107">
        <v>1</v>
      </c>
      <c r="AM6" s="107">
        <v>0</v>
      </c>
      <c r="AN6" s="109">
        <v>0</v>
      </c>
      <c r="AO6" s="110">
        <f t="shared" ref="AO6:AO30" si="1">AN6+AM6+AL6+AK6+AJ6+AI6+AH6+AG6+AF6+AE6+AD6+AC6+AB6+AA6+Z6+Y6+X6+W6+V6+U6+T6+S6+R6+Q6+P6+O6+N6+M6+L6+K6+J6</f>
        <v>16</v>
      </c>
      <c r="AP6" s="109">
        <f t="shared" ref="AP6:AP30" si="2">AO6*H6</f>
        <v>6176</v>
      </c>
    </row>
    <row r="7" spans="1:42" x14ac:dyDescent="0.25">
      <c r="A7">
        <v>5</v>
      </c>
      <c r="B7" s="87">
        <v>44566</v>
      </c>
      <c r="C7" s="1">
        <v>6.91</v>
      </c>
      <c r="D7" s="1">
        <v>300</v>
      </c>
      <c r="E7" s="1">
        <f t="shared" si="0"/>
        <v>2073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>
        <v>0</v>
      </c>
      <c r="AM7" s="107">
        <v>0</v>
      </c>
      <c r="AN7" s="109">
        <v>0</v>
      </c>
      <c r="AO7" s="110">
        <f t="shared" si="1"/>
        <v>0</v>
      </c>
      <c r="AP7" s="109">
        <f t="shared" si="2"/>
        <v>0</v>
      </c>
    </row>
    <row r="8" spans="1:42" x14ac:dyDescent="0.25">
      <c r="A8">
        <v>6</v>
      </c>
      <c r="B8" s="87">
        <v>44567</v>
      </c>
      <c r="C8" s="1">
        <v>7.67</v>
      </c>
      <c r="D8" s="1">
        <v>300</v>
      </c>
      <c r="E8" s="1">
        <f t="shared" si="0"/>
        <v>2301</v>
      </c>
      <c r="G8" s="94">
        <v>5</v>
      </c>
      <c r="H8" s="37">
        <v>324</v>
      </c>
      <c r="I8" s="37" t="s">
        <v>54</v>
      </c>
      <c r="J8" s="37">
        <v>7</v>
      </c>
      <c r="K8" s="37">
        <v>0</v>
      </c>
      <c r="L8" s="37">
        <v>6</v>
      </c>
      <c r="M8" s="37">
        <v>3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7</v>
      </c>
      <c r="V8" s="37">
        <v>1</v>
      </c>
      <c r="W8" s="37">
        <v>4</v>
      </c>
      <c r="X8" s="37">
        <v>3</v>
      </c>
      <c r="Y8" s="37">
        <v>0</v>
      </c>
      <c r="Z8" s="37">
        <v>2</v>
      </c>
      <c r="AA8" s="37">
        <v>2</v>
      </c>
      <c r="AB8" s="37">
        <v>4</v>
      </c>
      <c r="AC8" s="37">
        <v>2</v>
      </c>
      <c r="AD8" s="45">
        <v>4</v>
      </c>
      <c r="AE8" s="45">
        <v>3</v>
      </c>
      <c r="AF8" s="45">
        <v>2</v>
      </c>
      <c r="AG8" s="45">
        <v>1</v>
      </c>
      <c r="AH8" s="45">
        <v>3</v>
      </c>
      <c r="AI8" s="45">
        <v>4</v>
      </c>
      <c r="AJ8" s="37">
        <v>7</v>
      </c>
      <c r="AK8" s="37">
        <v>3</v>
      </c>
      <c r="AL8" s="37">
        <v>7</v>
      </c>
      <c r="AM8" s="37">
        <v>4</v>
      </c>
      <c r="AN8" s="95">
        <v>2</v>
      </c>
      <c r="AO8" s="96">
        <f t="shared" si="1"/>
        <v>81</v>
      </c>
      <c r="AP8" s="105">
        <f t="shared" si="2"/>
        <v>26244</v>
      </c>
    </row>
    <row r="9" spans="1:42" x14ac:dyDescent="0.25">
      <c r="A9">
        <v>7</v>
      </c>
      <c r="B9" s="87">
        <v>44568</v>
      </c>
      <c r="C9" s="1">
        <v>6.95</v>
      </c>
      <c r="D9" s="1">
        <v>300</v>
      </c>
      <c r="E9" s="1">
        <f t="shared" si="0"/>
        <v>2085</v>
      </c>
      <c r="G9" s="112">
        <v>6</v>
      </c>
      <c r="H9" s="113">
        <v>317</v>
      </c>
      <c r="I9" s="114" t="s">
        <v>7</v>
      </c>
      <c r="J9" s="114">
        <v>0</v>
      </c>
      <c r="K9" s="114">
        <v>1</v>
      </c>
      <c r="L9" s="114">
        <v>0</v>
      </c>
      <c r="M9" s="114">
        <v>4</v>
      </c>
      <c r="N9" s="114">
        <v>9</v>
      </c>
      <c r="O9" s="114">
        <v>7</v>
      </c>
      <c r="P9" s="114">
        <v>4</v>
      </c>
      <c r="Q9" s="114">
        <v>3</v>
      </c>
      <c r="R9" s="114">
        <v>2</v>
      </c>
      <c r="S9" s="114">
        <v>4</v>
      </c>
      <c r="T9" s="114">
        <v>2</v>
      </c>
      <c r="U9" s="114">
        <v>0</v>
      </c>
      <c r="V9" s="114">
        <v>1</v>
      </c>
      <c r="W9" s="114">
        <v>1</v>
      </c>
      <c r="X9" s="114">
        <v>1</v>
      </c>
      <c r="Y9" s="114">
        <v>0</v>
      </c>
      <c r="Z9" s="114">
        <v>0</v>
      </c>
      <c r="AA9" s="114">
        <v>4</v>
      </c>
      <c r="AB9" s="114">
        <v>1</v>
      </c>
      <c r="AC9" s="114">
        <v>1</v>
      </c>
      <c r="AD9" s="115">
        <v>1</v>
      </c>
      <c r="AE9" s="115">
        <v>1</v>
      </c>
      <c r="AF9" s="115">
        <v>1</v>
      </c>
      <c r="AG9" s="115">
        <v>2</v>
      </c>
      <c r="AH9" s="115">
        <v>0</v>
      </c>
      <c r="AI9" s="115">
        <v>0</v>
      </c>
      <c r="AJ9" s="114">
        <v>0</v>
      </c>
      <c r="AK9" s="114">
        <v>1</v>
      </c>
      <c r="AL9" s="114">
        <v>0</v>
      </c>
      <c r="AM9" s="114">
        <v>0</v>
      </c>
      <c r="AN9" s="116">
        <v>2</v>
      </c>
      <c r="AO9" s="117">
        <f t="shared" si="1"/>
        <v>53</v>
      </c>
      <c r="AP9" s="116">
        <f t="shared" si="2"/>
        <v>16801</v>
      </c>
    </row>
    <row r="10" spans="1:42" x14ac:dyDescent="0.25">
      <c r="A10">
        <v>8</v>
      </c>
      <c r="B10" s="87">
        <v>44569</v>
      </c>
      <c r="C10" s="1">
        <v>8.42</v>
      </c>
      <c r="D10" s="1">
        <v>300</v>
      </c>
      <c r="E10" s="1">
        <f t="shared" si="0"/>
        <v>2526</v>
      </c>
      <c r="G10" s="118">
        <v>7</v>
      </c>
      <c r="H10" s="112">
        <v>345</v>
      </c>
      <c r="I10" s="114" t="s">
        <v>7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5">
        <v>0</v>
      </c>
      <c r="AE10" s="115">
        <v>0</v>
      </c>
      <c r="AF10" s="115">
        <v>0</v>
      </c>
      <c r="AG10" s="115">
        <v>0</v>
      </c>
      <c r="AH10" s="115">
        <v>0</v>
      </c>
      <c r="AI10" s="115">
        <v>0</v>
      </c>
      <c r="AJ10" s="114">
        <v>0</v>
      </c>
      <c r="AK10" s="114">
        <v>0</v>
      </c>
      <c r="AL10" s="114">
        <v>0</v>
      </c>
      <c r="AM10" s="114">
        <v>0</v>
      </c>
      <c r="AN10" s="116">
        <v>0</v>
      </c>
      <c r="AO10" s="117">
        <f t="shared" si="1"/>
        <v>0</v>
      </c>
      <c r="AP10" s="116">
        <f t="shared" si="2"/>
        <v>0</v>
      </c>
    </row>
    <row r="11" spans="1:42" x14ac:dyDescent="0.25">
      <c r="A11">
        <v>9</v>
      </c>
      <c r="B11" s="87">
        <v>44570</v>
      </c>
      <c r="C11" s="1">
        <v>0.83</v>
      </c>
      <c r="D11" s="1">
        <v>300</v>
      </c>
      <c r="E11" s="1">
        <f t="shared" si="0"/>
        <v>249</v>
      </c>
      <c r="G11" s="125">
        <v>8</v>
      </c>
      <c r="H11" s="127">
        <v>139</v>
      </c>
      <c r="I11" s="128" t="s">
        <v>32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  <c r="O11" s="128">
        <v>0</v>
      </c>
      <c r="P11" s="128">
        <v>0</v>
      </c>
      <c r="Q11" s="128">
        <v>0</v>
      </c>
      <c r="R11" s="128">
        <v>0</v>
      </c>
      <c r="S11" s="128">
        <v>0</v>
      </c>
      <c r="T11" s="128">
        <v>0</v>
      </c>
      <c r="U11" s="128">
        <v>0</v>
      </c>
      <c r="V11" s="128">
        <v>0</v>
      </c>
      <c r="W11" s="128">
        <v>0</v>
      </c>
      <c r="X11" s="128">
        <v>0</v>
      </c>
      <c r="Y11" s="128">
        <v>0</v>
      </c>
      <c r="Z11" s="128">
        <v>0</v>
      </c>
      <c r="AA11" s="128">
        <v>0</v>
      </c>
      <c r="AB11" s="128">
        <v>0</v>
      </c>
      <c r="AC11" s="128">
        <v>0</v>
      </c>
      <c r="AD11" s="129">
        <v>0</v>
      </c>
      <c r="AE11" s="129">
        <v>0</v>
      </c>
      <c r="AF11" s="129">
        <v>0</v>
      </c>
      <c r="AG11" s="129">
        <v>0</v>
      </c>
      <c r="AH11" s="129">
        <v>0</v>
      </c>
      <c r="AI11" s="129">
        <v>0</v>
      </c>
      <c r="AJ11" s="128">
        <v>0</v>
      </c>
      <c r="AK11" s="128">
        <v>0</v>
      </c>
      <c r="AL11" s="128">
        <v>0</v>
      </c>
      <c r="AM11" s="128">
        <v>0</v>
      </c>
      <c r="AN11" s="128">
        <v>0</v>
      </c>
      <c r="AO11" s="130">
        <f t="shared" si="1"/>
        <v>0</v>
      </c>
      <c r="AP11" s="131">
        <f t="shared" si="2"/>
        <v>0</v>
      </c>
    </row>
    <row r="12" spans="1:42" x14ac:dyDescent="0.25">
      <c r="A12">
        <v>10</v>
      </c>
      <c r="B12" s="87">
        <v>44571</v>
      </c>
      <c r="C12" s="1">
        <v>8.31</v>
      </c>
      <c r="D12" s="1">
        <v>300</v>
      </c>
      <c r="E12" s="1">
        <f t="shared" si="0"/>
        <v>2493</v>
      </c>
      <c r="G12" s="126">
        <v>9</v>
      </c>
      <c r="H12" s="126">
        <v>164</v>
      </c>
      <c r="I12" s="128" t="s">
        <v>32</v>
      </c>
      <c r="J12" s="128">
        <v>0</v>
      </c>
      <c r="K12" s="128">
        <v>2</v>
      </c>
      <c r="L12" s="128">
        <v>1</v>
      </c>
      <c r="M12" s="128">
        <v>1</v>
      </c>
      <c r="N12" s="128">
        <v>1</v>
      </c>
      <c r="O12" s="128">
        <v>1</v>
      </c>
      <c r="P12" s="128">
        <v>0</v>
      </c>
      <c r="Q12" s="128">
        <v>0</v>
      </c>
      <c r="R12" s="128">
        <v>0</v>
      </c>
      <c r="S12" s="128">
        <v>3</v>
      </c>
      <c r="T12" s="128">
        <v>1</v>
      </c>
      <c r="U12" s="128">
        <v>1</v>
      </c>
      <c r="V12" s="128">
        <v>1</v>
      </c>
      <c r="W12" s="128">
        <v>3</v>
      </c>
      <c r="X12" s="128">
        <v>0</v>
      </c>
      <c r="Y12" s="128">
        <v>0</v>
      </c>
      <c r="Z12" s="128">
        <v>1</v>
      </c>
      <c r="AA12" s="128">
        <v>1</v>
      </c>
      <c r="AB12" s="128">
        <v>2</v>
      </c>
      <c r="AC12" s="128">
        <v>1</v>
      </c>
      <c r="AD12" s="129">
        <v>1</v>
      </c>
      <c r="AE12" s="129">
        <v>1</v>
      </c>
      <c r="AF12" s="129">
        <v>1</v>
      </c>
      <c r="AG12" s="129">
        <v>0</v>
      </c>
      <c r="AH12" s="129">
        <v>0</v>
      </c>
      <c r="AI12" s="129">
        <v>3</v>
      </c>
      <c r="AJ12" s="128">
        <v>0</v>
      </c>
      <c r="AK12" s="128">
        <v>1</v>
      </c>
      <c r="AL12" s="128">
        <v>2</v>
      </c>
      <c r="AM12" s="128">
        <v>2</v>
      </c>
      <c r="AN12" s="128">
        <v>4</v>
      </c>
      <c r="AO12" s="130">
        <f t="shared" si="1"/>
        <v>35</v>
      </c>
      <c r="AP12" s="131">
        <f t="shared" si="2"/>
        <v>5740</v>
      </c>
    </row>
    <row r="13" spans="1:42" x14ac:dyDescent="0.25">
      <c r="A13">
        <v>11</v>
      </c>
      <c r="B13" s="87">
        <v>44572</v>
      </c>
      <c r="C13" s="1">
        <v>8.2050000000000001</v>
      </c>
      <c r="D13" s="1">
        <v>300</v>
      </c>
      <c r="E13" s="1">
        <f t="shared" si="0"/>
        <v>2461.5</v>
      </c>
      <c r="G13" s="94">
        <v>10</v>
      </c>
      <c r="H13" s="97">
        <v>173</v>
      </c>
      <c r="I13" s="37" t="s">
        <v>9</v>
      </c>
      <c r="J13" s="37">
        <v>0</v>
      </c>
      <c r="K13" s="37">
        <v>2</v>
      </c>
      <c r="L13" s="37">
        <v>1</v>
      </c>
      <c r="M13" s="37">
        <v>0</v>
      </c>
      <c r="N13" s="37">
        <v>2</v>
      </c>
      <c r="O13" s="37">
        <v>1</v>
      </c>
      <c r="P13" s="37">
        <v>1</v>
      </c>
      <c r="Q13" s="37">
        <v>0</v>
      </c>
      <c r="R13" s="37">
        <v>0</v>
      </c>
      <c r="S13" s="37">
        <v>1</v>
      </c>
      <c r="T13" s="37">
        <v>1</v>
      </c>
      <c r="U13" s="37">
        <v>2</v>
      </c>
      <c r="V13" s="37">
        <v>0</v>
      </c>
      <c r="W13" s="37">
        <v>2</v>
      </c>
      <c r="X13" s="37">
        <v>0</v>
      </c>
      <c r="Y13" s="37">
        <v>0</v>
      </c>
      <c r="Z13" s="37">
        <v>1</v>
      </c>
      <c r="AA13" s="37">
        <v>1</v>
      </c>
      <c r="AB13" s="37">
        <v>1</v>
      </c>
      <c r="AC13" s="37">
        <v>0</v>
      </c>
      <c r="AD13" s="45">
        <v>0</v>
      </c>
      <c r="AE13" s="45">
        <v>1</v>
      </c>
      <c r="AF13" s="45">
        <v>0</v>
      </c>
      <c r="AG13" s="45">
        <v>0</v>
      </c>
      <c r="AH13" s="45">
        <v>0</v>
      </c>
      <c r="AI13" s="45">
        <v>0</v>
      </c>
      <c r="AJ13" s="37">
        <v>0</v>
      </c>
      <c r="AK13" s="37">
        <v>0</v>
      </c>
      <c r="AL13" s="37">
        <v>1</v>
      </c>
      <c r="AM13" s="37">
        <v>1</v>
      </c>
      <c r="AN13" s="37">
        <v>0</v>
      </c>
      <c r="AO13" s="96">
        <f t="shared" si="1"/>
        <v>19</v>
      </c>
      <c r="AP13" s="105">
        <f t="shared" si="2"/>
        <v>3287</v>
      </c>
    </row>
    <row r="14" spans="1:42" x14ac:dyDescent="0.25">
      <c r="A14">
        <v>12</v>
      </c>
      <c r="B14" s="87">
        <v>44573</v>
      </c>
      <c r="C14" s="1">
        <v>6.94</v>
      </c>
      <c r="D14" s="1">
        <v>300</v>
      </c>
      <c r="E14" s="1">
        <f t="shared" si="0"/>
        <v>2082</v>
      </c>
      <c r="G14" s="94">
        <v>11</v>
      </c>
      <c r="H14" s="37">
        <v>248</v>
      </c>
      <c r="I14" s="37" t="s">
        <v>10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1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96">
        <f t="shared" si="1"/>
        <v>1</v>
      </c>
      <c r="AP14" s="105">
        <f>AO14*H14</f>
        <v>248</v>
      </c>
    </row>
    <row r="15" spans="1:42" x14ac:dyDescent="0.25">
      <c r="A15">
        <v>13</v>
      </c>
      <c r="B15" s="87">
        <v>44574</v>
      </c>
      <c r="C15" s="1">
        <v>6.49</v>
      </c>
      <c r="D15" s="1">
        <v>300</v>
      </c>
      <c r="E15" s="1">
        <f t="shared" si="0"/>
        <v>1947</v>
      </c>
      <c r="G15" s="132">
        <v>12</v>
      </c>
      <c r="H15" s="133">
        <v>300</v>
      </c>
      <c r="I15" s="133" t="s">
        <v>11</v>
      </c>
      <c r="J15" s="133">
        <v>0</v>
      </c>
      <c r="K15" s="133">
        <v>1</v>
      </c>
      <c r="L15" s="133">
        <v>0</v>
      </c>
      <c r="M15" s="133">
        <v>0</v>
      </c>
      <c r="N15" s="133">
        <v>0</v>
      </c>
      <c r="O15" s="133">
        <v>0</v>
      </c>
      <c r="P15" s="133">
        <v>0</v>
      </c>
      <c r="Q15" s="133">
        <v>1</v>
      </c>
      <c r="R15" s="133">
        <v>0</v>
      </c>
      <c r="S15" s="133">
        <v>0</v>
      </c>
      <c r="T15" s="133">
        <v>0</v>
      </c>
      <c r="U15" s="133">
        <v>0</v>
      </c>
      <c r="V15" s="133">
        <v>1</v>
      </c>
      <c r="W15" s="133">
        <v>0</v>
      </c>
      <c r="X15" s="133">
        <v>1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3">
        <v>1</v>
      </c>
      <c r="AG15" s="133">
        <v>1</v>
      </c>
      <c r="AH15" s="133">
        <v>0</v>
      </c>
      <c r="AI15" s="133">
        <v>0</v>
      </c>
      <c r="AJ15" s="133">
        <v>0</v>
      </c>
      <c r="AK15" s="133">
        <v>0</v>
      </c>
      <c r="AL15" s="133">
        <v>1</v>
      </c>
      <c r="AM15" s="133">
        <v>0</v>
      </c>
      <c r="AN15" s="133">
        <v>1</v>
      </c>
      <c r="AO15" s="135">
        <f t="shared" si="1"/>
        <v>8</v>
      </c>
      <c r="AP15" s="136">
        <f>AO15*H15</f>
        <v>2400</v>
      </c>
    </row>
    <row r="16" spans="1:42" x14ac:dyDescent="0.25">
      <c r="A16">
        <v>14</v>
      </c>
      <c r="B16" s="87">
        <v>44575</v>
      </c>
      <c r="C16" s="1">
        <v>3.66</v>
      </c>
      <c r="D16" s="1">
        <v>300</v>
      </c>
      <c r="E16" s="1">
        <f t="shared" si="0"/>
        <v>1098</v>
      </c>
      <c r="G16" s="137">
        <v>13</v>
      </c>
      <c r="H16" s="133">
        <v>252</v>
      </c>
      <c r="I16" s="133" t="s">
        <v>11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0</v>
      </c>
      <c r="AN16" s="133">
        <v>0</v>
      </c>
      <c r="AO16" s="135">
        <f t="shared" si="1"/>
        <v>0</v>
      </c>
      <c r="AP16" s="136">
        <f t="shared" si="2"/>
        <v>0</v>
      </c>
    </row>
    <row r="17" spans="1:42" x14ac:dyDescent="0.25">
      <c r="A17">
        <v>15</v>
      </c>
      <c r="B17" s="87">
        <v>44576</v>
      </c>
      <c r="C17" s="1">
        <v>6.14</v>
      </c>
      <c r="D17" s="1">
        <v>300</v>
      </c>
      <c r="E17" s="1">
        <f t="shared" si="0"/>
        <v>1842</v>
      </c>
      <c r="G17" s="118">
        <v>14</v>
      </c>
      <c r="H17" s="114">
        <v>1735</v>
      </c>
      <c r="I17" s="114" t="s">
        <v>12</v>
      </c>
      <c r="J17" s="114">
        <v>0</v>
      </c>
      <c r="K17" s="114">
        <v>1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1</v>
      </c>
      <c r="V17" s="114">
        <v>0</v>
      </c>
      <c r="W17" s="114">
        <v>0</v>
      </c>
      <c r="X17" s="114">
        <v>0</v>
      </c>
      <c r="Y17" s="114">
        <v>0</v>
      </c>
      <c r="Z17" s="114">
        <v>0</v>
      </c>
      <c r="AA17" s="114">
        <v>0</v>
      </c>
      <c r="AB17" s="114">
        <v>0</v>
      </c>
      <c r="AC17" s="114">
        <v>0</v>
      </c>
      <c r="AD17" s="114">
        <v>0</v>
      </c>
      <c r="AE17" s="114">
        <v>0</v>
      </c>
      <c r="AF17" s="114">
        <v>0</v>
      </c>
      <c r="AG17" s="114">
        <v>0</v>
      </c>
      <c r="AH17" s="114">
        <v>0</v>
      </c>
      <c r="AI17" s="114">
        <v>0</v>
      </c>
      <c r="AJ17" s="114">
        <v>0</v>
      </c>
      <c r="AK17" s="114">
        <v>0</v>
      </c>
      <c r="AL17" s="114">
        <v>0</v>
      </c>
      <c r="AM17" s="114">
        <v>0</v>
      </c>
      <c r="AN17" s="114">
        <v>0</v>
      </c>
      <c r="AO17" s="117">
        <f t="shared" si="1"/>
        <v>2</v>
      </c>
      <c r="AP17" s="116">
        <f t="shared" si="2"/>
        <v>3470</v>
      </c>
    </row>
    <row r="18" spans="1:42" x14ac:dyDescent="0.25">
      <c r="A18">
        <v>16</v>
      </c>
      <c r="B18" s="87">
        <v>44577</v>
      </c>
      <c r="C18" s="1">
        <v>0.95</v>
      </c>
      <c r="D18" s="1">
        <v>300</v>
      </c>
      <c r="E18" s="1">
        <f t="shared" si="0"/>
        <v>285</v>
      </c>
      <c r="G18" s="118">
        <v>15</v>
      </c>
      <c r="H18" s="114">
        <v>1828</v>
      </c>
      <c r="I18" s="114" t="s">
        <v>12</v>
      </c>
      <c r="J18" s="114">
        <v>0</v>
      </c>
      <c r="K18" s="114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1</v>
      </c>
      <c r="AA18" s="114">
        <v>0</v>
      </c>
      <c r="AB18" s="114">
        <v>0</v>
      </c>
      <c r="AC18" s="114">
        <v>0</v>
      </c>
      <c r="AD18" s="114">
        <v>0</v>
      </c>
      <c r="AE18" s="114">
        <v>0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0</v>
      </c>
      <c r="AM18" s="114">
        <v>0</v>
      </c>
      <c r="AN18" s="114">
        <v>0</v>
      </c>
      <c r="AO18" s="117"/>
      <c r="AP18" s="116"/>
    </row>
    <row r="19" spans="1:42" x14ac:dyDescent="0.25">
      <c r="A19">
        <v>17</v>
      </c>
      <c r="B19" s="87">
        <v>44578</v>
      </c>
      <c r="C19" s="1">
        <v>3.49</v>
      </c>
      <c r="D19" s="1">
        <v>300</v>
      </c>
      <c r="E19" s="1">
        <f t="shared" si="0"/>
        <v>1047</v>
      </c>
      <c r="G19" s="94">
        <v>16</v>
      </c>
      <c r="H19" s="97">
        <v>331</v>
      </c>
      <c r="I19" s="37" t="s">
        <v>34</v>
      </c>
      <c r="J19" s="37">
        <v>0</v>
      </c>
      <c r="K19" s="37">
        <v>0</v>
      </c>
      <c r="L19" s="37">
        <v>0</v>
      </c>
      <c r="M19" s="37">
        <v>0</v>
      </c>
      <c r="N19" s="37">
        <v>1</v>
      </c>
      <c r="O19" s="37">
        <v>1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1</v>
      </c>
      <c r="Y19" s="37">
        <v>0</v>
      </c>
      <c r="Z19" s="37">
        <v>0</v>
      </c>
      <c r="AA19" s="37">
        <v>1</v>
      </c>
      <c r="AB19" s="37">
        <v>0</v>
      </c>
      <c r="AC19" s="37">
        <v>0</v>
      </c>
      <c r="AD19" s="37">
        <v>1</v>
      </c>
      <c r="AE19" s="37">
        <v>0</v>
      </c>
      <c r="AF19" s="37">
        <v>1</v>
      </c>
      <c r="AG19" s="37">
        <v>1</v>
      </c>
      <c r="AH19" s="37">
        <v>0</v>
      </c>
      <c r="AI19" s="45">
        <v>0</v>
      </c>
      <c r="AJ19" s="37">
        <v>2</v>
      </c>
      <c r="AK19" s="37">
        <v>0</v>
      </c>
      <c r="AL19" s="37">
        <v>0</v>
      </c>
      <c r="AM19" s="37">
        <v>0</v>
      </c>
      <c r="AN19" s="37">
        <v>0</v>
      </c>
      <c r="AO19" s="96">
        <f t="shared" si="1"/>
        <v>9</v>
      </c>
      <c r="AP19" s="105">
        <f t="shared" si="2"/>
        <v>2979</v>
      </c>
    </row>
    <row r="20" spans="1:42" x14ac:dyDescent="0.25">
      <c r="A20">
        <v>18</v>
      </c>
      <c r="B20" s="87">
        <v>44579</v>
      </c>
      <c r="C20" s="1">
        <v>5.73</v>
      </c>
      <c r="D20" s="1">
        <v>300</v>
      </c>
      <c r="E20" s="1">
        <f t="shared" si="0"/>
        <v>1719.0000000000002</v>
      </c>
      <c r="G20" s="44">
        <v>17</v>
      </c>
      <c r="H20" s="37">
        <v>97</v>
      </c>
      <c r="I20" s="37" t="s">
        <v>14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45">
        <v>0</v>
      </c>
      <c r="AE20" s="45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96">
        <f t="shared" si="1"/>
        <v>0</v>
      </c>
      <c r="AP20" s="105">
        <f t="shared" si="2"/>
        <v>0</v>
      </c>
    </row>
    <row r="21" spans="1:42" x14ac:dyDescent="0.25">
      <c r="A21">
        <v>19</v>
      </c>
      <c r="B21" s="87">
        <v>44580</v>
      </c>
      <c r="C21" s="1">
        <v>6.56</v>
      </c>
      <c r="D21" s="1">
        <v>300</v>
      </c>
      <c r="E21" s="1">
        <f t="shared" si="0"/>
        <v>1967.9999999999998</v>
      </c>
      <c r="G21" s="119">
        <v>18</v>
      </c>
      <c r="H21" s="121">
        <v>289</v>
      </c>
      <c r="I21" s="121" t="s">
        <v>15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2">
        <v>0</v>
      </c>
      <c r="AE21" s="122">
        <v>0</v>
      </c>
      <c r="AF21" s="122">
        <v>0</v>
      </c>
      <c r="AG21" s="122">
        <v>0</v>
      </c>
      <c r="AH21" s="122">
        <v>0</v>
      </c>
      <c r="AI21" s="122">
        <v>0</v>
      </c>
      <c r="AJ21" s="121">
        <v>0</v>
      </c>
      <c r="AK21" s="121">
        <v>0</v>
      </c>
      <c r="AL21" s="121">
        <v>0</v>
      </c>
      <c r="AM21" s="121">
        <v>0</v>
      </c>
      <c r="AN21" s="121">
        <v>0</v>
      </c>
      <c r="AO21" s="123">
        <f t="shared" si="1"/>
        <v>0</v>
      </c>
      <c r="AP21" s="124">
        <f t="shared" si="2"/>
        <v>0</v>
      </c>
    </row>
    <row r="22" spans="1:42" x14ac:dyDescent="0.25">
      <c r="A22">
        <v>20</v>
      </c>
      <c r="B22" s="87">
        <v>44581</v>
      </c>
      <c r="C22" s="1">
        <v>7.52</v>
      </c>
      <c r="D22" s="1">
        <v>300</v>
      </c>
      <c r="E22" s="1">
        <f t="shared" si="0"/>
        <v>2256</v>
      </c>
      <c r="G22" s="119">
        <v>19</v>
      </c>
      <c r="H22" s="121">
        <v>269</v>
      </c>
      <c r="I22" s="121" t="s">
        <v>15</v>
      </c>
      <c r="J22" s="121">
        <v>2</v>
      </c>
      <c r="K22" s="121">
        <v>0</v>
      </c>
      <c r="L22" s="121">
        <v>0</v>
      </c>
      <c r="M22" s="121">
        <v>1</v>
      </c>
      <c r="N22" s="121">
        <v>0</v>
      </c>
      <c r="O22" s="121">
        <v>0</v>
      </c>
      <c r="P22" s="121">
        <v>2</v>
      </c>
      <c r="Q22" s="121">
        <v>0</v>
      </c>
      <c r="R22" s="121">
        <v>2</v>
      </c>
      <c r="S22" s="121">
        <v>0</v>
      </c>
      <c r="T22" s="121">
        <v>1</v>
      </c>
      <c r="U22" s="121">
        <v>0</v>
      </c>
      <c r="V22" s="121">
        <v>0</v>
      </c>
      <c r="W22" s="121">
        <v>1</v>
      </c>
      <c r="X22" s="121">
        <v>0</v>
      </c>
      <c r="Y22" s="121">
        <v>0</v>
      </c>
      <c r="Z22" s="121">
        <v>2</v>
      </c>
      <c r="AA22" s="121">
        <v>1</v>
      </c>
      <c r="AB22" s="121">
        <v>1</v>
      </c>
      <c r="AC22" s="121">
        <v>1</v>
      </c>
      <c r="AD22" s="122">
        <v>0</v>
      </c>
      <c r="AE22" s="122">
        <v>0</v>
      </c>
      <c r="AF22" s="122">
        <v>0</v>
      </c>
      <c r="AG22" s="122">
        <v>0</v>
      </c>
      <c r="AH22" s="122">
        <v>1</v>
      </c>
      <c r="AI22" s="122">
        <v>0</v>
      </c>
      <c r="AJ22" s="121">
        <v>0</v>
      </c>
      <c r="AK22" s="121">
        <v>2</v>
      </c>
      <c r="AL22" s="121">
        <v>0</v>
      </c>
      <c r="AM22" s="121">
        <v>0</v>
      </c>
      <c r="AN22" s="121">
        <v>0</v>
      </c>
      <c r="AO22" s="123">
        <f t="shared" si="1"/>
        <v>17</v>
      </c>
      <c r="AP22" s="124">
        <f t="shared" si="2"/>
        <v>4573</v>
      </c>
    </row>
    <row r="23" spans="1:42" x14ac:dyDescent="0.25">
      <c r="A23">
        <v>21</v>
      </c>
      <c r="B23" s="87">
        <v>44582</v>
      </c>
      <c r="C23" s="1">
        <v>5.8</v>
      </c>
      <c r="D23" s="1">
        <v>300</v>
      </c>
      <c r="E23" s="1">
        <f t="shared" si="0"/>
        <v>1740</v>
      </c>
      <c r="G23" s="120">
        <v>20</v>
      </c>
      <c r="H23" s="120">
        <v>271</v>
      </c>
      <c r="I23" s="121" t="s">
        <v>15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1">
        <v>0</v>
      </c>
      <c r="AK23" s="121">
        <v>0</v>
      </c>
      <c r="AL23" s="121">
        <v>0</v>
      </c>
      <c r="AM23" s="121">
        <v>0</v>
      </c>
      <c r="AN23" s="121">
        <v>0</v>
      </c>
      <c r="AO23" s="123">
        <f t="shared" si="1"/>
        <v>0</v>
      </c>
      <c r="AP23" s="124">
        <f t="shared" si="2"/>
        <v>0</v>
      </c>
    </row>
    <row r="24" spans="1:42" x14ac:dyDescent="0.25">
      <c r="A24">
        <v>22</v>
      </c>
      <c r="B24" s="87">
        <v>44583</v>
      </c>
      <c r="C24" s="1">
        <v>4.5199999999999996</v>
      </c>
      <c r="D24" s="1">
        <v>300</v>
      </c>
      <c r="E24" s="1">
        <f t="shared" si="0"/>
        <v>1355.9999999999998</v>
      </c>
      <c r="G24" s="125">
        <v>21</v>
      </c>
      <c r="H24" s="128">
        <v>400</v>
      </c>
      <c r="I24" s="128" t="s">
        <v>16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  <c r="Q24" s="128">
        <v>0</v>
      </c>
      <c r="R24" s="128">
        <v>0</v>
      </c>
      <c r="S24" s="128">
        <v>0</v>
      </c>
      <c r="T24" s="128">
        <v>0</v>
      </c>
      <c r="U24" s="128">
        <v>0</v>
      </c>
      <c r="V24" s="128">
        <v>0</v>
      </c>
      <c r="W24" s="128">
        <v>0</v>
      </c>
      <c r="X24" s="128">
        <v>0</v>
      </c>
      <c r="Y24" s="128">
        <v>0</v>
      </c>
      <c r="Z24" s="128">
        <v>0</v>
      </c>
      <c r="AA24" s="128">
        <v>0</v>
      </c>
      <c r="AB24" s="128">
        <v>0</v>
      </c>
      <c r="AC24" s="128">
        <v>0</v>
      </c>
      <c r="AD24" s="129">
        <v>0</v>
      </c>
      <c r="AE24" s="129">
        <v>0</v>
      </c>
      <c r="AF24" s="129">
        <v>0</v>
      </c>
      <c r="AG24" s="129">
        <v>0</v>
      </c>
      <c r="AH24" s="129">
        <v>0</v>
      </c>
      <c r="AI24" s="129">
        <v>0</v>
      </c>
      <c r="AJ24" s="128">
        <v>0</v>
      </c>
      <c r="AK24" s="128">
        <v>0</v>
      </c>
      <c r="AL24" s="128">
        <v>0</v>
      </c>
      <c r="AM24" s="128">
        <v>0</v>
      </c>
      <c r="AN24" s="128">
        <v>0</v>
      </c>
      <c r="AO24" s="130">
        <f t="shared" si="1"/>
        <v>0</v>
      </c>
      <c r="AP24" s="131">
        <f t="shared" si="2"/>
        <v>0</v>
      </c>
    </row>
    <row r="25" spans="1:42" x14ac:dyDescent="0.25">
      <c r="A25">
        <v>23</v>
      </c>
      <c r="B25" s="87">
        <v>44584</v>
      </c>
      <c r="C25" s="1">
        <v>2.17</v>
      </c>
      <c r="D25" s="1">
        <v>300</v>
      </c>
      <c r="E25" s="1">
        <f t="shared" si="0"/>
        <v>651</v>
      </c>
      <c r="G25" s="125">
        <v>22</v>
      </c>
      <c r="H25" s="126">
        <v>568</v>
      </c>
      <c r="I25" s="128" t="s">
        <v>16</v>
      </c>
      <c r="J25" s="128">
        <v>1</v>
      </c>
      <c r="K25" s="128">
        <v>1</v>
      </c>
      <c r="L25" s="128">
        <v>0</v>
      </c>
      <c r="M25" s="128">
        <v>3</v>
      </c>
      <c r="N25" s="128">
        <v>2</v>
      </c>
      <c r="O25" s="128">
        <v>0</v>
      </c>
      <c r="P25" s="128">
        <v>3</v>
      </c>
      <c r="Q25" s="128">
        <v>1</v>
      </c>
      <c r="R25" s="128">
        <v>0</v>
      </c>
      <c r="S25" s="128">
        <v>2</v>
      </c>
      <c r="T25" s="128">
        <v>1</v>
      </c>
      <c r="U25" s="128">
        <v>2</v>
      </c>
      <c r="V25" s="128">
        <v>1</v>
      </c>
      <c r="W25" s="128">
        <v>1</v>
      </c>
      <c r="X25" s="128">
        <v>0</v>
      </c>
      <c r="Y25" s="128">
        <v>0</v>
      </c>
      <c r="Z25" s="128">
        <v>0</v>
      </c>
      <c r="AA25" s="128">
        <v>2</v>
      </c>
      <c r="AB25" s="128">
        <v>1</v>
      </c>
      <c r="AC25" s="128">
        <v>1</v>
      </c>
      <c r="AD25" s="129">
        <v>1</v>
      </c>
      <c r="AE25" s="129">
        <v>0</v>
      </c>
      <c r="AF25" s="129">
        <v>0</v>
      </c>
      <c r="AG25" s="129">
        <v>0</v>
      </c>
      <c r="AH25" s="129">
        <v>1</v>
      </c>
      <c r="AI25" s="129">
        <v>0</v>
      </c>
      <c r="AJ25" s="128">
        <v>0</v>
      </c>
      <c r="AK25" s="128">
        <v>1</v>
      </c>
      <c r="AL25" s="128">
        <v>1</v>
      </c>
      <c r="AM25" s="128">
        <v>0</v>
      </c>
      <c r="AN25" s="128">
        <v>1</v>
      </c>
      <c r="AO25" s="130">
        <f t="shared" si="1"/>
        <v>27</v>
      </c>
      <c r="AP25" s="131">
        <f t="shared" si="2"/>
        <v>15336</v>
      </c>
    </row>
    <row r="26" spans="1:42" x14ac:dyDescent="0.25">
      <c r="A26">
        <v>24</v>
      </c>
      <c r="B26" s="87">
        <v>44585</v>
      </c>
      <c r="C26" s="1">
        <v>5.24</v>
      </c>
      <c r="D26" s="1">
        <v>300</v>
      </c>
      <c r="E26" s="1">
        <f t="shared" si="0"/>
        <v>1572</v>
      </c>
      <c r="G26" s="144">
        <v>23</v>
      </c>
      <c r="H26" s="139">
        <v>600</v>
      </c>
      <c r="I26" s="140" t="s">
        <v>29</v>
      </c>
      <c r="J26" s="140">
        <v>0</v>
      </c>
      <c r="K26" s="140">
        <v>0</v>
      </c>
      <c r="L26" s="140">
        <v>0</v>
      </c>
      <c r="M26" s="140">
        <v>1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1">
        <v>0</v>
      </c>
      <c r="AE26" s="141">
        <v>0</v>
      </c>
      <c r="AF26" s="141">
        <v>0</v>
      </c>
      <c r="AG26" s="141">
        <v>0</v>
      </c>
      <c r="AH26" s="141">
        <v>0</v>
      </c>
      <c r="AI26" s="141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2">
        <f t="shared" si="1"/>
        <v>2</v>
      </c>
      <c r="AP26" s="143">
        <f t="shared" si="2"/>
        <v>1200</v>
      </c>
    </row>
    <row r="27" spans="1:42" x14ac:dyDescent="0.25">
      <c r="A27">
        <v>25</v>
      </c>
      <c r="B27" s="87">
        <v>44586</v>
      </c>
      <c r="C27" s="1">
        <v>7.05</v>
      </c>
      <c r="D27" s="1">
        <v>300</v>
      </c>
      <c r="E27" s="1">
        <f t="shared" si="0"/>
        <v>2115</v>
      </c>
      <c r="G27" s="145">
        <v>24</v>
      </c>
      <c r="H27" s="140">
        <v>1050</v>
      </c>
      <c r="I27" s="140" t="s">
        <v>29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0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v>0</v>
      </c>
      <c r="Z27" s="140">
        <v>0</v>
      </c>
      <c r="AA27" s="140">
        <v>0</v>
      </c>
      <c r="AB27" s="140">
        <v>0</v>
      </c>
      <c r="AC27" s="140">
        <v>0</v>
      </c>
      <c r="AD27" s="140">
        <v>0</v>
      </c>
      <c r="AE27" s="140">
        <v>0</v>
      </c>
      <c r="AF27" s="140">
        <v>0</v>
      </c>
      <c r="AG27" s="140">
        <v>0</v>
      </c>
      <c r="AH27" s="140">
        <v>0</v>
      </c>
      <c r="AI27" s="140">
        <v>0</v>
      </c>
      <c r="AJ27" s="140">
        <v>0</v>
      </c>
      <c r="AK27" s="140">
        <v>0</v>
      </c>
      <c r="AL27" s="140">
        <v>0</v>
      </c>
      <c r="AM27" s="140">
        <v>0</v>
      </c>
      <c r="AN27" s="140">
        <v>0</v>
      </c>
      <c r="AO27" s="142">
        <f t="shared" si="1"/>
        <v>0</v>
      </c>
      <c r="AP27" s="143">
        <f t="shared" si="2"/>
        <v>0</v>
      </c>
    </row>
    <row r="28" spans="1:42" x14ac:dyDescent="0.25">
      <c r="A28">
        <v>26</v>
      </c>
      <c r="B28" s="87">
        <v>44587</v>
      </c>
      <c r="C28" s="1">
        <v>6.1289999999999996</v>
      </c>
      <c r="D28" s="1">
        <v>300</v>
      </c>
      <c r="E28" s="1">
        <f t="shared" si="0"/>
        <v>1838.6999999999998</v>
      </c>
      <c r="G28" s="94">
        <v>25</v>
      </c>
      <c r="H28" s="37">
        <v>182</v>
      </c>
      <c r="I28" s="37" t="s">
        <v>31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2</v>
      </c>
      <c r="W28" s="37">
        <v>2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45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96">
        <f t="shared" si="1"/>
        <v>5</v>
      </c>
      <c r="AP28" s="105">
        <f t="shared" si="2"/>
        <v>910</v>
      </c>
    </row>
    <row r="29" spans="1:42" x14ac:dyDescent="0.25">
      <c r="A29">
        <v>27</v>
      </c>
      <c r="B29" s="87">
        <v>44588</v>
      </c>
      <c r="C29" s="1">
        <v>7.24</v>
      </c>
      <c r="D29" s="1">
        <v>300</v>
      </c>
      <c r="E29" s="1">
        <f t="shared" si="0"/>
        <v>2172</v>
      </c>
      <c r="G29" s="137">
        <v>26</v>
      </c>
      <c r="H29" s="133">
        <v>268</v>
      </c>
      <c r="I29" s="133" t="s">
        <v>30</v>
      </c>
      <c r="J29" s="133">
        <v>0</v>
      </c>
      <c r="K29" s="133">
        <v>0</v>
      </c>
      <c r="L29" s="133">
        <v>0</v>
      </c>
      <c r="M29" s="133">
        <v>0</v>
      </c>
      <c r="N29" s="133">
        <v>0</v>
      </c>
      <c r="O29" s="133">
        <v>0</v>
      </c>
      <c r="P29" s="133">
        <v>0</v>
      </c>
      <c r="Q29" s="133">
        <v>0</v>
      </c>
      <c r="R29" s="133">
        <v>0</v>
      </c>
      <c r="S29" s="133">
        <v>0</v>
      </c>
      <c r="T29" s="133">
        <v>0</v>
      </c>
      <c r="U29" s="133">
        <v>0</v>
      </c>
      <c r="V29" s="133">
        <v>0</v>
      </c>
      <c r="W29" s="133">
        <v>0</v>
      </c>
      <c r="X29" s="133">
        <v>0</v>
      </c>
      <c r="Y29" s="133">
        <v>0</v>
      </c>
      <c r="Z29" s="133">
        <v>0</v>
      </c>
      <c r="AA29" s="133">
        <v>0</v>
      </c>
      <c r="AB29" s="133">
        <v>0</v>
      </c>
      <c r="AC29" s="133">
        <v>0</v>
      </c>
      <c r="AD29" s="134">
        <v>0</v>
      </c>
      <c r="AE29" s="134">
        <v>0</v>
      </c>
      <c r="AF29" s="134">
        <v>0</v>
      </c>
      <c r="AG29" s="134">
        <v>0</v>
      </c>
      <c r="AH29" s="134">
        <v>0</v>
      </c>
      <c r="AI29" s="134">
        <v>0</v>
      </c>
      <c r="AJ29" s="133">
        <v>0</v>
      </c>
      <c r="AK29" s="133">
        <v>0</v>
      </c>
      <c r="AL29" s="133">
        <v>0</v>
      </c>
      <c r="AM29" s="133">
        <v>0</v>
      </c>
      <c r="AN29" s="133">
        <v>0</v>
      </c>
      <c r="AO29" s="135">
        <f t="shared" si="1"/>
        <v>0</v>
      </c>
      <c r="AP29" s="136">
        <f t="shared" si="2"/>
        <v>0</v>
      </c>
    </row>
    <row r="30" spans="1:42" x14ac:dyDescent="0.25">
      <c r="A30">
        <v>28</v>
      </c>
      <c r="B30" s="87">
        <v>44589</v>
      </c>
      <c r="C30" s="1">
        <v>6.6749999999999998</v>
      </c>
      <c r="D30" s="1">
        <v>300</v>
      </c>
      <c r="E30" s="1">
        <f t="shared" si="0"/>
        <v>2002.5</v>
      </c>
      <c r="G30" s="132">
        <v>27</v>
      </c>
      <c r="H30" s="133">
        <v>303</v>
      </c>
      <c r="I30" s="133" t="s">
        <v>30</v>
      </c>
      <c r="J30" s="133">
        <v>1</v>
      </c>
      <c r="K30" s="133">
        <v>1</v>
      </c>
      <c r="L30" s="133">
        <v>0</v>
      </c>
      <c r="M30" s="133">
        <v>1</v>
      </c>
      <c r="N30" s="133">
        <v>0</v>
      </c>
      <c r="O30" s="133">
        <v>3</v>
      </c>
      <c r="P30" s="133">
        <v>2</v>
      </c>
      <c r="Q30" s="133">
        <v>4</v>
      </c>
      <c r="R30" s="133">
        <v>0</v>
      </c>
      <c r="S30" s="133">
        <v>0</v>
      </c>
      <c r="T30" s="133">
        <v>2</v>
      </c>
      <c r="U30" s="133">
        <v>5</v>
      </c>
      <c r="V30" s="133">
        <v>3</v>
      </c>
      <c r="W30" s="133">
        <v>2</v>
      </c>
      <c r="X30" s="133">
        <v>1</v>
      </c>
      <c r="Y30" s="133">
        <v>0</v>
      </c>
      <c r="Z30" s="133">
        <v>3</v>
      </c>
      <c r="AA30" s="133">
        <v>1</v>
      </c>
      <c r="AB30" s="133">
        <v>0</v>
      </c>
      <c r="AC30" s="133">
        <v>1</v>
      </c>
      <c r="AD30" s="134">
        <v>1</v>
      </c>
      <c r="AE30" s="134">
        <v>0</v>
      </c>
      <c r="AF30" s="134">
        <v>1</v>
      </c>
      <c r="AG30" s="134">
        <v>1</v>
      </c>
      <c r="AH30" s="134">
        <v>3</v>
      </c>
      <c r="AI30" s="134">
        <v>0</v>
      </c>
      <c r="AJ30" s="133">
        <v>1</v>
      </c>
      <c r="AK30" s="133">
        <v>4</v>
      </c>
      <c r="AL30" s="133">
        <v>0</v>
      </c>
      <c r="AM30" s="133">
        <v>1</v>
      </c>
      <c r="AN30" s="133">
        <v>1</v>
      </c>
      <c r="AO30" s="135">
        <f t="shared" si="1"/>
        <v>43</v>
      </c>
      <c r="AP30" s="136">
        <f t="shared" si="2"/>
        <v>13029</v>
      </c>
    </row>
    <row r="31" spans="1:42" x14ac:dyDescent="0.25">
      <c r="A31">
        <v>29</v>
      </c>
      <c r="B31" s="87">
        <v>44590</v>
      </c>
      <c r="C31" s="1">
        <v>7.5</v>
      </c>
      <c r="D31" s="1">
        <v>300</v>
      </c>
      <c r="E31" s="1">
        <f t="shared" si="0"/>
        <v>2250</v>
      </c>
      <c r="AL31" s="10" t="s">
        <v>3</v>
      </c>
      <c r="AM31" s="10"/>
      <c r="AN31" s="10"/>
      <c r="AO31" s="50">
        <f>SUM(AO4:AO29)</f>
        <v>339</v>
      </c>
      <c r="AP31" s="10">
        <f>SUM(AP4:AP29)</f>
        <v>111316</v>
      </c>
    </row>
    <row r="32" spans="1:42" x14ac:dyDescent="0.25">
      <c r="A32">
        <v>30</v>
      </c>
      <c r="B32" s="87">
        <v>44591</v>
      </c>
      <c r="C32" s="1">
        <v>6.51</v>
      </c>
      <c r="D32" s="1">
        <v>300</v>
      </c>
      <c r="E32" s="1">
        <f t="shared" si="0"/>
        <v>1953</v>
      </c>
    </row>
    <row r="33" spans="1:5" x14ac:dyDescent="0.25">
      <c r="A33">
        <v>31</v>
      </c>
      <c r="B33" s="87">
        <v>44592</v>
      </c>
      <c r="C33" s="85">
        <v>7.9</v>
      </c>
      <c r="D33" s="85">
        <v>300</v>
      </c>
      <c r="E33" s="85">
        <f t="shared" si="0"/>
        <v>2370</v>
      </c>
    </row>
    <row r="34" spans="1:5" x14ac:dyDescent="0.25">
      <c r="C34" s="2" t="s">
        <v>3</v>
      </c>
      <c r="D34" s="2">
        <f>SUM(C3:C34)</f>
        <v>191.95900000000003</v>
      </c>
      <c r="E34" s="2">
        <f>SUM(E3:E33)</f>
        <v>57587.7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>
      <selection sqref="A1:AQ42"/>
    </sheetView>
  </sheetViews>
  <sheetFormatPr defaultRowHeight="15" x14ac:dyDescent="0.25"/>
  <cols>
    <col min="1" max="1" width="5.5703125" customWidth="1"/>
    <col min="2" max="2" width="10.5703125" customWidth="1"/>
    <col min="3" max="4" width="8.28515625" customWidth="1"/>
    <col min="7" max="7" width="5.28515625" customWidth="1"/>
    <col min="8" max="8" width="5.85546875" customWidth="1"/>
    <col min="9" max="9" width="23.5703125" customWidth="1"/>
    <col min="10" max="10" width="3.5703125" customWidth="1"/>
    <col min="11" max="11" width="4" customWidth="1"/>
    <col min="12" max="13" width="3.85546875" customWidth="1"/>
    <col min="14" max="14" width="4" customWidth="1"/>
    <col min="15" max="15" width="3.7109375" customWidth="1"/>
    <col min="16" max="17" width="3.5703125" customWidth="1"/>
    <col min="18" max="18" width="3.85546875" customWidth="1"/>
    <col min="19" max="21" width="4" customWidth="1"/>
    <col min="22" max="22" width="3.42578125" customWidth="1"/>
    <col min="23" max="24" width="3.5703125" customWidth="1"/>
    <col min="25" max="25" width="3.85546875" customWidth="1"/>
    <col min="26" max="26" width="3.7109375" customWidth="1"/>
    <col min="27" max="27" width="4" customWidth="1"/>
    <col min="28" max="28" width="4.42578125" customWidth="1"/>
    <col min="29" max="31" width="4.140625" customWidth="1"/>
    <col min="32" max="32" width="3.7109375" customWidth="1"/>
    <col min="33" max="35" width="4" customWidth="1"/>
    <col min="36" max="36" width="3.42578125" customWidth="1"/>
    <col min="37" max="38" width="3.5703125" customWidth="1"/>
    <col min="39" max="39" width="3.7109375" customWidth="1"/>
    <col min="40" max="40" width="3.5703125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56</v>
      </c>
      <c r="M2" s="67"/>
      <c r="N2" s="67"/>
      <c r="O2" s="67"/>
      <c r="P2" s="67"/>
      <c r="Q2" s="67"/>
      <c r="R2" s="67"/>
      <c r="S2" s="67"/>
      <c r="T2" s="67"/>
      <c r="U2" s="67"/>
      <c r="W2" s="91"/>
      <c r="X2" s="90"/>
      <c r="Y2" s="89"/>
      <c r="Z2" s="138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44593</v>
      </c>
      <c r="C3" s="1">
        <v>5.49</v>
      </c>
      <c r="D3" s="1">
        <v>300</v>
      </c>
      <c r="E3" s="1">
        <f>C3*D3</f>
        <v>1647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44594</v>
      </c>
      <c r="C4" s="1">
        <v>6.48</v>
      </c>
      <c r="D4" s="1">
        <v>300</v>
      </c>
      <c r="E4" s="1">
        <f t="shared" ref="E4:E30" si="0">C4*D4</f>
        <v>1944.0000000000002</v>
      </c>
      <c r="G4" s="100">
        <v>1</v>
      </c>
      <c r="H4" s="101">
        <v>343</v>
      </c>
      <c r="I4" s="101" t="s">
        <v>4</v>
      </c>
      <c r="J4" s="102">
        <v>5</v>
      </c>
      <c r="K4" s="102">
        <v>3</v>
      </c>
      <c r="L4" s="102">
        <v>4</v>
      </c>
      <c r="M4" s="101">
        <v>6</v>
      </c>
      <c r="N4" s="101">
        <v>4</v>
      </c>
      <c r="O4" s="101">
        <v>0</v>
      </c>
      <c r="P4" s="101">
        <v>4</v>
      </c>
      <c r="Q4" s="101">
        <v>2</v>
      </c>
      <c r="R4" s="101">
        <v>2</v>
      </c>
      <c r="S4" s="101">
        <v>4</v>
      </c>
      <c r="T4" s="101">
        <v>6</v>
      </c>
      <c r="U4" s="101">
        <v>3</v>
      </c>
      <c r="V4" s="101">
        <v>4</v>
      </c>
      <c r="W4" s="101">
        <v>4</v>
      </c>
      <c r="X4" s="101">
        <v>0</v>
      </c>
      <c r="Y4" s="101">
        <v>3</v>
      </c>
      <c r="Z4" s="101">
        <v>4</v>
      </c>
      <c r="AA4" s="101">
        <v>3</v>
      </c>
      <c r="AB4" s="101">
        <v>5</v>
      </c>
      <c r="AC4" s="101">
        <v>5</v>
      </c>
      <c r="AD4" s="101">
        <v>5</v>
      </c>
      <c r="AE4" s="101">
        <v>1</v>
      </c>
      <c r="AF4" s="101">
        <v>3</v>
      </c>
      <c r="AG4" s="101">
        <v>2</v>
      </c>
      <c r="AH4" s="103">
        <v>3</v>
      </c>
      <c r="AI4" s="101">
        <v>0</v>
      </c>
      <c r="AJ4" s="101">
        <v>5</v>
      </c>
      <c r="AK4" s="101">
        <v>5</v>
      </c>
      <c r="AL4" s="101"/>
      <c r="AM4" s="101"/>
      <c r="AN4" s="101"/>
      <c r="AO4" s="104">
        <f>AN4+AM4+AL4+AK4+AJ4+AI4+AH4+AG4+AF4+AE4+AD4+AC4+AB4+AA4+Z4+Y4+X4+W4+V4+U4+T4+S4+R4+Q4+P4+O4+N4+M4+L4+K4+J4</f>
        <v>95</v>
      </c>
      <c r="AP4" s="101">
        <f>AO4*H4</f>
        <v>32585</v>
      </c>
    </row>
    <row r="5" spans="1:42" x14ac:dyDescent="0.25">
      <c r="A5">
        <v>3</v>
      </c>
      <c r="B5" s="87">
        <v>44595</v>
      </c>
      <c r="C5" s="1">
        <v>6.65</v>
      </c>
      <c r="D5" s="1">
        <v>300</v>
      </c>
      <c r="E5" s="1">
        <f t="shared" si="0"/>
        <v>1995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  <c r="AF5" s="101">
        <v>0</v>
      </c>
      <c r="AG5" s="101">
        <v>0</v>
      </c>
      <c r="AH5" s="103">
        <v>0</v>
      </c>
      <c r="AI5" s="101">
        <v>0</v>
      </c>
      <c r="AJ5" s="101">
        <v>0</v>
      </c>
      <c r="AK5" s="101">
        <v>0</v>
      </c>
      <c r="AL5" s="101"/>
      <c r="AM5" s="101"/>
      <c r="AN5" s="101"/>
      <c r="AO5" s="104">
        <f>AN5+AM5+AL5+AK5+AJ5+AI5+AH5+AG5+AF5+AE5+AD5+AC5+AB5+AA5+Z5+Y5+X5+W5+V5+U5+T5+S5+R5+Q5+P5+O5+N5+M5+L5+K5+J5</f>
        <v>0</v>
      </c>
      <c r="AP5" s="101">
        <f>AO5*H5</f>
        <v>0</v>
      </c>
    </row>
    <row r="6" spans="1:42" x14ac:dyDescent="0.25">
      <c r="A6">
        <v>4</v>
      </c>
      <c r="B6" s="87">
        <v>44596</v>
      </c>
      <c r="C6" s="1">
        <v>6.91</v>
      </c>
      <c r="D6" s="1">
        <v>300</v>
      </c>
      <c r="E6" s="1">
        <f t="shared" si="0"/>
        <v>2073</v>
      </c>
      <c r="G6" s="106">
        <v>3</v>
      </c>
      <c r="H6" s="107">
        <v>386</v>
      </c>
      <c r="I6" s="107" t="s">
        <v>45</v>
      </c>
      <c r="J6" s="107">
        <v>1</v>
      </c>
      <c r="K6" s="107">
        <v>1</v>
      </c>
      <c r="L6" s="107">
        <v>0</v>
      </c>
      <c r="M6" s="107">
        <v>0</v>
      </c>
      <c r="N6" s="107">
        <v>0</v>
      </c>
      <c r="O6" s="107">
        <v>0</v>
      </c>
      <c r="P6" s="107">
        <v>1</v>
      </c>
      <c r="Q6" s="107">
        <v>1</v>
      </c>
      <c r="R6" s="107">
        <v>2</v>
      </c>
      <c r="S6" s="107">
        <v>0</v>
      </c>
      <c r="T6" s="107">
        <v>0</v>
      </c>
      <c r="U6" s="107">
        <v>0</v>
      </c>
      <c r="V6" s="107">
        <v>0</v>
      </c>
      <c r="W6" s="107">
        <v>4</v>
      </c>
      <c r="X6" s="107">
        <v>1</v>
      </c>
      <c r="Y6" s="107">
        <v>0</v>
      </c>
      <c r="Z6" s="107">
        <v>0</v>
      </c>
      <c r="AA6" s="107">
        <v>2</v>
      </c>
      <c r="AB6" s="107">
        <v>0</v>
      </c>
      <c r="AC6" s="107">
        <v>1</v>
      </c>
      <c r="AD6" s="108">
        <v>1</v>
      </c>
      <c r="AE6" s="108">
        <v>0</v>
      </c>
      <c r="AF6" s="108">
        <v>2</v>
      </c>
      <c r="AG6" s="108">
        <v>0</v>
      </c>
      <c r="AH6" s="108">
        <v>1</v>
      </c>
      <c r="AI6" s="108">
        <v>0</v>
      </c>
      <c r="AJ6" s="107">
        <v>1</v>
      </c>
      <c r="AK6" s="107">
        <v>2</v>
      </c>
      <c r="AL6" s="107"/>
      <c r="AM6" s="107"/>
      <c r="AN6" s="109"/>
      <c r="AO6" s="110">
        <f t="shared" ref="AO6:AO32" si="1">AN6+AM6+AL6+AK6+AJ6+AI6+AH6+AG6+AF6+AE6+AD6+AC6+AB6+AA6+Z6+Y6+X6+W6+V6+U6+T6+S6+R6+Q6+P6+O6+N6+M6+L6+K6+J6</f>
        <v>21</v>
      </c>
      <c r="AP6" s="109">
        <f t="shared" ref="AP6:AP32" si="2">AO6*H6</f>
        <v>8106</v>
      </c>
    </row>
    <row r="7" spans="1:42" x14ac:dyDescent="0.25">
      <c r="A7">
        <v>5</v>
      </c>
      <c r="B7" s="87">
        <v>44597</v>
      </c>
      <c r="C7" s="1">
        <v>7.67</v>
      </c>
      <c r="D7" s="1">
        <v>300</v>
      </c>
      <c r="E7" s="1">
        <f t="shared" si="0"/>
        <v>2301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/>
      <c r="AM7" s="107"/>
      <c r="AN7" s="109"/>
      <c r="AO7" s="110">
        <f t="shared" si="1"/>
        <v>0</v>
      </c>
      <c r="AP7" s="109">
        <f t="shared" si="2"/>
        <v>0</v>
      </c>
    </row>
    <row r="8" spans="1:42" x14ac:dyDescent="0.25">
      <c r="A8">
        <v>6</v>
      </c>
      <c r="B8" s="87">
        <v>44598</v>
      </c>
      <c r="C8" s="1">
        <v>6.88</v>
      </c>
      <c r="D8" s="1">
        <v>300</v>
      </c>
      <c r="E8" s="1">
        <f t="shared" si="0"/>
        <v>2064</v>
      </c>
      <c r="G8" s="94">
        <v>5</v>
      </c>
      <c r="H8" s="37">
        <v>324</v>
      </c>
      <c r="I8" s="37" t="s">
        <v>54</v>
      </c>
      <c r="J8" s="37">
        <v>3</v>
      </c>
      <c r="K8" s="37">
        <v>4</v>
      </c>
      <c r="L8" s="37">
        <v>3</v>
      </c>
      <c r="M8" s="37">
        <v>4</v>
      </c>
      <c r="N8" s="37">
        <v>1</v>
      </c>
      <c r="O8" s="37">
        <v>1</v>
      </c>
      <c r="P8" s="37">
        <v>7</v>
      </c>
      <c r="Q8" s="37">
        <v>4</v>
      </c>
      <c r="R8" s="37">
        <v>4</v>
      </c>
      <c r="S8" s="37">
        <v>6</v>
      </c>
      <c r="T8" s="37">
        <v>0</v>
      </c>
      <c r="U8" s="37">
        <v>7</v>
      </c>
      <c r="V8" s="37">
        <v>7</v>
      </c>
      <c r="W8" s="37">
        <v>1</v>
      </c>
      <c r="X8" s="37">
        <v>2</v>
      </c>
      <c r="Y8" s="37">
        <v>6</v>
      </c>
      <c r="Z8" s="37">
        <v>2</v>
      </c>
      <c r="AA8" s="37">
        <v>1</v>
      </c>
      <c r="AB8" s="37">
        <v>4</v>
      </c>
      <c r="AC8" s="37">
        <v>4</v>
      </c>
      <c r="AD8" s="45">
        <v>2</v>
      </c>
      <c r="AE8" s="45">
        <v>1</v>
      </c>
      <c r="AF8" s="45">
        <v>2</v>
      </c>
      <c r="AG8" s="45">
        <v>2</v>
      </c>
      <c r="AH8" s="45">
        <v>4</v>
      </c>
      <c r="AI8" s="45">
        <v>7</v>
      </c>
      <c r="AJ8" s="37">
        <v>3</v>
      </c>
      <c r="AK8" s="37">
        <v>1</v>
      </c>
      <c r="AL8" s="37"/>
      <c r="AM8" s="37"/>
      <c r="AN8" s="95"/>
      <c r="AO8" s="96">
        <f t="shared" si="1"/>
        <v>93</v>
      </c>
      <c r="AP8" s="105">
        <f t="shared" si="2"/>
        <v>30132</v>
      </c>
    </row>
    <row r="9" spans="1:42" x14ac:dyDescent="0.25">
      <c r="A9">
        <v>7</v>
      </c>
      <c r="B9" s="87">
        <v>44599</v>
      </c>
      <c r="C9" s="1">
        <v>7.2809999999999997</v>
      </c>
      <c r="D9" s="1">
        <v>300</v>
      </c>
      <c r="E9" s="1">
        <f t="shared" si="0"/>
        <v>2184.2999999999997</v>
      </c>
      <c r="G9" s="112">
        <v>6</v>
      </c>
      <c r="H9" s="113">
        <v>317</v>
      </c>
      <c r="I9" s="114" t="s">
        <v>7</v>
      </c>
      <c r="J9" s="114">
        <v>0</v>
      </c>
      <c r="K9" s="114">
        <v>3</v>
      </c>
      <c r="L9" s="114">
        <v>1</v>
      </c>
      <c r="M9" s="114">
        <v>2</v>
      </c>
      <c r="N9" s="114">
        <v>2</v>
      </c>
      <c r="O9" s="114">
        <v>1</v>
      </c>
      <c r="P9" s="114">
        <v>2</v>
      </c>
      <c r="Q9" s="114">
        <v>0</v>
      </c>
      <c r="R9" s="114">
        <v>0</v>
      </c>
      <c r="S9" s="114">
        <v>1</v>
      </c>
      <c r="T9" s="114">
        <v>0</v>
      </c>
      <c r="U9" s="114">
        <v>0</v>
      </c>
      <c r="V9" s="114">
        <v>1</v>
      </c>
      <c r="W9" s="114">
        <v>2</v>
      </c>
      <c r="X9" s="114">
        <v>3</v>
      </c>
      <c r="Y9" s="114">
        <v>1</v>
      </c>
      <c r="Z9" s="114">
        <v>1</v>
      </c>
      <c r="AA9" s="114">
        <v>2</v>
      </c>
      <c r="AB9" s="114">
        <v>0</v>
      </c>
      <c r="AC9" s="114">
        <v>0</v>
      </c>
      <c r="AD9" s="115">
        <v>4</v>
      </c>
      <c r="AE9" s="115">
        <v>2</v>
      </c>
      <c r="AF9" s="115">
        <v>1</v>
      </c>
      <c r="AG9" s="115">
        <v>2</v>
      </c>
      <c r="AH9" s="115">
        <v>0</v>
      </c>
      <c r="AI9" s="115">
        <v>2</v>
      </c>
      <c r="AJ9" s="114">
        <v>0</v>
      </c>
      <c r="AK9" s="114">
        <v>0</v>
      </c>
      <c r="AL9" s="114"/>
      <c r="AM9" s="114"/>
      <c r="AN9" s="116"/>
      <c r="AO9" s="117">
        <f t="shared" si="1"/>
        <v>33</v>
      </c>
      <c r="AP9" s="116">
        <f t="shared" si="2"/>
        <v>10461</v>
      </c>
    </row>
    <row r="10" spans="1:42" x14ac:dyDescent="0.25">
      <c r="A10">
        <v>8</v>
      </c>
      <c r="B10" s="87">
        <v>44600</v>
      </c>
      <c r="C10" s="1">
        <v>8.19</v>
      </c>
      <c r="D10" s="1">
        <v>300</v>
      </c>
      <c r="E10" s="1">
        <f t="shared" si="0"/>
        <v>2457</v>
      </c>
      <c r="G10" s="118">
        <v>7</v>
      </c>
      <c r="H10" s="112">
        <v>345</v>
      </c>
      <c r="I10" s="114" t="s">
        <v>7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5">
        <v>0</v>
      </c>
      <c r="AE10" s="115">
        <v>0</v>
      </c>
      <c r="AF10" s="115">
        <v>0</v>
      </c>
      <c r="AG10" s="115">
        <v>0</v>
      </c>
      <c r="AH10" s="115">
        <v>0</v>
      </c>
      <c r="AI10" s="115">
        <v>0</v>
      </c>
      <c r="AJ10" s="114">
        <v>0</v>
      </c>
      <c r="AK10" s="114">
        <v>0</v>
      </c>
      <c r="AL10" s="114"/>
      <c r="AM10" s="114"/>
      <c r="AN10" s="116"/>
      <c r="AO10" s="117">
        <f t="shared" si="1"/>
        <v>0</v>
      </c>
      <c r="AP10" s="116">
        <f t="shared" si="2"/>
        <v>0</v>
      </c>
    </row>
    <row r="11" spans="1:42" x14ac:dyDescent="0.25">
      <c r="A11">
        <v>9</v>
      </c>
      <c r="B11" s="87">
        <v>44601</v>
      </c>
      <c r="C11" s="1">
        <v>5.9820000000000002</v>
      </c>
      <c r="D11" s="1">
        <v>300</v>
      </c>
      <c r="E11" s="1">
        <f t="shared" si="0"/>
        <v>1794.6000000000001</v>
      </c>
      <c r="G11" s="125">
        <v>8</v>
      </c>
      <c r="H11" s="127">
        <v>139</v>
      </c>
      <c r="I11" s="128" t="s">
        <v>32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  <c r="O11" s="128">
        <v>0</v>
      </c>
      <c r="P11" s="128">
        <v>0</v>
      </c>
      <c r="Q11" s="128">
        <v>0</v>
      </c>
      <c r="R11" s="128">
        <v>0</v>
      </c>
      <c r="S11" s="128">
        <v>0</v>
      </c>
      <c r="T11" s="128">
        <v>0</v>
      </c>
      <c r="U11" s="128">
        <v>0</v>
      </c>
      <c r="V11" s="128">
        <v>0</v>
      </c>
      <c r="W11" s="128">
        <v>0</v>
      </c>
      <c r="X11" s="128">
        <v>0</v>
      </c>
      <c r="Y11" s="128">
        <v>0</v>
      </c>
      <c r="Z11" s="128">
        <v>0</v>
      </c>
      <c r="AA11" s="128">
        <v>0</v>
      </c>
      <c r="AB11" s="128">
        <v>0</v>
      </c>
      <c r="AC11" s="128">
        <v>0</v>
      </c>
      <c r="AD11" s="129">
        <v>1</v>
      </c>
      <c r="AE11" s="129">
        <v>3</v>
      </c>
      <c r="AF11" s="129">
        <v>5</v>
      </c>
      <c r="AG11" s="129">
        <v>2</v>
      </c>
      <c r="AH11" s="129">
        <v>6</v>
      </c>
      <c r="AI11" s="129">
        <v>2</v>
      </c>
      <c r="AJ11" s="128">
        <v>3</v>
      </c>
      <c r="AK11" s="128">
        <v>4</v>
      </c>
      <c r="AL11" s="128"/>
      <c r="AM11" s="128"/>
      <c r="AN11" s="128"/>
      <c r="AO11" s="130">
        <f t="shared" si="1"/>
        <v>26</v>
      </c>
      <c r="AP11" s="131">
        <f t="shared" si="2"/>
        <v>3614</v>
      </c>
    </row>
    <row r="12" spans="1:42" x14ac:dyDescent="0.25">
      <c r="A12">
        <v>10</v>
      </c>
      <c r="B12" s="87">
        <v>44602</v>
      </c>
      <c r="C12" s="1">
        <v>7.7670000000000003</v>
      </c>
      <c r="D12" s="1">
        <v>300</v>
      </c>
      <c r="E12" s="1">
        <f t="shared" si="0"/>
        <v>2330.1</v>
      </c>
      <c r="G12" s="126">
        <v>9</v>
      </c>
      <c r="H12" s="126">
        <v>164</v>
      </c>
      <c r="I12" s="128" t="s">
        <v>32</v>
      </c>
      <c r="J12" s="128">
        <v>4</v>
      </c>
      <c r="K12" s="128">
        <v>3</v>
      </c>
      <c r="L12" s="128">
        <v>4</v>
      </c>
      <c r="M12" s="128">
        <v>2</v>
      </c>
      <c r="N12" s="128">
        <v>5</v>
      </c>
      <c r="O12" s="128">
        <v>4</v>
      </c>
      <c r="P12" s="128">
        <v>2</v>
      </c>
      <c r="Q12" s="128">
        <v>3</v>
      </c>
      <c r="R12" s="128">
        <v>1</v>
      </c>
      <c r="S12" s="128">
        <v>1</v>
      </c>
      <c r="T12" s="128">
        <v>1</v>
      </c>
      <c r="U12" s="128">
        <v>3</v>
      </c>
      <c r="V12" s="128">
        <v>4</v>
      </c>
      <c r="W12" s="128">
        <v>5</v>
      </c>
      <c r="X12" s="128">
        <v>0</v>
      </c>
      <c r="Y12" s="128">
        <v>2</v>
      </c>
      <c r="Z12" s="128">
        <v>2</v>
      </c>
      <c r="AA12" s="128">
        <v>3</v>
      </c>
      <c r="AB12" s="128">
        <v>5</v>
      </c>
      <c r="AC12" s="128">
        <v>1</v>
      </c>
      <c r="AD12" s="129">
        <v>1</v>
      </c>
      <c r="AE12" s="129">
        <v>0</v>
      </c>
      <c r="AF12" s="129">
        <v>0</v>
      </c>
      <c r="AG12" s="129">
        <v>0</v>
      </c>
      <c r="AH12" s="129">
        <v>0</v>
      </c>
      <c r="AI12" s="129">
        <v>0</v>
      </c>
      <c r="AJ12" s="128">
        <v>0</v>
      </c>
      <c r="AK12" s="128">
        <v>0</v>
      </c>
      <c r="AL12" s="128"/>
      <c r="AM12" s="128"/>
      <c r="AN12" s="128"/>
      <c r="AO12" s="130">
        <f t="shared" si="1"/>
        <v>56</v>
      </c>
      <c r="AP12" s="131">
        <f t="shared" si="2"/>
        <v>9184</v>
      </c>
    </row>
    <row r="13" spans="1:42" x14ac:dyDescent="0.25">
      <c r="A13">
        <v>11</v>
      </c>
      <c r="B13" s="87">
        <v>44603</v>
      </c>
      <c r="C13" s="1">
        <v>7.18</v>
      </c>
      <c r="D13" s="1">
        <v>300</v>
      </c>
      <c r="E13" s="1">
        <f t="shared" si="0"/>
        <v>2154</v>
      </c>
      <c r="G13" s="94">
        <v>10</v>
      </c>
      <c r="H13" s="97">
        <v>173</v>
      </c>
      <c r="I13" s="37" t="s">
        <v>9</v>
      </c>
      <c r="J13" s="37">
        <v>0</v>
      </c>
      <c r="K13" s="37">
        <v>0</v>
      </c>
      <c r="L13" s="37">
        <v>2</v>
      </c>
      <c r="M13" s="37">
        <v>2</v>
      </c>
      <c r="N13" s="37">
        <v>2</v>
      </c>
      <c r="O13" s="37">
        <v>2</v>
      </c>
      <c r="P13" s="37">
        <v>0</v>
      </c>
      <c r="Q13" s="37">
        <v>1</v>
      </c>
      <c r="R13" s="37">
        <v>2</v>
      </c>
      <c r="S13" s="37">
        <v>1</v>
      </c>
      <c r="T13" s="37">
        <v>2</v>
      </c>
      <c r="U13" s="37">
        <v>0</v>
      </c>
      <c r="V13" s="37">
        <v>3</v>
      </c>
      <c r="W13" s="37">
        <v>0</v>
      </c>
      <c r="X13" s="37">
        <v>1</v>
      </c>
      <c r="Y13" s="37">
        <v>0</v>
      </c>
      <c r="Z13" s="37">
        <v>4</v>
      </c>
      <c r="AA13" s="37">
        <v>0</v>
      </c>
      <c r="AB13" s="37">
        <v>0</v>
      </c>
      <c r="AC13" s="37">
        <v>3</v>
      </c>
      <c r="AD13" s="45">
        <v>4</v>
      </c>
      <c r="AE13" s="45">
        <v>0</v>
      </c>
      <c r="AF13" s="45">
        <v>0</v>
      </c>
      <c r="AG13" s="45">
        <v>1</v>
      </c>
      <c r="AH13" s="45">
        <v>0</v>
      </c>
      <c r="AI13" s="45">
        <v>0</v>
      </c>
      <c r="AJ13" s="37">
        <v>1</v>
      </c>
      <c r="AK13" s="37">
        <v>0</v>
      </c>
      <c r="AL13" s="37"/>
      <c r="AM13" s="37"/>
      <c r="AN13" s="37"/>
      <c r="AO13" s="96">
        <f t="shared" si="1"/>
        <v>31</v>
      </c>
      <c r="AP13" s="105">
        <f t="shared" si="2"/>
        <v>5363</v>
      </c>
    </row>
    <row r="14" spans="1:42" x14ac:dyDescent="0.25">
      <c r="A14">
        <v>12</v>
      </c>
      <c r="B14" s="87">
        <v>44604</v>
      </c>
      <c r="C14" s="1">
        <v>3.0350000000000001</v>
      </c>
      <c r="D14" s="1">
        <v>300</v>
      </c>
      <c r="E14" s="1">
        <f t="shared" si="0"/>
        <v>910.5</v>
      </c>
      <c r="G14" s="148">
        <v>11</v>
      </c>
      <c r="H14" s="149">
        <v>319</v>
      </c>
      <c r="I14" s="150" t="s">
        <v>10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>
        <v>0</v>
      </c>
      <c r="X14" s="150">
        <v>0</v>
      </c>
      <c r="Y14" s="150">
        <v>0</v>
      </c>
      <c r="Z14" s="150">
        <v>0</v>
      </c>
      <c r="AA14" s="150">
        <v>0</v>
      </c>
      <c r="AB14" s="150">
        <v>0</v>
      </c>
      <c r="AC14" s="150">
        <v>0</v>
      </c>
      <c r="AD14" s="151">
        <v>0</v>
      </c>
      <c r="AE14" s="151">
        <v>0</v>
      </c>
      <c r="AF14" s="151">
        <v>0</v>
      </c>
      <c r="AG14" s="151">
        <v>0</v>
      </c>
      <c r="AH14" s="151">
        <v>0</v>
      </c>
      <c r="AI14" s="151">
        <v>3</v>
      </c>
      <c r="AJ14" s="150">
        <v>0</v>
      </c>
      <c r="AK14" s="150">
        <v>0</v>
      </c>
      <c r="AL14" s="150"/>
      <c r="AM14" s="150"/>
      <c r="AN14" s="150"/>
      <c r="AO14" s="152">
        <f t="shared" si="1"/>
        <v>3</v>
      </c>
      <c r="AP14" s="153">
        <f t="shared" si="2"/>
        <v>957</v>
      </c>
    </row>
    <row r="15" spans="1:42" x14ac:dyDescent="0.25">
      <c r="A15">
        <v>13</v>
      </c>
      <c r="B15" s="87">
        <v>44605</v>
      </c>
      <c r="C15" s="1">
        <v>6.52</v>
      </c>
      <c r="D15" s="1">
        <v>300</v>
      </c>
      <c r="E15" s="1">
        <f t="shared" si="0"/>
        <v>1955.9999999999998</v>
      </c>
      <c r="G15" s="148">
        <v>12</v>
      </c>
      <c r="H15" s="150">
        <v>248</v>
      </c>
      <c r="I15" s="150" t="s">
        <v>10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3</v>
      </c>
      <c r="S15" s="150">
        <v>0</v>
      </c>
      <c r="T15" s="150">
        <v>0</v>
      </c>
      <c r="U15" s="150">
        <v>0</v>
      </c>
      <c r="V15" s="150">
        <v>0</v>
      </c>
      <c r="W15" s="150">
        <v>0</v>
      </c>
      <c r="X15" s="150">
        <v>0</v>
      </c>
      <c r="Y15" s="150">
        <v>0</v>
      </c>
      <c r="Z15" s="150">
        <v>0</v>
      </c>
      <c r="AA15" s="150">
        <v>0</v>
      </c>
      <c r="AB15" s="150">
        <v>0</v>
      </c>
      <c r="AC15" s="150">
        <v>0</v>
      </c>
      <c r="AD15" s="150">
        <v>0</v>
      </c>
      <c r="AE15" s="150">
        <v>0</v>
      </c>
      <c r="AF15" s="150">
        <v>1</v>
      </c>
      <c r="AG15" s="150">
        <v>0</v>
      </c>
      <c r="AH15" s="150">
        <v>0</v>
      </c>
      <c r="AI15" s="150">
        <v>2</v>
      </c>
      <c r="AJ15" s="150">
        <v>0</v>
      </c>
      <c r="AK15" s="150">
        <v>0</v>
      </c>
      <c r="AL15" s="150"/>
      <c r="AM15" s="150"/>
      <c r="AN15" s="150"/>
      <c r="AO15" s="152">
        <f t="shared" si="1"/>
        <v>6</v>
      </c>
      <c r="AP15" s="153">
        <f>AO15*H15</f>
        <v>1488</v>
      </c>
    </row>
    <row r="16" spans="1:42" x14ac:dyDescent="0.25">
      <c r="A16">
        <v>14</v>
      </c>
      <c r="B16" s="87">
        <v>44606</v>
      </c>
      <c r="C16" s="1">
        <v>6.9</v>
      </c>
      <c r="D16" s="1">
        <v>300</v>
      </c>
      <c r="E16" s="1">
        <f t="shared" si="0"/>
        <v>2070</v>
      </c>
      <c r="G16" s="132">
        <v>13</v>
      </c>
      <c r="H16" s="133">
        <v>300</v>
      </c>
      <c r="I16" s="133" t="s">
        <v>11</v>
      </c>
      <c r="J16" s="133">
        <v>0</v>
      </c>
      <c r="K16" s="133">
        <v>1</v>
      </c>
      <c r="L16" s="133">
        <v>0</v>
      </c>
      <c r="M16" s="133">
        <v>0</v>
      </c>
      <c r="N16" s="133">
        <v>1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1</v>
      </c>
      <c r="AL16" s="133"/>
      <c r="AM16" s="133"/>
      <c r="AN16" s="133"/>
      <c r="AO16" s="135">
        <f t="shared" si="1"/>
        <v>3</v>
      </c>
      <c r="AP16" s="136">
        <f>AO16*H16</f>
        <v>900</v>
      </c>
    </row>
    <row r="17" spans="1:42" x14ac:dyDescent="0.25">
      <c r="A17">
        <v>15</v>
      </c>
      <c r="B17" s="87">
        <v>44607</v>
      </c>
      <c r="C17" s="1">
        <v>6.53</v>
      </c>
      <c r="D17" s="1">
        <v>300</v>
      </c>
      <c r="E17" s="1">
        <f t="shared" si="0"/>
        <v>1959</v>
      </c>
      <c r="G17" s="137">
        <v>14</v>
      </c>
      <c r="H17" s="133">
        <v>252</v>
      </c>
      <c r="I17" s="133" t="s">
        <v>11</v>
      </c>
      <c r="J17" s="133">
        <v>0</v>
      </c>
      <c r="K17" s="133">
        <v>0</v>
      </c>
      <c r="L17" s="133">
        <v>0</v>
      </c>
      <c r="M17" s="133">
        <v>0</v>
      </c>
      <c r="N17" s="133">
        <v>0</v>
      </c>
      <c r="O17" s="133">
        <v>0</v>
      </c>
      <c r="P17" s="133">
        <v>0</v>
      </c>
      <c r="Q17" s="133">
        <v>0</v>
      </c>
      <c r="R17" s="133">
        <v>0</v>
      </c>
      <c r="S17" s="133">
        <v>0</v>
      </c>
      <c r="T17" s="133">
        <v>0</v>
      </c>
      <c r="U17" s="133">
        <v>0</v>
      </c>
      <c r="V17" s="133">
        <v>0</v>
      </c>
      <c r="W17" s="133">
        <v>0</v>
      </c>
      <c r="X17" s="133">
        <v>0</v>
      </c>
      <c r="Y17" s="133">
        <v>0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33">
        <v>0</v>
      </c>
      <c r="AI17" s="133">
        <v>0</v>
      </c>
      <c r="AJ17" s="133">
        <v>0</v>
      </c>
      <c r="AK17" s="133">
        <v>0</v>
      </c>
      <c r="AL17" s="133"/>
      <c r="AM17" s="133"/>
      <c r="AN17" s="133"/>
      <c r="AO17" s="135">
        <f t="shared" si="1"/>
        <v>0</v>
      </c>
      <c r="AP17" s="136">
        <f t="shared" si="2"/>
        <v>0</v>
      </c>
    </row>
    <row r="18" spans="1:42" x14ac:dyDescent="0.25">
      <c r="A18">
        <v>16</v>
      </c>
      <c r="B18" s="87">
        <v>44608</v>
      </c>
      <c r="C18" s="1">
        <v>5.99</v>
      </c>
      <c r="D18" s="1">
        <v>300</v>
      </c>
      <c r="E18" s="1">
        <f t="shared" si="0"/>
        <v>1797</v>
      </c>
      <c r="G18" s="118">
        <v>15</v>
      </c>
      <c r="H18" s="114">
        <v>1735</v>
      </c>
      <c r="I18" s="114" t="s">
        <v>12</v>
      </c>
      <c r="J18" s="114">
        <v>0</v>
      </c>
      <c r="K18" s="114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0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/>
      <c r="AM18" s="114"/>
      <c r="AN18" s="114"/>
      <c r="AO18" s="117">
        <f t="shared" si="1"/>
        <v>0</v>
      </c>
      <c r="AP18" s="116">
        <f t="shared" si="2"/>
        <v>0</v>
      </c>
    </row>
    <row r="19" spans="1:42" x14ac:dyDescent="0.25">
      <c r="A19">
        <v>17</v>
      </c>
      <c r="B19" s="87">
        <v>44609</v>
      </c>
      <c r="C19" s="1">
        <v>7.67</v>
      </c>
      <c r="D19" s="1">
        <v>300</v>
      </c>
      <c r="E19" s="1">
        <f t="shared" si="0"/>
        <v>2301</v>
      </c>
      <c r="G19" s="118">
        <v>16</v>
      </c>
      <c r="H19" s="114">
        <v>1828</v>
      </c>
      <c r="I19" s="114" t="s">
        <v>12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>
        <v>0</v>
      </c>
      <c r="Z19" s="114">
        <v>0</v>
      </c>
      <c r="AA19" s="114">
        <v>0</v>
      </c>
      <c r="AB19" s="114">
        <v>0</v>
      </c>
      <c r="AC19" s="114">
        <v>0</v>
      </c>
      <c r="AD19" s="114">
        <v>0</v>
      </c>
      <c r="AE19" s="114">
        <v>0</v>
      </c>
      <c r="AF19" s="114">
        <v>0</v>
      </c>
      <c r="AG19" s="114">
        <v>0</v>
      </c>
      <c r="AH19" s="114">
        <v>0</v>
      </c>
      <c r="AI19" s="114">
        <v>1</v>
      </c>
      <c r="AJ19" s="114">
        <v>0</v>
      </c>
      <c r="AK19" s="114">
        <v>0</v>
      </c>
      <c r="AL19" s="114"/>
      <c r="AM19" s="114"/>
      <c r="AN19" s="114"/>
      <c r="AO19" s="117">
        <f t="shared" si="1"/>
        <v>1</v>
      </c>
      <c r="AP19" s="116">
        <f t="shared" si="2"/>
        <v>1828</v>
      </c>
    </row>
    <row r="20" spans="1:42" x14ac:dyDescent="0.25">
      <c r="A20">
        <v>18</v>
      </c>
      <c r="B20" s="87">
        <v>44610</v>
      </c>
      <c r="C20" s="1">
        <v>7.2350000000000003</v>
      </c>
      <c r="D20" s="1">
        <v>300</v>
      </c>
      <c r="E20" s="1">
        <f t="shared" si="0"/>
        <v>2170.5</v>
      </c>
      <c r="G20" s="94">
        <v>17</v>
      </c>
      <c r="H20" s="97">
        <v>331</v>
      </c>
      <c r="I20" s="37" t="s">
        <v>34</v>
      </c>
      <c r="J20" s="37">
        <v>0</v>
      </c>
      <c r="K20" s="37">
        <v>0</v>
      </c>
      <c r="L20" s="37">
        <v>0</v>
      </c>
      <c r="M20" s="37">
        <v>4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1</v>
      </c>
      <c r="U20" s="37">
        <v>1</v>
      </c>
      <c r="V20" s="37">
        <v>3</v>
      </c>
      <c r="W20" s="37">
        <v>1</v>
      </c>
      <c r="X20" s="37">
        <v>0</v>
      </c>
      <c r="Y20" s="37">
        <v>0</v>
      </c>
      <c r="Z20" s="37">
        <v>0</v>
      </c>
      <c r="AA20" s="37">
        <v>1</v>
      </c>
      <c r="AB20" s="37">
        <v>3</v>
      </c>
      <c r="AC20" s="37">
        <v>1</v>
      </c>
      <c r="AD20" s="37">
        <v>0</v>
      </c>
      <c r="AE20" s="37">
        <v>0</v>
      </c>
      <c r="AF20" s="37">
        <v>2</v>
      </c>
      <c r="AG20" s="37">
        <v>0</v>
      </c>
      <c r="AH20" s="37">
        <v>0</v>
      </c>
      <c r="AI20" s="45">
        <v>0</v>
      </c>
      <c r="AJ20" s="37">
        <v>0</v>
      </c>
      <c r="AK20" s="37">
        <v>0</v>
      </c>
      <c r="AL20" s="37"/>
      <c r="AM20" s="37"/>
      <c r="AN20" s="37"/>
      <c r="AO20" s="96">
        <f t="shared" si="1"/>
        <v>17</v>
      </c>
      <c r="AP20" s="105">
        <f t="shared" si="2"/>
        <v>5627</v>
      </c>
    </row>
    <row r="21" spans="1:42" x14ac:dyDescent="0.25">
      <c r="A21">
        <v>19</v>
      </c>
      <c r="B21" s="87">
        <v>44611</v>
      </c>
      <c r="C21" s="1">
        <v>5.8550000000000004</v>
      </c>
      <c r="D21" s="1">
        <v>300</v>
      </c>
      <c r="E21" s="1">
        <f t="shared" si="0"/>
        <v>1756.5000000000002</v>
      </c>
      <c r="G21" s="44">
        <v>18</v>
      </c>
      <c r="H21" s="37">
        <v>102</v>
      </c>
      <c r="I21" s="37" t="s">
        <v>14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1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1</v>
      </c>
      <c r="AC21" s="37">
        <v>0</v>
      </c>
      <c r="AD21" s="45">
        <v>0</v>
      </c>
      <c r="AE21" s="45">
        <v>0</v>
      </c>
      <c r="AF21" s="37">
        <v>0</v>
      </c>
      <c r="AG21" s="37">
        <v>1</v>
      </c>
      <c r="AH21" s="37">
        <v>0</v>
      </c>
      <c r="AI21" s="37">
        <v>0</v>
      </c>
      <c r="AJ21" s="37">
        <v>2</v>
      </c>
      <c r="AK21" s="37">
        <v>2</v>
      </c>
      <c r="AL21" s="37"/>
      <c r="AM21" s="37"/>
      <c r="AN21" s="37"/>
      <c r="AO21" s="96">
        <f t="shared" si="1"/>
        <v>7</v>
      </c>
      <c r="AP21" s="105">
        <f t="shared" si="2"/>
        <v>714</v>
      </c>
    </row>
    <row r="22" spans="1:42" x14ac:dyDescent="0.25">
      <c r="A22">
        <v>20</v>
      </c>
      <c r="B22" s="87">
        <v>44612</v>
      </c>
      <c r="C22" s="1">
        <v>4.72</v>
      </c>
      <c r="D22" s="1">
        <v>300</v>
      </c>
      <c r="E22" s="1">
        <f t="shared" si="0"/>
        <v>1416</v>
      </c>
      <c r="G22" s="119">
        <v>19</v>
      </c>
      <c r="H22" s="121">
        <v>289</v>
      </c>
      <c r="I22" s="121" t="s">
        <v>15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1">
        <v>0</v>
      </c>
      <c r="AK22" s="121">
        <v>0</v>
      </c>
      <c r="AL22" s="121"/>
      <c r="AM22" s="121"/>
      <c r="AN22" s="121"/>
      <c r="AO22" s="123">
        <f t="shared" si="1"/>
        <v>0</v>
      </c>
      <c r="AP22" s="124">
        <f t="shared" si="2"/>
        <v>0</v>
      </c>
    </row>
    <row r="23" spans="1:42" x14ac:dyDescent="0.25">
      <c r="A23">
        <v>21</v>
      </c>
      <c r="B23" s="87">
        <v>44613</v>
      </c>
      <c r="C23" s="1">
        <v>7.99</v>
      </c>
      <c r="D23" s="1">
        <v>300</v>
      </c>
      <c r="E23" s="1">
        <f t="shared" si="0"/>
        <v>2397</v>
      </c>
      <c r="G23" s="119">
        <v>20</v>
      </c>
      <c r="H23" s="121">
        <v>269</v>
      </c>
      <c r="I23" s="121" t="s">
        <v>15</v>
      </c>
      <c r="J23" s="121">
        <v>0</v>
      </c>
      <c r="K23" s="121">
        <v>0</v>
      </c>
      <c r="L23" s="121">
        <v>2</v>
      </c>
      <c r="M23" s="121">
        <v>1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1</v>
      </c>
      <c r="U23" s="121">
        <v>0</v>
      </c>
      <c r="V23" s="121">
        <v>1</v>
      </c>
      <c r="W23" s="121">
        <v>2</v>
      </c>
      <c r="X23" s="121">
        <v>0</v>
      </c>
      <c r="Y23" s="121">
        <v>0</v>
      </c>
      <c r="Z23" s="121">
        <v>1</v>
      </c>
      <c r="AA23" s="121">
        <v>0</v>
      </c>
      <c r="AB23" s="121">
        <v>1</v>
      </c>
      <c r="AC23" s="121">
        <v>0</v>
      </c>
      <c r="AD23" s="122">
        <v>1</v>
      </c>
      <c r="AE23" s="122">
        <v>1</v>
      </c>
      <c r="AF23" s="122">
        <v>0</v>
      </c>
      <c r="AG23" s="122">
        <v>0</v>
      </c>
      <c r="AH23" s="122">
        <v>2</v>
      </c>
      <c r="AI23" s="122">
        <v>0</v>
      </c>
      <c r="AJ23" s="121">
        <v>0</v>
      </c>
      <c r="AK23" s="121">
        <v>0</v>
      </c>
      <c r="AL23" s="121"/>
      <c r="AM23" s="121"/>
      <c r="AN23" s="121"/>
      <c r="AO23" s="123">
        <f t="shared" si="1"/>
        <v>13</v>
      </c>
      <c r="AP23" s="124">
        <f t="shared" si="2"/>
        <v>3497</v>
      </c>
    </row>
    <row r="24" spans="1:42" x14ac:dyDescent="0.25">
      <c r="A24">
        <v>22</v>
      </c>
      <c r="B24" s="87">
        <v>44614</v>
      </c>
      <c r="C24" s="1">
        <v>7.35</v>
      </c>
      <c r="D24" s="1">
        <v>300</v>
      </c>
      <c r="E24" s="1">
        <f t="shared" si="0"/>
        <v>2205</v>
      </c>
      <c r="G24" s="120">
        <v>21</v>
      </c>
      <c r="H24" s="120">
        <v>271</v>
      </c>
      <c r="I24" s="121" t="s">
        <v>15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1">
        <v>0</v>
      </c>
      <c r="AK24" s="121">
        <v>0</v>
      </c>
      <c r="AL24" s="121"/>
      <c r="AM24" s="121"/>
      <c r="AN24" s="121"/>
      <c r="AO24" s="123">
        <f t="shared" si="1"/>
        <v>0</v>
      </c>
      <c r="AP24" s="124">
        <f t="shared" si="2"/>
        <v>0</v>
      </c>
    </row>
    <row r="25" spans="1:42" x14ac:dyDescent="0.25">
      <c r="A25">
        <v>23</v>
      </c>
      <c r="B25" s="87">
        <v>44615</v>
      </c>
      <c r="C25" s="1">
        <v>8.77</v>
      </c>
      <c r="D25" s="1">
        <v>300</v>
      </c>
      <c r="E25" s="1">
        <f t="shared" si="0"/>
        <v>2631</v>
      </c>
      <c r="G25" s="125">
        <v>22</v>
      </c>
      <c r="H25" s="128">
        <v>400</v>
      </c>
      <c r="I25" s="128" t="s">
        <v>16</v>
      </c>
      <c r="J25" s="128">
        <v>0</v>
      </c>
      <c r="K25" s="128">
        <v>0</v>
      </c>
      <c r="L25" s="128">
        <v>0</v>
      </c>
      <c r="M25" s="128">
        <v>0</v>
      </c>
      <c r="N25" s="128">
        <v>0</v>
      </c>
      <c r="O25" s="128">
        <v>0</v>
      </c>
      <c r="P25" s="128">
        <v>0</v>
      </c>
      <c r="Q25" s="128">
        <v>0</v>
      </c>
      <c r="R25" s="128">
        <v>0</v>
      </c>
      <c r="S25" s="128">
        <v>0</v>
      </c>
      <c r="T25" s="128">
        <v>0</v>
      </c>
      <c r="U25" s="128">
        <v>0</v>
      </c>
      <c r="V25" s="128">
        <v>0</v>
      </c>
      <c r="W25" s="128">
        <v>0</v>
      </c>
      <c r="X25" s="128">
        <v>0</v>
      </c>
      <c r="Y25" s="128">
        <v>0</v>
      </c>
      <c r="Z25" s="128">
        <v>0</v>
      </c>
      <c r="AA25" s="128">
        <v>0</v>
      </c>
      <c r="AB25" s="128">
        <v>0</v>
      </c>
      <c r="AC25" s="128">
        <v>0</v>
      </c>
      <c r="AD25" s="129">
        <v>0</v>
      </c>
      <c r="AE25" s="129">
        <v>0</v>
      </c>
      <c r="AF25" s="129">
        <v>0</v>
      </c>
      <c r="AG25" s="129">
        <v>0</v>
      </c>
      <c r="AH25" s="129">
        <v>0</v>
      </c>
      <c r="AI25" s="129">
        <v>0</v>
      </c>
      <c r="AJ25" s="128">
        <v>0</v>
      </c>
      <c r="AK25" s="128">
        <v>0</v>
      </c>
      <c r="AL25" s="128"/>
      <c r="AM25" s="128"/>
      <c r="AN25" s="128"/>
      <c r="AO25" s="130">
        <f t="shared" si="1"/>
        <v>0</v>
      </c>
      <c r="AP25" s="131">
        <f t="shared" si="2"/>
        <v>0</v>
      </c>
    </row>
    <row r="26" spans="1:42" x14ac:dyDescent="0.25">
      <c r="A26">
        <v>24</v>
      </c>
      <c r="B26" s="87">
        <v>44616</v>
      </c>
      <c r="C26" s="1">
        <v>6.15</v>
      </c>
      <c r="D26" s="1">
        <v>300</v>
      </c>
      <c r="E26" s="1">
        <f t="shared" si="0"/>
        <v>1845</v>
      </c>
      <c r="G26" s="125">
        <v>23</v>
      </c>
      <c r="H26" s="126">
        <v>568</v>
      </c>
      <c r="I26" s="128" t="s">
        <v>16</v>
      </c>
      <c r="J26" s="128">
        <v>1</v>
      </c>
      <c r="K26" s="128">
        <v>3</v>
      </c>
      <c r="L26" s="128">
        <v>0</v>
      </c>
      <c r="M26" s="128">
        <v>0</v>
      </c>
      <c r="N26" s="128">
        <v>0</v>
      </c>
      <c r="O26" s="128">
        <v>0</v>
      </c>
      <c r="P26" s="128">
        <v>1</v>
      </c>
      <c r="Q26" s="128">
        <v>1</v>
      </c>
      <c r="R26" s="128">
        <v>1</v>
      </c>
      <c r="S26" s="128">
        <v>0</v>
      </c>
      <c r="T26" s="128">
        <v>0</v>
      </c>
      <c r="U26" s="128">
        <v>0</v>
      </c>
      <c r="V26" s="128">
        <v>1</v>
      </c>
      <c r="W26" s="128">
        <v>2</v>
      </c>
      <c r="X26" s="128">
        <v>2</v>
      </c>
      <c r="Y26" s="128">
        <v>1</v>
      </c>
      <c r="Z26" s="128">
        <v>0</v>
      </c>
      <c r="AA26" s="128">
        <v>0</v>
      </c>
      <c r="AB26" s="128">
        <v>1</v>
      </c>
      <c r="AC26" s="128">
        <v>0</v>
      </c>
      <c r="AD26" s="129">
        <v>1</v>
      </c>
      <c r="AE26" s="129">
        <v>2</v>
      </c>
      <c r="AF26" s="129">
        <v>2</v>
      </c>
      <c r="AG26" s="129">
        <v>2</v>
      </c>
      <c r="AH26" s="129">
        <v>1</v>
      </c>
      <c r="AI26" s="129">
        <v>0</v>
      </c>
      <c r="AJ26" s="128">
        <v>0</v>
      </c>
      <c r="AK26" s="128">
        <v>0</v>
      </c>
      <c r="AL26" s="128"/>
      <c r="AM26" s="128"/>
      <c r="AN26" s="128"/>
      <c r="AO26" s="130">
        <f t="shared" si="1"/>
        <v>22</v>
      </c>
      <c r="AP26" s="131">
        <f t="shared" si="2"/>
        <v>12496</v>
      </c>
    </row>
    <row r="27" spans="1:42" x14ac:dyDescent="0.25">
      <c r="A27">
        <v>25</v>
      </c>
      <c r="B27" s="87">
        <v>44617</v>
      </c>
      <c r="C27" s="1">
        <v>7.82</v>
      </c>
      <c r="D27" s="1">
        <v>300</v>
      </c>
      <c r="E27" s="1">
        <f t="shared" si="0"/>
        <v>2346</v>
      </c>
      <c r="G27" s="144">
        <v>24</v>
      </c>
      <c r="H27" s="139">
        <v>600</v>
      </c>
      <c r="I27" s="140" t="s">
        <v>29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0</v>
      </c>
      <c r="Q27" s="140">
        <v>1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v>0</v>
      </c>
      <c r="Z27" s="140">
        <v>0</v>
      </c>
      <c r="AA27" s="140">
        <v>0</v>
      </c>
      <c r="AB27" s="140">
        <v>0</v>
      </c>
      <c r="AC27" s="140">
        <v>0</v>
      </c>
      <c r="AD27" s="141">
        <v>0</v>
      </c>
      <c r="AE27" s="141">
        <v>0</v>
      </c>
      <c r="AF27" s="141">
        <v>0</v>
      </c>
      <c r="AG27" s="141">
        <v>0</v>
      </c>
      <c r="AH27" s="141">
        <v>0</v>
      </c>
      <c r="AI27" s="141">
        <v>0</v>
      </c>
      <c r="AJ27" s="140">
        <v>0</v>
      </c>
      <c r="AK27" s="140">
        <v>0</v>
      </c>
      <c r="AL27" s="140"/>
      <c r="AM27" s="140"/>
      <c r="AN27" s="140"/>
      <c r="AO27" s="142">
        <f t="shared" si="1"/>
        <v>1</v>
      </c>
      <c r="AP27" s="143">
        <f t="shared" si="2"/>
        <v>600</v>
      </c>
    </row>
    <row r="28" spans="1:42" x14ac:dyDescent="0.25">
      <c r="A28">
        <v>26</v>
      </c>
      <c r="B28" s="87">
        <v>44618</v>
      </c>
      <c r="C28" s="1">
        <v>7.46</v>
      </c>
      <c r="D28" s="1">
        <v>300</v>
      </c>
      <c r="E28" s="1">
        <f t="shared" si="0"/>
        <v>2238</v>
      </c>
      <c r="G28" s="145">
        <v>25</v>
      </c>
      <c r="H28" s="140">
        <v>815</v>
      </c>
      <c r="I28" s="140" t="s">
        <v>29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>
        <v>0</v>
      </c>
      <c r="R28" s="140">
        <v>2</v>
      </c>
      <c r="S28" s="140">
        <v>0</v>
      </c>
      <c r="T28" s="140">
        <v>2</v>
      </c>
      <c r="U28" s="140">
        <v>0</v>
      </c>
      <c r="V28" s="140">
        <v>0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0</v>
      </c>
      <c r="AD28" s="140">
        <v>0</v>
      </c>
      <c r="AE28" s="140">
        <v>0</v>
      </c>
      <c r="AF28" s="140">
        <v>0</v>
      </c>
      <c r="AG28" s="140">
        <v>0</v>
      </c>
      <c r="AH28" s="140">
        <v>0</v>
      </c>
      <c r="AI28" s="140">
        <v>0</v>
      </c>
      <c r="AJ28" s="140">
        <v>0</v>
      </c>
      <c r="AK28" s="140">
        <v>0</v>
      </c>
      <c r="AL28" s="140"/>
      <c r="AM28" s="140"/>
      <c r="AN28" s="140"/>
      <c r="AO28" s="142">
        <f t="shared" si="1"/>
        <v>4</v>
      </c>
      <c r="AP28" s="143">
        <f t="shared" si="2"/>
        <v>3260</v>
      </c>
    </row>
    <row r="29" spans="1:42" x14ac:dyDescent="0.25">
      <c r="A29">
        <v>27</v>
      </c>
      <c r="B29" s="87">
        <v>44619</v>
      </c>
      <c r="C29" s="1">
        <v>6.09</v>
      </c>
      <c r="D29" s="1">
        <v>300</v>
      </c>
      <c r="E29" s="1">
        <f t="shared" si="0"/>
        <v>1827</v>
      </c>
      <c r="G29" s="94">
        <v>26</v>
      </c>
      <c r="H29" s="37">
        <v>182</v>
      </c>
      <c r="I29" s="37" t="s">
        <v>31</v>
      </c>
      <c r="J29" s="37">
        <v>0</v>
      </c>
      <c r="K29" s="37">
        <v>0</v>
      </c>
      <c r="L29" s="37">
        <v>2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1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45">
        <v>0</v>
      </c>
      <c r="AH29" s="37">
        <v>0</v>
      </c>
      <c r="AI29" s="37">
        <v>0</v>
      </c>
      <c r="AJ29" s="37">
        <v>0</v>
      </c>
      <c r="AK29" s="37">
        <v>0</v>
      </c>
      <c r="AL29" s="37"/>
      <c r="AM29" s="37"/>
      <c r="AN29" s="37"/>
      <c r="AO29" s="96">
        <f t="shared" si="1"/>
        <v>3</v>
      </c>
      <c r="AP29" s="105">
        <f t="shared" si="2"/>
        <v>546</v>
      </c>
    </row>
    <row r="30" spans="1:42" x14ac:dyDescent="0.25">
      <c r="A30">
        <v>28</v>
      </c>
      <c r="B30" s="87">
        <v>44620</v>
      </c>
      <c r="C30" s="1">
        <v>7.12</v>
      </c>
      <c r="D30" s="1">
        <v>300</v>
      </c>
      <c r="E30" s="1">
        <f t="shared" si="0"/>
        <v>2136</v>
      </c>
      <c r="G30" s="137">
        <v>27</v>
      </c>
      <c r="H30" s="133">
        <v>268</v>
      </c>
      <c r="I30" s="133" t="s">
        <v>30</v>
      </c>
      <c r="J30" s="133">
        <v>0</v>
      </c>
      <c r="K30" s="133">
        <v>0</v>
      </c>
      <c r="L30" s="133">
        <v>0</v>
      </c>
      <c r="M30" s="133">
        <v>0</v>
      </c>
      <c r="N30" s="133">
        <v>0</v>
      </c>
      <c r="O30" s="133">
        <v>1</v>
      </c>
      <c r="P30" s="133">
        <v>2</v>
      </c>
      <c r="Q30" s="133">
        <v>2</v>
      </c>
      <c r="R30" s="133">
        <v>2</v>
      </c>
      <c r="S30" s="133">
        <v>2</v>
      </c>
      <c r="T30" s="133">
        <v>0</v>
      </c>
      <c r="U30" s="133">
        <v>1</v>
      </c>
      <c r="V30" s="133">
        <v>1</v>
      </c>
      <c r="W30" s="133">
        <v>3</v>
      </c>
      <c r="X30" s="133">
        <v>2</v>
      </c>
      <c r="Y30" s="133">
        <v>1</v>
      </c>
      <c r="Z30" s="133">
        <v>0</v>
      </c>
      <c r="AA30" s="133">
        <v>4</v>
      </c>
      <c r="AB30" s="133">
        <v>0</v>
      </c>
      <c r="AC30" s="133">
        <v>4</v>
      </c>
      <c r="AD30" s="134">
        <v>3</v>
      </c>
      <c r="AE30" s="134">
        <v>1</v>
      </c>
      <c r="AF30" s="134">
        <v>2</v>
      </c>
      <c r="AG30" s="134">
        <v>1</v>
      </c>
      <c r="AH30" s="134">
        <v>3</v>
      </c>
      <c r="AI30" s="134">
        <v>3</v>
      </c>
      <c r="AJ30" s="133">
        <v>0</v>
      </c>
      <c r="AK30" s="133">
        <v>4</v>
      </c>
      <c r="AL30" s="133"/>
      <c r="AM30" s="133"/>
      <c r="AN30" s="133"/>
      <c r="AO30" s="135">
        <f t="shared" si="1"/>
        <v>42</v>
      </c>
      <c r="AP30" s="136">
        <f t="shared" si="2"/>
        <v>11256</v>
      </c>
    </row>
    <row r="31" spans="1:42" x14ac:dyDescent="0.25">
      <c r="C31" s="2" t="s">
        <v>3</v>
      </c>
      <c r="D31" s="2">
        <f>SUM(C3:C31)</f>
        <v>189.68500000000003</v>
      </c>
      <c r="E31" s="2">
        <f>SUM(E3:E30)</f>
        <v>56905.5</v>
      </c>
      <c r="G31" s="132">
        <v>28</v>
      </c>
      <c r="H31" s="133">
        <v>303</v>
      </c>
      <c r="I31" s="133" t="s">
        <v>30</v>
      </c>
      <c r="J31" s="133">
        <v>0</v>
      </c>
      <c r="K31" s="133">
        <v>5</v>
      </c>
      <c r="L31" s="133">
        <v>3</v>
      </c>
      <c r="M31" s="133">
        <v>1</v>
      </c>
      <c r="N31" s="133">
        <v>0</v>
      </c>
      <c r="O31" s="133">
        <v>0</v>
      </c>
      <c r="P31" s="133">
        <v>0</v>
      </c>
      <c r="Q31" s="133">
        <v>0</v>
      </c>
      <c r="R31" s="133">
        <v>0</v>
      </c>
      <c r="S31" s="133">
        <v>0</v>
      </c>
      <c r="T31" s="133">
        <v>0</v>
      </c>
      <c r="U31" s="133">
        <v>0</v>
      </c>
      <c r="V31" s="133">
        <v>0</v>
      </c>
      <c r="W31" s="133">
        <v>0</v>
      </c>
      <c r="X31" s="133">
        <v>0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4">
        <v>0</v>
      </c>
      <c r="AE31" s="134">
        <v>0</v>
      </c>
      <c r="AF31" s="134">
        <v>0</v>
      </c>
      <c r="AG31" s="134">
        <v>0</v>
      </c>
      <c r="AH31" s="134">
        <v>0</v>
      </c>
      <c r="AI31" s="134">
        <v>0</v>
      </c>
      <c r="AJ31" s="133">
        <v>0</v>
      </c>
      <c r="AK31" s="133">
        <v>0</v>
      </c>
      <c r="AL31" s="133"/>
      <c r="AM31" s="133"/>
      <c r="AN31" s="133"/>
      <c r="AO31" s="135">
        <f t="shared" si="1"/>
        <v>9</v>
      </c>
      <c r="AP31" s="136">
        <f t="shared" si="2"/>
        <v>2727</v>
      </c>
    </row>
    <row r="32" spans="1:42" x14ac:dyDescent="0.25">
      <c r="G32" s="154">
        <v>29</v>
      </c>
      <c r="H32" s="155">
        <v>1525</v>
      </c>
      <c r="I32" s="155" t="s">
        <v>57</v>
      </c>
      <c r="J32" s="155">
        <v>0</v>
      </c>
      <c r="K32" s="155">
        <v>0</v>
      </c>
      <c r="L32" s="155">
        <v>0</v>
      </c>
      <c r="M32" s="155">
        <v>0</v>
      </c>
      <c r="N32" s="155">
        <v>0</v>
      </c>
      <c r="O32" s="155">
        <v>0</v>
      </c>
      <c r="P32" s="155">
        <v>0</v>
      </c>
      <c r="Q32" s="155">
        <v>0</v>
      </c>
      <c r="R32" s="155">
        <v>0</v>
      </c>
      <c r="S32" s="155">
        <v>0</v>
      </c>
      <c r="T32" s="155">
        <v>0</v>
      </c>
      <c r="U32" s="155">
        <v>0</v>
      </c>
      <c r="V32" s="155">
        <v>0</v>
      </c>
      <c r="W32" s="155">
        <v>0</v>
      </c>
      <c r="X32" s="155">
        <v>0</v>
      </c>
      <c r="Y32" s="155">
        <v>0</v>
      </c>
      <c r="Z32" s="155">
        <v>0</v>
      </c>
      <c r="AA32" s="155">
        <v>1</v>
      </c>
      <c r="AB32" s="155">
        <v>0</v>
      </c>
      <c r="AC32" s="155">
        <v>0</v>
      </c>
      <c r="AD32" s="156">
        <v>0</v>
      </c>
      <c r="AE32" s="156">
        <v>0</v>
      </c>
      <c r="AF32" s="156">
        <v>0</v>
      </c>
      <c r="AG32" s="156">
        <v>0</v>
      </c>
      <c r="AH32" s="156">
        <v>0</v>
      </c>
      <c r="AI32" s="156">
        <v>1</v>
      </c>
      <c r="AJ32" s="155">
        <v>0</v>
      </c>
      <c r="AK32" s="155">
        <v>0</v>
      </c>
      <c r="AL32" s="155"/>
      <c r="AM32" s="155"/>
      <c r="AN32" s="155"/>
      <c r="AO32" s="75">
        <f t="shared" si="1"/>
        <v>2</v>
      </c>
      <c r="AP32" s="105">
        <f t="shared" si="2"/>
        <v>3050</v>
      </c>
    </row>
    <row r="33" spans="38:42" x14ac:dyDescent="0.25">
      <c r="AL33" s="146" t="s">
        <v>3</v>
      </c>
      <c r="AM33" s="146"/>
      <c r="AN33" s="146"/>
      <c r="AO33" s="147">
        <f>SUM(AO4:AO30)</f>
        <v>477</v>
      </c>
      <c r="AP33" s="146">
        <f>SUM(AP4:AP30)</f>
        <v>142614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topLeftCell="F1" workbookViewId="0">
      <selection activeCell="Q4" sqref="Q4"/>
    </sheetView>
  </sheetViews>
  <sheetFormatPr defaultRowHeight="15" x14ac:dyDescent="0.25"/>
  <cols>
    <col min="2" max="2" width="8.85546875" customWidth="1"/>
    <col min="7" max="7" width="5.42578125" customWidth="1"/>
    <col min="8" max="8" width="6.140625" customWidth="1"/>
    <col min="9" max="9" width="23.28515625" customWidth="1"/>
    <col min="10" max="10" width="3.7109375" customWidth="1"/>
    <col min="11" max="12" width="3.85546875" customWidth="1"/>
    <col min="13" max="13" width="3.42578125" customWidth="1"/>
    <col min="14" max="14" width="4" customWidth="1"/>
    <col min="15" max="15" width="3.85546875" customWidth="1"/>
    <col min="16" max="16" width="3.7109375" customWidth="1"/>
    <col min="17" max="18" width="4" customWidth="1"/>
    <col min="19" max="19" width="3.85546875" customWidth="1"/>
    <col min="20" max="21" width="3.7109375" customWidth="1"/>
    <col min="22" max="22" width="3.85546875" customWidth="1"/>
    <col min="23" max="24" width="3.7109375" customWidth="1"/>
    <col min="25" max="25" width="3.85546875" customWidth="1"/>
    <col min="26" max="26" width="4.140625" customWidth="1"/>
    <col min="27" max="28" width="3.7109375" customWidth="1"/>
    <col min="29" max="29" width="3.85546875" customWidth="1"/>
    <col min="30" max="31" width="3.7109375" customWidth="1"/>
    <col min="32" max="33" width="3.5703125" customWidth="1"/>
    <col min="34" max="34" width="3.7109375" customWidth="1"/>
    <col min="35" max="36" width="3.42578125" customWidth="1"/>
    <col min="37" max="37" width="3.7109375" customWidth="1"/>
    <col min="38" max="38" width="3.5703125" customWidth="1"/>
    <col min="39" max="39" width="3.7109375" customWidth="1"/>
    <col min="40" max="40" width="3.28515625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58</v>
      </c>
      <c r="M2" s="67"/>
      <c r="N2" s="67"/>
      <c r="O2" s="67"/>
      <c r="P2" s="67"/>
      <c r="Q2" s="67"/>
      <c r="R2" s="67"/>
      <c r="S2" s="67"/>
      <c r="T2" s="67"/>
      <c r="U2" s="67"/>
      <c r="W2" s="91"/>
      <c r="X2" s="90"/>
      <c r="Y2" s="89"/>
      <c r="Z2" s="138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/>
      <c r="C3" s="1"/>
      <c r="D3" s="1">
        <v>300</v>
      </c>
      <c r="E3" s="1">
        <f>C3*D3</f>
        <v>0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/>
      <c r="C4" s="1"/>
      <c r="D4" s="1">
        <v>300</v>
      </c>
      <c r="E4" s="1">
        <f t="shared" ref="E4:E30" si="0">C4*D4</f>
        <v>0</v>
      </c>
      <c r="G4" s="100">
        <v>1</v>
      </c>
      <c r="H4" s="101">
        <v>343</v>
      </c>
      <c r="I4" s="101" t="s">
        <v>4</v>
      </c>
      <c r="J4" s="102">
        <v>3</v>
      </c>
      <c r="K4" s="102">
        <v>4</v>
      </c>
      <c r="L4" s="102">
        <v>3</v>
      </c>
      <c r="M4" s="101">
        <v>3</v>
      </c>
      <c r="N4" s="101">
        <v>6</v>
      </c>
      <c r="O4" s="101">
        <v>1</v>
      </c>
      <c r="P4" s="101">
        <v>3</v>
      </c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3"/>
      <c r="AI4" s="101"/>
      <c r="AJ4" s="101"/>
      <c r="AK4" s="101"/>
      <c r="AL4" s="101"/>
      <c r="AM4" s="101"/>
      <c r="AN4" s="101"/>
      <c r="AO4" s="104"/>
      <c r="AP4" s="101"/>
    </row>
    <row r="5" spans="1:42" x14ac:dyDescent="0.25">
      <c r="A5">
        <v>3</v>
      </c>
      <c r="B5" s="87"/>
      <c r="C5" s="1"/>
      <c r="D5" s="1">
        <v>300</v>
      </c>
      <c r="E5" s="1">
        <f t="shared" si="0"/>
        <v>0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3"/>
      <c r="AI5" s="101"/>
      <c r="AJ5" s="101"/>
      <c r="AK5" s="101"/>
      <c r="AL5" s="101"/>
      <c r="AM5" s="101"/>
      <c r="AN5" s="101"/>
      <c r="AO5" s="104"/>
      <c r="AP5" s="101"/>
    </row>
    <row r="6" spans="1:42" x14ac:dyDescent="0.25">
      <c r="A6">
        <v>4</v>
      </c>
      <c r="B6" s="87"/>
      <c r="C6" s="1"/>
      <c r="D6" s="1">
        <v>300</v>
      </c>
      <c r="E6" s="1">
        <f t="shared" si="0"/>
        <v>0</v>
      </c>
      <c r="G6" s="106">
        <v>3</v>
      </c>
      <c r="H6" s="107">
        <v>386</v>
      </c>
      <c r="I6" s="107" t="s">
        <v>45</v>
      </c>
      <c r="J6" s="107">
        <v>1</v>
      </c>
      <c r="K6" s="107">
        <v>4</v>
      </c>
      <c r="L6" s="107">
        <v>1</v>
      </c>
      <c r="M6" s="107">
        <v>1</v>
      </c>
      <c r="N6" s="107">
        <v>0</v>
      </c>
      <c r="O6" s="107">
        <v>2</v>
      </c>
      <c r="P6" s="107">
        <v>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8"/>
      <c r="AE6" s="108"/>
      <c r="AF6" s="108"/>
      <c r="AG6" s="108"/>
      <c r="AH6" s="108"/>
      <c r="AI6" s="108"/>
      <c r="AJ6" s="107"/>
      <c r="AK6" s="107"/>
      <c r="AL6" s="107"/>
      <c r="AM6" s="107"/>
      <c r="AN6" s="109"/>
      <c r="AO6" s="110"/>
      <c r="AP6" s="109"/>
    </row>
    <row r="7" spans="1:42" x14ac:dyDescent="0.25">
      <c r="A7">
        <v>5</v>
      </c>
      <c r="B7" s="87"/>
      <c r="C7" s="1"/>
      <c r="D7" s="1">
        <v>300</v>
      </c>
      <c r="E7" s="1">
        <f t="shared" si="0"/>
        <v>0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8"/>
      <c r="AE7" s="108"/>
      <c r="AF7" s="108"/>
      <c r="AG7" s="108"/>
      <c r="AH7" s="108"/>
      <c r="AI7" s="108"/>
      <c r="AJ7" s="107"/>
      <c r="AK7" s="107"/>
      <c r="AL7" s="107"/>
      <c r="AM7" s="107"/>
      <c r="AN7" s="109"/>
      <c r="AO7" s="110"/>
      <c r="AP7" s="109"/>
    </row>
    <row r="8" spans="1:42" x14ac:dyDescent="0.25">
      <c r="A8">
        <v>6</v>
      </c>
      <c r="B8" s="87"/>
      <c r="C8" s="1"/>
      <c r="D8" s="1">
        <v>300</v>
      </c>
      <c r="E8" s="1">
        <f t="shared" si="0"/>
        <v>0</v>
      </c>
      <c r="G8" s="157">
        <v>5</v>
      </c>
      <c r="H8" s="154">
        <v>303</v>
      </c>
      <c r="I8" s="155" t="s">
        <v>54</v>
      </c>
      <c r="J8" s="155">
        <v>0</v>
      </c>
      <c r="K8" s="155">
        <v>0</v>
      </c>
      <c r="L8" s="155">
        <v>0</v>
      </c>
      <c r="M8" s="155">
        <v>0</v>
      </c>
      <c r="N8" s="155">
        <v>1</v>
      </c>
      <c r="O8" s="155">
        <v>2</v>
      </c>
      <c r="P8" s="155">
        <v>4</v>
      </c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6"/>
      <c r="AE8" s="156"/>
      <c r="AF8" s="156"/>
      <c r="AG8" s="156"/>
      <c r="AH8" s="156"/>
      <c r="AI8" s="156"/>
      <c r="AJ8" s="155"/>
      <c r="AK8" s="155"/>
      <c r="AL8" s="155"/>
      <c r="AM8" s="155"/>
      <c r="AN8" s="105"/>
      <c r="AO8" s="75"/>
      <c r="AP8" s="105"/>
    </row>
    <row r="9" spans="1:42" x14ac:dyDescent="0.25">
      <c r="A9">
        <v>7</v>
      </c>
      <c r="B9" s="87"/>
      <c r="C9" s="1"/>
      <c r="D9" s="1">
        <v>300</v>
      </c>
      <c r="E9" s="1">
        <f t="shared" si="0"/>
        <v>0</v>
      </c>
      <c r="G9" s="94">
        <v>6</v>
      </c>
      <c r="H9" s="37">
        <v>324</v>
      </c>
      <c r="I9" s="37" t="s">
        <v>54</v>
      </c>
      <c r="J9" s="37">
        <v>8</v>
      </c>
      <c r="K9" s="37">
        <v>3</v>
      </c>
      <c r="L9" s="37">
        <v>3</v>
      </c>
      <c r="M9" s="37">
        <v>5</v>
      </c>
      <c r="N9" s="37">
        <v>3</v>
      </c>
      <c r="O9" s="37">
        <v>0</v>
      </c>
      <c r="P9" s="37">
        <v>0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45"/>
      <c r="AE9" s="45"/>
      <c r="AF9" s="45"/>
      <c r="AG9" s="45"/>
      <c r="AH9" s="45"/>
      <c r="AI9" s="45"/>
      <c r="AJ9" s="37"/>
      <c r="AK9" s="37"/>
      <c r="AL9" s="37"/>
      <c r="AM9" s="37"/>
      <c r="AN9" s="95"/>
      <c r="AO9" s="96"/>
      <c r="AP9" s="105"/>
    </row>
    <row r="10" spans="1:42" x14ac:dyDescent="0.25">
      <c r="A10">
        <v>8</v>
      </c>
      <c r="B10" s="87"/>
      <c r="C10" s="1"/>
      <c r="D10" s="1">
        <v>300</v>
      </c>
      <c r="E10" s="1">
        <f t="shared" si="0"/>
        <v>0</v>
      </c>
      <c r="G10" s="112">
        <v>7</v>
      </c>
      <c r="H10" s="113">
        <v>317</v>
      </c>
      <c r="I10" s="114" t="s">
        <v>7</v>
      </c>
      <c r="J10" s="114">
        <v>3</v>
      </c>
      <c r="K10" s="114">
        <v>2</v>
      </c>
      <c r="L10" s="114">
        <v>1</v>
      </c>
      <c r="M10" s="114">
        <v>0</v>
      </c>
      <c r="N10" s="114">
        <v>3</v>
      </c>
      <c r="O10" s="114">
        <v>1</v>
      </c>
      <c r="P10" s="114">
        <v>2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5"/>
      <c r="AE10" s="115"/>
      <c r="AF10" s="115"/>
      <c r="AG10" s="115"/>
      <c r="AH10" s="115"/>
      <c r="AI10" s="115"/>
      <c r="AJ10" s="114"/>
      <c r="AK10" s="114"/>
      <c r="AL10" s="114"/>
      <c r="AM10" s="114"/>
      <c r="AN10" s="116"/>
      <c r="AO10" s="117"/>
      <c r="AP10" s="116"/>
    </row>
    <row r="11" spans="1:42" x14ac:dyDescent="0.25">
      <c r="A11">
        <v>9</v>
      </c>
      <c r="B11" s="87"/>
      <c r="C11" s="1"/>
      <c r="D11" s="1">
        <v>300</v>
      </c>
      <c r="E11" s="1">
        <f t="shared" si="0"/>
        <v>0</v>
      </c>
      <c r="G11" s="118">
        <v>8</v>
      </c>
      <c r="H11" s="112">
        <v>342</v>
      </c>
      <c r="I11" s="114" t="s">
        <v>7</v>
      </c>
      <c r="J11" s="114">
        <v>0</v>
      </c>
      <c r="K11" s="114">
        <v>0</v>
      </c>
      <c r="L11" s="114">
        <v>1</v>
      </c>
      <c r="M11" s="114">
        <v>1</v>
      </c>
      <c r="N11" s="114">
        <v>0</v>
      </c>
      <c r="O11" s="114">
        <v>0</v>
      </c>
      <c r="P11" s="114">
        <v>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5"/>
      <c r="AE11" s="115"/>
      <c r="AF11" s="115"/>
      <c r="AG11" s="115"/>
      <c r="AH11" s="115"/>
      <c r="AI11" s="115"/>
      <c r="AJ11" s="114"/>
      <c r="AK11" s="114"/>
      <c r="AL11" s="114"/>
      <c r="AM11" s="114"/>
      <c r="AN11" s="116"/>
      <c r="AO11" s="117"/>
      <c r="AP11" s="116"/>
    </row>
    <row r="12" spans="1:42" x14ac:dyDescent="0.25">
      <c r="A12">
        <v>10</v>
      </c>
      <c r="B12" s="87"/>
      <c r="C12" s="1"/>
      <c r="D12" s="1">
        <v>300</v>
      </c>
      <c r="E12" s="1">
        <f t="shared" si="0"/>
        <v>0</v>
      </c>
      <c r="G12" s="125">
        <v>9</v>
      </c>
      <c r="H12" s="127">
        <v>139</v>
      </c>
      <c r="I12" s="128" t="s">
        <v>32</v>
      </c>
      <c r="J12" s="128">
        <v>2</v>
      </c>
      <c r="K12" s="128">
        <v>0</v>
      </c>
      <c r="L12" s="128">
        <v>2</v>
      </c>
      <c r="M12" s="128">
        <v>1</v>
      </c>
      <c r="N12" s="128">
        <v>3</v>
      </c>
      <c r="O12" s="128">
        <v>0</v>
      </c>
      <c r="P12" s="128">
        <v>3</v>
      </c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9"/>
      <c r="AE12" s="129"/>
      <c r="AF12" s="129"/>
      <c r="AG12" s="129"/>
      <c r="AH12" s="129"/>
      <c r="AI12" s="129"/>
      <c r="AJ12" s="128"/>
      <c r="AK12" s="128"/>
      <c r="AL12" s="128"/>
      <c r="AM12" s="128"/>
      <c r="AN12" s="128"/>
      <c r="AO12" s="130"/>
      <c r="AP12" s="131"/>
    </row>
    <row r="13" spans="1:42" x14ac:dyDescent="0.25">
      <c r="A13">
        <v>11</v>
      </c>
      <c r="B13" s="87"/>
      <c r="C13" s="1"/>
      <c r="D13" s="1">
        <v>300</v>
      </c>
      <c r="E13" s="1">
        <f t="shared" si="0"/>
        <v>0</v>
      </c>
      <c r="G13" s="126">
        <v>10</v>
      </c>
      <c r="H13" s="126">
        <v>164</v>
      </c>
      <c r="I13" s="128" t="s">
        <v>32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0</v>
      </c>
      <c r="P13" s="128">
        <v>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9"/>
      <c r="AE13" s="129"/>
      <c r="AF13" s="129"/>
      <c r="AG13" s="129"/>
      <c r="AH13" s="129"/>
      <c r="AI13" s="129"/>
      <c r="AJ13" s="128"/>
      <c r="AK13" s="128"/>
      <c r="AL13" s="128"/>
      <c r="AM13" s="128"/>
      <c r="AN13" s="128"/>
      <c r="AO13" s="130"/>
      <c r="AP13" s="131"/>
    </row>
    <row r="14" spans="1:42" x14ac:dyDescent="0.25">
      <c r="A14">
        <v>12</v>
      </c>
      <c r="B14" s="87"/>
      <c r="C14" s="1"/>
      <c r="D14" s="1">
        <v>300</v>
      </c>
      <c r="E14" s="1">
        <f t="shared" si="0"/>
        <v>0</v>
      </c>
      <c r="G14" s="94">
        <v>11</v>
      </c>
      <c r="H14" s="97">
        <v>173</v>
      </c>
      <c r="I14" s="37" t="s">
        <v>9</v>
      </c>
      <c r="J14" s="37">
        <v>0</v>
      </c>
      <c r="K14" s="37">
        <v>0</v>
      </c>
      <c r="L14" s="37">
        <v>1</v>
      </c>
      <c r="M14" s="37">
        <v>0</v>
      </c>
      <c r="N14" s="37">
        <v>0</v>
      </c>
      <c r="O14" s="37">
        <v>0</v>
      </c>
      <c r="P14" s="37">
        <v>1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45"/>
      <c r="AE14" s="45"/>
      <c r="AF14" s="45"/>
      <c r="AG14" s="45"/>
      <c r="AH14" s="45"/>
      <c r="AI14" s="45"/>
      <c r="AJ14" s="37"/>
      <c r="AK14" s="37"/>
      <c r="AL14" s="37"/>
      <c r="AM14" s="37"/>
      <c r="AN14" s="37"/>
      <c r="AO14" s="96"/>
      <c r="AP14" s="105"/>
    </row>
    <row r="15" spans="1:42" x14ac:dyDescent="0.25">
      <c r="A15">
        <v>13</v>
      </c>
      <c r="B15" s="87"/>
      <c r="C15" s="1"/>
      <c r="D15" s="1">
        <v>300</v>
      </c>
      <c r="E15" s="1">
        <f t="shared" si="0"/>
        <v>0</v>
      </c>
      <c r="G15" s="148">
        <v>12</v>
      </c>
      <c r="H15" s="149">
        <v>319</v>
      </c>
      <c r="I15" s="150" t="s">
        <v>10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1"/>
      <c r="AE15" s="151"/>
      <c r="AF15" s="151"/>
      <c r="AG15" s="151"/>
      <c r="AH15" s="151"/>
      <c r="AI15" s="151"/>
      <c r="AJ15" s="150"/>
      <c r="AK15" s="150"/>
      <c r="AL15" s="150"/>
      <c r="AM15" s="150"/>
      <c r="AN15" s="150"/>
      <c r="AO15" s="152"/>
      <c r="AP15" s="153"/>
    </row>
    <row r="16" spans="1:42" x14ac:dyDescent="0.25">
      <c r="A16">
        <v>14</v>
      </c>
      <c r="B16" s="87"/>
      <c r="C16" s="1"/>
      <c r="D16" s="1">
        <v>300</v>
      </c>
      <c r="E16" s="1">
        <f t="shared" si="0"/>
        <v>0</v>
      </c>
      <c r="G16" s="148">
        <v>13</v>
      </c>
      <c r="H16" s="150">
        <v>248</v>
      </c>
      <c r="I16" s="150" t="s">
        <v>10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2"/>
      <c r="AP16" s="153"/>
    </row>
    <row r="17" spans="1:42" x14ac:dyDescent="0.25">
      <c r="A17">
        <v>15</v>
      </c>
      <c r="B17" s="87"/>
      <c r="C17" s="1"/>
      <c r="D17" s="1">
        <v>300</v>
      </c>
      <c r="E17" s="1">
        <f t="shared" si="0"/>
        <v>0</v>
      </c>
      <c r="G17" s="132">
        <v>14</v>
      </c>
      <c r="H17" s="133">
        <v>300</v>
      </c>
      <c r="I17" s="133" t="s">
        <v>11</v>
      </c>
      <c r="J17" s="133">
        <v>0</v>
      </c>
      <c r="K17" s="133">
        <v>0</v>
      </c>
      <c r="L17" s="133">
        <v>0</v>
      </c>
      <c r="M17" s="133">
        <v>0</v>
      </c>
      <c r="N17" s="133">
        <v>0</v>
      </c>
      <c r="O17" s="133">
        <v>0</v>
      </c>
      <c r="P17" s="133">
        <v>0</v>
      </c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5"/>
      <c r="AP17" s="136"/>
    </row>
    <row r="18" spans="1:42" x14ac:dyDescent="0.25">
      <c r="A18">
        <v>16</v>
      </c>
      <c r="B18" s="87"/>
      <c r="C18" s="1"/>
      <c r="D18" s="1">
        <v>300</v>
      </c>
      <c r="E18" s="1">
        <f t="shared" si="0"/>
        <v>0</v>
      </c>
      <c r="G18" s="137">
        <v>15</v>
      </c>
      <c r="H18" s="133">
        <v>252</v>
      </c>
      <c r="I18" s="133" t="s">
        <v>11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5"/>
      <c r="AP18" s="136"/>
    </row>
    <row r="19" spans="1:42" x14ac:dyDescent="0.25">
      <c r="A19">
        <v>17</v>
      </c>
      <c r="B19" s="87"/>
      <c r="C19" s="1"/>
      <c r="D19" s="1">
        <v>300</v>
      </c>
      <c r="E19" s="1">
        <f t="shared" si="0"/>
        <v>0</v>
      </c>
      <c r="G19" s="118">
        <v>16</v>
      </c>
      <c r="H19" s="114">
        <v>1735</v>
      </c>
      <c r="I19" s="114" t="s">
        <v>12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7"/>
      <c r="AP19" s="116"/>
    </row>
    <row r="20" spans="1:42" x14ac:dyDescent="0.25">
      <c r="A20">
        <v>18</v>
      </c>
      <c r="B20" s="87"/>
      <c r="C20" s="1"/>
      <c r="D20" s="1">
        <v>300</v>
      </c>
      <c r="E20" s="1">
        <f t="shared" si="0"/>
        <v>0</v>
      </c>
      <c r="G20" s="118">
        <v>17</v>
      </c>
      <c r="H20" s="114">
        <v>1828</v>
      </c>
      <c r="I20" s="114" t="s">
        <v>12</v>
      </c>
      <c r="J20" s="114">
        <v>0</v>
      </c>
      <c r="K20" s="114">
        <v>0</v>
      </c>
      <c r="L20" s="114">
        <v>1</v>
      </c>
      <c r="M20" s="114">
        <v>0</v>
      </c>
      <c r="N20" s="114">
        <v>0</v>
      </c>
      <c r="O20" s="114">
        <v>0</v>
      </c>
      <c r="P20" s="114">
        <v>0</v>
      </c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7"/>
      <c r="AP20" s="116"/>
    </row>
    <row r="21" spans="1:42" x14ac:dyDescent="0.25">
      <c r="A21">
        <v>19</v>
      </c>
      <c r="B21" s="87"/>
      <c r="C21" s="1"/>
      <c r="D21" s="1">
        <v>300</v>
      </c>
      <c r="E21" s="1">
        <f t="shared" si="0"/>
        <v>0</v>
      </c>
      <c r="G21" s="94">
        <v>18</v>
      </c>
      <c r="H21" s="97">
        <v>331</v>
      </c>
      <c r="I21" s="37" t="s">
        <v>34</v>
      </c>
      <c r="J21" s="37">
        <v>0</v>
      </c>
      <c r="K21" s="37">
        <v>0</v>
      </c>
      <c r="L21" s="37">
        <v>2</v>
      </c>
      <c r="M21" s="37">
        <v>1</v>
      </c>
      <c r="N21" s="37">
        <v>0</v>
      </c>
      <c r="O21" s="37">
        <v>1</v>
      </c>
      <c r="P21" s="37">
        <v>2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45"/>
      <c r="AJ21" s="37"/>
      <c r="AK21" s="37"/>
      <c r="AL21" s="37"/>
      <c r="AM21" s="37"/>
      <c r="AN21" s="37"/>
      <c r="AO21" s="96"/>
      <c r="AP21" s="105"/>
    </row>
    <row r="22" spans="1:42" x14ac:dyDescent="0.25">
      <c r="A22">
        <v>20</v>
      </c>
      <c r="B22" s="87"/>
      <c r="C22" s="1"/>
      <c r="D22" s="1">
        <v>300</v>
      </c>
      <c r="E22" s="1">
        <f t="shared" si="0"/>
        <v>0</v>
      </c>
      <c r="G22" s="44">
        <v>19</v>
      </c>
      <c r="H22" s="37">
        <v>102</v>
      </c>
      <c r="I22" s="37" t="s">
        <v>14</v>
      </c>
      <c r="J22" s="37">
        <v>0</v>
      </c>
      <c r="K22" s="37">
        <v>1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45"/>
      <c r="AE22" s="45"/>
      <c r="AF22" s="37"/>
      <c r="AG22" s="37"/>
      <c r="AH22" s="37"/>
      <c r="AI22" s="37"/>
      <c r="AJ22" s="37"/>
      <c r="AK22" s="37"/>
      <c r="AL22" s="37"/>
      <c r="AM22" s="37"/>
      <c r="AN22" s="37"/>
      <c r="AO22" s="96"/>
      <c r="AP22" s="105"/>
    </row>
    <row r="23" spans="1:42" x14ac:dyDescent="0.25">
      <c r="A23">
        <v>21</v>
      </c>
      <c r="B23" s="87"/>
      <c r="C23" s="1"/>
      <c r="D23" s="1">
        <v>300</v>
      </c>
      <c r="E23" s="1">
        <f t="shared" si="0"/>
        <v>0</v>
      </c>
      <c r="G23" s="119">
        <v>20</v>
      </c>
      <c r="H23" s="121">
        <v>289</v>
      </c>
      <c r="I23" s="121" t="s">
        <v>15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2"/>
      <c r="AE23" s="122"/>
      <c r="AF23" s="122"/>
      <c r="AG23" s="122"/>
      <c r="AH23" s="122"/>
      <c r="AI23" s="122"/>
      <c r="AJ23" s="121"/>
      <c r="AK23" s="121"/>
      <c r="AL23" s="121"/>
      <c r="AM23" s="121"/>
      <c r="AN23" s="121"/>
      <c r="AO23" s="123"/>
      <c r="AP23" s="124"/>
    </row>
    <row r="24" spans="1:42" x14ac:dyDescent="0.25">
      <c r="A24">
        <v>22</v>
      </c>
      <c r="B24" s="87"/>
      <c r="C24" s="1"/>
      <c r="D24" s="1">
        <v>300</v>
      </c>
      <c r="E24" s="1">
        <f t="shared" si="0"/>
        <v>0</v>
      </c>
      <c r="G24" s="119">
        <v>21</v>
      </c>
      <c r="H24" s="121">
        <v>269</v>
      </c>
      <c r="I24" s="121" t="s">
        <v>15</v>
      </c>
      <c r="J24" s="121">
        <v>0</v>
      </c>
      <c r="K24" s="121">
        <v>0</v>
      </c>
      <c r="L24" s="121">
        <v>0</v>
      </c>
      <c r="M24" s="121">
        <v>2</v>
      </c>
      <c r="N24" s="121">
        <v>2</v>
      </c>
      <c r="O24" s="121">
        <v>2</v>
      </c>
      <c r="P24" s="121">
        <v>1</v>
      </c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2"/>
      <c r="AE24" s="122"/>
      <c r="AF24" s="122"/>
      <c r="AG24" s="122"/>
      <c r="AH24" s="122"/>
      <c r="AI24" s="122"/>
      <c r="AJ24" s="121"/>
      <c r="AK24" s="121"/>
      <c r="AL24" s="121"/>
      <c r="AM24" s="121"/>
      <c r="AN24" s="121"/>
      <c r="AO24" s="123"/>
      <c r="AP24" s="124"/>
    </row>
    <row r="25" spans="1:42" x14ac:dyDescent="0.25">
      <c r="A25">
        <v>23</v>
      </c>
      <c r="B25" s="87"/>
      <c r="C25" s="1"/>
      <c r="D25" s="1">
        <v>300</v>
      </c>
      <c r="E25" s="1">
        <f t="shared" si="0"/>
        <v>0</v>
      </c>
      <c r="G25" s="120">
        <v>22</v>
      </c>
      <c r="H25" s="120">
        <v>271</v>
      </c>
      <c r="I25" s="121" t="s">
        <v>15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2"/>
      <c r="AE25" s="122"/>
      <c r="AF25" s="122"/>
      <c r="AG25" s="122"/>
      <c r="AH25" s="122"/>
      <c r="AI25" s="122"/>
      <c r="AJ25" s="121"/>
      <c r="AK25" s="121"/>
      <c r="AL25" s="121"/>
      <c r="AM25" s="121"/>
      <c r="AN25" s="121"/>
      <c r="AO25" s="123"/>
      <c r="AP25" s="124"/>
    </row>
    <row r="26" spans="1:42" x14ac:dyDescent="0.25">
      <c r="A26">
        <v>24</v>
      </c>
      <c r="B26" s="87"/>
      <c r="C26" s="1"/>
      <c r="D26" s="1">
        <v>300</v>
      </c>
      <c r="E26" s="1">
        <f t="shared" si="0"/>
        <v>0</v>
      </c>
      <c r="G26" s="125">
        <v>23</v>
      </c>
      <c r="H26" s="128">
        <v>400</v>
      </c>
      <c r="I26" s="128" t="s">
        <v>16</v>
      </c>
      <c r="J26" s="128">
        <v>0</v>
      </c>
      <c r="K26" s="128">
        <v>0</v>
      </c>
      <c r="L26" s="128">
        <v>0</v>
      </c>
      <c r="M26" s="128">
        <v>0</v>
      </c>
      <c r="N26" s="128">
        <v>0</v>
      </c>
      <c r="O26" s="128">
        <v>0</v>
      </c>
      <c r="P26" s="128">
        <v>0</v>
      </c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9"/>
      <c r="AE26" s="129"/>
      <c r="AF26" s="129"/>
      <c r="AG26" s="129"/>
      <c r="AH26" s="129"/>
      <c r="AI26" s="129"/>
      <c r="AJ26" s="128"/>
      <c r="AK26" s="128"/>
      <c r="AL26" s="128"/>
      <c r="AM26" s="128"/>
      <c r="AN26" s="128"/>
      <c r="AO26" s="130"/>
      <c r="AP26" s="131"/>
    </row>
    <row r="27" spans="1:42" x14ac:dyDescent="0.25">
      <c r="A27">
        <v>25</v>
      </c>
      <c r="B27" s="87"/>
      <c r="C27" s="1"/>
      <c r="D27" s="1">
        <v>300</v>
      </c>
      <c r="E27" s="1">
        <f t="shared" si="0"/>
        <v>0</v>
      </c>
      <c r="G27" s="125">
        <v>24</v>
      </c>
      <c r="H27" s="126">
        <v>568</v>
      </c>
      <c r="I27" s="128" t="s">
        <v>16</v>
      </c>
      <c r="J27" s="128">
        <v>2</v>
      </c>
      <c r="K27" s="128">
        <v>2</v>
      </c>
      <c r="L27" s="128">
        <v>0</v>
      </c>
      <c r="M27" s="128">
        <v>1</v>
      </c>
      <c r="N27" s="128">
        <v>1</v>
      </c>
      <c r="O27" s="128">
        <v>1</v>
      </c>
      <c r="P27" s="128">
        <v>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9"/>
      <c r="AE27" s="129"/>
      <c r="AF27" s="129"/>
      <c r="AG27" s="129"/>
      <c r="AH27" s="129"/>
      <c r="AI27" s="129"/>
      <c r="AJ27" s="128"/>
      <c r="AK27" s="128"/>
      <c r="AL27" s="128"/>
      <c r="AM27" s="128"/>
      <c r="AN27" s="128"/>
      <c r="AO27" s="130"/>
      <c r="AP27" s="131"/>
    </row>
    <row r="28" spans="1:42" x14ac:dyDescent="0.25">
      <c r="A28">
        <v>26</v>
      </c>
      <c r="B28" s="87"/>
      <c r="C28" s="1"/>
      <c r="D28" s="1">
        <v>300</v>
      </c>
      <c r="E28" s="1">
        <f t="shared" si="0"/>
        <v>0</v>
      </c>
      <c r="G28" s="144">
        <v>25</v>
      </c>
      <c r="H28" s="139">
        <v>600</v>
      </c>
      <c r="I28" s="140" t="s">
        <v>29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1"/>
      <c r="AE28" s="141"/>
      <c r="AF28" s="141"/>
      <c r="AG28" s="141"/>
      <c r="AH28" s="141"/>
      <c r="AI28" s="141"/>
      <c r="AJ28" s="140"/>
      <c r="AK28" s="140"/>
      <c r="AL28" s="140"/>
      <c r="AM28" s="140"/>
      <c r="AN28" s="140"/>
      <c r="AO28" s="142"/>
      <c r="AP28" s="143"/>
    </row>
    <row r="29" spans="1:42" x14ac:dyDescent="0.25">
      <c r="A29">
        <v>27</v>
      </c>
      <c r="B29" s="87"/>
      <c r="C29" s="1"/>
      <c r="D29" s="1">
        <v>300</v>
      </c>
      <c r="E29" s="1">
        <f t="shared" si="0"/>
        <v>0</v>
      </c>
      <c r="G29" s="145">
        <v>26</v>
      </c>
      <c r="H29" s="140">
        <v>815</v>
      </c>
      <c r="I29" s="140" t="s">
        <v>29</v>
      </c>
      <c r="J29" s="140">
        <v>0</v>
      </c>
      <c r="K29" s="140">
        <v>2</v>
      </c>
      <c r="L29" s="140">
        <v>0</v>
      </c>
      <c r="M29" s="140">
        <v>0</v>
      </c>
      <c r="N29" s="140">
        <v>0</v>
      </c>
      <c r="O29" s="140">
        <v>0</v>
      </c>
      <c r="P29" s="140">
        <v>0</v>
      </c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2"/>
      <c r="AP29" s="143"/>
    </row>
    <row r="30" spans="1:42" x14ac:dyDescent="0.25">
      <c r="A30">
        <v>28</v>
      </c>
      <c r="B30" s="87"/>
      <c r="C30" s="1"/>
      <c r="D30" s="1">
        <v>300</v>
      </c>
      <c r="E30" s="1">
        <f t="shared" si="0"/>
        <v>0</v>
      </c>
      <c r="G30" s="94">
        <v>27</v>
      </c>
      <c r="H30" s="37">
        <v>182</v>
      </c>
      <c r="I30" s="37" t="s">
        <v>31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5"/>
      <c r="AH30" s="37"/>
      <c r="AI30" s="37"/>
      <c r="AJ30" s="37"/>
      <c r="AK30" s="37"/>
      <c r="AL30" s="37"/>
      <c r="AM30" s="37"/>
      <c r="AN30" s="37"/>
      <c r="AO30" s="96"/>
      <c r="AP30" s="105"/>
    </row>
    <row r="31" spans="1:42" x14ac:dyDescent="0.25">
      <c r="C31" s="2" t="s">
        <v>3</v>
      </c>
      <c r="D31" s="2">
        <f>SUM(C3:C31)</f>
        <v>0</v>
      </c>
      <c r="E31" s="2">
        <f>SUM(E3:E30)</f>
        <v>0</v>
      </c>
      <c r="G31" s="137">
        <v>28</v>
      </c>
      <c r="H31" s="133">
        <v>268</v>
      </c>
      <c r="I31" s="133" t="s">
        <v>30</v>
      </c>
      <c r="J31" s="133">
        <v>3</v>
      </c>
      <c r="K31" s="133">
        <v>1</v>
      </c>
      <c r="L31" s="133">
        <v>3</v>
      </c>
      <c r="M31" s="133">
        <v>3</v>
      </c>
      <c r="N31" s="133">
        <v>3</v>
      </c>
      <c r="O31" s="133">
        <v>2</v>
      </c>
      <c r="P31" s="133">
        <v>4</v>
      </c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4"/>
      <c r="AE31" s="134"/>
      <c r="AF31" s="134"/>
      <c r="AG31" s="134"/>
      <c r="AH31" s="134"/>
      <c r="AI31" s="134"/>
      <c r="AJ31" s="133"/>
      <c r="AK31" s="133"/>
      <c r="AL31" s="133"/>
      <c r="AM31" s="133"/>
      <c r="AN31" s="133"/>
      <c r="AO31" s="135"/>
      <c r="AP31" s="136"/>
    </row>
    <row r="32" spans="1:42" x14ac:dyDescent="0.25">
      <c r="G32" s="132">
        <v>29</v>
      </c>
      <c r="H32" s="133">
        <v>303</v>
      </c>
      <c r="I32" s="133" t="s">
        <v>30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0</v>
      </c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4"/>
      <c r="AE32" s="134"/>
      <c r="AF32" s="134"/>
      <c r="AG32" s="134"/>
      <c r="AH32" s="134"/>
      <c r="AI32" s="134"/>
      <c r="AJ32" s="133"/>
      <c r="AK32" s="133"/>
      <c r="AL32" s="133"/>
      <c r="AM32" s="133"/>
      <c r="AN32" s="133"/>
      <c r="AO32" s="135"/>
      <c r="AP32" s="136"/>
    </row>
    <row r="33" spans="7:42" x14ac:dyDescent="0.25">
      <c r="G33" s="154">
        <v>30</v>
      </c>
      <c r="H33" s="155">
        <v>1525</v>
      </c>
      <c r="I33" s="155" t="s">
        <v>57</v>
      </c>
      <c r="J33" s="155">
        <v>0</v>
      </c>
      <c r="K33" s="155">
        <v>0</v>
      </c>
      <c r="L33" s="155">
        <v>0</v>
      </c>
      <c r="M33" s="155">
        <v>0</v>
      </c>
      <c r="N33" s="155">
        <v>0</v>
      </c>
      <c r="O33" s="155">
        <v>0</v>
      </c>
      <c r="P33" s="155">
        <v>0</v>
      </c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6"/>
      <c r="AE33" s="156"/>
      <c r="AF33" s="156"/>
      <c r="AG33" s="156"/>
      <c r="AH33" s="156"/>
      <c r="AI33" s="156"/>
      <c r="AJ33" s="155"/>
      <c r="AK33" s="155"/>
      <c r="AL33" s="155"/>
      <c r="AM33" s="155"/>
      <c r="AN33" s="155"/>
      <c r="AO33" s="75"/>
      <c r="AP33" s="105"/>
    </row>
    <row r="34" spans="7:42" x14ac:dyDescent="0.25">
      <c r="AL34" s="146"/>
      <c r="AM34" s="146"/>
      <c r="AN34" s="146"/>
      <c r="AO34" s="147"/>
      <c r="AP34" s="1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topLeftCell="A16" workbookViewId="0">
      <selection activeCell="N35" sqref="N34:O35"/>
    </sheetView>
  </sheetViews>
  <sheetFormatPr defaultRowHeight="15" x14ac:dyDescent="0.25"/>
  <cols>
    <col min="1" max="1" width="4.85546875" customWidth="1"/>
    <col min="2" max="2" width="10.42578125" bestFit="1" customWidth="1"/>
    <col min="6" max="6" width="4.28515625" customWidth="1"/>
    <col min="7" max="7" width="4.85546875" customWidth="1"/>
    <col min="8" max="8" width="6.42578125" customWidth="1"/>
    <col min="9" max="9" width="23.85546875" customWidth="1"/>
    <col min="10" max="10" width="4.7109375" customWidth="1"/>
    <col min="11" max="11" width="4.28515625" customWidth="1"/>
    <col min="12" max="12" width="4.140625" customWidth="1"/>
    <col min="13" max="13" width="3.85546875" customWidth="1"/>
    <col min="14" max="15" width="3.5703125" customWidth="1"/>
    <col min="16" max="16" width="3.42578125" customWidth="1"/>
    <col min="17" max="17" width="3.7109375" customWidth="1"/>
    <col min="18" max="19" width="4" customWidth="1"/>
    <col min="20" max="21" width="4.140625" customWidth="1"/>
    <col min="22" max="22" width="3.5703125" customWidth="1"/>
    <col min="23" max="23" width="3.85546875" customWidth="1"/>
    <col min="24" max="24" width="4" customWidth="1"/>
    <col min="25" max="25" width="3.7109375" customWidth="1"/>
    <col min="26" max="26" width="3.85546875" customWidth="1"/>
    <col min="27" max="27" width="4.140625" customWidth="1"/>
    <col min="28" max="28" width="4" customWidth="1"/>
    <col min="29" max="29" width="3.5703125" customWidth="1"/>
    <col min="30" max="30" width="3.85546875" customWidth="1"/>
    <col min="31" max="31" width="4.28515625" customWidth="1"/>
    <col min="32" max="32" width="3.85546875" customWidth="1"/>
    <col min="33" max="33" width="4.28515625" customWidth="1"/>
    <col min="34" max="35" width="4.42578125" customWidth="1"/>
    <col min="36" max="36" width="3.85546875" customWidth="1"/>
    <col min="37" max="37" width="4" customWidth="1"/>
    <col min="38" max="39" width="4.140625" customWidth="1"/>
    <col min="40" max="40" width="11.140625" customWidth="1"/>
  </cols>
  <sheetData>
    <row r="1" spans="1:41" ht="24.75" customHeight="1" thickBot="1" x14ac:dyDescent="0.4">
      <c r="A1" s="1"/>
      <c r="B1" s="2" t="s">
        <v>26</v>
      </c>
      <c r="C1" s="2"/>
      <c r="D1" s="2"/>
      <c r="E1" s="1"/>
      <c r="G1" s="38"/>
      <c r="H1" s="39"/>
      <c r="I1" s="39"/>
      <c r="J1" s="40"/>
      <c r="K1" s="41"/>
      <c r="L1" s="41"/>
      <c r="M1" s="41"/>
      <c r="N1" s="41"/>
      <c r="O1" s="41"/>
      <c r="P1" s="63"/>
      <c r="Q1" s="63"/>
      <c r="R1" s="64" t="s">
        <v>20</v>
      </c>
      <c r="S1" s="64"/>
      <c r="T1" s="64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42"/>
    </row>
    <row r="2" spans="1:41" s="52" customFormat="1" ht="25.5" customHeight="1" thickBot="1" x14ac:dyDescent="0.3">
      <c r="A2" s="5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G2" s="53"/>
      <c r="H2" s="54"/>
      <c r="I2" s="54"/>
      <c r="J2" s="55"/>
      <c r="K2" s="56"/>
      <c r="L2" s="57"/>
      <c r="M2" s="59" t="s">
        <v>28</v>
      </c>
      <c r="N2" s="60"/>
      <c r="O2" s="61"/>
      <c r="P2" s="61"/>
      <c r="Q2" s="61"/>
      <c r="R2" s="61"/>
      <c r="S2" s="61"/>
      <c r="T2" s="61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58"/>
    </row>
    <row r="3" spans="1:41" ht="15.75" thickBot="1" x14ac:dyDescent="0.3">
      <c r="A3" s="1">
        <v>1</v>
      </c>
      <c r="B3" s="3">
        <v>44287</v>
      </c>
      <c r="C3" s="1">
        <v>8.19</v>
      </c>
      <c r="D3" s="1">
        <v>280</v>
      </c>
      <c r="E3" s="1">
        <f>C3*D3</f>
        <v>2293.1999999999998</v>
      </c>
      <c r="G3" s="30" t="s">
        <v>0</v>
      </c>
      <c r="H3" s="23" t="s">
        <v>24</v>
      </c>
      <c r="I3" s="23" t="s">
        <v>21</v>
      </c>
      <c r="J3" s="23">
        <v>1</v>
      </c>
      <c r="K3" s="23">
        <v>2</v>
      </c>
      <c r="L3" s="23">
        <v>3</v>
      </c>
      <c r="M3" s="25">
        <v>4</v>
      </c>
      <c r="N3" s="25">
        <v>5</v>
      </c>
      <c r="O3" s="25">
        <v>6</v>
      </c>
      <c r="P3" s="23">
        <v>7</v>
      </c>
      <c r="Q3" s="23">
        <v>8</v>
      </c>
      <c r="R3" s="23">
        <v>9</v>
      </c>
      <c r="S3" s="25">
        <v>10</v>
      </c>
      <c r="T3" s="25">
        <v>11</v>
      </c>
      <c r="U3" s="25">
        <v>12</v>
      </c>
      <c r="V3" s="23">
        <v>13</v>
      </c>
      <c r="W3" s="23">
        <v>14</v>
      </c>
      <c r="X3" s="23">
        <v>15</v>
      </c>
      <c r="Y3" s="25">
        <v>16</v>
      </c>
      <c r="Z3" s="25">
        <v>17</v>
      </c>
      <c r="AA3" s="25">
        <v>18</v>
      </c>
      <c r="AB3" s="23">
        <v>19</v>
      </c>
      <c r="AC3" s="23">
        <v>20</v>
      </c>
      <c r="AD3" s="23">
        <v>21</v>
      </c>
      <c r="AE3" s="25">
        <v>22</v>
      </c>
      <c r="AF3" s="25">
        <v>23</v>
      </c>
      <c r="AG3" s="25">
        <v>24</v>
      </c>
      <c r="AH3" s="35">
        <v>25</v>
      </c>
      <c r="AI3" s="30">
        <v>26</v>
      </c>
      <c r="AJ3" s="23">
        <v>27</v>
      </c>
      <c r="AK3" s="25">
        <v>28</v>
      </c>
      <c r="AL3" s="25">
        <v>29</v>
      </c>
      <c r="AM3" s="26">
        <v>30</v>
      </c>
      <c r="AN3" s="43" t="s">
        <v>33</v>
      </c>
      <c r="AO3" s="43" t="s">
        <v>1</v>
      </c>
    </row>
    <row r="4" spans="1:41" x14ac:dyDescent="0.25">
      <c r="A4" s="1">
        <v>2</v>
      </c>
      <c r="B4" s="3">
        <v>44288</v>
      </c>
      <c r="C4" s="1">
        <v>7.08</v>
      </c>
      <c r="D4" s="1">
        <v>280</v>
      </c>
      <c r="E4" s="1">
        <f t="shared" ref="E4:E32" si="0">C4*D4</f>
        <v>1982.4</v>
      </c>
      <c r="G4" s="31">
        <v>1</v>
      </c>
      <c r="H4" s="8">
        <v>317</v>
      </c>
      <c r="I4" s="8" t="s">
        <v>4</v>
      </c>
      <c r="J4" s="1">
        <v>3</v>
      </c>
      <c r="K4" s="1">
        <v>2</v>
      </c>
      <c r="L4" s="1">
        <v>4</v>
      </c>
      <c r="M4" s="8">
        <v>4</v>
      </c>
      <c r="N4" s="8">
        <v>5</v>
      </c>
      <c r="O4" s="8">
        <v>4</v>
      </c>
      <c r="P4" s="8">
        <v>4</v>
      </c>
      <c r="Q4" s="8">
        <v>4</v>
      </c>
      <c r="R4" s="8">
        <v>2</v>
      </c>
      <c r="S4" s="8">
        <v>5</v>
      </c>
      <c r="T4" s="8">
        <v>5</v>
      </c>
      <c r="U4" s="8">
        <v>9</v>
      </c>
      <c r="V4" s="8">
        <v>4</v>
      </c>
      <c r="W4" s="8">
        <v>1</v>
      </c>
      <c r="X4" s="8">
        <v>0</v>
      </c>
      <c r="Y4" s="8">
        <v>5</v>
      </c>
      <c r="Z4" s="8">
        <v>5</v>
      </c>
      <c r="AA4" s="8">
        <v>3</v>
      </c>
      <c r="AB4" s="8">
        <v>6</v>
      </c>
      <c r="AC4" s="8">
        <v>1</v>
      </c>
      <c r="AD4" s="8">
        <v>3</v>
      </c>
      <c r="AE4" s="8">
        <v>1</v>
      </c>
      <c r="AF4" s="8">
        <v>4</v>
      </c>
      <c r="AG4" s="8">
        <v>3</v>
      </c>
      <c r="AH4" s="46">
        <v>1</v>
      </c>
      <c r="AI4" s="8">
        <v>5</v>
      </c>
      <c r="AJ4" s="8">
        <v>2</v>
      </c>
      <c r="AK4" s="8">
        <v>0</v>
      </c>
      <c r="AL4" s="8">
        <v>5</v>
      </c>
      <c r="AM4" s="8">
        <v>4</v>
      </c>
      <c r="AN4" s="48">
        <f t="shared" ref="AN4:AN19" si="1">AM4+AL4+AK4+AJ4+AI4+AH4+AG4+AF4+AE4+AD4+AC4+AB4+AA4+Z4+Y4+X4+W4+V4+U4+T4+S4+R4+Q4+P4+O4+N4+M4+L4+K4+J4</f>
        <v>104</v>
      </c>
      <c r="AO4" s="8">
        <f>AN4*H4</f>
        <v>32968</v>
      </c>
    </row>
    <row r="5" spans="1:41" x14ac:dyDescent="0.25">
      <c r="A5" s="1">
        <v>3</v>
      </c>
      <c r="B5" s="3">
        <v>44289</v>
      </c>
      <c r="C5" s="1">
        <v>8.86</v>
      </c>
      <c r="D5" s="1">
        <v>280</v>
      </c>
      <c r="E5" s="1">
        <f t="shared" si="0"/>
        <v>2480.7999999999997</v>
      </c>
      <c r="G5" s="33">
        <v>2</v>
      </c>
      <c r="H5" s="1">
        <v>354</v>
      </c>
      <c r="I5" s="1" t="s">
        <v>5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2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2</v>
      </c>
      <c r="X5" s="1">
        <v>1</v>
      </c>
      <c r="Y5" s="1">
        <v>0</v>
      </c>
      <c r="Z5" s="1">
        <v>1</v>
      </c>
      <c r="AA5" s="1">
        <v>1</v>
      </c>
      <c r="AB5" s="1">
        <v>3</v>
      </c>
      <c r="AC5" s="1">
        <v>0</v>
      </c>
      <c r="AD5" s="47">
        <v>0</v>
      </c>
      <c r="AE5" s="47">
        <v>1</v>
      </c>
      <c r="AF5" s="47">
        <v>0</v>
      </c>
      <c r="AG5" s="47">
        <v>1</v>
      </c>
      <c r="AH5" s="45">
        <v>0</v>
      </c>
      <c r="AI5" s="47">
        <v>3</v>
      </c>
      <c r="AJ5" s="1">
        <v>3</v>
      </c>
      <c r="AK5" s="1">
        <v>1</v>
      </c>
      <c r="AL5" s="1">
        <v>0</v>
      </c>
      <c r="AM5" s="1">
        <v>0</v>
      </c>
      <c r="AN5" s="48">
        <f t="shared" si="1"/>
        <v>24</v>
      </c>
      <c r="AO5" s="8">
        <f t="shared" ref="AO5:AO19" si="2">AN5*H5</f>
        <v>8496</v>
      </c>
    </row>
    <row r="6" spans="1:41" x14ac:dyDescent="0.25">
      <c r="A6" s="1">
        <v>4</v>
      </c>
      <c r="B6" s="3">
        <v>44290</v>
      </c>
      <c r="C6" s="1">
        <v>6.82</v>
      </c>
      <c r="D6" s="1">
        <v>280</v>
      </c>
      <c r="E6" s="1">
        <f t="shared" si="0"/>
        <v>1909.6000000000001</v>
      </c>
      <c r="G6" s="33">
        <v>3</v>
      </c>
      <c r="H6" s="1">
        <v>290</v>
      </c>
      <c r="I6" s="1" t="s">
        <v>6</v>
      </c>
      <c r="J6" s="1">
        <v>2</v>
      </c>
      <c r="K6" s="1">
        <v>2</v>
      </c>
      <c r="L6" s="1">
        <v>2</v>
      </c>
      <c r="M6" s="1">
        <v>3</v>
      </c>
      <c r="N6" s="1">
        <v>5</v>
      </c>
      <c r="O6" s="1">
        <v>3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2</v>
      </c>
      <c r="V6" s="1">
        <v>0</v>
      </c>
      <c r="W6" s="1">
        <v>0</v>
      </c>
      <c r="X6" s="1">
        <v>1</v>
      </c>
      <c r="Y6" s="1">
        <v>1</v>
      </c>
      <c r="Z6" s="1">
        <v>2</v>
      </c>
      <c r="AA6" s="1">
        <v>1</v>
      </c>
      <c r="AB6" s="1">
        <v>0</v>
      </c>
      <c r="AC6" s="1">
        <v>2</v>
      </c>
      <c r="AD6" s="47">
        <v>1</v>
      </c>
      <c r="AE6" s="47">
        <v>3</v>
      </c>
      <c r="AF6" s="47">
        <v>3</v>
      </c>
      <c r="AG6" s="47">
        <v>2</v>
      </c>
      <c r="AH6" s="45">
        <v>0</v>
      </c>
      <c r="AI6" s="47">
        <v>3</v>
      </c>
      <c r="AJ6" s="1">
        <v>2</v>
      </c>
      <c r="AK6" s="1">
        <v>7</v>
      </c>
      <c r="AL6" s="1">
        <v>2</v>
      </c>
      <c r="AM6" s="1">
        <v>4</v>
      </c>
      <c r="AN6" s="48">
        <f t="shared" si="1"/>
        <v>76</v>
      </c>
      <c r="AO6" s="8">
        <f t="shared" si="2"/>
        <v>22040</v>
      </c>
    </row>
    <row r="7" spans="1:41" x14ac:dyDescent="0.25">
      <c r="A7" s="1">
        <v>5</v>
      </c>
      <c r="B7" s="3">
        <v>44291</v>
      </c>
      <c r="C7" s="1">
        <v>11.77</v>
      </c>
      <c r="D7" s="1">
        <v>280</v>
      </c>
      <c r="E7" s="1">
        <f t="shared" si="0"/>
        <v>3295.6</v>
      </c>
      <c r="G7" s="33">
        <v>4</v>
      </c>
      <c r="H7" s="1">
        <v>310</v>
      </c>
      <c r="I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2</v>
      </c>
      <c r="V7" s="1">
        <v>0</v>
      </c>
      <c r="W7" s="1">
        <v>4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47">
        <v>0</v>
      </c>
      <c r="AE7" s="47">
        <v>0</v>
      </c>
      <c r="AF7" s="47">
        <v>0</v>
      </c>
      <c r="AG7" s="47">
        <v>0</v>
      </c>
      <c r="AH7" s="45">
        <v>0</v>
      </c>
      <c r="AI7" s="47">
        <v>1</v>
      </c>
      <c r="AJ7" s="1">
        <v>0</v>
      </c>
      <c r="AK7" s="1">
        <v>0</v>
      </c>
      <c r="AL7" s="1">
        <v>0</v>
      </c>
      <c r="AM7" s="1">
        <v>1</v>
      </c>
      <c r="AN7" s="48">
        <f t="shared" si="1"/>
        <v>11</v>
      </c>
      <c r="AO7" s="8">
        <f t="shared" si="2"/>
        <v>3410</v>
      </c>
    </row>
    <row r="8" spans="1:41" x14ac:dyDescent="0.25">
      <c r="A8" s="1">
        <v>6</v>
      </c>
      <c r="B8" s="3">
        <v>44292</v>
      </c>
      <c r="C8" s="1">
        <v>8.08</v>
      </c>
      <c r="D8" s="1">
        <v>280</v>
      </c>
      <c r="E8" s="1">
        <f t="shared" si="0"/>
        <v>2262.4</v>
      </c>
      <c r="G8" s="33">
        <v>5</v>
      </c>
      <c r="H8" s="1">
        <v>119</v>
      </c>
      <c r="I8" s="1" t="s">
        <v>32</v>
      </c>
      <c r="J8" s="1">
        <v>4</v>
      </c>
      <c r="K8" s="1">
        <v>2</v>
      </c>
      <c r="L8" s="1">
        <v>6</v>
      </c>
      <c r="M8" s="1">
        <v>2</v>
      </c>
      <c r="N8" s="1">
        <v>7</v>
      </c>
      <c r="O8" s="1">
        <v>4</v>
      </c>
      <c r="P8" s="1">
        <v>3</v>
      </c>
      <c r="Q8" s="1">
        <v>13</v>
      </c>
      <c r="R8" s="1">
        <v>1</v>
      </c>
      <c r="S8" s="1">
        <v>2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3</v>
      </c>
      <c r="AA8" s="1">
        <v>1</v>
      </c>
      <c r="AB8" s="1">
        <v>1</v>
      </c>
      <c r="AC8" s="1">
        <v>0</v>
      </c>
      <c r="AD8" s="47">
        <v>1</v>
      </c>
      <c r="AE8" s="47">
        <v>0</v>
      </c>
      <c r="AF8" s="47">
        <v>2</v>
      </c>
      <c r="AG8" s="47">
        <v>0</v>
      </c>
      <c r="AH8" s="45">
        <v>0</v>
      </c>
      <c r="AI8" s="47">
        <v>0</v>
      </c>
      <c r="AJ8" s="1">
        <v>1</v>
      </c>
      <c r="AK8" s="1">
        <v>2</v>
      </c>
      <c r="AL8" s="1">
        <v>0</v>
      </c>
      <c r="AM8" s="1">
        <v>0</v>
      </c>
      <c r="AN8" s="49">
        <f t="shared" si="1"/>
        <v>57</v>
      </c>
      <c r="AO8" s="8">
        <f t="shared" si="2"/>
        <v>6783</v>
      </c>
    </row>
    <row r="9" spans="1:41" x14ac:dyDescent="0.25">
      <c r="A9" s="1">
        <v>7</v>
      </c>
      <c r="B9" s="3">
        <v>44293</v>
      </c>
      <c r="C9" s="1">
        <v>9.23</v>
      </c>
      <c r="D9" s="1">
        <v>280</v>
      </c>
      <c r="E9" s="1">
        <f t="shared" si="0"/>
        <v>2584.4</v>
      </c>
      <c r="G9" s="33">
        <v>6</v>
      </c>
      <c r="H9" s="1">
        <v>147</v>
      </c>
      <c r="I9" s="1" t="s">
        <v>9</v>
      </c>
      <c r="J9" s="1">
        <v>2</v>
      </c>
      <c r="K9" s="1">
        <v>0</v>
      </c>
      <c r="L9" s="1">
        <v>0</v>
      </c>
      <c r="M9" s="1">
        <v>3</v>
      </c>
      <c r="N9" s="1">
        <v>0</v>
      </c>
      <c r="O9" s="1">
        <v>1</v>
      </c>
      <c r="P9" s="1">
        <v>2</v>
      </c>
      <c r="Q9" s="1">
        <v>1</v>
      </c>
      <c r="R9" s="1">
        <v>0</v>
      </c>
      <c r="S9" s="1">
        <v>2</v>
      </c>
      <c r="T9" s="1">
        <v>1</v>
      </c>
      <c r="U9" s="1">
        <v>0</v>
      </c>
      <c r="V9" s="1">
        <v>0</v>
      </c>
      <c r="W9" s="1">
        <v>6</v>
      </c>
      <c r="X9" s="1">
        <v>0</v>
      </c>
      <c r="Y9" s="1">
        <v>2</v>
      </c>
      <c r="Z9" s="1">
        <v>2</v>
      </c>
      <c r="AA9" s="1">
        <v>1</v>
      </c>
      <c r="AB9" s="1">
        <v>3</v>
      </c>
      <c r="AC9" s="1">
        <v>0</v>
      </c>
      <c r="AD9" s="47">
        <v>0</v>
      </c>
      <c r="AE9" s="47">
        <v>1</v>
      </c>
      <c r="AF9" s="47">
        <v>0</v>
      </c>
      <c r="AG9" s="47">
        <v>1</v>
      </c>
      <c r="AH9" s="45">
        <v>1</v>
      </c>
      <c r="AI9" s="47">
        <v>4</v>
      </c>
      <c r="AJ9" s="1">
        <v>2</v>
      </c>
      <c r="AK9" s="1">
        <v>0</v>
      </c>
      <c r="AL9" s="1">
        <v>0</v>
      </c>
      <c r="AM9" s="1">
        <v>1</v>
      </c>
      <c r="AN9" s="49">
        <f t="shared" si="1"/>
        <v>36</v>
      </c>
      <c r="AO9" s="8">
        <f t="shared" si="2"/>
        <v>5292</v>
      </c>
    </row>
    <row r="10" spans="1:41" x14ac:dyDescent="0.25">
      <c r="A10" s="1">
        <v>8</v>
      </c>
      <c r="B10" s="3">
        <v>44294</v>
      </c>
      <c r="C10" s="1">
        <v>7.5</v>
      </c>
      <c r="D10" s="1">
        <v>280</v>
      </c>
      <c r="E10" s="1">
        <f t="shared" si="0"/>
        <v>2100</v>
      </c>
      <c r="G10" s="33">
        <v>7</v>
      </c>
      <c r="H10" s="1">
        <v>248</v>
      </c>
      <c r="I10" s="1" t="s">
        <v>10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47">
        <v>0</v>
      </c>
      <c r="AE10" s="47">
        <v>0</v>
      </c>
      <c r="AF10" s="47">
        <v>0</v>
      </c>
      <c r="AG10" s="47">
        <v>0</v>
      </c>
      <c r="AH10" s="45">
        <v>0</v>
      </c>
      <c r="AI10" s="47">
        <v>0</v>
      </c>
      <c r="AJ10" s="1">
        <v>0</v>
      </c>
      <c r="AK10" s="1">
        <v>0</v>
      </c>
      <c r="AL10" s="1">
        <v>0</v>
      </c>
      <c r="AM10" s="1">
        <v>0</v>
      </c>
      <c r="AN10" s="49">
        <f t="shared" si="1"/>
        <v>1</v>
      </c>
      <c r="AO10" s="8">
        <f t="shared" si="2"/>
        <v>248</v>
      </c>
    </row>
    <row r="11" spans="1:41" x14ac:dyDescent="0.25">
      <c r="A11" s="1">
        <v>9</v>
      </c>
      <c r="B11" s="3">
        <v>44295</v>
      </c>
      <c r="C11" s="1">
        <v>9.11</v>
      </c>
      <c r="D11" s="1">
        <v>280</v>
      </c>
      <c r="E11" s="1">
        <f t="shared" si="0"/>
        <v>2550.7999999999997</v>
      </c>
      <c r="G11" s="33">
        <v>8</v>
      </c>
      <c r="H11" s="1">
        <v>252</v>
      </c>
      <c r="I11" s="1" t="s">
        <v>11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47">
        <v>0</v>
      </c>
      <c r="AE11" s="47">
        <v>0</v>
      </c>
      <c r="AF11" s="47">
        <v>0</v>
      </c>
      <c r="AG11" s="47">
        <v>0</v>
      </c>
      <c r="AH11" s="45">
        <v>0</v>
      </c>
      <c r="AI11" s="47">
        <v>0</v>
      </c>
      <c r="AJ11" s="1">
        <v>0</v>
      </c>
      <c r="AK11" s="1">
        <v>0</v>
      </c>
      <c r="AL11" s="1">
        <v>0</v>
      </c>
      <c r="AM11" s="1">
        <v>0</v>
      </c>
      <c r="AN11" s="49">
        <f t="shared" si="1"/>
        <v>0</v>
      </c>
      <c r="AO11" s="8">
        <f t="shared" si="2"/>
        <v>0</v>
      </c>
    </row>
    <row r="12" spans="1:41" x14ac:dyDescent="0.25">
      <c r="A12" s="1">
        <v>10</v>
      </c>
      <c r="B12" s="3">
        <v>44296</v>
      </c>
      <c r="C12" s="1">
        <v>6.9</v>
      </c>
      <c r="D12" s="1">
        <v>280</v>
      </c>
      <c r="E12" s="1">
        <f t="shared" si="0"/>
        <v>1932</v>
      </c>
      <c r="G12" s="33">
        <v>9</v>
      </c>
      <c r="H12" s="1">
        <v>1655</v>
      </c>
      <c r="I12" s="1" t="s">
        <v>12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47">
        <v>0</v>
      </c>
      <c r="AE12" s="47">
        <v>0</v>
      </c>
      <c r="AF12" s="47">
        <v>0</v>
      </c>
      <c r="AG12" s="47">
        <v>0</v>
      </c>
      <c r="AH12" s="45">
        <v>0</v>
      </c>
      <c r="AI12" s="47">
        <v>0</v>
      </c>
      <c r="AJ12" s="1">
        <v>0</v>
      </c>
      <c r="AK12" s="1">
        <v>0</v>
      </c>
      <c r="AL12" s="1">
        <v>0</v>
      </c>
      <c r="AM12" s="1">
        <v>0</v>
      </c>
      <c r="AN12" s="49">
        <f t="shared" si="1"/>
        <v>2</v>
      </c>
      <c r="AO12" s="8">
        <f t="shared" si="2"/>
        <v>3310</v>
      </c>
    </row>
    <row r="13" spans="1:41" x14ac:dyDescent="0.25">
      <c r="A13" s="1">
        <v>11</v>
      </c>
      <c r="B13" s="3">
        <v>44297</v>
      </c>
      <c r="C13" s="1">
        <v>6.82</v>
      </c>
      <c r="D13" s="1">
        <v>280</v>
      </c>
      <c r="E13" s="1">
        <f t="shared" si="0"/>
        <v>1909.6000000000001</v>
      </c>
      <c r="G13" s="33">
        <v>10</v>
      </c>
      <c r="H13" s="1">
        <v>275</v>
      </c>
      <c r="I13" s="1" t="s">
        <v>34</v>
      </c>
      <c r="J13" s="1">
        <v>3</v>
      </c>
      <c r="K13" s="1">
        <v>0</v>
      </c>
      <c r="L13" s="1">
        <v>0</v>
      </c>
      <c r="M13" s="1">
        <v>1</v>
      </c>
      <c r="N13" s="1">
        <v>2</v>
      </c>
      <c r="O13" s="1">
        <v>0</v>
      </c>
      <c r="P13" s="1">
        <v>5</v>
      </c>
      <c r="Q13" s="1">
        <v>2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1</v>
      </c>
      <c r="AA13" s="1">
        <v>2</v>
      </c>
      <c r="AB13" s="1">
        <v>0</v>
      </c>
      <c r="AC13" s="1">
        <v>0</v>
      </c>
      <c r="AD13" s="47">
        <v>0</v>
      </c>
      <c r="AE13" s="47">
        <v>0</v>
      </c>
      <c r="AF13" s="47">
        <v>0</v>
      </c>
      <c r="AG13" s="47">
        <v>0</v>
      </c>
      <c r="AH13" s="45">
        <v>0</v>
      </c>
      <c r="AI13" s="47">
        <v>0</v>
      </c>
      <c r="AJ13" s="1">
        <v>0</v>
      </c>
      <c r="AK13" s="1">
        <v>0</v>
      </c>
      <c r="AL13" s="1">
        <v>0</v>
      </c>
      <c r="AM13" s="1">
        <v>0</v>
      </c>
      <c r="AN13" s="49">
        <f t="shared" si="1"/>
        <v>18</v>
      </c>
      <c r="AO13" s="8">
        <f t="shared" si="2"/>
        <v>4950</v>
      </c>
    </row>
    <row r="14" spans="1:41" x14ac:dyDescent="0.25">
      <c r="A14" s="1">
        <v>12</v>
      </c>
      <c r="B14" s="3">
        <v>44298</v>
      </c>
      <c r="C14" s="1">
        <v>8.9079999999999995</v>
      </c>
      <c r="D14" s="1">
        <v>280</v>
      </c>
      <c r="E14" s="1">
        <f t="shared" si="0"/>
        <v>2494.2399999999998</v>
      </c>
      <c r="G14" s="33">
        <v>11</v>
      </c>
      <c r="H14" s="1">
        <v>94</v>
      </c>
      <c r="I14" s="1" t="s">
        <v>14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2</v>
      </c>
      <c r="Y14" s="1">
        <v>0</v>
      </c>
      <c r="Z14" s="1">
        <v>0</v>
      </c>
      <c r="AA14" s="1">
        <v>1</v>
      </c>
      <c r="AB14" s="1">
        <v>1</v>
      </c>
      <c r="AC14" s="1">
        <v>0</v>
      </c>
      <c r="AD14" s="47">
        <v>0</v>
      </c>
      <c r="AE14" s="47">
        <v>0</v>
      </c>
      <c r="AF14" s="47">
        <v>2</v>
      </c>
      <c r="AG14" s="47">
        <v>0</v>
      </c>
      <c r="AH14" s="45">
        <v>0</v>
      </c>
      <c r="AI14" s="47">
        <v>0</v>
      </c>
      <c r="AJ14" s="1">
        <v>0</v>
      </c>
      <c r="AK14" s="1">
        <v>0</v>
      </c>
      <c r="AL14" s="1">
        <v>0</v>
      </c>
      <c r="AM14" s="1">
        <v>1</v>
      </c>
      <c r="AN14" s="49">
        <f t="shared" si="1"/>
        <v>10</v>
      </c>
      <c r="AO14" s="8">
        <f t="shared" si="2"/>
        <v>940</v>
      </c>
    </row>
    <row r="15" spans="1:41" x14ac:dyDescent="0.25">
      <c r="A15" s="1">
        <v>13</v>
      </c>
      <c r="B15" s="3">
        <v>44299</v>
      </c>
      <c r="C15" s="1">
        <v>7.827</v>
      </c>
      <c r="D15" s="1">
        <v>280</v>
      </c>
      <c r="E15" s="1">
        <f>C15*D15</f>
        <v>2191.56</v>
      </c>
      <c r="G15" s="33">
        <v>12</v>
      </c>
      <c r="H15" s="1">
        <v>264</v>
      </c>
      <c r="I15" s="1" t="s">
        <v>15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2</v>
      </c>
      <c r="Q15" s="1">
        <v>0</v>
      </c>
      <c r="R15" s="1">
        <v>0</v>
      </c>
      <c r="S15" s="1">
        <v>0</v>
      </c>
      <c r="T15" s="1">
        <v>2</v>
      </c>
      <c r="U15" s="1">
        <v>1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10</v>
      </c>
      <c r="AD15" s="47">
        <v>1</v>
      </c>
      <c r="AE15" s="47">
        <v>0</v>
      </c>
      <c r="AF15" s="47">
        <v>0</v>
      </c>
      <c r="AG15" s="47">
        <v>0</v>
      </c>
      <c r="AH15" s="45">
        <v>0</v>
      </c>
      <c r="AI15" s="47">
        <v>0</v>
      </c>
      <c r="AJ15" s="1">
        <v>0</v>
      </c>
      <c r="AK15" s="1">
        <v>0</v>
      </c>
      <c r="AL15" s="1">
        <v>1</v>
      </c>
      <c r="AM15" s="1">
        <v>0</v>
      </c>
      <c r="AN15" s="49">
        <f t="shared" si="1"/>
        <v>20</v>
      </c>
      <c r="AO15" s="8">
        <f t="shared" si="2"/>
        <v>5280</v>
      </c>
    </row>
    <row r="16" spans="1:41" x14ac:dyDescent="0.25">
      <c r="A16" s="1">
        <v>14</v>
      </c>
      <c r="B16" s="3">
        <v>44300</v>
      </c>
      <c r="C16" s="1">
        <v>5.55</v>
      </c>
      <c r="D16" s="1">
        <v>280</v>
      </c>
      <c r="E16" s="1">
        <f t="shared" si="0"/>
        <v>1554</v>
      </c>
      <c r="G16" s="33">
        <v>13</v>
      </c>
      <c r="H16" s="1">
        <v>422</v>
      </c>
      <c r="I16" s="1" t="s">
        <v>16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45">
        <v>0</v>
      </c>
      <c r="AE16" s="45">
        <v>2</v>
      </c>
      <c r="AF16" s="47">
        <v>0</v>
      </c>
      <c r="AG16" s="47">
        <v>0</v>
      </c>
      <c r="AH16" s="45">
        <v>0</v>
      </c>
      <c r="AI16" s="47">
        <v>0</v>
      </c>
      <c r="AJ16" s="1">
        <v>1</v>
      </c>
      <c r="AK16" s="1">
        <v>1</v>
      </c>
      <c r="AL16" s="1">
        <v>0</v>
      </c>
      <c r="AM16" s="1">
        <v>3</v>
      </c>
      <c r="AN16" s="49">
        <f t="shared" si="1"/>
        <v>15</v>
      </c>
      <c r="AO16" s="8">
        <f t="shared" si="2"/>
        <v>6330</v>
      </c>
    </row>
    <row r="17" spans="1:41" x14ac:dyDescent="0.25">
      <c r="A17" s="1">
        <v>15</v>
      </c>
      <c r="B17" s="3">
        <v>44301</v>
      </c>
      <c r="C17" s="1">
        <v>8.26</v>
      </c>
      <c r="D17" s="1">
        <v>280</v>
      </c>
      <c r="E17" s="1">
        <f t="shared" si="0"/>
        <v>2312.7999999999997</v>
      </c>
      <c r="G17" s="33">
        <v>14</v>
      </c>
      <c r="H17" s="1">
        <v>1050</v>
      </c>
      <c r="I17" s="1" t="s">
        <v>29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1">
        <v>0</v>
      </c>
      <c r="AK17" s="1">
        <v>0</v>
      </c>
      <c r="AL17" s="1">
        <v>0</v>
      </c>
      <c r="AM17" s="1">
        <v>0</v>
      </c>
      <c r="AN17" s="49">
        <f t="shared" si="1"/>
        <v>2</v>
      </c>
      <c r="AO17" s="8">
        <f t="shared" si="2"/>
        <v>2100</v>
      </c>
    </row>
    <row r="18" spans="1:41" x14ac:dyDescent="0.25">
      <c r="A18" s="1">
        <v>16</v>
      </c>
      <c r="B18" s="3">
        <v>44302</v>
      </c>
      <c r="C18" s="1">
        <v>6.52</v>
      </c>
      <c r="D18" s="1">
        <v>280</v>
      </c>
      <c r="E18" s="1">
        <f t="shared" si="0"/>
        <v>1825.6</v>
      </c>
      <c r="G18" s="44">
        <v>15</v>
      </c>
      <c r="H18" s="37">
        <v>160</v>
      </c>
      <c r="I18" s="37" t="s">
        <v>31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2</v>
      </c>
      <c r="AD18" s="45">
        <v>2</v>
      </c>
      <c r="AE18" s="45">
        <v>1</v>
      </c>
      <c r="AF18" s="47">
        <v>1</v>
      </c>
      <c r="AG18" s="47">
        <v>0</v>
      </c>
      <c r="AH18" s="47">
        <v>0</v>
      </c>
      <c r="AI18" s="47">
        <v>1</v>
      </c>
      <c r="AJ18" s="1">
        <v>2</v>
      </c>
      <c r="AK18" s="1">
        <v>2</v>
      </c>
      <c r="AL18" s="1">
        <v>3</v>
      </c>
      <c r="AM18" s="1">
        <v>0</v>
      </c>
      <c r="AN18" s="49">
        <f t="shared" si="1"/>
        <v>15</v>
      </c>
      <c r="AO18" s="8">
        <f t="shared" si="2"/>
        <v>2400</v>
      </c>
    </row>
    <row r="19" spans="1:41" x14ac:dyDescent="0.25">
      <c r="A19" s="1">
        <v>17</v>
      </c>
      <c r="B19" s="3">
        <v>44303</v>
      </c>
      <c r="C19" s="1">
        <v>6.71</v>
      </c>
      <c r="D19" s="1">
        <v>280</v>
      </c>
      <c r="E19" s="1">
        <f t="shared" si="0"/>
        <v>1878.8</v>
      </c>
      <c r="G19" s="44">
        <v>16</v>
      </c>
      <c r="H19" s="37">
        <v>249</v>
      </c>
      <c r="I19" s="37" t="s">
        <v>30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0</v>
      </c>
      <c r="AB19" s="1">
        <v>1</v>
      </c>
      <c r="AC19" s="1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2</v>
      </c>
      <c r="AI19" s="47">
        <v>1</v>
      </c>
      <c r="AJ19" s="1">
        <v>2</v>
      </c>
      <c r="AK19" s="1">
        <v>0</v>
      </c>
      <c r="AL19" s="1">
        <v>0</v>
      </c>
      <c r="AM19" s="1">
        <v>0</v>
      </c>
      <c r="AN19" s="49">
        <f t="shared" si="1"/>
        <v>9</v>
      </c>
      <c r="AO19" s="8">
        <f t="shared" si="2"/>
        <v>2241</v>
      </c>
    </row>
    <row r="20" spans="1:41" x14ac:dyDescent="0.25">
      <c r="A20" s="1">
        <v>18</v>
      </c>
      <c r="B20" s="3">
        <v>44304</v>
      </c>
      <c r="C20" s="1">
        <v>6.6</v>
      </c>
      <c r="D20" s="1">
        <v>280</v>
      </c>
      <c r="E20" s="1">
        <f t="shared" si="0"/>
        <v>1848</v>
      </c>
      <c r="G20" s="34"/>
      <c r="H20" s="4"/>
      <c r="I20" s="4"/>
      <c r="J20" s="4"/>
      <c r="K20" s="4"/>
      <c r="L20" s="4"/>
      <c r="M20" s="4"/>
      <c r="N20" s="4"/>
      <c r="O20" s="4"/>
      <c r="P20" s="4"/>
      <c r="AH20" s="4"/>
      <c r="AL20" s="2" t="s">
        <v>3</v>
      </c>
      <c r="AM20" s="2"/>
      <c r="AN20" s="50">
        <f>SUM(AN4:AN19)</f>
        <v>400</v>
      </c>
      <c r="AO20" s="10">
        <f>SUM(AO4:AO19)</f>
        <v>106788</v>
      </c>
    </row>
    <row r="21" spans="1:41" x14ac:dyDescent="0.25">
      <c r="A21" s="1">
        <v>19</v>
      </c>
      <c r="B21" s="3">
        <v>44305</v>
      </c>
      <c r="C21" s="1">
        <v>9.8000000000000007</v>
      </c>
      <c r="D21" s="1">
        <v>280</v>
      </c>
      <c r="E21" s="1">
        <f t="shared" si="0"/>
        <v>2744</v>
      </c>
    </row>
    <row r="22" spans="1:41" x14ac:dyDescent="0.25">
      <c r="A22" s="1">
        <v>20</v>
      </c>
      <c r="B22" s="3">
        <v>44306</v>
      </c>
      <c r="C22" s="1">
        <v>6.01</v>
      </c>
      <c r="D22" s="1">
        <v>280</v>
      </c>
      <c r="E22" s="1">
        <f t="shared" si="0"/>
        <v>1682.8</v>
      </c>
    </row>
    <row r="23" spans="1:41" ht="23.25" x14ac:dyDescent="0.35">
      <c r="A23" s="1">
        <v>21</v>
      </c>
      <c r="B23" s="3">
        <v>44307</v>
      </c>
      <c r="C23" s="1">
        <v>7.93</v>
      </c>
      <c r="D23" s="1">
        <v>280</v>
      </c>
      <c r="E23" s="11">
        <f t="shared" si="0"/>
        <v>2220.4</v>
      </c>
      <c r="F23" s="4"/>
      <c r="G23" s="34"/>
      <c r="H23" s="4"/>
      <c r="I23" s="4"/>
      <c r="J23" s="4"/>
      <c r="K23" s="4"/>
      <c r="L23" s="4"/>
      <c r="M23" s="4"/>
      <c r="N23" s="4"/>
      <c r="O23" s="4"/>
      <c r="P23" s="7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ht="26.25" x14ac:dyDescent="0.4">
      <c r="A24" s="1">
        <v>22</v>
      </c>
      <c r="B24" s="3">
        <v>44308</v>
      </c>
      <c r="C24" s="1">
        <v>8.8379999999999992</v>
      </c>
      <c r="D24" s="1">
        <v>280</v>
      </c>
      <c r="E24" s="11">
        <f t="shared" si="0"/>
        <v>2474.64</v>
      </c>
      <c r="F24" s="4"/>
      <c r="G24" s="32"/>
      <c r="H24" s="4"/>
      <c r="I24" s="4"/>
      <c r="J24" s="4"/>
      <c r="K24" s="4"/>
      <c r="L24" s="4"/>
      <c r="M24" s="4"/>
      <c r="N24" s="4"/>
      <c r="O24" s="4"/>
      <c r="P24" s="4"/>
      <c r="Q24" s="77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25">
      <c r="A25" s="1">
        <v>23</v>
      </c>
      <c r="B25" s="3">
        <v>44309</v>
      </c>
      <c r="C25" s="1">
        <v>6.5620000000000003</v>
      </c>
      <c r="D25" s="1">
        <v>280</v>
      </c>
      <c r="E25" s="11">
        <f t="shared" si="0"/>
        <v>1837.3600000000001</v>
      </c>
      <c r="F25" s="4"/>
      <c r="G25" s="80"/>
      <c r="H25" s="81"/>
      <c r="I25" s="8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25">
      <c r="A26" s="1">
        <v>24</v>
      </c>
      <c r="B26" s="3">
        <v>44310</v>
      </c>
      <c r="C26" s="1">
        <v>7.47</v>
      </c>
      <c r="D26" s="1">
        <v>280</v>
      </c>
      <c r="E26" s="11">
        <f t="shared" si="0"/>
        <v>2091.6</v>
      </c>
      <c r="F26" s="4"/>
      <c r="G26" s="34"/>
      <c r="H26" s="82"/>
      <c r="I26" s="76"/>
      <c r="J26" s="4"/>
      <c r="K26" s="4"/>
      <c r="L26" s="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4"/>
      <c r="AO26" s="4"/>
    </row>
    <row r="27" spans="1:41" ht="15.75" x14ac:dyDescent="0.25">
      <c r="A27" s="1">
        <v>25</v>
      </c>
      <c r="B27" s="3">
        <v>44311</v>
      </c>
      <c r="C27" s="1">
        <v>2</v>
      </c>
      <c r="D27" s="1">
        <v>280</v>
      </c>
      <c r="E27" s="11">
        <f t="shared" si="0"/>
        <v>560</v>
      </c>
      <c r="F27" s="4"/>
      <c r="G27" s="3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3"/>
      <c r="AM27" s="83"/>
      <c r="AN27" s="83"/>
      <c r="AO27" s="83"/>
    </row>
    <row r="28" spans="1:41" x14ac:dyDescent="0.25">
      <c r="A28" s="1">
        <v>26</v>
      </c>
      <c r="B28" s="3">
        <v>44312</v>
      </c>
      <c r="C28" s="1">
        <v>8.08</v>
      </c>
      <c r="D28" s="1">
        <v>280</v>
      </c>
      <c r="E28" s="11">
        <f t="shared" si="0"/>
        <v>2262.4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25">
      <c r="A29" s="1">
        <v>27</v>
      </c>
      <c r="B29" s="3">
        <v>44313</v>
      </c>
      <c r="C29" s="1">
        <v>5.63</v>
      </c>
      <c r="D29" s="1">
        <v>280</v>
      </c>
      <c r="E29" s="1">
        <f t="shared" si="0"/>
        <v>1576.3999999999999</v>
      </c>
      <c r="H29" s="4"/>
      <c r="I29" s="4"/>
      <c r="J29" s="4"/>
      <c r="K29" s="4"/>
    </row>
    <row r="30" spans="1:41" x14ac:dyDescent="0.25">
      <c r="A30" s="1">
        <v>28</v>
      </c>
      <c r="B30" s="3">
        <v>44314</v>
      </c>
      <c r="C30" s="1">
        <v>7.2</v>
      </c>
      <c r="D30" s="1">
        <v>280</v>
      </c>
      <c r="E30" s="1">
        <f t="shared" si="0"/>
        <v>2016</v>
      </c>
      <c r="H30" s="4"/>
      <c r="I30" s="4"/>
      <c r="J30" s="4"/>
      <c r="K30" s="4"/>
    </row>
    <row r="31" spans="1:41" x14ac:dyDescent="0.25">
      <c r="A31" s="1">
        <v>29</v>
      </c>
      <c r="B31" s="3">
        <v>44315</v>
      </c>
      <c r="C31" s="1">
        <v>7.85</v>
      </c>
      <c r="D31" s="1">
        <v>280</v>
      </c>
      <c r="E31" s="1">
        <f t="shared" si="0"/>
        <v>2198</v>
      </c>
      <c r="H31" s="4"/>
      <c r="I31" s="4"/>
      <c r="J31" s="4"/>
      <c r="K31" s="4"/>
    </row>
    <row r="32" spans="1:41" x14ac:dyDescent="0.25">
      <c r="A32" s="1">
        <v>30</v>
      </c>
      <c r="B32" s="3">
        <v>44316</v>
      </c>
      <c r="C32" s="1">
        <v>7.38</v>
      </c>
      <c r="D32" s="1">
        <v>280</v>
      </c>
      <c r="E32" s="1">
        <f t="shared" si="0"/>
        <v>2066.4</v>
      </c>
      <c r="H32" s="4"/>
      <c r="I32" s="4"/>
      <c r="J32" s="4"/>
      <c r="K32" s="4"/>
    </row>
    <row r="33" spans="2:11" x14ac:dyDescent="0.25">
      <c r="B33" s="2" t="s">
        <v>3</v>
      </c>
      <c r="C33" s="2">
        <f>SUM(C3:C32)</f>
        <v>225.48500000000001</v>
      </c>
      <c r="D33" s="2"/>
      <c r="E33" s="1">
        <f>SUM(E3:E32)</f>
        <v>63135.80000000001</v>
      </c>
      <c r="H33" s="4"/>
      <c r="I33" s="4"/>
      <c r="J33" s="4"/>
      <c r="K33" s="4"/>
    </row>
    <row r="34" spans="2:11" x14ac:dyDescent="0.25">
      <c r="H34" s="4"/>
      <c r="I34" s="4"/>
      <c r="J34" s="4"/>
      <c r="K34" s="4"/>
    </row>
    <row r="35" spans="2:11" x14ac:dyDescent="0.25">
      <c r="E35" s="6"/>
      <c r="H35" s="4"/>
      <c r="I35" s="4"/>
      <c r="J35" s="4"/>
      <c r="K35" s="4"/>
    </row>
    <row r="36" spans="2:11" x14ac:dyDescent="0.25">
      <c r="H36" s="4"/>
      <c r="I36" s="4"/>
      <c r="J36" s="4"/>
      <c r="K36" s="4"/>
    </row>
    <row r="37" spans="2:11" x14ac:dyDescent="0.25">
      <c r="H37" s="4"/>
      <c r="I37" s="4"/>
      <c r="J37" s="4"/>
      <c r="K37" s="4"/>
    </row>
    <row r="38" spans="2:11" x14ac:dyDescent="0.25">
      <c r="H38" s="4"/>
      <c r="I38" s="4"/>
      <c r="J38" s="4"/>
      <c r="K38" s="4"/>
    </row>
    <row r="39" spans="2:11" x14ac:dyDescent="0.25">
      <c r="H39" s="4"/>
      <c r="I39" s="4"/>
      <c r="J39" s="4"/>
      <c r="K39" s="4"/>
    </row>
    <row r="40" spans="2:11" x14ac:dyDescent="0.25">
      <c r="H40" s="4"/>
      <c r="I40" s="4"/>
      <c r="J40" s="4"/>
      <c r="K40" s="4"/>
    </row>
    <row r="41" spans="2:11" x14ac:dyDescent="0.25">
      <c r="H41" s="4"/>
      <c r="I41" s="4"/>
      <c r="J41" s="4"/>
      <c r="K41" s="4"/>
    </row>
    <row r="42" spans="2:11" x14ac:dyDescent="0.25">
      <c r="H42" s="4"/>
      <c r="I42" s="4"/>
      <c r="J42" s="4"/>
      <c r="K42" s="4"/>
    </row>
    <row r="43" spans="2:11" x14ac:dyDescent="0.25">
      <c r="H43" s="4"/>
      <c r="I43" s="4"/>
      <c r="J43" s="4"/>
      <c r="K43" s="4"/>
    </row>
    <row r="44" spans="2:11" x14ac:dyDescent="0.25">
      <c r="H44" s="4"/>
      <c r="I44" s="4"/>
      <c r="J44" s="4"/>
      <c r="K44" s="4"/>
    </row>
    <row r="45" spans="2:11" x14ac:dyDescent="0.25">
      <c r="H45" s="4"/>
      <c r="I45" s="4"/>
      <c r="J45" s="4"/>
      <c r="K45" s="4"/>
    </row>
    <row r="46" spans="2:11" x14ac:dyDescent="0.25">
      <c r="H46" s="4"/>
      <c r="I46" s="4"/>
      <c r="J46" s="4"/>
      <c r="K46" s="4"/>
    </row>
    <row r="47" spans="2:11" x14ac:dyDescent="0.25">
      <c r="H47" s="4"/>
      <c r="I47" s="4"/>
      <c r="J47" s="4"/>
      <c r="K47" s="4"/>
    </row>
    <row r="48" spans="2:11" x14ac:dyDescent="0.25">
      <c r="H48" s="4"/>
      <c r="I48" s="4"/>
      <c r="J48" s="4"/>
      <c r="K48" s="4"/>
    </row>
    <row r="49" spans="8:11" x14ac:dyDescent="0.25">
      <c r="H49" s="4"/>
      <c r="I49" s="4"/>
      <c r="J49" s="4"/>
      <c r="K49" s="4"/>
    </row>
    <row r="50" spans="8:11" x14ac:dyDescent="0.25">
      <c r="H50" s="4"/>
      <c r="I50" s="4"/>
      <c r="J50" s="4"/>
      <c r="K50" s="4"/>
    </row>
    <row r="51" spans="8:11" x14ac:dyDescent="0.25">
      <c r="H51" s="4"/>
      <c r="I51" s="4"/>
      <c r="J51" s="4"/>
      <c r="K51" s="4"/>
    </row>
    <row r="52" spans="8:11" x14ac:dyDescent="0.25">
      <c r="H52" s="4"/>
      <c r="I52" s="4"/>
      <c r="J52" s="4"/>
      <c r="K52" s="4"/>
    </row>
    <row r="53" spans="8:11" x14ac:dyDescent="0.25">
      <c r="H53" s="4"/>
      <c r="I53" s="4"/>
      <c r="J53" s="4"/>
      <c r="K53" s="4"/>
    </row>
    <row r="54" spans="8:11" x14ac:dyDescent="0.25">
      <c r="H54" s="4"/>
      <c r="I54" s="4"/>
      <c r="J54" s="4"/>
      <c r="K54" s="4"/>
    </row>
    <row r="55" spans="8:11" x14ac:dyDescent="0.25">
      <c r="H55" s="4"/>
      <c r="I55" s="4"/>
      <c r="J55" s="4"/>
      <c r="K55" s="4"/>
    </row>
    <row r="56" spans="8:11" x14ac:dyDescent="0.25">
      <c r="H56" s="4"/>
      <c r="I56" s="4"/>
      <c r="J56" s="4"/>
      <c r="K5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opLeftCell="H1" workbookViewId="0">
      <selection activeCell="T21" sqref="T21"/>
    </sheetView>
  </sheetViews>
  <sheetFormatPr defaultRowHeight="15" x14ac:dyDescent="0.25"/>
  <cols>
    <col min="1" max="1" width="5.140625" customWidth="1"/>
    <col min="2" max="2" width="10.42578125" bestFit="1" customWidth="1"/>
    <col min="6" max="6" width="3.85546875" customWidth="1"/>
    <col min="7" max="7" width="5" customWidth="1"/>
    <col min="8" max="8" width="5.7109375" customWidth="1"/>
    <col min="9" max="9" width="9.7109375" customWidth="1"/>
    <col min="10" max="10" width="23.28515625" customWidth="1"/>
    <col min="11" max="11" width="4.7109375" customWidth="1"/>
    <col min="12" max="14" width="4.5703125" customWidth="1"/>
    <col min="15" max="15" width="4.28515625" customWidth="1"/>
    <col min="16" max="16" width="4" customWidth="1"/>
    <col min="17" max="17" width="4.140625" customWidth="1"/>
    <col min="18" max="18" width="3.85546875" customWidth="1"/>
    <col min="19" max="20" width="4" customWidth="1"/>
    <col min="21" max="21" width="4.42578125" customWidth="1"/>
    <col min="22" max="22" width="3.7109375" customWidth="1"/>
    <col min="23" max="23" width="3.85546875" customWidth="1"/>
    <col min="24" max="24" width="4.42578125" customWidth="1"/>
    <col min="25" max="25" width="3.7109375" customWidth="1"/>
    <col min="26" max="26" width="4.42578125" customWidth="1"/>
    <col min="27" max="27" width="3.85546875" customWidth="1"/>
    <col min="28" max="28" width="4" customWidth="1"/>
    <col min="29" max="29" width="4.140625" customWidth="1"/>
    <col min="30" max="30" width="4" customWidth="1"/>
    <col min="31" max="31" width="3.85546875" customWidth="1"/>
    <col min="32" max="32" width="3.5703125" customWidth="1"/>
    <col min="33" max="33" width="3.85546875" customWidth="1"/>
    <col min="34" max="34" width="4.140625" customWidth="1"/>
    <col min="35" max="35" width="4.28515625" customWidth="1"/>
    <col min="36" max="36" width="4" customWidth="1"/>
    <col min="37" max="38" width="4.140625" customWidth="1"/>
    <col min="39" max="39" width="4" customWidth="1"/>
    <col min="40" max="41" width="3.85546875" customWidth="1"/>
    <col min="42" max="42" width="11" customWidth="1"/>
    <col min="43" max="43" width="9.42578125" customWidth="1"/>
  </cols>
  <sheetData>
    <row r="1" spans="1:43" ht="27" customHeight="1" thickBot="1" x14ac:dyDescent="0.4">
      <c r="A1" s="1"/>
      <c r="B1" s="2" t="s">
        <v>36</v>
      </c>
      <c r="C1" s="2"/>
      <c r="D1" s="1"/>
      <c r="E1" s="1"/>
      <c r="K1" s="40"/>
      <c r="L1" s="41"/>
      <c r="M1" s="69" t="s">
        <v>38</v>
      </c>
      <c r="N1" s="7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</row>
    <row r="2" spans="1:43" ht="22.5" customHeight="1" thickBot="1" x14ac:dyDescent="0.4">
      <c r="A2" s="5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K2" s="66"/>
      <c r="L2" s="67"/>
      <c r="M2" s="67" t="s">
        <v>37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4"/>
      <c r="AP2" s="67"/>
      <c r="AQ2" s="68"/>
    </row>
    <row r="3" spans="1:43" ht="15.75" thickBot="1" x14ac:dyDescent="0.3">
      <c r="A3" s="1">
        <v>1</v>
      </c>
      <c r="B3" s="3">
        <v>44317</v>
      </c>
      <c r="C3" s="1">
        <v>4.8099999999999996</v>
      </c>
      <c r="D3" s="1">
        <v>300</v>
      </c>
      <c r="E3" s="1">
        <f>C3*D3</f>
        <v>1442.9999999999998</v>
      </c>
      <c r="G3" s="30" t="s">
        <v>0</v>
      </c>
      <c r="H3" s="74" t="s">
        <v>39</v>
      </c>
      <c r="I3" s="23" t="s">
        <v>24</v>
      </c>
      <c r="J3" s="23" t="s">
        <v>21</v>
      </c>
      <c r="K3" s="23">
        <v>1</v>
      </c>
      <c r="L3" s="23">
        <v>2</v>
      </c>
      <c r="M3" s="23">
        <v>3</v>
      </c>
      <c r="N3" s="25">
        <v>4</v>
      </c>
      <c r="O3" s="25">
        <v>5</v>
      </c>
      <c r="P3" s="25">
        <v>6</v>
      </c>
      <c r="Q3" s="23">
        <v>7</v>
      </c>
      <c r="R3" s="23">
        <v>8</v>
      </c>
      <c r="S3" s="23">
        <v>9</v>
      </c>
      <c r="T3" s="25">
        <v>10</v>
      </c>
      <c r="U3" s="25">
        <v>11</v>
      </c>
      <c r="V3" s="25">
        <v>12</v>
      </c>
      <c r="W3" s="23">
        <v>13</v>
      </c>
      <c r="X3" s="23">
        <v>14</v>
      </c>
      <c r="Y3" s="23">
        <v>15</v>
      </c>
      <c r="Z3" s="25">
        <v>16</v>
      </c>
      <c r="AA3" s="25">
        <v>17</v>
      </c>
      <c r="AB3" s="25">
        <v>18</v>
      </c>
      <c r="AC3" s="23">
        <v>19</v>
      </c>
      <c r="AD3" s="23">
        <v>20</v>
      </c>
      <c r="AE3" s="23">
        <v>21</v>
      </c>
      <c r="AF3" s="25">
        <v>22</v>
      </c>
      <c r="AG3" s="25">
        <v>23</v>
      </c>
      <c r="AH3" s="25">
        <v>24</v>
      </c>
      <c r="AI3" s="35">
        <v>25</v>
      </c>
      <c r="AJ3" s="30">
        <v>26</v>
      </c>
      <c r="AK3" s="23">
        <v>27</v>
      </c>
      <c r="AL3" s="25">
        <v>28</v>
      </c>
      <c r="AM3" s="25">
        <v>29</v>
      </c>
      <c r="AN3" s="26">
        <v>30</v>
      </c>
      <c r="AO3" s="73">
        <v>31</v>
      </c>
      <c r="AP3" s="72" t="s">
        <v>33</v>
      </c>
      <c r="AQ3" s="43" t="s">
        <v>1</v>
      </c>
    </row>
    <row r="4" spans="1:43" x14ac:dyDescent="0.25">
      <c r="A4" s="1">
        <v>2</v>
      </c>
      <c r="B4" s="3">
        <v>44318</v>
      </c>
      <c r="C4" s="1">
        <v>1.0649999999999999</v>
      </c>
      <c r="D4" s="1">
        <v>300</v>
      </c>
      <c r="E4" s="1">
        <f t="shared" ref="E4:E33" si="0">C4*D4</f>
        <v>319.5</v>
      </c>
      <c r="G4" s="31">
        <v>1</v>
      </c>
      <c r="H4" s="31">
        <v>0</v>
      </c>
      <c r="I4" s="8">
        <v>317</v>
      </c>
      <c r="J4" s="8" t="s">
        <v>4</v>
      </c>
      <c r="K4" s="1">
        <v>2</v>
      </c>
      <c r="L4" s="1">
        <v>1</v>
      </c>
      <c r="M4" s="1">
        <v>3</v>
      </c>
      <c r="N4" s="8">
        <v>3</v>
      </c>
      <c r="O4" s="8">
        <v>1</v>
      </c>
      <c r="P4" s="8">
        <v>3</v>
      </c>
      <c r="Q4" s="8">
        <v>7</v>
      </c>
      <c r="R4" s="8">
        <v>5</v>
      </c>
      <c r="S4" s="8">
        <v>6</v>
      </c>
      <c r="T4" s="8">
        <v>2</v>
      </c>
      <c r="U4" s="8">
        <v>7</v>
      </c>
      <c r="V4" s="8">
        <v>5</v>
      </c>
      <c r="W4" s="8">
        <v>7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3</v>
      </c>
      <c r="AD4" s="8">
        <v>6</v>
      </c>
      <c r="AE4" s="8">
        <v>4</v>
      </c>
      <c r="AF4" s="8">
        <v>7</v>
      </c>
      <c r="AG4" s="8">
        <v>5</v>
      </c>
      <c r="AH4" s="8">
        <v>4</v>
      </c>
      <c r="AI4" s="46">
        <v>3</v>
      </c>
      <c r="AJ4" s="8">
        <v>4</v>
      </c>
      <c r="AK4" s="8">
        <v>4</v>
      </c>
      <c r="AL4" s="8">
        <v>2</v>
      </c>
      <c r="AM4" s="8">
        <v>2</v>
      </c>
      <c r="AN4" s="8">
        <v>1</v>
      </c>
      <c r="AO4" s="8">
        <v>10</v>
      </c>
      <c r="AP4" s="48">
        <f>AO4+AN4+AM4+AL4+AK4+AJ4+AI4+AH4+AG4+AF4+AE4+AD4+AC4+AB4+AA4+Z4+Y4+X4+W4+V4+U4+T4+S4+R4+Q4+P4+O4+N4+M4+L4+K4</f>
        <v>107</v>
      </c>
      <c r="AQ4" s="8">
        <f>AP4*I4</f>
        <v>33919</v>
      </c>
    </row>
    <row r="5" spans="1:43" x14ac:dyDescent="0.25">
      <c r="A5" s="1">
        <v>3</v>
      </c>
      <c r="B5" s="3">
        <v>44319</v>
      </c>
      <c r="C5" s="1">
        <v>7.2</v>
      </c>
      <c r="D5" s="1">
        <v>300</v>
      </c>
      <c r="E5" s="1">
        <f t="shared" si="0"/>
        <v>2160</v>
      </c>
      <c r="G5" s="33">
        <v>2</v>
      </c>
      <c r="H5" s="33">
        <v>368</v>
      </c>
      <c r="I5" s="1">
        <v>354</v>
      </c>
      <c r="J5" s="1" t="s">
        <v>5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3</v>
      </c>
      <c r="V5" s="1">
        <v>4</v>
      </c>
      <c r="W5" s="1">
        <v>4</v>
      </c>
      <c r="X5" s="1">
        <v>4</v>
      </c>
      <c r="Y5" s="1">
        <v>3</v>
      </c>
      <c r="Z5" s="1">
        <v>3</v>
      </c>
      <c r="AA5" s="1">
        <v>0</v>
      </c>
      <c r="AB5" s="1">
        <v>0</v>
      </c>
      <c r="AC5" s="1">
        <v>6</v>
      </c>
      <c r="AD5" s="1">
        <v>1</v>
      </c>
      <c r="AE5" s="47">
        <v>0</v>
      </c>
      <c r="AF5" s="47">
        <v>3</v>
      </c>
      <c r="AG5" s="47">
        <v>4</v>
      </c>
      <c r="AH5" s="47">
        <v>0</v>
      </c>
      <c r="AI5" s="45">
        <v>0</v>
      </c>
      <c r="AJ5" s="47">
        <v>0</v>
      </c>
      <c r="AK5" s="1">
        <v>1</v>
      </c>
      <c r="AL5" s="1">
        <v>3</v>
      </c>
      <c r="AM5" s="1">
        <v>2</v>
      </c>
      <c r="AN5" s="1">
        <v>0</v>
      </c>
      <c r="AO5" s="8">
        <v>2</v>
      </c>
      <c r="AP5" s="48">
        <v>48</v>
      </c>
      <c r="AQ5" s="8">
        <f>(AO5*H5)+((AN5+AM5+AL5+AK5+AJ5+AI5+AH5+AG5+AF5+AE5+AD5+AC5+AB5+AA5+Z5+Y5+X5+W5+V5+U5+T5+S5+R5+Q5+P5+O5+N5+M5+L5+K5)*I5)</f>
        <v>17020</v>
      </c>
    </row>
    <row r="6" spans="1:43" x14ac:dyDescent="0.25">
      <c r="A6" s="1">
        <v>4</v>
      </c>
      <c r="B6" s="3">
        <v>44320</v>
      </c>
      <c r="C6" s="1">
        <v>5.94</v>
      </c>
      <c r="D6" s="1">
        <v>300</v>
      </c>
      <c r="E6" s="1">
        <f t="shared" si="0"/>
        <v>1782.0000000000002</v>
      </c>
      <c r="G6" s="33">
        <v>3</v>
      </c>
      <c r="H6" s="33">
        <v>0</v>
      </c>
      <c r="I6" s="1">
        <v>290</v>
      </c>
      <c r="J6" s="1" t="s">
        <v>6</v>
      </c>
      <c r="K6" s="1">
        <v>3</v>
      </c>
      <c r="L6" s="1">
        <v>0</v>
      </c>
      <c r="M6" s="1">
        <v>2</v>
      </c>
      <c r="N6" s="1">
        <v>2</v>
      </c>
      <c r="O6" s="1">
        <v>8</v>
      </c>
      <c r="P6" s="1">
        <v>1</v>
      </c>
      <c r="Q6" s="1">
        <v>6</v>
      </c>
      <c r="R6" s="1">
        <v>4</v>
      </c>
      <c r="S6" s="1">
        <v>5</v>
      </c>
      <c r="T6" s="1">
        <v>2</v>
      </c>
      <c r="U6" s="1">
        <v>2</v>
      </c>
      <c r="V6" s="1">
        <v>4</v>
      </c>
      <c r="W6" s="1">
        <v>2</v>
      </c>
      <c r="X6" s="1">
        <v>2</v>
      </c>
      <c r="Y6" s="1">
        <v>8</v>
      </c>
      <c r="Z6" s="1">
        <v>5</v>
      </c>
      <c r="AA6" s="1">
        <v>4</v>
      </c>
      <c r="AB6" s="1">
        <v>7</v>
      </c>
      <c r="AC6" s="1">
        <v>8</v>
      </c>
      <c r="AD6" s="1">
        <v>9</v>
      </c>
      <c r="AE6" s="47">
        <v>4</v>
      </c>
      <c r="AF6" s="47">
        <v>2</v>
      </c>
      <c r="AG6" s="47">
        <v>6</v>
      </c>
      <c r="AH6" s="47">
        <v>1</v>
      </c>
      <c r="AI6" s="45">
        <v>2</v>
      </c>
      <c r="AJ6" s="47">
        <v>3</v>
      </c>
      <c r="AK6" s="1">
        <v>3</v>
      </c>
      <c r="AL6" s="1">
        <v>1</v>
      </c>
      <c r="AM6" s="1">
        <v>2</v>
      </c>
      <c r="AN6" s="1">
        <v>0</v>
      </c>
      <c r="AO6" s="8">
        <v>5</v>
      </c>
      <c r="AP6" s="48">
        <f t="shared" ref="AP6" si="1">AO6+AN6+AM6+AL6+AK6+AJ6+AI6+AH6+AG6+AF6+AE6+AD6+AC6+AB6+AA6+Z6+Y6+X6+W6+V6+U6+T6+S6+R6+Q6+P6+O6+N6+M6+L6+K6</f>
        <v>113</v>
      </c>
      <c r="AQ6" s="8">
        <f>(AO6*H6)+((AN6+AM6+AL6+AK6+AJ6+AI6+AH6+AG6+AF6+AE6+AD6+AC6+AB6+AA6+Z6+Y6+X6+W6+V6+U6+T6+S6+R6+Q6+P6+O6+N6+M6+L6+K6)*I6)</f>
        <v>31320</v>
      </c>
    </row>
    <row r="7" spans="1:43" x14ac:dyDescent="0.25">
      <c r="A7" s="1">
        <v>5</v>
      </c>
      <c r="B7" s="3">
        <v>44321</v>
      </c>
      <c r="C7" s="1">
        <v>7.98</v>
      </c>
      <c r="D7" s="1">
        <v>300</v>
      </c>
      <c r="E7" s="1">
        <f t="shared" si="0"/>
        <v>2394</v>
      </c>
      <c r="G7" s="33">
        <v>4</v>
      </c>
      <c r="H7" s="33">
        <v>310</v>
      </c>
      <c r="I7" s="71">
        <v>317</v>
      </c>
      <c r="J7" s="1" t="s">
        <v>7</v>
      </c>
      <c r="K7" s="1">
        <v>2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2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7</v>
      </c>
      <c r="X7" s="1">
        <v>0</v>
      </c>
      <c r="Y7" s="1">
        <v>6</v>
      </c>
      <c r="Z7" s="1">
        <v>0</v>
      </c>
      <c r="AA7" s="1">
        <v>0</v>
      </c>
      <c r="AB7" s="1">
        <v>0</v>
      </c>
      <c r="AC7" s="1">
        <v>0</v>
      </c>
      <c r="AD7" s="1">
        <v>3</v>
      </c>
      <c r="AE7" s="47">
        <v>0</v>
      </c>
      <c r="AF7" s="47">
        <v>0</v>
      </c>
      <c r="AG7" s="47">
        <v>0</v>
      </c>
      <c r="AH7" s="47">
        <v>0</v>
      </c>
      <c r="AI7" s="45">
        <v>0</v>
      </c>
      <c r="AJ7" s="47">
        <v>1</v>
      </c>
      <c r="AK7" s="1">
        <v>0</v>
      </c>
      <c r="AL7" s="1">
        <v>0</v>
      </c>
      <c r="AM7" s="1">
        <v>1</v>
      </c>
      <c r="AN7" s="1">
        <v>2</v>
      </c>
      <c r="AO7" s="8">
        <v>3</v>
      </c>
      <c r="AP7" s="48">
        <f>AO7+AN7+AM7+AL7+AK7+AJ7+AI7+AH7+AG7+AF7+AE7+AD7+AC7+AB7+AA7+Z7+Y7+X7+W7+V7+U7+T7+S7+R7+Q7+P7+O7+N7+M7+L7+K7</f>
        <v>30</v>
      </c>
      <c r="AQ7" s="8">
        <f>((AA7+Z7+Y7+X7+W7+V7+U7+T7+S7+R7+Q7+P7+O7+N7+M7+L7+K7)*H7)+((AO7+AN7+AM7+AL7+AK7+AJ7+AI7+AH7+AG7+AF7+AE7+AD7+AC7+AB7)*I7)</f>
        <v>9370</v>
      </c>
    </row>
    <row r="8" spans="1:43" x14ac:dyDescent="0.25">
      <c r="A8" s="1">
        <v>6</v>
      </c>
      <c r="B8" s="3">
        <v>44322</v>
      </c>
      <c r="C8" s="1">
        <v>4.6100000000000003</v>
      </c>
      <c r="D8" s="1">
        <v>300</v>
      </c>
      <c r="E8" s="1">
        <f t="shared" si="0"/>
        <v>1383</v>
      </c>
      <c r="G8" s="33">
        <v>5</v>
      </c>
      <c r="H8" s="33">
        <v>134</v>
      </c>
      <c r="I8" s="71">
        <v>119</v>
      </c>
      <c r="J8" s="1" t="s">
        <v>32</v>
      </c>
      <c r="K8" s="1">
        <v>3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0</v>
      </c>
      <c r="U8" s="1">
        <v>4</v>
      </c>
      <c r="V8" s="1">
        <v>1</v>
      </c>
      <c r="W8" s="1">
        <v>2</v>
      </c>
      <c r="X8" s="1">
        <v>3</v>
      </c>
      <c r="Y8" s="1">
        <v>1</v>
      </c>
      <c r="Z8" s="1">
        <v>0</v>
      </c>
      <c r="AA8" s="1">
        <v>2</v>
      </c>
      <c r="AB8" s="1">
        <v>2</v>
      </c>
      <c r="AC8" s="1">
        <v>0</v>
      </c>
      <c r="AD8" s="1">
        <v>2</v>
      </c>
      <c r="AE8" s="47">
        <v>3</v>
      </c>
      <c r="AF8" s="47">
        <v>0</v>
      </c>
      <c r="AG8" s="47">
        <v>1</v>
      </c>
      <c r="AH8" s="47">
        <v>0</v>
      </c>
      <c r="AI8" s="45">
        <v>1</v>
      </c>
      <c r="AJ8" s="47">
        <v>1</v>
      </c>
      <c r="AK8" s="1">
        <v>2</v>
      </c>
      <c r="AL8" s="1">
        <v>2</v>
      </c>
      <c r="AM8" s="1">
        <v>0</v>
      </c>
      <c r="AN8" s="1">
        <v>2</v>
      </c>
      <c r="AO8" s="1">
        <v>3</v>
      </c>
      <c r="AP8" s="48">
        <v>38</v>
      </c>
      <c r="AQ8" s="8">
        <f>((AO8+AN8+AM8+AL8+AK8+AJ8+AI8+AH8+AG8+AF8+AE8)*H8)+((AD8+AC8+AB8+AA8+Z8+Y8+X8+W8+V8+U8+T8+S8+R8+Q8+P8+O8+N8+M8+L8+K8)*I8)</f>
        <v>4747</v>
      </c>
    </row>
    <row r="9" spans="1:43" x14ac:dyDescent="0.25">
      <c r="A9" s="1">
        <v>7</v>
      </c>
      <c r="B9" s="3">
        <v>44323</v>
      </c>
      <c r="C9" s="1">
        <v>4.9000000000000004</v>
      </c>
      <c r="D9" s="1">
        <v>300</v>
      </c>
      <c r="E9" s="1">
        <f t="shared" si="0"/>
        <v>1470</v>
      </c>
      <c r="G9" s="33">
        <v>6</v>
      </c>
      <c r="H9" s="33">
        <v>0</v>
      </c>
      <c r="I9" s="1">
        <v>147</v>
      </c>
      <c r="J9" s="1" t="s">
        <v>9</v>
      </c>
      <c r="K9" s="1">
        <v>2</v>
      </c>
      <c r="L9" s="1">
        <v>1</v>
      </c>
      <c r="M9" s="1">
        <v>0</v>
      </c>
      <c r="N9" s="1">
        <v>1</v>
      </c>
      <c r="O9" s="1">
        <v>2</v>
      </c>
      <c r="P9" s="1">
        <v>3</v>
      </c>
      <c r="Q9" s="1">
        <v>4</v>
      </c>
      <c r="R9" s="1">
        <v>1</v>
      </c>
      <c r="S9" s="1">
        <v>1</v>
      </c>
      <c r="T9" s="1">
        <v>0</v>
      </c>
      <c r="U9" s="1">
        <v>5</v>
      </c>
      <c r="V9" s="1">
        <v>1</v>
      </c>
      <c r="W9" s="1">
        <v>3</v>
      </c>
      <c r="X9" s="1">
        <v>1</v>
      </c>
      <c r="Y9" s="1">
        <v>1</v>
      </c>
      <c r="Z9" s="1">
        <v>0</v>
      </c>
      <c r="AA9" s="1">
        <v>2</v>
      </c>
      <c r="AB9" s="1">
        <v>2</v>
      </c>
      <c r="AC9" s="1">
        <v>1</v>
      </c>
      <c r="AD9" s="1">
        <v>3</v>
      </c>
      <c r="AE9" s="47">
        <v>1</v>
      </c>
      <c r="AF9" s="47">
        <v>3</v>
      </c>
      <c r="AG9" s="47">
        <v>1</v>
      </c>
      <c r="AH9" s="47">
        <v>0</v>
      </c>
      <c r="AI9" s="45">
        <v>0</v>
      </c>
      <c r="AJ9" s="47">
        <v>1</v>
      </c>
      <c r="AK9" s="1">
        <v>4</v>
      </c>
      <c r="AL9" s="1">
        <v>1</v>
      </c>
      <c r="AM9" s="1">
        <v>2</v>
      </c>
      <c r="AN9" s="1">
        <v>2</v>
      </c>
      <c r="AO9" s="1">
        <v>4</v>
      </c>
      <c r="AP9" s="48">
        <f>AO9+AN9+AM9+AL9+AK9+AJ9+AI9+AH9+AG9+AF9+AE9+AD9+AC9+AB9+AA9+Z9+Y9+X9+W9+V9+U9+T9+S9+R9+Q9+P9+O9+N9+M9+L9+K9</f>
        <v>53</v>
      </c>
      <c r="AQ9" s="8">
        <f>AP9*I9</f>
        <v>7791</v>
      </c>
    </row>
    <row r="10" spans="1:43" x14ac:dyDescent="0.25">
      <c r="A10" s="1">
        <v>8</v>
      </c>
      <c r="B10" s="3">
        <v>44324</v>
      </c>
      <c r="C10" s="1">
        <v>6.95</v>
      </c>
      <c r="D10" s="1">
        <v>300</v>
      </c>
      <c r="E10" s="1">
        <f t="shared" si="0"/>
        <v>2085</v>
      </c>
      <c r="G10" s="33">
        <v>7</v>
      </c>
      <c r="H10" s="33">
        <v>0</v>
      </c>
      <c r="I10" s="1">
        <v>248</v>
      </c>
      <c r="J10" s="1" t="s">
        <v>10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48">
        <f t="shared" ref="AP10:AP19" si="2">AO10+AN10+AM10+AL10+AK10+AJ10+AI10+AH10+AG10+AF10+AE10+AD10+AC10+AB10+AA10+Z10+Y10+X10+W10+V10+U10+T10+S10+R10+Q10+P10+O10+N10+M10+L10+K10</f>
        <v>1</v>
      </c>
      <c r="AQ10" s="8">
        <f t="shared" ref="AQ10:AQ19" si="3">AP10*I10</f>
        <v>248</v>
      </c>
    </row>
    <row r="11" spans="1:43" x14ac:dyDescent="0.25">
      <c r="A11" s="1">
        <v>9</v>
      </c>
      <c r="B11" s="3">
        <v>44325</v>
      </c>
      <c r="C11" s="1">
        <v>7.87</v>
      </c>
      <c r="D11" s="1">
        <v>300</v>
      </c>
      <c r="E11" s="1">
        <f t="shared" si="0"/>
        <v>2361</v>
      </c>
      <c r="G11" s="33">
        <v>8</v>
      </c>
      <c r="H11" s="33">
        <v>0</v>
      </c>
      <c r="I11" s="1">
        <v>252</v>
      </c>
      <c r="J11" s="1" t="s">
        <v>11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47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48">
        <f t="shared" si="2"/>
        <v>2</v>
      </c>
      <c r="AQ11" s="8">
        <f t="shared" si="3"/>
        <v>504</v>
      </c>
    </row>
    <row r="12" spans="1:43" x14ac:dyDescent="0.25">
      <c r="A12" s="1">
        <v>10</v>
      </c>
      <c r="B12" s="3">
        <v>44326</v>
      </c>
      <c r="C12" s="1">
        <v>2.8210000000000002</v>
      </c>
      <c r="D12" s="1">
        <v>300</v>
      </c>
      <c r="E12" s="1">
        <f t="shared" si="0"/>
        <v>846.30000000000007</v>
      </c>
      <c r="G12" s="33">
        <v>9</v>
      </c>
      <c r="H12" s="33">
        <v>0</v>
      </c>
      <c r="I12" s="1">
        <v>1655</v>
      </c>
      <c r="J12" s="1" t="s">
        <v>12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48">
        <f t="shared" si="2"/>
        <v>0</v>
      </c>
      <c r="AQ12" s="8">
        <f t="shared" si="3"/>
        <v>0</v>
      </c>
    </row>
    <row r="13" spans="1:43" x14ac:dyDescent="0.25">
      <c r="A13" s="1">
        <v>11</v>
      </c>
      <c r="B13" s="3">
        <v>44327</v>
      </c>
      <c r="C13" s="1">
        <v>3.69</v>
      </c>
      <c r="D13" s="1">
        <v>300</v>
      </c>
      <c r="E13" s="1">
        <f t="shared" si="0"/>
        <v>1107</v>
      </c>
      <c r="G13" s="33">
        <v>10</v>
      </c>
      <c r="H13" s="33">
        <v>0</v>
      </c>
      <c r="I13" s="71">
        <v>303</v>
      </c>
      <c r="J13" s="1" t="s">
        <v>34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47">
        <v>1</v>
      </c>
      <c r="AK13" s="1">
        <v>1</v>
      </c>
      <c r="AL13" s="1">
        <v>1</v>
      </c>
      <c r="AM13" s="1">
        <v>2</v>
      </c>
      <c r="AN13" s="1">
        <v>0</v>
      </c>
      <c r="AO13" s="1">
        <v>0</v>
      </c>
      <c r="AP13" s="48">
        <f t="shared" si="2"/>
        <v>5</v>
      </c>
      <c r="AQ13" s="8">
        <f t="shared" si="3"/>
        <v>1515</v>
      </c>
    </row>
    <row r="14" spans="1:43" x14ac:dyDescent="0.25">
      <c r="A14" s="1">
        <v>12</v>
      </c>
      <c r="B14" s="3">
        <v>44328</v>
      </c>
      <c r="C14" s="1">
        <v>5.31</v>
      </c>
      <c r="D14" s="1">
        <v>300</v>
      </c>
      <c r="E14" s="1">
        <f t="shared" si="0"/>
        <v>1592.9999999999998</v>
      </c>
      <c r="G14" s="33">
        <v>11</v>
      </c>
      <c r="H14" s="33">
        <v>0</v>
      </c>
      <c r="I14" s="1">
        <v>94</v>
      </c>
      <c r="J14" s="1" t="s">
        <v>14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1</v>
      </c>
      <c r="AE14" s="47">
        <v>0</v>
      </c>
      <c r="AF14" s="47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">
        <v>0</v>
      </c>
      <c r="AP14" s="48">
        <f t="shared" si="2"/>
        <v>10</v>
      </c>
      <c r="AQ14" s="8">
        <f t="shared" si="3"/>
        <v>940</v>
      </c>
    </row>
    <row r="15" spans="1:43" x14ac:dyDescent="0.25">
      <c r="A15" s="1">
        <v>13</v>
      </c>
      <c r="B15" s="3">
        <v>44329</v>
      </c>
      <c r="C15" s="1">
        <v>3.48</v>
      </c>
      <c r="D15" s="1">
        <v>300</v>
      </c>
      <c r="E15" s="1">
        <f t="shared" si="0"/>
        <v>1044</v>
      </c>
      <c r="G15" s="33">
        <v>12</v>
      </c>
      <c r="H15" s="33">
        <v>0</v>
      </c>
      <c r="I15" s="1">
        <v>264</v>
      </c>
      <c r="J15" s="1" t="s">
        <v>15</v>
      </c>
      <c r="K15" s="1">
        <v>2</v>
      </c>
      <c r="L15" s="1">
        <v>0</v>
      </c>
      <c r="M15" s="1">
        <v>0</v>
      </c>
      <c r="N15" s="1">
        <v>0</v>
      </c>
      <c r="O15" s="1">
        <v>2</v>
      </c>
      <c r="P15" s="1">
        <v>2</v>
      </c>
      <c r="Q15" s="1">
        <v>1</v>
      </c>
      <c r="R15" s="1">
        <v>0</v>
      </c>
      <c r="S15" s="1">
        <v>0</v>
      </c>
      <c r="T15" s="1">
        <v>0</v>
      </c>
      <c r="U15" s="1">
        <v>4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47">
        <v>1</v>
      </c>
      <c r="AF15" s="47">
        <v>0</v>
      </c>
      <c r="AG15" s="47">
        <v>0</v>
      </c>
      <c r="AH15" s="47">
        <v>0</v>
      </c>
      <c r="AI15" s="45">
        <v>2</v>
      </c>
      <c r="AJ15" s="47">
        <v>1</v>
      </c>
      <c r="AK15" s="1">
        <v>0</v>
      </c>
      <c r="AL15" s="1">
        <v>3</v>
      </c>
      <c r="AM15" s="1">
        <v>2</v>
      </c>
      <c r="AN15" s="1">
        <v>1</v>
      </c>
      <c r="AO15" s="1">
        <v>1</v>
      </c>
      <c r="AP15" s="48">
        <f t="shared" si="2"/>
        <v>24</v>
      </c>
      <c r="AQ15" s="8">
        <f t="shared" si="3"/>
        <v>6336</v>
      </c>
    </row>
    <row r="16" spans="1:43" x14ac:dyDescent="0.25">
      <c r="A16" s="1">
        <v>14</v>
      </c>
      <c r="B16" s="3">
        <v>44330</v>
      </c>
      <c r="C16" s="1">
        <v>4.46</v>
      </c>
      <c r="D16" s="1">
        <v>300</v>
      </c>
      <c r="E16" s="1">
        <f t="shared" si="0"/>
        <v>1338</v>
      </c>
      <c r="G16" s="33">
        <v>13</v>
      </c>
      <c r="H16" s="33">
        <v>0</v>
      </c>
      <c r="I16" s="1">
        <v>422</v>
      </c>
      <c r="J16" s="1" t="s">
        <v>16</v>
      </c>
      <c r="K16" s="1">
        <v>0</v>
      </c>
      <c r="L16" s="1">
        <v>0</v>
      </c>
      <c r="M16" s="1">
        <v>1</v>
      </c>
      <c r="N16" s="1">
        <v>2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4</v>
      </c>
      <c r="U16" s="1">
        <v>2</v>
      </c>
      <c r="V16" s="1">
        <v>2</v>
      </c>
      <c r="W16" s="1">
        <v>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1</v>
      </c>
      <c r="AE16" s="45">
        <v>2</v>
      </c>
      <c r="AF16" s="45">
        <v>1</v>
      </c>
      <c r="AG16" s="47">
        <v>1</v>
      </c>
      <c r="AH16" s="47">
        <v>1</v>
      </c>
      <c r="AI16" s="45">
        <v>0</v>
      </c>
      <c r="AJ16" s="47">
        <v>0</v>
      </c>
      <c r="AK16" s="1">
        <v>2</v>
      </c>
      <c r="AL16" s="1">
        <v>0</v>
      </c>
      <c r="AM16" s="1">
        <v>2</v>
      </c>
      <c r="AN16" s="1">
        <v>2</v>
      </c>
      <c r="AO16" s="1">
        <v>4</v>
      </c>
      <c r="AP16" s="48">
        <f t="shared" si="2"/>
        <v>32</v>
      </c>
      <c r="AQ16" s="8">
        <f t="shared" si="3"/>
        <v>13504</v>
      </c>
    </row>
    <row r="17" spans="1:43" x14ac:dyDescent="0.25">
      <c r="A17" s="1">
        <v>15</v>
      </c>
      <c r="B17" s="3">
        <v>44331</v>
      </c>
      <c r="C17" s="1">
        <v>3</v>
      </c>
      <c r="D17" s="1">
        <v>300</v>
      </c>
      <c r="E17" s="1">
        <f t="shared" si="0"/>
        <v>900</v>
      </c>
      <c r="G17" s="33">
        <v>14</v>
      </c>
      <c r="H17" s="33">
        <v>0</v>
      </c>
      <c r="I17" s="1">
        <v>1050</v>
      </c>
      <c r="J17" s="1" t="s">
        <v>29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48">
        <f t="shared" si="2"/>
        <v>0</v>
      </c>
      <c r="AQ17" s="8">
        <f t="shared" si="3"/>
        <v>0</v>
      </c>
    </row>
    <row r="18" spans="1:43" x14ac:dyDescent="0.25">
      <c r="A18" s="1">
        <v>16</v>
      </c>
      <c r="B18" s="3">
        <v>44332</v>
      </c>
      <c r="C18" s="1">
        <v>1.0620000000000001</v>
      </c>
      <c r="D18" s="1">
        <v>300</v>
      </c>
      <c r="E18" s="1">
        <f t="shared" si="0"/>
        <v>318.60000000000002</v>
      </c>
      <c r="G18" s="44">
        <v>15</v>
      </c>
      <c r="H18" s="44">
        <v>0</v>
      </c>
      <c r="I18" s="37">
        <v>160</v>
      </c>
      <c r="J18" s="37" t="s">
        <v>31</v>
      </c>
      <c r="K18" s="1">
        <v>1</v>
      </c>
      <c r="L18" s="1">
        <v>0</v>
      </c>
      <c r="M18" s="1">
        <v>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</v>
      </c>
      <c r="T18" s="1">
        <v>0</v>
      </c>
      <c r="U18" s="1">
        <v>2</v>
      </c>
      <c r="V18" s="1">
        <v>0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45">
        <v>1</v>
      </c>
      <c r="AF18" s="45">
        <v>1</v>
      </c>
      <c r="AG18" s="47">
        <v>0</v>
      </c>
      <c r="AH18" s="47">
        <v>0</v>
      </c>
      <c r="AI18" s="47">
        <v>1</v>
      </c>
      <c r="AJ18" s="47">
        <v>0</v>
      </c>
      <c r="AK18" s="1">
        <v>0</v>
      </c>
      <c r="AL18" s="1">
        <v>0</v>
      </c>
      <c r="AM18" s="1">
        <v>0</v>
      </c>
      <c r="AN18" s="1">
        <v>0</v>
      </c>
      <c r="AO18" s="1">
        <v>2</v>
      </c>
      <c r="AP18" s="48">
        <f t="shared" si="2"/>
        <v>16</v>
      </c>
      <c r="AQ18" s="8">
        <f t="shared" si="3"/>
        <v>2560</v>
      </c>
    </row>
    <row r="19" spans="1:43" x14ac:dyDescent="0.25">
      <c r="A19" s="1">
        <v>17</v>
      </c>
      <c r="B19" s="3">
        <v>44333</v>
      </c>
      <c r="C19" s="1">
        <v>4.05</v>
      </c>
      <c r="D19" s="1">
        <v>300</v>
      </c>
      <c r="E19" s="1">
        <f t="shared" si="0"/>
        <v>1215</v>
      </c>
      <c r="G19" s="44">
        <v>16</v>
      </c>
      <c r="H19" s="44">
        <v>0</v>
      </c>
      <c r="I19" s="37">
        <v>249</v>
      </c>
      <c r="J19" s="37" t="s">
        <v>30</v>
      </c>
      <c r="K19" s="1">
        <v>0</v>
      </c>
      <c r="L19" s="1">
        <v>0</v>
      </c>
      <c r="M19" s="1">
        <v>1</v>
      </c>
      <c r="N19" s="1">
        <v>5</v>
      </c>
      <c r="O19" s="1">
        <v>4</v>
      </c>
      <c r="P19" s="1">
        <v>2</v>
      </c>
      <c r="Q19" s="1">
        <v>2</v>
      </c>
      <c r="R19" s="1">
        <v>0</v>
      </c>
      <c r="S19" s="1">
        <v>0</v>
      </c>
      <c r="T19" s="1">
        <v>0</v>
      </c>
      <c r="U19" s="1">
        <v>2</v>
      </c>
      <c r="V19" s="1">
        <v>2</v>
      </c>
      <c r="W19" s="1">
        <v>3</v>
      </c>
      <c r="X19" s="1">
        <v>1</v>
      </c>
      <c r="Y19" s="1">
        <v>1</v>
      </c>
      <c r="Z19" s="1">
        <v>2</v>
      </c>
      <c r="AA19" s="1">
        <v>12</v>
      </c>
      <c r="AB19" s="1">
        <v>3</v>
      </c>
      <c r="AC19" s="1">
        <v>0</v>
      </c>
      <c r="AD19" s="1">
        <v>1</v>
      </c>
      <c r="AE19" s="47">
        <v>1</v>
      </c>
      <c r="AF19" s="47">
        <v>2</v>
      </c>
      <c r="AG19" s="47">
        <v>1</v>
      </c>
      <c r="AH19" s="47">
        <v>1</v>
      </c>
      <c r="AI19" s="47">
        <v>3</v>
      </c>
      <c r="AJ19" s="47">
        <v>0</v>
      </c>
      <c r="AK19" s="1">
        <v>0</v>
      </c>
      <c r="AL19" s="1">
        <v>3</v>
      </c>
      <c r="AM19" s="1">
        <v>2</v>
      </c>
      <c r="AN19" s="1">
        <v>2</v>
      </c>
      <c r="AO19" s="1">
        <v>5</v>
      </c>
      <c r="AP19" s="48">
        <f t="shared" si="2"/>
        <v>61</v>
      </c>
      <c r="AQ19" s="8">
        <f t="shared" si="3"/>
        <v>15189</v>
      </c>
    </row>
    <row r="20" spans="1:43" x14ac:dyDescent="0.25">
      <c r="A20" s="1">
        <v>18</v>
      </c>
      <c r="B20" s="3">
        <v>44334</v>
      </c>
      <c r="C20" s="1">
        <v>3.71</v>
      </c>
      <c r="D20" s="1">
        <v>300</v>
      </c>
      <c r="E20" s="1">
        <f t="shared" si="0"/>
        <v>1113</v>
      </c>
      <c r="G20" s="34"/>
      <c r="H20" s="34"/>
      <c r="I20" s="4"/>
      <c r="J20" s="4"/>
      <c r="K20" s="4"/>
      <c r="L20" s="4"/>
      <c r="M20" s="4"/>
      <c r="N20" s="4"/>
      <c r="O20" s="4"/>
      <c r="P20" s="4"/>
      <c r="Q20" s="4"/>
      <c r="AI20" s="4"/>
      <c r="AM20" s="2" t="s">
        <v>3</v>
      </c>
      <c r="AN20" s="2"/>
      <c r="AO20" s="2"/>
      <c r="AP20" s="50">
        <f>SUM(AP4:AP19)</f>
        <v>540</v>
      </c>
      <c r="AQ20" s="10">
        <f>SUM(AQ4:AQ19)</f>
        <v>144963</v>
      </c>
    </row>
    <row r="21" spans="1:43" x14ac:dyDescent="0.25">
      <c r="A21" s="1">
        <v>19</v>
      </c>
      <c r="B21" s="3">
        <v>44335</v>
      </c>
      <c r="C21" s="1">
        <v>2.69</v>
      </c>
      <c r="D21" s="1">
        <v>300</v>
      </c>
      <c r="E21" s="1">
        <f t="shared" si="0"/>
        <v>807</v>
      </c>
    </row>
    <row r="22" spans="1:43" x14ac:dyDescent="0.25">
      <c r="A22" s="1">
        <v>20</v>
      </c>
      <c r="B22" s="3">
        <v>44336</v>
      </c>
      <c r="C22" s="1">
        <v>3.62</v>
      </c>
      <c r="D22" s="1">
        <v>300</v>
      </c>
      <c r="E22" s="1">
        <f t="shared" si="0"/>
        <v>1086</v>
      </c>
    </row>
    <row r="23" spans="1:43" x14ac:dyDescent="0.25">
      <c r="A23" s="1">
        <v>21</v>
      </c>
      <c r="B23" s="3">
        <v>44337</v>
      </c>
      <c r="C23" s="1">
        <v>3.83</v>
      </c>
      <c r="D23" s="1">
        <v>300</v>
      </c>
      <c r="E23" s="1">
        <f t="shared" si="0"/>
        <v>1149</v>
      </c>
    </row>
    <row r="24" spans="1:43" x14ac:dyDescent="0.25">
      <c r="A24" s="1">
        <v>22</v>
      </c>
      <c r="B24" s="3">
        <v>44338</v>
      </c>
      <c r="C24" s="1">
        <v>6.29</v>
      </c>
      <c r="D24" s="1">
        <v>300</v>
      </c>
      <c r="E24" s="1">
        <f t="shared" si="0"/>
        <v>1887</v>
      </c>
    </row>
    <row r="25" spans="1:43" x14ac:dyDescent="0.25">
      <c r="A25" s="1">
        <v>23</v>
      </c>
      <c r="B25" s="3">
        <v>44339</v>
      </c>
      <c r="C25" s="1">
        <v>5.66</v>
      </c>
      <c r="D25" s="1">
        <v>300</v>
      </c>
      <c r="E25" s="1">
        <f t="shared" si="0"/>
        <v>1698</v>
      </c>
    </row>
    <row r="26" spans="1:43" x14ac:dyDescent="0.25">
      <c r="A26" s="1">
        <v>24</v>
      </c>
      <c r="B26" s="3">
        <v>44340</v>
      </c>
      <c r="C26" s="1">
        <v>1.07</v>
      </c>
      <c r="D26" s="1">
        <v>300</v>
      </c>
      <c r="E26" s="1">
        <f t="shared" si="0"/>
        <v>321</v>
      </c>
    </row>
    <row r="27" spans="1:43" x14ac:dyDescent="0.25">
      <c r="A27" s="1">
        <v>25</v>
      </c>
      <c r="B27" s="3">
        <v>44341</v>
      </c>
      <c r="C27" s="1">
        <v>2.2000000000000002</v>
      </c>
      <c r="D27" s="1">
        <v>300</v>
      </c>
      <c r="E27" s="1">
        <f t="shared" si="0"/>
        <v>660</v>
      </c>
    </row>
    <row r="28" spans="1:43" x14ac:dyDescent="0.25">
      <c r="A28" s="1">
        <v>26</v>
      </c>
      <c r="B28" s="3">
        <v>44342</v>
      </c>
      <c r="C28" s="1">
        <v>2.3199999999999998</v>
      </c>
      <c r="D28" s="1">
        <v>300</v>
      </c>
      <c r="E28" s="1">
        <f t="shared" si="0"/>
        <v>696</v>
      </c>
    </row>
    <row r="29" spans="1:43" x14ac:dyDescent="0.25">
      <c r="A29" s="1">
        <v>27</v>
      </c>
      <c r="B29" s="3">
        <v>44343</v>
      </c>
      <c r="C29" s="1">
        <v>2.21</v>
      </c>
      <c r="D29" s="1">
        <v>300</v>
      </c>
      <c r="E29" s="1">
        <f t="shared" si="0"/>
        <v>663</v>
      </c>
    </row>
    <row r="30" spans="1:43" x14ac:dyDescent="0.25">
      <c r="A30" s="1">
        <v>28</v>
      </c>
      <c r="B30" s="3">
        <v>44344</v>
      </c>
      <c r="C30" s="1">
        <v>3.56</v>
      </c>
      <c r="D30" s="1">
        <v>300</v>
      </c>
      <c r="E30" s="1">
        <f t="shared" si="0"/>
        <v>1068</v>
      </c>
    </row>
    <row r="31" spans="1:43" x14ac:dyDescent="0.25">
      <c r="A31" s="1">
        <v>29</v>
      </c>
      <c r="B31" s="3">
        <v>44345</v>
      </c>
      <c r="C31" s="1">
        <v>3.71</v>
      </c>
      <c r="D31" s="1">
        <v>300</v>
      </c>
      <c r="E31" s="1">
        <f t="shared" si="0"/>
        <v>1113</v>
      </c>
    </row>
    <row r="32" spans="1:43" x14ac:dyDescent="0.25">
      <c r="A32" s="1">
        <v>30</v>
      </c>
      <c r="B32" s="3">
        <v>44346</v>
      </c>
      <c r="C32" s="1">
        <v>2.57</v>
      </c>
      <c r="D32" s="1">
        <v>300</v>
      </c>
      <c r="E32" s="1">
        <f t="shared" si="0"/>
        <v>771</v>
      </c>
    </row>
    <row r="33" spans="1:5" x14ac:dyDescent="0.25">
      <c r="A33" s="1">
        <v>31</v>
      </c>
      <c r="B33" s="3">
        <v>44347</v>
      </c>
      <c r="C33" s="1">
        <v>2.34</v>
      </c>
      <c r="D33" s="1">
        <v>300</v>
      </c>
      <c r="E33" s="1">
        <f t="shared" si="0"/>
        <v>702</v>
      </c>
    </row>
    <row r="34" spans="1:5" x14ac:dyDescent="0.25">
      <c r="B34" s="65" t="s">
        <v>3</v>
      </c>
      <c r="C34" s="65">
        <f>SUM(C3:C33)</f>
        <v>124.97799999999997</v>
      </c>
      <c r="D34" s="2"/>
      <c r="E34" s="65">
        <f>SUM(E3:E33)</f>
        <v>37493.399999999994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selection activeCell="J9" sqref="J9"/>
    </sheetView>
  </sheetViews>
  <sheetFormatPr defaultRowHeight="15" x14ac:dyDescent="0.25"/>
  <cols>
    <col min="1" max="1" width="5.140625" customWidth="1"/>
    <col min="2" max="2" width="10.42578125" bestFit="1" customWidth="1"/>
    <col min="6" max="6" width="3.85546875" customWidth="1"/>
    <col min="7" max="7" width="5" customWidth="1"/>
    <col min="8" max="8" width="5.7109375" customWidth="1"/>
    <col min="9" max="9" width="9.7109375" customWidth="1"/>
    <col min="10" max="10" width="23.28515625" customWidth="1"/>
    <col min="11" max="11" width="4.7109375" customWidth="1"/>
    <col min="12" max="14" width="4.5703125" customWidth="1"/>
    <col min="15" max="15" width="4.28515625" customWidth="1"/>
    <col min="16" max="16" width="4" customWidth="1"/>
    <col min="17" max="17" width="4.140625" customWidth="1"/>
    <col min="18" max="18" width="3.85546875" customWidth="1"/>
    <col min="19" max="20" width="4" customWidth="1"/>
    <col min="21" max="21" width="4.42578125" customWidth="1"/>
    <col min="22" max="22" width="3.7109375" customWidth="1"/>
    <col min="23" max="23" width="3.85546875" customWidth="1"/>
    <col min="24" max="24" width="4.42578125" customWidth="1"/>
    <col min="25" max="25" width="3.7109375" customWidth="1"/>
    <col min="26" max="26" width="4.42578125" customWidth="1"/>
    <col min="27" max="27" width="3.85546875" customWidth="1"/>
    <col min="28" max="28" width="4" customWidth="1"/>
    <col min="29" max="29" width="4.140625" customWidth="1"/>
    <col min="30" max="30" width="4" customWidth="1"/>
    <col min="31" max="31" width="3.85546875" customWidth="1"/>
    <col min="32" max="32" width="3.5703125" customWidth="1"/>
    <col min="33" max="33" width="3.85546875" customWidth="1"/>
    <col min="34" max="34" width="4.140625" customWidth="1"/>
    <col min="35" max="35" width="4.28515625" customWidth="1"/>
    <col min="36" max="36" width="4" customWidth="1"/>
    <col min="37" max="38" width="4.140625" customWidth="1"/>
    <col min="39" max="39" width="4" customWidth="1"/>
    <col min="40" max="41" width="3.85546875" customWidth="1"/>
    <col min="42" max="42" width="11" customWidth="1"/>
    <col min="43" max="43" width="9.42578125" customWidth="1"/>
  </cols>
  <sheetData>
    <row r="1" spans="1:43" ht="27" customHeight="1" thickBot="1" x14ac:dyDescent="0.4">
      <c r="A1" s="1"/>
      <c r="B1" s="2" t="s">
        <v>36</v>
      </c>
      <c r="C1" s="2"/>
      <c r="D1" s="1"/>
      <c r="E1" s="1"/>
      <c r="K1" s="40"/>
      <c r="L1" s="41"/>
      <c r="M1" s="69" t="s">
        <v>38</v>
      </c>
      <c r="N1" s="7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</row>
    <row r="2" spans="1:43" ht="22.5" customHeight="1" thickBot="1" x14ac:dyDescent="0.4">
      <c r="A2" s="5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K2" s="66"/>
      <c r="L2" s="67"/>
      <c r="M2" s="67" t="s">
        <v>40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4"/>
      <c r="AP2" s="67"/>
      <c r="AQ2" s="68"/>
    </row>
    <row r="3" spans="1:43" ht="15.75" thickBot="1" x14ac:dyDescent="0.3">
      <c r="A3" s="1">
        <v>1</v>
      </c>
      <c r="B3" s="3">
        <v>44348</v>
      </c>
      <c r="C3" s="1">
        <v>3.59</v>
      </c>
      <c r="D3" s="1">
        <v>300</v>
      </c>
      <c r="E3" s="1">
        <f>C3*D3</f>
        <v>1077</v>
      </c>
      <c r="G3" s="30" t="s">
        <v>0</v>
      </c>
      <c r="H3" s="74" t="s">
        <v>39</v>
      </c>
      <c r="I3" s="23" t="s">
        <v>24</v>
      </c>
      <c r="J3" s="23" t="s">
        <v>21</v>
      </c>
      <c r="K3" s="23">
        <v>1</v>
      </c>
      <c r="L3" s="23">
        <v>2</v>
      </c>
      <c r="M3" s="23">
        <v>3</v>
      </c>
      <c r="N3" s="25">
        <v>4</v>
      </c>
      <c r="O3" s="25">
        <v>5</v>
      </c>
      <c r="P3" s="25">
        <v>6</v>
      </c>
      <c r="Q3" s="23">
        <v>7</v>
      </c>
      <c r="R3" s="23">
        <v>8</v>
      </c>
      <c r="S3" s="23">
        <v>9</v>
      </c>
      <c r="T3" s="25">
        <v>10</v>
      </c>
      <c r="U3" s="25">
        <v>11</v>
      </c>
      <c r="V3" s="25">
        <v>12</v>
      </c>
      <c r="W3" s="23">
        <v>13</v>
      </c>
      <c r="X3" s="23">
        <v>14</v>
      </c>
      <c r="Y3" s="23">
        <v>15</v>
      </c>
      <c r="Z3" s="25">
        <v>16</v>
      </c>
      <c r="AA3" s="25">
        <v>17</v>
      </c>
      <c r="AB3" s="25">
        <v>18</v>
      </c>
      <c r="AC3" s="23">
        <v>19</v>
      </c>
      <c r="AD3" s="23">
        <v>20</v>
      </c>
      <c r="AE3" s="23">
        <v>21</v>
      </c>
      <c r="AF3" s="25">
        <v>22</v>
      </c>
      <c r="AG3" s="25">
        <v>23</v>
      </c>
      <c r="AH3" s="25">
        <v>24</v>
      </c>
      <c r="AI3" s="35">
        <v>25</v>
      </c>
      <c r="AJ3" s="30">
        <v>26</v>
      </c>
      <c r="AK3" s="23">
        <v>27</v>
      </c>
      <c r="AL3" s="25">
        <v>28</v>
      </c>
      <c r="AM3" s="25">
        <v>29</v>
      </c>
      <c r="AN3" s="26">
        <v>30</v>
      </c>
      <c r="AO3" s="73"/>
      <c r="AP3" s="72" t="s">
        <v>33</v>
      </c>
      <c r="AQ3" s="43" t="s">
        <v>1</v>
      </c>
    </row>
    <row r="4" spans="1:43" x14ac:dyDescent="0.25">
      <c r="A4" s="1">
        <v>2</v>
      </c>
      <c r="B4" s="3">
        <v>44349</v>
      </c>
      <c r="C4" s="1">
        <v>3.33</v>
      </c>
      <c r="D4" s="1">
        <v>300</v>
      </c>
      <c r="E4" s="1">
        <f t="shared" ref="E4:E32" si="0">C4*D4</f>
        <v>999</v>
      </c>
      <c r="G4" s="31">
        <v>1</v>
      </c>
      <c r="H4" s="31">
        <v>0</v>
      </c>
      <c r="I4" s="8">
        <v>317</v>
      </c>
      <c r="J4" s="8" t="s">
        <v>4</v>
      </c>
      <c r="K4" s="1">
        <v>3</v>
      </c>
      <c r="L4" s="1">
        <v>12</v>
      </c>
      <c r="M4" s="1">
        <v>4</v>
      </c>
      <c r="N4" s="8">
        <v>4</v>
      </c>
      <c r="O4" s="8">
        <v>4</v>
      </c>
      <c r="P4" s="8">
        <v>2</v>
      </c>
      <c r="Q4" s="8">
        <v>12</v>
      </c>
      <c r="R4" s="8">
        <v>9</v>
      </c>
      <c r="S4" s="8">
        <v>6</v>
      </c>
      <c r="T4" s="8">
        <v>6</v>
      </c>
      <c r="U4" s="8">
        <v>7</v>
      </c>
      <c r="V4" s="8">
        <v>4</v>
      </c>
      <c r="W4" s="8">
        <v>5</v>
      </c>
      <c r="X4" s="8">
        <v>8</v>
      </c>
      <c r="Y4" s="8">
        <v>5</v>
      </c>
      <c r="Z4" s="8">
        <v>8</v>
      </c>
      <c r="AA4" s="8">
        <v>7</v>
      </c>
      <c r="AB4" s="8">
        <v>4</v>
      </c>
      <c r="AC4" s="8">
        <v>14</v>
      </c>
      <c r="AD4" s="8">
        <v>5</v>
      </c>
      <c r="AE4" s="8">
        <v>5</v>
      </c>
      <c r="AF4" s="8">
        <v>2</v>
      </c>
      <c r="AG4" s="8">
        <v>2</v>
      </c>
      <c r="AH4" s="8">
        <v>4</v>
      </c>
      <c r="AI4" s="46">
        <v>3</v>
      </c>
      <c r="AJ4" s="8">
        <v>0</v>
      </c>
      <c r="AK4" s="8">
        <v>0</v>
      </c>
      <c r="AL4" s="8">
        <v>0</v>
      </c>
      <c r="AM4" s="8">
        <v>0</v>
      </c>
      <c r="AN4" s="8">
        <v>1</v>
      </c>
      <c r="AO4" s="8"/>
      <c r="AP4" s="48">
        <f>AO4+AN4+AM4+AL4+AK4+AJ4+AI4+AH4+AG4+AF4+AE4+AD4+AC4+AB4+AA4+Z4+Y4+X4+W4+V4+U4+T4+S4+R4+Q4+P4+O4+N4+M4+L4+K4</f>
        <v>146</v>
      </c>
      <c r="AQ4" s="8">
        <f>AP4*I4</f>
        <v>46282</v>
      </c>
    </row>
    <row r="5" spans="1:43" x14ac:dyDescent="0.25">
      <c r="A5" s="1">
        <v>3</v>
      </c>
      <c r="B5" s="3">
        <v>44350</v>
      </c>
      <c r="C5" s="1">
        <v>3.72</v>
      </c>
      <c r="D5" s="1">
        <v>300</v>
      </c>
      <c r="E5" s="1">
        <f t="shared" si="0"/>
        <v>1116</v>
      </c>
      <c r="G5" s="33">
        <v>2</v>
      </c>
      <c r="H5" s="33">
        <v>0</v>
      </c>
      <c r="I5" s="1">
        <v>368</v>
      </c>
      <c r="J5" s="1" t="s">
        <v>5</v>
      </c>
      <c r="K5" s="1">
        <v>3</v>
      </c>
      <c r="L5" s="1">
        <v>0</v>
      </c>
      <c r="M5" s="1">
        <v>0</v>
      </c>
      <c r="N5" s="1">
        <v>0</v>
      </c>
      <c r="O5" s="1">
        <v>2</v>
      </c>
      <c r="P5" s="1">
        <v>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1</v>
      </c>
      <c r="AC5" s="1">
        <v>2</v>
      </c>
      <c r="AD5" s="1">
        <v>0</v>
      </c>
      <c r="AE5" s="47">
        <v>2</v>
      </c>
      <c r="AF5" s="47">
        <v>2</v>
      </c>
      <c r="AG5" s="47">
        <v>0</v>
      </c>
      <c r="AH5" s="47">
        <v>2</v>
      </c>
      <c r="AI5" s="45">
        <v>0</v>
      </c>
      <c r="AJ5" s="47">
        <v>3</v>
      </c>
      <c r="AK5" s="1">
        <v>0</v>
      </c>
      <c r="AL5" s="1">
        <v>1</v>
      </c>
      <c r="AM5" s="1">
        <v>4</v>
      </c>
      <c r="AN5" s="1">
        <v>1</v>
      </c>
      <c r="AO5" s="8"/>
      <c r="AP5" s="48">
        <v>27</v>
      </c>
      <c r="AQ5" s="8">
        <f t="shared" ref="AQ5:AQ19" si="1">AP5*I5</f>
        <v>9936</v>
      </c>
    </row>
    <row r="6" spans="1:43" x14ac:dyDescent="0.25">
      <c r="A6" s="1">
        <v>4</v>
      </c>
      <c r="B6" s="3">
        <v>44351</v>
      </c>
      <c r="C6" s="1">
        <v>3.39</v>
      </c>
      <c r="D6" s="1">
        <v>300</v>
      </c>
      <c r="E6" s="1">
        <f t="shared" si="0"/>
        <v>1017</v>
      </c>
      <c r="G6" s="33">
        <v>3</v>
      </c>
      <c r="H6" s="33">
        <v>0</v>
      </c>
      <c r="I6" s="1">
        <v>290</v>
      </c>
      <c r="J6" s="1" t="s">
        <v>6</v>
      </c>
      <c r="K6" s="1">
        <v>5</v>
      </c>
      <c r="L6" s="1">
        <v>2</v>
      </c>
      <c r="M6" s="1">
        <v>3</v>
      </c>
      <c r="N6" s="1">
        <v>5</v>
      </c>
      <c r="O6" s="1">
        <v>6</v>
      </c>
      <c r="P6" s="1">
        <v>5</v>
      </c>
      <c r="Q6" s="1">
        <v>2</v>
      </c>
      <c r="R6" s="1">
        <v>5</v>
      </c>
      <c r="S6" s="1">
        <v>7</v>
      </c>
      <c r="T6" s="1">
        <v>2</v>
      </c>
      <c r="U6" s="1">
        <v>4</v>
      </c>
      <c r="V6" s="1">
        <v>4</v>
      </c>
      <c r="W6" s="1">
        <v>3</v>
      </c>
      <c r="X6" s="1">
        <v>1</v>
      </c>
      <c r="Y6" s="1">
        <v>5</v>
      </c>
      <c r="Z6" s="1">
        <v>4</v>
      </c>
      <c r="AA6" s="1">
        <v>1</v>
      </c>
      <c r="AB6" s="1">
        <v>1</v>
      </c>
      <c r="AC6" s="1">
        <v>5</v>
      </c>
      <c r="AD6" s="1">
        <v>1</v>
      </c>
      <c r="AE6" s="47">
        <v>6</v>
      </c>
      <c r="AF6" s="47">
        <v>2</v>
      </c>
      <c r="AG6" s="47">
        <v>0</v>
      </c>
      <c r="AH6" s="47">
        <v>0</v>
      </c>
      <c r="AI6" s="45">
        <v>0</v>
      </c>
      <c r="AJ6" s="47">
        <v>9</v>
      </c>
      <c r="AK6" s="1">
        <v>4</v>
      </c>
      <c r="AL6" s="1">
        <v>2</v>
      </c>
      <c r="AM6" s="1">
        <v>5</v>
      </c>
      <c r="AN6" s="1">
        <v>4</v>
      </c>
      <c r="AO6" s="8"/>
      <c r="AP6" s="48">
        <f>AO6+AN6+AM6+AL6+AK6+AJ6+AI6+AH6+AG6+AF6+AE6+AD6+AC6+AB6+AA6+Z6+Y6+X6+W6+V6+U6+T6+S6+R6+Q6+P6+O6+N6+M6+L6+K6</f>
        <v>103</v>
      </c>
      <c r="AQ6" s="8">
        <f t="shared" si="1"/>
        <v>29870</v>
      </c>
    </row>
    <row r="7" spans="1:43" x14ac:dyDescent="0.25">
      <c r="A7" s="1">
        <v>5</v>
      </c>
      <c r="B7" s="3">
        <v>44352</v>
      </c>
      <c r="C7" s="1">
        <v>3.91</v>
      </c>
      <c r="D7" s="1">
        <v>300</v>
      </c>
      <c r="E7" s="1">
        <f t="shared" si="0"/>
        <v>1173</v>
      </c>
      <c r="G7" s="33">
        <v>4</v>
      </c>
      <c r="H7" s="33">
        <v>0</v>
      </c>
      <c r="I7" s="71">
        <v>317</v>
      </c>
      <c r="J7" s="1" t="s">
        <v>7</v>
      </c>
      <c r="K7" s="1">
        <v>1</v>
      </c>
      <c r="L7" s="1">
        <v>0</v>
      </c>
      <c r="M7" s="1">
        <v>2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3</v>
      </c>
      <c r="W7" s="1">
        <v>0</v>
      </c>
      <c r="X7" s="1">
        <v>5</v>
      </c>
      <c r="Y7" s="1">
        <v>0</v>
      </c>
      <c r="Z7" s="1">
        <v>1</v>
      </c>
      <c r="AA7" s="1">
        <v>0</v>
      </c>
      <c r="AB7" s="1">
        <v>0</v>
      </c>
      <c r="AC7" s="1">
        <v>2</v>
      </c>
      <c r="AD7" s="1">
        <v>1</v>
      </c>
      <c r="AE7" s="47">
        <v>0</v>
      </c>
      <c r="AF7" s="47">
        <v>1</v>
      </c>
      <c r="AG7" s="47">
        <v>1</v>
      </c>
      <c r="AH7" s="47">
        <v>0</v>
      </c>
      <c r="AI7" s="45">
        <v>1</v>
      </c>
      <c r="AJ7" s="47">
        <v>1</v>
      </c>
      <c r="AK7" s="1">
        <v>1</v>
      </c>
      <c r="AL7" s="1">
        <v>3</v>
      </c>
      <c r="AM7" s="1">
        <v>2</v>
      </c>
      <c r="AN7" s="1">
        <v>0</v>
      </c>
      <c r="AO7" s="8"/>
      <c r="AP7" s="48">
        <f>AO7+AN7+AM7+AL7+AK7+AJ7+AI7+AH7+AG7+AF7+AE7+AD7+AC7+AB7+AA7+Z7+Y7+X7+W7+V7+U7+T7+S7+R7+Q7+P7+O7+N7+M7+L7+K7</f>
        <v>28</v>
      </c>
      <c r="AQ7" s="8">
        <f t="shared" si="1"/>
        <v>8876</v>
      </c>
    </row>
    <row r="8" spans="1:43" x14ac:dyDescent="0.25">
      <c r="A8" s="1">
        <v>6</v>
      </c>
      <c r="B8" s="3">
        <v>44353</v>
      </c>
      <c r="C8" s="1">
        <v>3.12</v>
      </c>
      <c r="D8" s="1">
        <v>300</v>
      </c>
      <c r="E8" s="1">
        <f t="shared" si="0"/>
        <v>936</v>
      </c>
      <c r="G8" s="33">
        <v>5</v>
      </c>
      <c r="H8" s="33">
        <v>0</v>
      </c>
      <c r="I8" s="71">
        <v>134</v>
      </c>
      <c r="J8" s="1" t="s">
        <v>32</v>
      </c>
      <c r="K8" s="1">
        <v>3</v>
      </c>
      <c r="L8" s="1">
        <v>1</v>
      </c>
      <c r="M8" s="1">
        <v>0</v>
      </c>
      <c r="N8" s="1">
        <v>4</v>
      </c>
      <c r="O8" s="1">
        <v>1</v>
      </c>
      <c r="P8" s="1">
        <v>0</v>
      </c>
      <c r="Q8" s="1">
        <v>0</v>
      </c>
      <c r="R8" s="1">
        <v>4</v>
      </c>
      <c r="S8" s="1">
        <v>2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47">
        <v>1</v>
      </c>
      <c r="AF8" s="47">
        <v>0</v>
      </c>
      <c r="AG8" s="47">
        <v>3</v>
      </c>
      <c r="AH8" s="47">
        <v>4</v>
      </c>
      <c r="AI8" s="45">
        <v>1</v>
      </c>
      <c r="AJ8" s="47">
        <v>1</v>
      </c>
      <c r="AK8" s="1">
        <v>2</v>
      </c>
      <c r="AL8" s="1">
        <v>1</v>
      </c>
      <c r="AM8" s="1">
        <v>1</v>
      </c>
      <c r="AN8" s="1">
        <v>1</v>
      </c>
      <c r="AO8" s="1"/>
      <c r="AP8" s="75">
        <v>34</v>
      </c>
      <c r="AQ8" s="8">
        <f t="shared" si="1"/>
        <v>4556</v>
      </c>
    </row>
    <row r="9" spans="1:43" x14ac:dyDescent="0.25">
      <c r="A9" s="1">
        <v>7</v>
      </c>
      <c r="B9" s="3">
        <v>44354</v>
      </c>
      <c r="C9" s="1">
        <v>5.22</v>
      </c>
      <c r="D9" s="1">
        <v>300</v>
      </c>
      <c r="E9" s="1">
        <f t="shared" si="0"/>
        <v>1566</v>
      </c>
      <c r="G9" s="33">
        <v>6</v>
      </c>
      <c r="H9" s="33">
        <v>0</v>
      </c>
      <c r="I9" s="1">
        <v>147</v>
      </c>
      <c r="J9" s="1" t="s">
        <v>9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2</v>
      </c>
      <c r="Q9" s="1">
        <v>1</v>
      </c>
      <c r="R9" s="1">
        <v>1</v>
      </c>
      <c r="S9" s="1">
        <v>2</v>
      </c>
      <c r="T9" s="1">
        <v>1</v>
      </c>
      <c r="U9" s="1">
        <v>2</v>
      </c>
      <c r="V9" s="1">
        <v>1</v>
      </c>
      <c r="W9" s="1">
        <v>0</v>
      </c>
      <c r="X9" s="1">
        <v>1</v>
      </c>
      <c r="Y9" s="1">
        <v>3</v>
      </c>
      <c r="Z9" s="1">
        <v>1</v>
      </c>
      <c r="AA9" s="1">
        <v>1</v>
      </c>
      <c r="AB9" s="1">
        <v>3</v>
      </c>
      <c r="AC9" s="1">
        <v>1</v>
      </c>
      <c r="AD9" s="1">
        <v>2</v>
      </c>
      <c r="AE9" s="47">
        <v>3</v>
      </c>
      <c r="AF9" s="47">
        <v>1</v>
      </c>
      <c r="AG9" s="47">
        <v>0</v>
      </c>
      <c r="AH9" s="47">
        <v>0</v>
      </c>
      <c r="AI9" s="45">
        <v>1</v>
      </c>
      <c r="AJ9" s="47">
        <v>2</v>
      </c>
      <c r="AK9" s="1">
        <v>3</v>
      </c>
      <c r="AL9" s="1">
        <v>1</v>
      </c>
      <c r="AM9" s="1">
        <v>1</v>
      </c>
      <c r="AN9" s="1">
        <v>4</v>
      </c>
      <c r="AO9" s="1"/>
      <c r="AP9" s="48">
        <f>AO9+AN9+AM9+AL9+AK9+AJ9+AI9+AH9+AG9+AF9+AE9+AD9+AC9+AB9+AA9+Z9+Y9+X9+W9+V9+U9+T9+S9+R9+Q9+P9+O9+N9+M9+L9+K9</f>
        <v>42</v>
      </c>
      <c r="AQ9" s="8">
        <f t="shared" si="1"/>
        <v>6174</v>
      </c>
    </row>
    <row r="10" spans="1:43" x14ac:dyDescent="0.25">
      <c r="A10" s="1">
        <v>8</v>
      </c>
      <c r="B10" s="3">
        <v>44355</v>
      </c>
      <c r="C10" s="1">
        <v>5.87</v>
      </c>
      <c r="D10" s="1">
        <v>300</v>
      </c>
      <c r="E10" s="1">
        <f t="shared" si="0"/>
        <v>1761</v>
      </c>
      <c r="G10" s="33">
        <v>7</v>
      </c>
      <c r="H10" s="33">
        <v>0</v>
      </c>
      <c r="I10" s="1">
        <v>248</v>
      </c>
      <c r="J10" s="1" t="s">
        <v>10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/>
      <c r="AP10" s="48">
        <f t="shared" ref="AP10:AP19" si="2">AO10+AN10+AM10+AL10+AK10+AJ10+AI10+AH10+AG10+AF10+AE10+AD10+AC10+AB10+AA10+Z10+Y10+X10+W10+V10+U10+T10+S10+R10+Q10+P10+O10+N10+M10+L10+K10</f>
        <v>1</v>
      </c>
      <c r="AQ10" s="8">
        <f t="shared" si="1"/>
        <v>248</v>
      </c>
    </row>
    <row r="11" spans="1:43" x14ac:dyDescent="0.25">
      <c r="A11" s="1">
        <v>9</v>
      </c>
      <c r="B11" s="3">
        <v>44356</v>
      </c>
      <c r="C11" s="1">
        <v>5.61</v>
      </c>
      <c r="D11" s="1">
        <v>300</v>
      </c>
      <c r="E11" s="1">
        <f t="shared" si="0"/>
        <v>1683</v>
      </c>
      <c r="G11" s="33">
        <v>8</v>
      </c>
      <c r="H11" s="33">
        <v>0</v>
      </c>
      <c r="I11" s="1">
        <v>252</v>
      </c>
      <c r="J11" s="1" t="s">
        <v>11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/>
      <c r="AP11" s="48">
        <f t="shared" si="2"/>
        <v>0</v>
      </c>
      <c r="AQ11" s="8">
        <f t="shared" si="1"/>
        <v>0</v>
      </c>
    </row>
    <row r="12" spans="1:43" x14ac:dyDescent="0.25">
      <c r="A12" s="1">
        <v>10</v>
      </c>
      <c r="B12" s="3">
        <v>44357</v>
      </c>
      <c r="C12" s="1">
        <v>6.07</v>
      </c>
      <c r="D12" s="1">
        <v>300</v>
      </c>
      <c r="E12" s="1">
        <f t="shared" si="0"/>
        <v>1821</v>
      </c>
      <c r="G12" s="33">
        <v>9</v>
      </c>
      <c r="H12" s="33">
        <v>0</v>
      </c>
      <c r="I12" s="1">
        <v>1655</v>
      </c>
      <c r="J12" s="1" t="s">
        <v>12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/>
      <c r="AP12" s="48">
        <f t="shared" si="2"/>
        <v>0</v>
      </c>
      <c r="AQ12" s="8">
        <f t="shared" si="1"/>
        <v>0</v>
      </c>
    </row>
    <row r="13" spans="1:43" x14ac:dyDescent="0.25">
      <c r="A13" s="1">
        <v>11</v>
      </c>
      <c r="B13" s="3">
        <v>44358</v>
      </c>
      <c r="C13" s="1">
        <v>5</v>
      </c>
      <c r="D13" s="1">
        <v>300</v>
      </c>
      <c r="E13" s="1">
        <f t="shared" si="0"/>
        <v>1500</v>
      </c>
      <c r="G13" s="33">
        <v>10</v>
      </c>
      <c r="H13" s="33">
        <v>0</v>
      </c>
      <c r="I13" s="71">
        <v>303</v>
      </c>
      <c r="J13" s="1" t="s">
        <v>34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1">
        <v>1</v>
      </c>
      <c r="AI13" s="1">
        <v>0</v>
      </c>
      <c r="AJ13" s="47">
        <v>1</v>
      </c>
      <c r="AK13" s="1">
        <v>2</v>
      </c>
      <c r="AL13" s="1">
        <v>3</v>
      </c>
      <c r="AM13" s="1">
        <v>1</v>
      </c>
      <c r="AN13" s="1">
        <v>0</v>
      </c>
      <c r="AO13" s="1"/>
      <c r="AP13" s="48">
        <f t="shared" si="2"/>
        <v>15</v>
      </c>
      <c r="AQ13" s="8">
        <f t="shared" si="1"/>
        <v>4545</v>
      </c>
    </row>
    <row r="14" spans="1:43" x14ac:dyDescent="0.25">
      <c r="A14" s="1">
        <v>12</v>
      </c>
      <c r="B14" s="3">
        <v>44359</v>
      </c>
      <c r="C14" s="1">
        <v>5.77</v>
      </c>
      <c r="D14" s="1">
        <v>300</v>
      </c>
      <c r="E14" s="1">
        <f t="shared" si="0"/>
        <v>1730.9999999999998</v>
      </c>
      <c r="G14" s="33">
        <v>11</v>
      </c>
      <c r="H14" s="33">
        <v>0</v>
      </c>
      <c r="I14" s="1">
        <v>95</v>
      </c>
      <c r="J14" s="1" t="s">
        <v>14</v>
      </c>
      <c r="K14" s="1">
        <v>2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0</v>
      </c>
      <c r="AD14" s="1">
        <v>3</v>
      </c>
      <c r="AE14" s="47">
        <v>0</v>
      </c>
      <c r="AF14" s="47">
        <v>0</v>
      </c>
      <c r="AG14" s="1">
        <v>1</v>
      </c>
      <c r="AH14" s="1">
        <v>1</v>
      </c>
      <c r="AI14" s="1">
        <v>0</v>
      </c>
      <c r="AJ14" s="1">
        <v>1</v>
      </c>
      <c r="AK14" s="1">
        <v>0</v>
      </c>
      <c r="AL14" s="1">
        <v>0</v>
      </c>
      <c r="AM14" s="1">
        <v>1</v>
      </c>
      <c r="AN14" s="1">
        <v>0</v>
      </c>
      <c r="AO14" s="1"/>
      <c r="AP14" s="48">
        <f t="shared" si="2"/>
        <v>15</v>
      </c>
      <c r="AQ14" s="8">
        <f t="shared" si="1"/>
        <v>1425</v>
      </c>
    </row>
    <row r="15" spans="1:43" x14ac:dyDescent="0.25">
      <c r="A15" s="1">
        <v>13</v>
      </c>
      <c r="B15" s="3">
        <v>44360</v>
      </c>
      <c r="C15" s="1">
        <v>4.46</v>
      </c>
      <c r="D15" s="1">
        <v>300</v>
      </c>
      <c r="E15" s="1">
        <f t="shared" si="0"/>
        <v>1338</v>
      </c>
      <c r="G15" s="33">
        <v>12</v>
      </c>
      <c r="H15" s="33">
        <v>0</v>
      </c>
      <c r="I15" s="1">
        <v>264</v>
      </c>
      <c r="J15" s="1" t="s">
        <v>15</v>
      </c>
      <c r="K15" s="1">
        <v>5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5</v>
      </c>
      <c r="T15" s="1">
        <v>1</v>
      </c>
      <c r="U15" s="1">
        <v>0</v>
      </c>
      <c r="V15" s="1">
        <v>2</v>
      </c>
      <c r="W15" s="1">
        <v>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47">
        <v>0</v>
      </c>
      <c r="AF15" s="47">
        <v>0</v>
      </c>
      <c r="AG15" s="47">
        <v>0</v>
      </c>
      <c r="AH15" s="47">
        <v>1</v>
      </c>
      <c r="AI15" s="45">
        <v>0</v>
      </c>
      <c r="AJ15" s="47">
        <v>1</v>
      </c>
      <c r="AK15" s="1">
        <v>0</v>
      </c>
      <c r="AL15" s="1">
        <v>0</v>
      </c>
      <c r="AM15" s="1">
        <v>0</v>
      </c>
      <c r="AN15" s="1">
        <v>0</v>
      </c>
      <c r="AO15" s="1"/>
      <c r="AP15" s="48">
        <f t="shared" si="2"/>
        <v>21</v>
      </c>
      <c r="AQ15" s="8">
        <f t="shared" si="1"/>
        <v>5544</v>
      </c>
    </row>
    <row r="16" spans="1:43" x14ac:dyDescent="0.25">
      <c r="A16" s="1">
        <v>14</v>
      </c>
      <c r="B16" s="3">
        <v>44361</v>
      </c>
      <c r="C16" s="1">
        <v>5.99</v>
      </c>
      <c r="D16" s="1">
        <v>300</v>
      </c>
      <c r="E16" s="1">
        <f t="shared" si="0"/>
        <v>1797</v>
      </c>
      <c r="G16" s="33">
        <v>13</v>
      </c>
      <c r="H16" s="33">
        <v>0</v>
      </c>
      <c r="I16" s="1">
        <v>422</v>
      </c>
      <c r="J16" s="1" t="s">
        <v>16</v>
      </c>
      <c r="K16" s="1">
        <v>3</v>
      </c>
      <c r="L16" s="1">
        <v>0</v>
      </c>
      <c r="M16" s="1">
        <v>3</v>
      </c>
      <c r="N16" s="1">
        <v>0</v>
      </c>
      <c r="O16" s="1">
        <v>2</v>
      </c>
      <c r="P16" s="1">
        <v>2</v>
      </c>
      <c r="Q16" s="1">
        <v>0</v>
      </c>
      <c r="R16" s="1">
        <v>0</v>
      </c>
      <c r="S16" s="1">
        <v>1</v>
      </c>
      <c r="T16" s="1">
        <v>0</v>
      </c>
      <c r="U16" s="1">
        <v>2</v>
      </c>
      <c r="V16" s="1">
        <v>0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2</v>
      </c>
      <c r="AC16" s="1">
        <v>1</v>
      </c>
      <c r="AD16" s="1">
        <v>1</v>
      </c>
      <c r="AE16" s="45">
        <v>1</v>
      </c>
      <c r="AF16" s="45">
        <v>1</v>
      </c>
      <c r="AG16" s="47">
        <v>2</v>
      </c>
      <c r="AH16" s="47">
        <v>0</v>
      </c>
      <c r="AI16" s="45">
        <v>1</v>
      </c>
      <c r="AJ16" s="47">
        <v>1</v>
      </c>
      <c r="AK16" s="1">
        <v>2</v>
      </c>
      <c r="AL16" s="1">
        <v>0</v>
      </c>
      <c r="AM16" s="1">
        <v>0</v>
      </c>
      <c r="AN16" s="1">
        <v>0</v>
      </c>
      <c r="AO16" s="1"/>
      <c r="AP16" s="48">
        <f t="shared" si="2"/>
        <v>29</v>
      </c>
      <c r="AQ16" s="8">
        <f t="shared" si="1"/>
        <v>12238</v>
      </c>
    </row>
    <row r="17" spans="1:43" x14ac:dyDescent="0.25">
      <c r="A17" s="1">
        <v>15</v>
      </c>
      <c r="B17" s="3">
        <v>44362</v>
      </c>
      <c r="C17" s="1">
        <v>6.12</v>
      </c>
      <c r="D17" s="1">
        <v>300</v>
      </c>
      <c r="E17" s="1">
        <f t="shared" si="0"/>
        <v>1836</v>
      </c>
      <c r="G17" s="33">
        <v>14</v>
      </c>
      <c r="H17" s="33">
        <v>0</v>
      </c>
      <c r="I17" s="1">
        <v>1050</v>
      </c>
      <c r="J17" s="1" t="s">
        <v>29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/>
      <c r="AP17" s="48">
        <f t="shared" si="2"/>
        <v>1</v>
      </c>
      <c r="AQ17" s="8">
        <f t="shared" si="1"/>
        <v>1050</v>
      </c>
    </row>
    <row r="18" spans="1:43" x14ac:dyDescent="0.25">
      <c r="A18" s="1">
        <v>16</v>
      </c>
      <c r="B18" s="3">
        <v>44363</v>
      </c>
      <c r="C18" s="1">
        <v>4.05</v>
      </c>
      <c r="D18" s="1">
        <v>300</v>
      </c>
      <c r="E18" s="1">
        <f t="shared" si="0"/>
        <v>1215</v>
      </c>
      <c r="G18" s="44">
        <v>15</v>
      </c>
      <c r="H18" s="44">
        <v>0</v>
      </c>
      <c r="I18" s="37">
        <v>160</v>
      </c>
      <c r="J18" s="37" t="s">
        <v>31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2</v>
      </c>
      <c r="R18" s="1">
        <v>0</v>
      </c>
      <c r="S18" s="1">
        <v>0</v>
      </c>
      <c r="T18" s="1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45">
        <v>1</v>
      </c>
      <c r="AF18" s="45">
        <v>0</v>
      </c>
      <c r="AG18" s="47">
        <v>0</v>
      </c>
      <c r="AH18" s="47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/>
      <c r="AP18" s="48">
        <f t="shared" si="2"/>
        <v>9</v>
      </c>
      <c r="AQ18" s="8">
        <f t="shared" si="1"/>
        <v>1440</v>
      </c>
    </row>
    <row r="19" spans="1:43" x14ac:dyDescent="0.25">
      <c r="A19" s="1">
        <v>17</v>
      </c>
      <c r="B19" s="3">
        <v>44364</v>
      </c>
      <c r="C19" s="1">
        <v>3.99</v>
      </c>
      <c r="D19" s="1">
        <v>300</v>
      </c>
      <c r="E19" s="1">
        <f t="shared" si="0"/>
        <v>1197</v>
      </c>
      <c r="G19" s="44">
        <v>16</v>
      </c>
      <c r="H19" s="44">
        <v>0</v>
      </c>
      <c r="I19" s="37">
        <v>275</v>
      </c>
      <c r="J19" s="37" t="s">
        <v>30</v>
      </c>
      <c r="K19" s="1">
        <v>4</v>
      </c>
      <c r="L19" s="1">
        <v>4</v>
      </c>
      <c r="M19" s="1">
        <v>1</v>
      </c>
      <c r="N19" s="1">
        <v>1</v>
      </c>
      <c r="O19" s="1">
        <v>6</v>
      </c>
      <c r="P19" s="1">
        <v>4</v>
      </c>
      <c r="Q19" s="1">
        <v>4</v>
      </c>
      <c r="R19" s="1">
        <v>1</v>
      </c>
      <c r="S19" s="1">
        <v>0</v>
      </c>
      <c r="T19" s="1">
        <v>2</v>
      </c>
      <c r="U19" s="1">
        <v>0</v>
      </c>
      <c r="V19" s="1">
        <v>2</v>
      </c>
      <c r="W19" s="1">
        <v>0</v>
      </c>
      <c r="X19" s="1">
        <v>0</v>
      </c>
      <c r="Y19" s="1">
        <v>2</v>
      </c>
      <c r="Z19" s="1">
        <v>0</v>
      </c>
      <c r="AA19" s="1">
        <v>0</v>
      </c>
      <c r="AB19" s="1">
        <v>14</v>
      </c>
      <c r="AC19" s="1">
        <v>1</v>
      </c>
      <c r="AD19" s="1">
        <v>1</v>
      </c>
      <c r="AE19" s="47">
        <v>3</v>
      </c>
      <c r="AF19" s="47">
        <v>1</v>
      </c>
      <c r="AG19" s="47">
        <v>0</v>
      </c>
      <c r="AH19" s="47">
        <v>1</v>
      </c>
      <c r="AI19" s="47">
        <v>8</v>
      </c>
      <c r="AJ19" s="47">
        <v>3</v>
      </c>
      <c r="AK19" s="1">
        <v>2</v>
      </c>
      <c r="AL19" s="1">
        <v>3</v>
      </c>
      <c r="AM19" s="1">
        <v>0</v>
      </c>
      <c r="AN19" s="1">
        <v>0</v>
      </c>
      <c r="AO19" s="1"/>
      <c r="AP19" s="48">
        <f t="shared" si="2"/>
        <v>68</v>
      </c>
      <c r="AQ19" s="8">
        <f t="shared" si="1"/>
        <v>18700</v>
      </c>
    </row>
    <row r="20" spans="1:43" x14ac:dyDescent="0.25">
      <c r="A20" s="1">
        <v>18</v>
      </c>
      <c r="B20" s="3">
        <v>44365</v>
      </c>
      <c r="C20" s="1">
        <v>5.58</v>
      </c>
      <c r="D20" s="1">
        <v>300</v>
      </c>
      <c r="E20" s="1">
        <f t="shared" si="0"/>
        <v>1674</v>
      </c>
      <c r="G20" s="34"/>
      <c r="H20" s="34"/>
      <c r="I20" s="4"/>
      <c r="J20" s="4"/>
      <c r="K20" s="4"/>
      <c r="L20" s="4"/>
      <c r="M20" s="4"/>
      <c r="N20" s="4"/>
      <c r="O20" s="4"/>
      <c r="P20" s="4"/>
      <c r="Q20" s="4"/>
      <c r="AI20" s="4"/>
      <c r="AM20" s="2" t="s">
        <v>3</v>
      </c>
      <c r="AN20" s="2"/>
      <c r="AO20" s="2"/>
      <c r="AP20" s="50">
        <f>SUM(AP4:AP19)</f>
        <v>539</v>
      </c>
      <c r="AQ20" s="10">
        <f>SUM(AQ4:AQ19)</f>
        <v>150884</v>
      </c>
    </row>
    <row r="21" spans="1:43" x14ac:dyDescent="0.25">
      <c r="A21" s="1">
        <v>19</v>
      </c>
      <c r="B21" s="3">
        <v>44366</v>
      </c>
      <c r="C21" s="1">
        <v>6.12</v>
      </c>
      <c r="D21" s="1">
        <v>300</v>
      </c>
      <c r="E21" s="1">
        <f t="shared" si="0"/>
        <v>1836</v>
      </c>
    </row>
    <row r="22" spans="1:43" x14ac:dyDescent="0.25">
      <c r="A22" s="1">
        <v>20</v>
      </c>
      <c r="B22" s="3">
        <v>44367</v>
      </c>
      <c r="C22" s="1">
        <v>4.6100000000000003</v>
      </c>
      <c r="D22" s="1">
        <v>300</v>
      </c>
      <c r="E22" s="1">
        <f t="shared" si="0"/>
        <v>1383</v>
      </c>
    </row>
    <row r="23" spans="1:43" x14ac:dyDescent="0.25">
      <c r="A23" s="1">
        <v>21</v>
      </c>
      <c r="B23" s="3">
        <v>44368</v>
      </c>
      <c r="C23" s="1">
        <v>4.87</v>
      </c>
      <c r="D23" s="1">
        <v>300</v>
      </c>
      <c r="E23" s="1">
        <f t="shared" si="0"/>
        <v>1461</v>
      </c>
    </row>
    <row r="24" spans="1:43" x14ac:dyDescent="0.25">
      <c r="A24" s="1">
        <v>22</v>
      </c>
      <c r="B24" s="3">
        <v>44369</v>
      </c>
      <c r="C24" s="1">
        <v>8.2799999999999994</v>
      </c>
      <c r="D24" s="1">
        <v>300</v>
      </c>
      <c r="E24" s="1">
        <f t="shared" si="0"/>
        <v>2484</v>
      </c>
    </row>
    <row r="25" spans="1:43" x14ac:dyDescent="0.25">
      <c r="A25" s="1">
        <v>23</v>
      </c>
      <c r="B25" s="3">
        <v>44370</v>
      </c>
      <c r="C25" s="1">
        <v>5.73</v>
      </c>
      <c r="D25" s="1">
        <v>300</v>
      </c>
      <c r="E25" s="1">
        <f t="shared" si="0"/>
        <v>1719.0000000000002</v>
      </c>
    </row>
    <row r="26" spans="1:43" x14ac:dyDescent="0.25">
      <c r="A26" s="1">
        <v>24</v>
      </c>
      <c r="B26" s="3">
        <v>44371</v>
      </c>
      <c r="C26" s="1">
        <v>7.1</v>
      </c>
      <c r="D26" s="1">
        <v>300</v>
      </c>
      <c r="E26" s="1">
        <f t="shared" si="0"/>
        <v>2130</v>
      </c>
    </row>
    <row r="27" spans="1:43" x14ac:dyDescent="0.25">
      <c r="A27" s="1">
        <v>25</v>
      </c>
      <c r="B27" s="3">
        <v>44372</v>
      </c>
      <c r="C27" s="1">
        <v>6</v>
      </c>
      <c r="D27" s="1">
        <v>300</v>
      </c>
      <c r="E27" s="1">
        <f t="shared" si="0"/>
        <v>1800</v>
      </c>
    </row>
    <row r="28" spans="1:43" x14ac:dyDescent="0.25">
      <c r="A28" s="1">
        <v>26</v>
      </c>
      <c r="B28" s="3">
        <v>44373</v>
      </c>
      <c r="C28" s="1">
        <v>5.5</v>
      </c>
      <c r="D28" s="1">
        <v>300</v>
      </c>
      <c r="E28" s="1">
        <f t="shared" si="0"/>
        <v>1650</v>
      </c>
    </row>
    <row r="29" spans="1:43" x14ac:dyDescent="0.25">
      <c r="A29" s="1">
        <v>27</v>
      </c>
      <c r="B29" s="3">
        <v>44374</v>
      </c>
      <c r="C29" s="1">
        <v>4.72</v>
      </c>
      <c r="D29" s="1">
        <v>300</v>
      </c>
      <c r="E29" s="1">
        <f t="shared" si="0"/>
        <v>1416</v>
      </c>
    </row>
    <row r="30" spans="1:43" x14ac:dyDescent="0.25">
      <c r="A30" s="1">
        <v>28</v>
      </c>
      <c r="B30" s="3">
        <v>44375</v>
      </c>
      <c r="C30" s="1">
        <v>6.61</v>
      </c>
      <c r="D30" s="1">
        <v>300</v>
      </c>
      <c r="E30" s="1">
        <f t="shared" si="0"/>
        <v>1983</v>
      </c>
    </row>
    <row r="31" spans="1:43" x14ac:dyDescent="0.25">
      <c r="A31" s="1">
        <v>29</v>
      </c>
      <c r="B31" s="3">
        <v>44376</v>
      </c>
      <c r="C31" s="1">
        <v>6.74</v>
      </c>
      <c r="D31" s="1">
        <v>300</v>
      </c>
      <c r="E31" s="1">
        <f t="shared" si="0"/>
        <v>2022</v>
      </c>
    </row>
    <row r="32" spans="1:43" x14ac:dyDescent="0.25">
      <c r="A32" s="1">
        <v>30</v>
      </c>
      <c r="B32" s="3">
        <v>44377</v>
      </c>
      <c r="C32" s="1">
        <v>6.6</v>
      </c>
      <c r="D32" s="1">
        <v>300</v>
      </c>
      <c r="E32" s="1">
        <f t="shared" si="0"/>
        <v>1980</v>
      </c>
    </row>
    <row r="33" spans="1:6" x14ac:dyDescent="0.25">
      <c r="A33" s="4"/>
      <c r="C33" s="65" t="s">
        <v>3</v>
      </c>
      <c r="D33" s="65">
        <f>SUM(C3:C33)</f>
        <v>157.67000000000002</v>
      </c>
      <c r="E33" s="2">
        <f>SUM(E3:E32)</f>
        <v>47301</v>
      </c>
      <c r="F3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opLeftCell="G1" workbookViewId="0">
      <selection activeCell="J22" sqref="J22"/>
    </sheetView>
  </sheetViews>
  <sheetFormatPr defaultRowHeight="15" x14ac:dyDescent="0.25"/>
  <cols>
    <col min="1" max="1" width="5.28515625" customWidth="1"/>
    <col min="2" max="2" width="10.42578125" bestFit="1" customWidth="1"/>
    <col min="6" max="6" width="5.42578125" customWidth="1"/>
    <col min="7" max="7" width="5.85546875" customWidth="1"/>
    <col min="8" max="8" width="6.140625" customWidth="1"/>
    <col min="9" max="9" width="9.42578125" customWidth="1"/>
    <col min="10" max="10" width="23.28515625" customWidth="1"/>
    <col min="11" max="11" width="4.42578125" customWidth="1"/>
    <col min="12" max="12" width="3.85546875" customWidth="1"/>
    <col min="13" max="13" width="4.28515625" customWidth="1"/>
    <col min="14" max="14" width="4.7109375" customWidth="1"/>
    <col min="15" max="15" width="4.140625" customWidth="1"/>
    <col min="16" max="16" width="3.5703125" customWidth="1"/>
    <col min="17" max="17" width="4.42578125" customWidth="1"/>
    <col min="18" max="19" width="3.85546875" customWidth="1"/>
    <col min="20" max="20" width="4.140625" customWidth="1"/>
    <col min="21" max="21" width="3.7109375" customWidth="1"/>
    <col min="22" max="22" width="4" customWidth="1"/>
    <col min="23" max="23" width="3.85546875" customWidth="1"/>
    <col min="24" max="24" width="3.7109375" customWidth="1"/>
    <col min="25" max="26" width="3.85546875" customWidth="1"/>
    <col min="27" max="27" width="3.28515625" customWidth="1"/>
    <col min="28" max="28" width="4" customWidth="1"/>
    <col min="29" max="29" width="4.42578125" customWidth="1"/>
    <col min="30" max="30" width="4.140625" customWidth="1"/>
    <col min="31" max="31" width="4.7109375" customWidth="1"/>
    <col min="32" max="32" width="4.140625" customWidth="1"/>
    <col min="33" max="33" width="4.42578125" customWidth="1"/>
    <col min="34" max="34" width="4.28515625" customWidth="1"/>
    <col min="35" max="35" width="4.140625" customWidth="1"/>
    <col min="36" max="36" width="3.7109375" customWidth="1"/>
    <col min="37" max="37" width="3.85546875" customWidth="1"/>
    <col min="38" max="39" width="4.140625" customWidth="1"/>
    <col min="40" max="40" width="3.5703125" customWidth="1"/>
    <col min="41" max="41" width="4" customWidth="1"/>
  </cols>
  <sheetData>
    <row r="1" spans="1:43" ht="21.75" thickBot="1" x14ac:dyDescent="0.4">
      <c r="B1" s="86" t="s">
        <v>36</v>
      </c>
      <c r="C1" s="2"/>
      <c r="D1" s="1"/>
      <c r="E1" s="1"/>
      <c r="K1" s="40"/>
      <c r="L1" s="41"/>
      <c r="M1" s="69" t="s">
        <v>38</v>
      </c>
      <c r="N1" s="7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</row>
    <row r="2" spans="1:43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K2" s="66"/>
      <c r="L2" s="67"/>
      <c r="M2" s="67" t="s">
        <v>40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88"/>
      <c r="Z2" s="89" t="s">
        <v>41</v>
      </c>
      <c r="AA2" s="90"/>
      <c r="AB2" s="90"/>
      <c r="AC2" s="90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4"/>
      <c r="AP2" s="67"/>
      <c r="AQ2" s="68"/>
    </row>
    <row r="3" spans="1:43" ht="15.75" thickBot="1" x14ac:dyDescent="0.3">
      <c r="A3">
        <v>1</v>
      </c>
      <c r="B3" s="87">
        <v>44378</v>
      </c>
      <c r="C3" s="1">
        <v>6.76</v>
      </c>
      <c r="D3" s="1">
        <v>300</v>
      </c>
      <c r="E3" s="1">
        <f>C3*D3</f>
        <v>2028</v>
      </c>
      <c r="G3" s="30" t="s">
        <v>0</v>
      </c>
      <c r="H3" s="74" t="s">
        <v>39</v>
      </c>
      <c r="I3" s="23" t="s">
        <v>24</v>
      </c>
      <c r="J3" s="23" t="s">
        <v>21</v>
      </c>
      <c r="K3" s="23">
        <v>1</v>
      </c>
      <c r="L3" s="23">
        <v>2</v>
      </c>
      <c r="M3" s="23">
        <v>3</v>
      </c>
      <c r="N3" s="25">
        <v>4</v>
      </c>
      <c r="O3" s="25">
        <v>5</v>
      </c>
      <c r="P3" s="25">
        <v>6</v>
      </c>
      <c r="Q3" s="23">
        <v>7</v>
      </c>
      <c r="R3" s="23">
        <v>8</v>
      </c>
      <c r="S3" s="23">
        <v>9</v>
      </c>
      <c r="T3" s="25">
        <v>10</v>
      </c>
      <c r="U3" s="25">
        <v>11</v>
      </c>
      <c r="V3" s="25">
        <v>12</v>
      </c>
      <c r="W3" s="23">
        <v>13</v>
      </c>
      <c r="X3" s="23">
        <v>14</v>
      </c>
      <c r="Y3" s="23">
        <v>15</v>
      </c>
      <c r="Z3" s="25">
        <v>16</v>
      </c>
      <c r="AA3" s="25">
        <v>17</v>
      </c>
      <c r="AB3" s="25">
        <v>18</v>
      </c>
      <c r="AC3" s="23">
        <v>19</v>
      </c>
      <c r="AD3" s="23">
        <v>20</v>
      </c>
      <c r="AE3" s="23">
        <v>21</v>
      </c>
      <c r="AF3" s="25">
        <v>22</v>
      </c>
      <c r="AG3" s="25">
        <v>23</v>
      </c>
      <c r="AH3" s="25">
        <v>24</v>
      </c>
      <c r="AI3" s="35">
        <v>25</v>
      </c>
      <c r="AJ3" s="30">
        <v>26</v>
      </c>
      <c r="AK3" s="23">
        <v>27</v>
      </c>
      <c r="AL3" s="25">
        <v>28</v>
      </c>
      <c r="AM3" s="25">
        <v>29</v>
      </c>
      <c r="AN3" s="26">
        <v>30</v>
      </c>
      <c r="AO3" s="73">
        <v>31</v>
      </c>
      <c r="AP3" s="72" t="s">
        <v>33</v>
      </c>
      <c r="AQ3" s="43" t="s">
        <v>1</v>
      </c>
    </row>
    <row r="4" spans="1:43" x14ac:dyDescent="0.25">
      <c r="A4">
        <v>2</v>
      </c>
      <c r="B4" s="3">
        <v>44379</v>
      </c>
      <c r="C4" s="1">
        <v>6.25</v>
      </c>
      <c r="D4" s="1">
        <v>300</v>
      </c>
      <c r="E4" s="1">
        <f t="shared" ref="E4:E33" si="0">C4*D4</f>
        <v>1875</v>
      </c>
      <c r="G4" s="31">
        <v>1</v>
      </c>
      <c r="H4" s="31">
        <v>0</v>
      </c>
      <c r="I4" s="8">
        <v>317</v>
      </c>
      <c r="J4" s="8" t="s">
        <v>4</v>
      </c>
      <c r="K4" s="1">
        <v>2</v>
      </c>
      <c r="L4" s="1">
        <v>0</v>
      </c>
      <c r="M4" s="1">
        <v>2</v>
      </c>
      <c r="N4" s="8">
        <v>2</v>
      </c>
      <c r="O4" s="8">
        <v>0</v>
      </c>
      <c r="P4" s="8">
        <v>1</v>
      </c>
      <c r="Q4" s="8">
        <v>2</v>
      </c>
      <c r="R4" s="8">
        <v>0</v>
      </c>
      <c r="S4" s="8">
        <v>2</v>
      </c>
      <c r="T4" s="8">
        <v>2</v>
      </c>
      <c r="U4" s="8">
        <v>2</v>
      </c>
      <c r="V4" s="8">
        <v>1</v>
      </c>
      <c r="W4" s="8">
        <v>1</v>
      </c>
      <c r="X4" s="8">
        <v>3</v>
      </c>
      <c r="Y4" s="8">
        <v>0</v>
      </c>
      <c r="Z4" s="8">
        <v>0</v>
      </c>
      <c r="AA4" s="8">
        <v>1</v>
      </c>
      <c r="AB4" s="8">
        <v>0</v>
      </c>
      <c r="AC4" s="8">
        <v>1</v>
      </c>
      <c r="AD4" s="8">
        <v>0</v>
      </c>
      <c r="AE4" s="8">
        <v>0</v>
      </c>
      <c r="AF4" s="8">
        <v>6</v>
      </c>
      <c r="AG4" s="8">
        <v>0</v>
      </c>
      <c r="AH4" s="8">
        <v>2</v>
      </c>
      <c r="AI4" s="46">
        <v>0</v>
      </c>
      <c r="AJ4" s="8">
        <v>0</v>
      </c>
      <c r="AK4" s="8">
        <v>0</v>
      </c>
      <c r="AL4" s="8">
        <v>1</v>
      </c>
      <c r="AM4" s="8">
        <v>0</v>
      </c>
      <c r="AN4" s="8">
        <v>1</v>
      </c>
      <c r="AO4" s="8">
        <v>1</v>
      </c>
      <c r="AP4" s="48">
        <f>AO4+AN4+AM4+AL4+AK4+AJ4+AI4+AH4+AG4+AF4+AE4+AD4+AC4+AB4+AA4+Z4+Y4+X4+W4+V4+U4+T4+S4+R4+Q4+P4+O4+N4+M4+L4+K4</f>
        <v>33</v>
      </c>
      <c r="AQ4" s="8">
        <f>AP4*I4</f>
        <v>10461</v>
      </c>
    </row>
    <row r="5" spans="1:43" x14ac:dyDescent="0.25">
      <c r="A5">
        <v>3</v>
      </c>
      <c r="B5" s="3">
        <v>44380</v>
      </c>
      <c r="C5" s="1">
        <v>7.32</v>
      </c>
      <c r="D5" s="1">
        <v>300</v>
      </c>
      <c r="E5" s="1">
        <f t="shared" si="0"/>
        <v>2196</v>
      </c>
      <c r="G5" s="33">
        <v>2</v>
      </c>
      <c r="H5" s="33">
        <v>354</v>
      </c>
      <c r="I5" s="1">
        <v>368</v>
      </c>
      <c r="J5" s="1" t="s">
        <v>5</v>
      </c>
      <c r="K5" s="1">
        <v>0</v>
      </c>
      <c r="L5" s="1">
        <v>1</v>
      </c>
      <c r="M5" s="1">
        <v>0</v>
      </c>
      <c r="N5" s="1">
        <v>2</v>
      </c>
      <c r="O5" s="1">
        <v>0</v>
      </c>
      <c r="P5" s="1">
        <v>2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2</v>
      </c>
      <c r="AD5" s="1">
        <v>1</v>
      </c>
      <c r="AE5" s="47">
        <v>1</v>
      </c>
      <c r="AF5" s="47">
        <v>1</v>
      </c>
      <c r="AG5" s="47">
        <v>0</v>
      </c>
      <c r="AH5" s="47">
        <v>1</v>
      </c>
      <c r="AI5" s="45">
        <v>2</v>
      </c>
      <c r="AJ5" s="47">
        <v>0</v>
      </c>
      <c r="AK5" s="1">
        <v>1</v>
      </c>
      <c r="AL5" s="1">
        <v>1</v>
      </c>
      <c r="AM5" s="1">
        <v>2</v>
      </c>
      <c r="AN5" s="1">
        <v>1</v>
      </c>
      <c r="AO5" s="8">
        <v>0</v>
      </c>
      <c r="AP5" s="48">
        <f t="shared" ref="AP5:AP19" si="1">AO5+AN5+AM5+AL5+AK5+AJ5+AI5+AH5+AG5+AF5+AE5+AD5+AC5+AB5+AA5+Z5+Y5+X5+W5+V5+U5+T5+S5+R5+Q5+P5+O5+N5+M5+L5+K5</f>
        <v>20</v>
      </c>
      <c r="AQ5" s="8">
        <v>7192</v>
      </c>
    </row>
    <row r="6" spans="1:43" x14ac:dyDescent="0.25">
      <c r="A6">
        <v>4</v>
      </c>
      <c r="B6" s="3">
        <v>44381</v>
      </c>
      <c r="C6" s="1">
        <v>6.61</v>
      </c>
      <c r="D6" s="1">
        <v>300</v>
      </c>
      <c r="E6" s="1">
        <f t="shared" si="0"/>
        <v>1983</v>
      </c>
      <c r="G6" s="33">
        <v>3</v>
      </c>
      <c r="H6" s="33">
        <v>303</v>
      </c>
      <c r="I6" s="1">
        <v>290</v>
      </c>
      <c r="J6" s="1" t="s">
        <v>6</v>
      </c>
      <c r="K6" s="1">
        <v>5</v>
      </c>
      <c r="L6" s="1">
        <v>3</v>
      </c>
      <c r="M6" s="1">
        <v>3</v>
      </c>
      <c r="N6" s="1">
        <v>2</v>
      </c>
      <c r="O6" s="1">
        <v>4</v>
      </c>
      <c r="P6" s="1">
        <v>4</v>
      </c>
      <c r="Q6" s="1">
        <v>5</v>
      </c>
      <c r="R6" s="1">
        <v>4</v>
      </c>
      <c r="S6" s="1">
        <v>3</v>
      </c>
      <c r="T6" s="1">
        <v>3</v>
      </c>
      <c r="U6" s="1">
        <v>3</v>
      </c>
      <c r="V6" s="1">
        <v>1</v>
      </c>
      <c r="W6" s="1">
        <v>4</v>
      </c>
      <c r="X6" s="1">
        <v>3</v>
      </c>
      <c r="Y6" s="1">
        <v>2</v>
      </c>
      <c r="Z6" s="1">
        <v>4</v>
      </c>
      <c r="AA6" s="1">
        <v>3</v>
      </c>
      <c r="AB6" s="1">
        <v>1</v>
      </c>
      <c r="AC6" s="1">
        <v>2</v>
      </c>
      <c r="AD6" s="1">
        <v>1</v>
      </c>
      <c r="AE6" s="47">
        <v>5</v>
      </c>
      <c r="AF6" s="47">
        <v>2</v>
      </c>
      <c r="AG6" s="47">
        <v>1</v>
      </c>
      <c r="AH6" s="47">
        <v>4</v>
      </c>
      <c r="AI6" s="45">
        <v>4</v>
      </c>
      <c r="AJ6" s="47">
        <v>1</v>
      </c>
      <c r="AK6" s="1">
        <v>4</v>
      </c>
      <c r="AL6" s="1">
        <v>2</v>
      </c>
      <c r="AM6" s="1">
        <v>4</v>
      </c>
      <c r="AN6" s="1">
        <v>1</v>
      </c>
      <c r="AO6" s="8">
        <v>4</v>
      </c>
      <c r="AP6" s="48">
        <f t="shared" si="1"/>
        <v>92</v>
      </c>
      <c r="AQ6" s="8">
        <v>27200</v>
      </c>
    </row>
    <row r="7" spans="1:43" x14ac:dyDescent="0.25">
      <c r="A7">
        <v>5</v>
      </c>
      <c r="B7" s="3">
        <v>44382</v>
      </c>
      <c r="C7" s="1">
        <v>6.52</v>
      </c>
      <c r="D7" s="1">
        <v>300</v>
      </c>
      <c r="E7" s="1">
        <f t="shared" si="0"/>
        <v>1955.9999999999998</v>
      </c>
      <c r="G7" s="33">
        <v>4</v>
      </c>
      <c r="H7" s="33">
        <v>0</v>
      </c>
      <c r="I7" s="71">
        <v>317</v>
      </c>
      <c r="J7" s="1" t="s">
        <v>7</v>
      </c>
      <c r="K7" s="1">
        <v>1</v>
      </c>
      <c r="L7" s="1">
        <v>2</v>
      </c>
      <c r="M7" s="1">
        <v>3</v>
      </c>
      <c r="N7" s="1">
        <v>0</v>
      </c>
      <c r="O7" s="1">
        <v>0</v>
      </c>
      <c r="P7" s="1">
        <v>3</v>
      </c>
      <c r="Q7" s="1">
        <v>1</v>
      </c>
      <c r="R7" s="1">
        <v>1</v>
      </c>
      <c r="S7" s="1">
        <v>0</v>
      </c>
      <c r="T7" s="1">
        <v>3</v>
      </c>
      <c r="U7" s="1">
        <v>2</v>
      </c>
      <c r="V7" s="1">
        <v>3</v>
      </c>
      <c r="W7" s="1">
        <v>3</v>
      </c>
      <c r="X7" s="1">
        <v>0</v>
      </c>
      <c r="Y7" s="1">
        <v>6</v>
      </c>
      <c r="Z7" s="1">
        <v>4</v>
      </c>
      <c r="AA7" s="1">
        <v>0</v>
      </c>
      <c r="AB7" s="1">
        <v>2</v>
      </c>
      <c r="AC7" s="1">
        <v>2</v>
      </c>
      <c r="AD7" s="1">
        <v>1</v>
      </c>
      <c r="AE7" s="47">
        <v>1</v>
      </c>
      <c r="AF7" s="47">
        <v>0</v>
      </c>
      <c r="AG7" s="47">
        <v>1</v>
      </c>
      <c r="AH7" s="47">
        <v>0</v>
      </c>
      <c r="AI7" s="45">
        <v>4</v>
      </c>
      <c r="AJ7" s="47">
        <v>3</v>
      </c>
      <c r="AK7" s="1">
        <v>1</v>
      </c>
      <c r="AL7" s="1">
        <v>1</v>
      </c>
      <c r="AM7" s="1">
        <v>0</v>
      </c>
      <c r="AN7" s="1">
        <v>5</v>
      </c>
      <c r="AO7" s="8">
        <v>5</v>
      </c>
      <c r="AP7" s="48">
        <f t="shared" si="1"/>
        <v>58</v>
      </c>
      <c r="AQ7" s="8">
        <f>AP7*I7</f>
        <v>18386</v>
      </c>
    </row>
    <row r="8" spans="1:43" x14ac:dyDescent="0.25">
      <c r="A8">
        <v>6</v>
      </c>
      <c r="B8" s="3">
        <v>44383</v>
      </c>
      <c r="C8" s="1">
        <v>6.82</v>
      </c>
      <c r="D8" s="1">
        <v>300</v>
      </c>
      <c r="E8" s="1">
        <f t="shared" si="0"/>
        <v>2046</v>
      </c>
      <c r="G8" s="33">
        <v>5</v>
      </c>
      <c r="H8" s="33">
        <v>0</v>
      </c>
      <c r="I8" s="71">
        <v>134</v>
      </c>
      <c r="J8" s="1" t="s">
        <v>32</v>
      </c>
      <c r="K8" s="1">
        <v>2</v>
      </c>
      <c r="L8" s="1">
        <v>3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1</v>
      </c>
      <c r="T8" s="1">
        <v>1</v>
      </c>
      <c r="U8" s="1">
        <v>2</v>
      </c>
      <c r="V8" s="1">
        <v>3</v>
      </c>
      <c r="W8" s="1">
        <v>1</v>
      </c>
      <c r="X8" s="1">
        <v>0</v>
      </c>
      <c r="Y8" s="1">
        <v>1</v>
      </c>
      <c r="Z8" s="1">
        <v>0</v>
      </c>
      <c r="AA8" s="1">
        <v>2</v>
      </c>
      <c r="AB8" s="1">
        <v>0</v>
      </c>
      <c r="AC8" s="1">
        <v>1</v>
      </c>
      <c r="AD8" s="1">
        <v>0</v>
      </c>
      <c r="AE8" s="47">
        <v>4</v>
      </c>
      <c r="AF8" s="47">
        <v>0</v>
      </c>
      <c r="AG8" s="47">
        <v>1</v>
      </c>
      <c r="AH8" s="47">
        <v>1</v>
      </c>
      <c r="AI8" s="45">
        <v>1</v>
      </c>
      <c r="AJ8" s="47">
        <v>1</v>
      </c>
      <c r="AK8" s="1">
        <v>0</v>
      </c>
      <c r="AL8" s="1">
        <v>0</v>
      </c>
      <c r="AM8" s="1">
        <v>1</v>
      </c>
      <c r="AN8" s="1">
        <v>3</v>
      </c>
      <c r="AO8" s="1">
        <v>1</v>
      </c>
      <c r="AP8" s="48">
        <f t="shared" si="1"/>
        <v>32</v>
      </c>
      <c r="AQ8" s="8">
        <f t="shared" ref="AQ8:AQ19" si="2">AP8*I8</f>
        <v>4288</v>
      </c>
    </row>
    <row r="9" spans="1:43" x14ac:dyDescent="0.25">
      <c r="A9">
        <v>7</v>
      </c>
      <c r="B9" s="3">
        <v>44384</v>
      </c>
      <c r="C9" s="1">
        <v>7.08</v>
      </c>
      <c r="D9" s="1">
        <v>300</v>
      </c>
      <c r="E9" s="1">
        <f t="shared" si="0"/>
        <v>2124</v>
      </c>
      <c r="G9" s="33">
        <v>6</v>
      </c>
      <c r="H9" s="33">
        <v>173</v>
      </c>
      <c r="I9" s="71" t="s">
        <v>42</v>
      </c>
      <c r="J9" s="1" t="s">
        <v>9</v>
      </c>
      <c r="K9" s="1">
        <v>1</v>
      </c>
      <c r="L9" s="1">
        <v>0</v>
      </c>
      <c r="M9" s="1">
        <v>0</v>
      </c>
      <c r="N9" s="1">
        <v>1</v>
      </c>
      <c r="O9" s="1">
        <v>2</v>
      </c>
      <c r="P9" s="1">
        <v>2</v>
      </c>
      <c r="Q9" s="1">
        <v>1</v>
      </c>
      <c r="R9" s="1">
        <v>3</v>
      </c>
      <c r="S9" s="1">
        <v>2</v>
      </c>
      <c r="T9" s="1">
        <v>1</v>
      </c>
      <c r="U9" s="1">
        <v>4</v>
      </c>
      <c r="V9" s="1">
        <v>3</v>
      </c>
      <c r="W9" s="1">
        <v>2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1</v>
      </c>
      <c r="AD9" s="1">
        <v>1</v>
      </c>
      <c r="AE9" s="47">
        <v>3</v>
      </c>
      <c r="AF9" s="47">
        <v>1</v>
      </c>
      <c r="AG9" s="47">
        <v>0</v>
      </c>
      <c r="AH9" s="47">
        <v>2</v>
      </c>
      <c r="AI9" s="45">
        <v>0</v>
      </c>
      <c r="AJ9" s="47">
        <v>1</v>
      </c>
      <c r="AK9" s="1">
        <v>1</v>
      </c>
      <c r="AL9" s="1">
        <v>0</v>
      </c>
      <c r="AM9" s="1">
        <v>3</v>
      </c>
      <c r="AN9" s="1">
        <v>3</v>
      </c>
      <c r="AO9" s="1">
        <v>1</v>
      </c>
      <c r="AP9" s="48">
        <f t="shared" si="1"/>
        <v>41</v>
      </c>
      <c r="AQ9" s="8">
        <v>6690</v>
      </c>
    </row>
    <row r="10" spans="1:43" x14ac:dyDescent="0.25">
      <c r="A10">
        <v>8</v>
      </c>
      <c r="B10" s="3">
        <v>44385</v>
      </c>
      <c r="C10" s="1">
        <v>6.97</v>
      </c>
      <c r="D10" s="1">
        <v>300</v>
      </c>
      <c r="E10" s="1">
        <f t="shared" si="0"/>
        <v>2091</v>
      </c>
      <c r="G10" s="33">
        <v>7</v>
      </c>
      <c r="H10" s="33">
        <v>0</v>
      </c>
      <c r="I10" s="1">
        <v>248</v>
      </c>
      <c r="J10" s="1" t="s">
        <v>10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48">
        <f t="shared" si="1"/>
        <v>1</v>
      </c>
      <c r="AQ10" s="8">
        <f t="shared" si="2"/>
        <v>248</v>
      </c>
    </row>
    <row r="11" spans="1:43" x14ac:dyDescent="0.25">
      <c r="A11">
        <v>9</v>
      </c>
      <c r="B11" s="3">
        <v>44386</v>
      </c>
      <c r="C11" s="1">
        <v>8.44</v>
      </c>
      <c r="D11" s="1">
        <v>300</v>
      </c>
      <c r="E11" s="1">
        <f t="shared" si="0"/>
        <v>2532</v>
      </c>
      <c r="G11" s="33">
        <v>8</v>
      </c>
      <c r="H11" s="33">
        <v>0</v>
      </c>
      <c r="I11" s="1">
        <v>252</v>
      </c>
      <c r="J11" s="1" t="s">
        <v>11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48">
        <f t="shared" si="1"/>
        <v>2</v>
      </c>
      <c r="AQ11" s="8">
        <f t="shared" si="2"/>
        <v>504</v>
      </c>
    </row>
    <row r="12" spans="1:43" x14ac:dyDescent="0.25">
      <c r="A12">
        <v>10</v>
      </c>
      <c r="B12" s="3">
        <v>44387</v>
      </c>
      <c r="C12" s="1">
        <v>7.8849999999999998</v>
      </c>
      <c r="D12" s="1">
        <v>300</v>
      </c>
      <c r="E12" s="1">
        <f t="shared" si="0"/>
        <v>2365.5</v>
      </c>
      <c r="G12" s="33">
        <v>9</v>
      </c>
      <c r="H12" s="33">
        <v>0</v>
      </c>
      <c r="I12" s="1">
        <v>1655</v>
      </c>
      <c r="J12" s="1" t="s">
        <v>12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48">
        <f t="shared" si="1"/>
        <v>1</v>
      </c>
      <c r="AQ12" s="8">
        <f>AP12*I12</f>
        <v>1655</v>
      </c>
    </row>
    <row r="13" spans="1:43" x14ac:dyDescent="0.25">
      <c r="A13">
        <v>11</v>
      </c>
      <c r="B13" s="3">
        <v>44388</v>
      </c>
      <c r="C13" s="1">
        <v>6.09</v>
      </c>
      <c r="D13" s="1">
        <v>300</v>
      </c>
      <c r="E13" s="1">
        <f t="shared" si="0"/>
        <v>1827</v>
      </c>
      <c r="G13" s="33">
        <v>10</v>
      </c>
      <c r="H13" s="33">
        <v>0</v>
      </c>
      <c r="I13" s="71">
        <v>303</v>
      </c>
      <c r="J13" s="1" t="s">
        <v>34</v>
      </c>
      <c r="K13" s="1">
        <v>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5</v>
      </c>
      <c r="V13" s="1">
        <v>2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3</v>
      </c>
      <c r="AJ13" s="47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48">
        <f t="shared" si="1"/>
        <v>19</v>
      </c>
      <c r="AQ13" s="8">
        <f t="shared" si="2"/>
        <v>5757</v>
      </c>
    </row>
    <row r="14" spans="1:43" x14ac:dyDescent="0.25">
      <c r="A14">
        <v>12</v>
      </c>
      <c r="B14" s="3">
        <v>44389</v>
      </c>
      <c r="C14" s="1">
        <v>6.4</v>
      </c>
      <c r="D14" s="1">
        <v>300</v>
      </c>
      <c r="E14" s="1">
        <f t="shared" si="0"/>
        <v>1920</v>
      </c>
      <c r="G14" s="33">
        <v>11</v>
      </c>
      <c r="H14" s="33">
        <v>95</v>
      </c>
      <c r="I14" s="1">
        <v>97</v>
      </c>
      <c r="J14" s="1" t="s">
        <v>14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2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47">
        <v>1</v>
      </c>
      <c r="AF14" s="47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1</v>
      </c>
      <c r="AO14" s="1">
        <v>0</v>
      </c>
      <c r="AP14" s="48">
        <f t="shared" si="1"/>
        <v>7</v>
      </c>
      <c r="AQ14" s="8">
        <v>673</v>
      </c>
    </row>
    <row r="15" spans="1:43" x14ac:dyDescent="0.25">
      <c r="A15">
        <v>13</v>
      </c>
      <c r="B15" s="3">
        <v>44390</v>
      </c>
      <c r="C15" s="1">
        <v>5.77</v>
      </c>
      <c r="D15" s="1">
        <v>300</v>
      </c>
      <c r="E15" s="1">
        <f t="shared" si="0"/>
        <v>1730.9999999999998</v>
      </c>
      <c r="G15" s="33">
        <v>12</v>
      </c>
      <c r="H15" s="33">
        <v>264</v>
      </c>
      <c r="I15" s="1">
        <v>289</v>
      </c>
      <c r="J15" s="1" t="s">
        <v>15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2</v>
      </c>
      <c r="T15" s="1">
        <v>0</v>
      </c>
      <c r="U15" s="1">
        <v>3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1</v>
      </c>
      <c r="AC15" s="1">
        <v>2</v>
      </c>
      <c r="AD15" s="1">
        <v>1</v>
      </c>
      <c r="AE15" s="47">
        <v>1</v>
      </c>
      <c r="AF15" s="47">
        <v>1</v>
      </c>
      <c r="AG15" s="47">
        <v>0</v>
      </c>
      <c r="AH15" s="47">
        <v>0</v>
      </c>
      <c r="AI15" s="45">
        <v>1</v>
      </c>
      <c r="AJ15" s="47">
        <v>0</v>
      </c>
      <c r="AK15" s="1">
        <v>0</v>
      </c>
      <c r="AL15" s="1">
        <v>1</v>
      </c>
      <c r="AM15" s="1">
        <v>10</v>
      </c>
      <c r="AN15" s="1">
        <v>0</v>
      </c>
      <c r="AO15" s="1">
        <v>0</v>
      </c>
      <c r="AP15" s="48">
        <f t="shared" si="1"/>
        <v>29</v>
      </c>
      <c r="AQ15" s="8">
        <v>8106</v>
      </c>
    </row>
    <row r="16" spans="1:43" x14ac:dyDescent="0.25">
      <c r="A16">
        <v>14</v>
      </c>
      <c r="B16" s="3">
        <v>44391</v>
      </c>
      <c r="C16" s="1">
        <v>6.14</v>
      </c>
      <c r="D16" s="1">
        <v>300</v>
      </c>
      <c r="E16" s="1">
        <f t="shared" si="0"/>
        <v>1842</v>
      </c>
      <c r="G16" s="33">
        <v>13</v>
      </c>
      <c r="H16" s="33">
        <v>422</v>
      </c>
      <c r="I16" s="1" t="s">
        <v>43</v>
      </c>
      <c r="J16" s="1" t="s">
        <v>16</v>
      </c>
      <c r="K16" s="1">
        <v>3</v>
      </c>
      <c r="L16" s="1">
        <v>0</v>
      </c>
      <c r="M16" s="1">
        <v>2</v>
      </c>
      <c r="N16" s="1">
        <v>0</v>
      </c>
      <c r="O16" s="1">
        <v>0</v>
      </c>
      <c r="P16" s="1">
        <v>1</v>
      </c>
      <c r="Q16" s="1">
        <v>0</v>
      </c>
      <c r="R16" s="1">
        <v>2</v>
      </c>
      <c r="S16" s="1">
        <v>2</v>
      </c>
      <c r="T16" s="1">
        <v>1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6</v>
      </c>
      <c r="AA16" s="1">
        <v>6</v>
      </c>
      <c r="AB16" s="1">
        <v>0</v>
      </c>
      <c r="AC16" s="1">
        <v>2</v>
      </c>
      <c r="AD16" s="1">
        <v>3</v>
      </c>
      <c r="AE16" s="45">
        <v>2</v>
      </c>
      <c r="AF16" s="45">
        <v>0</v>
      </c>
      <c r="AG16" s="47">
        <v>2</v>
      </c>
      <c r="AH16" s="47">
        <v>1</v>
      </c>
      <c r="AI16" s="45">
        <v>3</v>
      </c>
      <c r="AJ16" s="47">
        <v>1</v>
      </c>
      <c r="AK16" s="1">
        <v>3</v>
      </c>
      <c r="AL16" s="1">
        <v>4</v>
      </c>
      <c r="AM16" s="1">
        <v>1</v>
      </c>
      <c r="AN16" s="1">
        <v>2</v>
      </c>
      <c r="AO16" s="1">
        <v>3</v>
      </c>
      <c r="AP16" s="48">
        <f t="shared" si="1"/>
        <v>54</v>
      </c>
      <c r="AQ16" s="8">
        <v>21606</v>
      </c>
    </row>
    <row r="17" spans="1:43" x14ac:dyDescent="0.25">
      <c r="A17">
        <v>15</v>
      </c>
      <c r="B17" s="3">
        <v>44392</v>
      </c>
      <c r="C17" s="1">
        <v>5.81</v>
      </c>
      <c r="D17" s="1">
        <v>300</v>
      </c>
      <c r="E17" s="1">
        <f t="shared" si="0"/>
        <v>1742.9999999999998</v>
      </c>
      <c r="G17" s="33">
        <v>14</v>
      </c>
      <c r="H17" s="33">
        <v>0</v>
      </c>
      <c r="I17" s="1">
        <v>1055</v>
      </c>
      <c r="J17" s="1" t="s">
        <v>29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48">
        <f t="shared" si="1"/>
        <v>0</v>
      </c>
      <c r="AQ17" s="8">
        <f t="shared" si="2"/>
        <v>0</v>
      </c>
    </row>
    <row r="18" spans="1:43" x14ac:dyDescent="0.25">
      <c r="A18">
        <v>16</v>
      </c>
      <c r="B18" s="3">
        <v>44393</v>
      </c>
      <c r="C18" s="1">
        <v>6.16</v>
      </c>
      <c r="D18" s="1">
        <v>300</v>
      </c>
      <c r="E18" s="1">
        <f t="shared" si="0"/>
        <v>1848</v>
      </c>
      <c r="G18" s="44">
        <v>15</v>
      </c>
      <c r="H18" s="44">
        <v>0</v>
      </c>
      <c r="I18" s="37">
        <v>182</v>
      </c>
      <c r="J18" s="37" t="s">
        <v>31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47">
        <v>0</v>
      </c>
      <c r="AI18" s="1">
        <v>0</v>
      </c>
      <c r="AJ18" s="1">
        <v>1</v>
      </c>
      <c r="AK18" s="1">
        <v>1</v>
      </c>
      <c r="AL18" s="1">
        <v>1</v>
      </c>
      <c r="AM18" s="1">
        <v>3</v>
      </c>
      <c r="AN18" s="1">
        <v>1</v>
      </c>
      <c r="AO18" s="1">
        <v>2</v>
      </c>
      <c r="AP18" s="48">
        <v>10</v>
      </c>
      <c r="AQ18" s="8">
        <f t="shared" si="2"/>
        <v>1820</v>
      </c>
    </row>
    <row r="19" spans="1:43" x14ac:dyDescent="0.25">
      <c r="A19">
        <v>17</v>
      </c>
      <c r="B19" s="3">
        <v>44394</v>
      </c>
      <c r="C19" s="1">
        <v>7.27</v>
      </c>
      <c r="D19" s="1">
        <v>300</v>
      </c>
      <c r="E19" s="1">
        <f t="shared" si="0"/>
        <v>2181</v>
      </c>
      <c r="G19" s="44">
        <v>16</v>
      </c>
      <c r="H19" s="44">
        <v>0</v>
      </c>
      <c r="I19" s="37">
        <v>275</v>
      </c>
      <c r="J19" s="37" t="s">
        <v>30</v>
      </c>
      <c r="K19" s="1">
        <v>3</v>
      </c>
      <c r="L19" s="1">
        <v>1</v>
      </c>
      <c r="M19" s="1">
        <v>0</v>
      </c>
      <c r="N19" s="1">
        <v>2</v>
      </c>
      <c r="O19" s="1">
        <v>3</v>
      </c>
      <c r="P19" s="1">
        <v>2</v>
      </c>
      <c r="Q19" s="1">
        <v>1</v>
      </c>
      <c r="R19" s="1">
        <v>1</v>
      </c>
      <c r="S19" s="1">
        <v>1</v>
      </c>
      <c r="T19" s="1">
        <v>6</v>
      </c>
      <c r="U19" s="1">
        <v>2</v>
      </c>
      <c r="V19" s="1">
        <v>0</v>
      </c>
      <c r="W19" s="1">
        <v>0</v>
      </c>
      <c r="X19" s="1">
        <v>2</v>
      </c>
      <c r="Y19" s="1">
        <v>0</v>
      </c>
      <c r="Z19" s="1">
        <v>5</v>
      </c>
      <c r="AA19" s="1">
        <v>0</v>
      </c>
      <c r="AB19" s="1">
        <v>0</v>
      </c>
      <c r="AC19" s="1">
        <v>2</v>
      </c>
      <c r="AD19" s="1">
        <v>0</v>
      </c>
      <c r="AE19" s="47">
        <v>3</v>
      </c>
      <c r="AF19" s="47">
        <v>3</v>
      </c>
      <c r="AG19" s="47">
        <v>1</v>
      </c>
      <c r="AH19" s="47">
        <v>1</v>
      </c>
      <c r="AI19" s="47">
        <v>0</v>
      </c>
      <c r="AJ19" s="47">
        <v>0</v>
      </c>
      <c r="AK19" s="1">
        <v>0</v>
      </c>
      <c r="AL19" s="1">
        <v>2</v>
      </c>
      <c r="AM19" s="1">
        <v>1</v>
      </c>
      <c r="AN19" s="1">
        <v>1</v>
      </c>
      <c r="AO19" s="1">
        <v>1</v>
      </c>
      <c r="AP19" s="48">
        <f t="shared" si="1"/>
        <v>44</v>
      </c>
      <c r="AQ19" s="8">
        <f t="shared" si="2"/>
        <v>12100</v>
      </c>
    </row>
    <row r="20" spans="1:43" x14ac:dyDescent="0.25">
      <c r="A20">
        <v>18</v>
      </c>
      <c r="B20" s="3">
        <v>44395</v>
      </c>
      <c r="C20" s="1">
        <v>5.0999999999999996</v>
      </c>
      <c r="D20" s="1">
        <v>300</v>
      </c>
      <c r="E20" s="1">
        <f t="shared" si="0"/>
        <v>1530</v>
      </c>
      <c r="G20" s="34"/>
      <c r="H20" s="34"/>
      <c r="I20" s="4"/>
      <c r="J20" s="4"/>
      <c r="K20" s="4"/>
      <c r="L20" s="4"/>
      <c r="M20" s="4"/>
      <c r="N20" s="4"/>
      <c r="O20" s="4"/>
      <c r="P20" s="4"/>
      <c r="Q20" s="4"/>
      <c r="AI20" s="4"/>
      <c r="AM20" s="2" t="s">
        <v>3</v>
      </c>
      <c r="AN20" s="2"/>
      <c r="AO20" s="2"/>
      <c r="AP20" s="50">
        <f>SUM(AP4:AP19)</f>
        <v>443</v>
      </c>
      <c r="AQ20" s="10">
        <f>SUM(AQ4:AQ19)</f>
        <v>126686</v>
      </c>
    </row>
    <row r="21" spans="1:43" x14ac:dyDescent="0.25">
      <c r="A21">
        <v>19</v>
      </c>
      <c r="B21" s="3">
        <v>44396</v>
      </c>
      <c r="C21" s="1">
        <v>6.49</v>
      </c>
      <c r="D21" s="1">
        <v>300</v>
      </c>
      <c r="E21" s="1">
        <f t="shared" si="0"/>
        <v>1947</v>
      </c>
    </row>
    <row r="22" spans="1:43" x14ac:dyDescent="0.25">
      <c r="A22">
        <v>20</v>
      </c>
      <c r="B22" s="3">
        <v>44397</v>
      </c>
      <c r="C22" s="1">
        <v>6.2</v>
      </c>
      <c r="D22" s="1">
        <v>300</v>
      </c>
      <c r="E22" s="1">
        <f t="shared" si="0"/>
        <v>1860</v>
      </c>
    </row>
    <row r="23" spans="1:43" x14ac:dyDescent="0.25">
      <c r="A23">
        <v>21</v>
      </c>
      <c r="B23" s="3">
        <v>44398</v>
      </c>
      <c r="C23" s="1">
        <v>6.09</v>
      </c>
      <c r="D23" s="1">
        <v>300</v>
      </c>
      <c r="E23" s="1">
        <f t="shared" si="0"/>
        <v>1827</v>
      </c>
    </row>
    <row r="24" spans="1:43" x14ac:dyDescent="0.25">
      <c r="A24">
        <v>22</v>
      </c>
      <c r="B24" s="3">
        <v>44399</v>
      </c>
      <c r="C24" s="1">
        <v>7.45</v>
      </c>
      <c r="D24" s="1">
        <v>300</v>
      </c>
      <c r="E24" s="1">
        <f t="shared" si="0"/>
        <v>2235</v>
      </c>
    </row>
    <row r="25" spans="1:43" x14ac:dyDescent="0.25">
      <c r="A25">
        <v>23</v>
      </c>
      <c r="B25" s="3">
        <v>44400</v>
      </c>
      <c r="C25" s="1">
        <v>5.84</v>
      </c>
      <c r="D25" s="1">
        <v>300</v>
      </c>
      <c r="E25" s="1">
        <f t="shared" si="0"/>
        <v>1752</v>
      </c>
    </row>
    <row r="26" spans="1:43" x14ac:dyDescent="0.25">
      <c r="A26">
        <v>24</v>
      </c>
      <c r="B26" s="3">
        <v>44401</v>
      </c>
      <c r="C26" s="1">
        <v>6.17</v>
      </c>
      <c r="D26" s="1">
        <v>300</v>
      </c>
      <c r="E26" s="1">
        <f t="shared" si="0"/>
        <v>1851</v>
      </c>
    </row>
    <row r="27" spans="1:43" x14ac:dyDescent="0.25">
      <c r="A27">
        <v>25</v>
      </c>
      <c r="B27" s="3">
        <v>44402</v>
      </c>
      <c r="C27" s="1">
        <v>6.66</v>
      </c>
      <c r="D27" s="1">
        <v>300</v>
      </c>
      <c r="E27" s="1">
        <f t="shared" si="0"/>
        <v>1998</v>
      </c>
    </row>
    <row r="28" spans="1:43" x14ac:dyDescent="0.25">
      <c r="A28">
        <v>26</v>
      </c>
      <c r="B28" s="3">
        <v>44403</v>
      </c>
      <c r="C28" s="1">
        <v>6.26</v>
      </c>
      <c r="D28" s="1">
        <v>300</v>
      </c>
      <c r="E28" s="1">
        <f t="shared" si="0"/>
        <v>1878</v>
      </c>
    </row>
    <row r="29" spans="1:43" x14ac:dyDescent="0.25">
      <c r="A29">
        <v>27</v>
      </c>
      <c r="B29" s="3">
        <v>44404</v>
      </c>
      <c r="C29" s="1">
        <v>6.13</v>
      </c>
      <c r="D29" s="1">
        <v>300</v>
      </c>
      <c r="E29" s="1">
        <f t="shared" si="0"/>
        <v>1839</v>
      </c>
    </row>
    <row r="30" spans="1:43" x14ac:dyDescent="0.25">
      <c r="A30">
        <v>28</v>
      </c>
      <c r="B30" s="3">
        <v>44405</v>
      </c>
      <c r="C30" s="1">
        <v>7.03</v>
      </c>
      <c r="D30" s="1">
        <v>300</v>
      </c>
      <c r="E30" s="1">
        <f t="shared" si="0"/>
        <v>2109</v>
      </c>
    </row>
    <row r="31" spans="1:43" x14ac:dyDescent="0.25">
      <c r="A31">
        <v>29</v>
      </c>
      <c r="B31" s="3">
        <v>44406</v>
      </c>
      <c r="C31" s="1">
        <v>6.43</v>
      </c>
      <c r="D31" s="1">
        <v>300</v>
      </c>
      <c r="E31" s="1">
        <f t="shared" si="0"/>
        <v>1929</v>
      </c>
    </row>
    <row r="32" spans="1:43" x14ac:dyDescent="0.25">
      <c r="A32">
        <v>30</v>
      </c>
      <c r="B32" s="3">
        <v>44407</v>
      </c>
      <c r="C32" s="1">
        <v>7.36</v>
      </c>
      <c r="D32" s="1">
        <v>300</v>
      </c>
      <c r="E32" s="1">
        <f t="shared" si="0"/>
        <v>2208</v>
      </c>
    </row>
    <row r="33" spans="1:5" x14ac:dyDescent="0.25">
      <c r="A33">
        <v>31</v>
      </c>
      <c r="B33" s="84">
        <v>44408</v>
      </c>
      <c r="C33" s="85">
        <v>6.47</v>
      </c>
      <c r="D33" s="85">
        <v>300</v>
      </c>
      <c r="E33" s="85">
        <f t="shared" si="0"/>
        <v>1941</v>
      </c>
    </row>
    <row r="34" spans="1:5" x14ac:dyDescent="0.25">
      <c r="C34" s="2" t="s">
        <v>3</v>
      </c>
      <c r="D34" s="2">
        <f>SUM(C3:C34)</f>
        <v>203.97499999999997</v>
      </c>
      <c r="E34" s="2">
        <f>SUM(E3:E33)</f>
        <v>61192.5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workbookViewId="0">
      <selection activeCell="J2" sqref="J2"/>
    </sheetView>
  </sheetViews>
  <sheetFormatPr defaultRowHeight="15" x14ac:dyDescent="0.25"/>
  <cols>
    <col min="1" max="1" width="5.140625" customWidth="1"/>
    <col min="2" max="2" width="10.42578125" bestFit="1" customWidth="1"/>
    <col min="6" max="6" width="5" customWidth="1"/>
    <col min="7" max="7" width="4.85546875" customWidth="1"/>
    <col min="8" max="8" width="7.28515625" customWidth="1"/>
    <col min="10" max="10" width="23.28515625" customWidth="1"/>
    <col min="11" max="11" width="3.85546875" customWidth="1"/>
    <col min="12" max="12" width="4.140625" customWidth="1"/>
    <col min="13" max="13" width="4.28515625" customWidth="1"/>
    <col min="14" max="15" width="4" customWidth="1"/>
    <col min="16" max="16" width="4.42578125" customWidth="1"/>
    <col min="17" max="19" width="4.7109375" customWidth="1"/>
    <col min="20" max="21" width="3.85546875" customWidth="1"/>
    <col min="22" max="22" width="4.28515625" customWidth="1"/>
    <col min="23" max="23" width="4" customWidth="1"/>
    <col min="24" max="24" width="4.140625" customWidth="1"/>
    <col min="25" max="25" width="4.42578125" customWidth="1"/>
    <col min="26" max="26" width="4.140625" customWidth="1"/>
    <col min="27" max="27" width="4.28515625" customWidth="1"/>
    <col min="28" max="28" width="4.5703125" customWidth="1"/>
    <col min="29" max="29" width="4.28515625" customWidth="1"/>
    <col min="30" max="30" width="4.42578125" customWidth="1"/>
    <col min="31" max="31" width="4.140625" customWidth="1"/>
    <col min="32" max="32" width="4.28515625" customWidth="1"/>
    <col min="33" max="35" width="4.42578125" customWidth="1"/>
    <col min="36" max="36" width="3.5703125" customWidth="1"/>
    <col min="37" max="37" width="3.85546875" customWidth="1"/>
    <col min="38" max="38" width="4.140625" customWidth="1"/>
    <col min="39" max="39" width="3.7109375" customWidth="1"/>
    <col min="40" max="40" width="4.28515625" customWidth="1"/>
    <col min="41" max="41" width="3.7109375" customWidth="1"/>
  </cols>
  <sheetData>
    <row r="1" spans="1:43" ht="21.75" thickBot="1" x14ac:dyDescent="0.4">
      <c r="B1" s="86" t="s">
        <v>36</v>
      </c>
      <c r="C1" s="2"/>
      <c r="D1" s="1"/>
      <c r="E1" s="1"/>
      <c r="K1" s="40"/>
      <c r="L1" s="41"/>
      <c r="M1" s="69" t="s">
        <v>38</v>
      </c>
      <c r="N1" s="7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</row>
    <row r="2" spans="1:43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K2" s="66"/>
      <c r="L2" s="67"/>
      <c r="M2" s="67" t="s">
        <v>40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91"/>
      <c r="Y2" s="90" t="s">
        <v>44</v>
      </c>
      <c r="Z2" s="89"/>
      <c r="AA2" s="90"/>
      <c r="AB2" s="90"/>
      <c r="AC2" s="90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4"/>
      <c r="AP2" s="67"/>
      <c r="AQ2" s="68"/>
    </row>
    <row r="3" spans="1:43" ht="15.75" thickBot="1" x14ac:dyDescent="0.3">
      <c r="A3">
        <v>1</v>
      </c>
      <c r="B3" s="87">
        <v>44409</v>
      </c>
      <c r="C3" s="1">
        <v>5.94</v>
      </c>
      <c r="D3" s="1">
        <v>300</v>
      </c>
      <c r="E3" s="1">
        <f>C3*D3</f>
        <v>1782.0000000000002</v>
      </c>
      <c r="G3" s="92" t="s">
        <v>0</v>
      </c>
      <c r="H3" s="27" t="s">
        <v>39</v>
      </c>
      <c r="I3" s="25" t="s">
        <v>24</v>
      </c>
      <c r="J3" s="25" t="s">
        <v>21</v>
      </c>
      <c r="K3" s="25">
        <v>1</v>
      </c>
      <c r="L3" s="25">
        <v>2</v>
      </c>
      <c r="M3" s="25">
        <v>3</v>
      </c>
      <c r="N3" s="25">
        <v>4</v>
      </c>
      <c r="O3" s="25">
        <v>5</v>
      </c>
      <c r="P3" s="25">
        <v>6</v>
      </c>
      <c r="Q3" s="25">
        <v>7</v>
      </c>
      <c r="R3" s="25">
        <v>8</v>
      </c>
      <c r="S3" s="25">
        <v>9</v>
      </c>
      <c r="T3" s="25">
        <v>10</v>
      </c>
      <c r="U3" s="25">
        <v>11</v>
      </c>
      <c r="V3" s="25">
        <v>12</v>
      </c>
      <c r="W3" s="25">
        <v>13</v>
      </c>
      <c r="X3" s="25">
        <v>14</v>
      </c>
      <c r="Y3" s="25">
        <v>15</v>
      </c>
      <c r="Z3" s="25">
        <v>16</v>
      </c>
      <c r="AA3" s="25">
        <v>17</v>
      </c>
      <c r="AB3" s="25">
        <v>18</v>
      </c>
      <c r="AC3" s="25">
        <v>19</v>
      </c>
      <c r="AD3" s="25">
        <v>20</v>
      </c>
      <c r="AE3" s="25">
        <v>21</v>
      </c>
      <c r="AF3" s="25">
        <v>22</v>
      </c>
      <c r="AG3" s="25">
        <v>23</v>
      </c>
      <c r="AH3" s="25">
        <v>24</v>
      </c>
      <c r="AI3" s="26">
        <v>25</v>
      </c>
      <c r="AJ3" s="92">
        <v>26</v>
      </c>
      <c r="AK3" s="25">
        <v>27</v>
      </c>
      <c r="AL3" s="25">
        <v>28</v>
      </c>
      <c r="AM3" s="25">
        <v>29</v>
      </c>
      <c r="AN3" s="26">
        <v>30</v>
      </c>
      <c r="AO3" s="73">
        <v>31</v>
      </c>
      <c r="AP3" s="93" t="s">
        <v>33</v>
      </c>
      <c r="AQ3" s="73" t="s">
        <v>1</v>
      </c>
    </row>
    <row r="4" spans="1:43" x14ac:dyDescent="0.25">
      <c r="A4">
        <v>2</v>
      </c>
      <c r="B4" s="87">
        <v>44410</v>
      </c>
      <c r="C4" s="1">
        <v>7.11</v>
      </c>
      <c r="D4" s="1">
        <v>300</v>
      </c>
      <c r="E4" s="1">
        <f t="shared" ref="E4:E33" si="0">C4*D4</f>
        <v>2133</v>
      </c>
      <c r="G4" s="94">
        <v>1</v>
      </c>
      <c r="H4" s="94"/>
      <c r="I4" s="95">
        <v>317</v>
      </c>
      <c r="J4" s="95" t="s">
        <v>4</v>
      </c>
      <c r="K4" s="37">
        <v>2</v>
      </c>
      <c r="L4" s="37"/>
      <c r="M4" s="37">
        <v>0</v>
      </c>
      <c r="N4" s="95">
        <v>2</v>
      </c>
      <c r="O4" s="95">
        <v>2</v>
      </c>
      <c r="P4" s="95">
        <v>2</v>
      </c>
      <c r="Q4" s="95">
        <v>3</v>
      </c>
      <c r="R4" s="95">
        <v>3</v>
      </c>
      <c r="S4" s="95">
        <v>6</v>
      </c>
      <c r="T4" s="95">
        <v>1</v>
      </c>
      <c r="U4" s="95">
        <v>4</v>
      </c>
      <c r="V4" s="95">
        <v>3</v>
      </c>
      <c r="W4" s="95">
        <v>1</v>
      </c>
      <c r="X4" s="95">
        <v>6</v>
      </c>
      <c r="Y4" s="95">
        <v>2</v>
      </c>
      <c r="Z4" s="95">
        <v>4</v>
      </c>
      <c r="AA4" s="95">
        <v>4</v>
      </c>
      <c r="AB4" s="95">
        <v>4</v>
      </c>
      <c r="AC4" s="95">
        <v>3</v>
      </c>
      <c r="AD4" s="95">
        <v>4</v>
      </c>
      <c r="AE4" s="95">
        <v>3</v>
      </c>
      <c r="AF4" s="95">
        <v>3</v>
      </c>
      <c r="AG4" s="95">
        <v>5</v>
      </c>
      <c r="AH4" s="95">
        <v>7</v>
      </c>
      <c r="AI4" s="46">
        <v>3</v>
      </c>
      <c r="AJ4" s="95">
        <v>2</v>
      </c>
      <c r="AK4" s="95">
        <v>3</v>
      </c>
      <c r="AL4" s="95">
        <v>0</v>
      </c>
      <c r="AM4" s="95">
        <v>1</v>
      </c>
      <c r="AN4" s="95">
        <v>3</v>
      </c>
      <c r="AO4" s="95">
        <v>3</v>
      </c>
      <c r="AP4" s="96">
        <f>AO4+AN4+AM4+AL4+AK4+AJ4+AI4+AH4+AG4+AF4+AE4+AD4+AC4+AB4+AA4+Z4+Y4+X4+W4+V4+U4+T4+S4+R4+Q4+P4+O4+N4+M4+L4+K4</f>
        <v>89</v>
      </c>
      <c r="AQ4" s="95">
        <f>((AO4+AN4+AM4+AL4+AK4+AJ4+AI4+AH4+AG4+AF4+AE4+AD4+AC4+AB4+AA4+Z4+Y4+X4+W4+V4+U4+T4+S4+R4+Q4+P4+O4+N4+K4)*I4)+((L4)*H4)</f>
        <v>28213</v>
      </c>
    </row>
    <row r="5" spans="1:43" x14ac:dyDescent="0.25">
      <c r="A5">
        <v>3</v>
      </c>
      <c r="B5" s="87">
        <v>44411</v>
      </c>
      <c r="C5" s="1">
        <v>7.21</v>
      </c>
      <c r="D5" s="1">
        <v>300</v>
      </c>
      <c r="E5" s="1">
        <f t="shared" si="0"/>
        <v>2163</v>
      </c>
      <c r="G5" s="94">
        <v>2</v>
      </c>
      <c r="H5" s="94">
        <v>354</v>
      </c>
      <c r="I5" s="95"/>
      <c r="J5" s="95" t="s">
        <v>4</v>
      </c>
      <c r="K5" s="37"/>
      <c r="L5" s="37">
        <v>1</v>
      </c>
      <c r="M5" s="37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46"/>
      <c r="AJ5" s="95"/>
      <c r="AK5" s="95"/>
      <c r="AL5" s="95"/>
      <c r="AM5" s="95"/>
      <c r="AN5" s="95"/>
      <c r="AO5" s="95"/>
      <c r="AP5" s="96">
        <f>AO5+AN5+AM5+AL5+AK5+AJ5+AI5+AH5+AG5+AF5+AE5+AD5+AC5+AB5+AA5+Z5+Y5+X5+W5+V5+U5+T5+S5+R5+Q5+P5+O5+N5+M5+L5+K5</f>
        <v>1</v>
      </c>
      <c r="AQ5" s="95">
        <f>((AO5+AN5+AM5+AL5+AK5+AJ5+AI5+AH5+AG5+AF5+AE5+AD5+AC5+AB5+AA5+Z5+Y5+X5+W5+V5+U5+T5+S5+R5+Q5+P5+O5+N5+K5)*I5)+((L5)*H5)</f>
        <v>354</v>
      </c>
    </row>
    <row r="6" spans="1:43" x14ac:dyDescent="0.25">
      <c r="A6">
        <v>4</v>
      </c>
      <c r="B6" s="87">
        <v>44412</v>
      </c>
      <c r="C6" s="1">
        <v>6.76</v>
      </c>
      <c r="D6" s="1">
        <v>300</v>
      </c>
      <c r="E6" s="1">
        <f t="shared" si="0"/>
        <v>2028</v>
      </c>
      <c r="G6" s="44">
        <v>3</v>
      </c>
      <c r="H6" s="44"/>
      <c r="I6" s="37">
        <v>368</v>
      </c>
      <c r="J6" s="37" t="s">
        <v>45</v>
      </c>
      <c r="K6" s="37">
        <v>0</v>
      </c>
      <c r="L6" s="37">
        <v>0</v>
      </c>
      <c r="M6" s="37">
        <v>0</v>
      </c>
      <c r="N6" s="37"/>
      <c r="O6" s="37">
        <v>0</v>
      </c>
      <c r="P6" s="37">
        <v>0</v>
      </c>
      <c r="Q6" s="37"/>
      <c r="R6" s="37"/>
      <c r="S6" s="37">
        <v>0</v>
      </c>
      <c r="T6" s="37">
        <v>1</v>
      </c>
      <c r="U6" s="37">
        <v>0</v>
      </c>
      <c r="V6" s="37">
        <v>0</v>
      </c>
      <c r="W6" s="37">
        <v>0</v>
      </c>
      <c r="X6" s="37">
        <v>2</v>
      </c>
      <c r="Y6" s="37">
        <v>0</v>
      </c>
      <c r="Z6" s="37">
        <v>1</v>
      </c>
      <c r="AA6" s="37">
        <v>0</v>
      </c>
      <c r="AB6" s="37">
        <v>0</v>
      </c>
      <c r="AC6" s="37">
        <v>0</v>
      </c>
      <c r="AD6" s="37">
        <v>0</v>
      </c>
      <c r="AE6" s="45">
        <v>1</v>
      </c>
      <c r="AF6" s="45">
        <v>0</v>
      </c>
      <c r="AG6" s="45">
        <v>1</v>
      </c>
      <c r="AH6" s="45">
        <v>2</v>
      </c>
      <c r="AI6" s="45">
        <v>0</v>
      </c>
      <c r="AJ6" s="45">
        <v>1</v>
      </c>
      <c r="AK6" s="37">
        <v>1</v>
      </c>
      <c r="AL6" s="37">
        <v>0</v>
      </c>
      <c r="AM6" s="37">
        <v>1</v>
      </c>
      <c r="AN6" s="37">
        <v>0</v>
      </c>
      <c r="AO6" s="95">
        <v>2</v>
      </c>
      <c r="AP6" s="96">
        <f t="shared" ref="AP6:AP25" si="1">AO6+AN6+AM6+AL6+AK6+AJ6+AI6+AH6+AG6+AF6+AE6+AD6+AC6+AB6+AA6+Z6+Y6+X6+W6+V6+U6+T6+S6+R6+Q6+P6+O6+N6+M6+L6+K6</f>
        <v>13</v>
      </c>
      <c r="AQ6" s="95">
        <f>((AO6+AN6+AM6+AL6+AK6+AJ6+AI6+AH6+AG6+AF6+AE6+AD6+AC6+AB6+AA6+Z6+Y6+X6+W6+V6+U6+T6+S6)*I6)+((R6+Q6+N6)*H6)</f>
        <v>4784</v>
      </c>
    </row>
    <row r="7" spans="1:43" x14ac:dyDescent="0.25">
      <c r="A7">
        <v>5</v>
      </c>
      <c r="B7" s="87">
        <v>44413</v>
      </c>
      <c r="C7" s="1">
        <v>8.17</v>
      </c>
      <c r="D7" s="1">
        <v>300</v>
      </c>
      <c r="E7" s="1">
        <f t="shared" si="0"/>
        <v>2451</v>
      </c>
      <c r="G7" s="94">
        <v>4</v>
      </c>
      <c r="H7" s="44">
        <v>354</v>
      </c>
      <c r="I7" s="37"/>
      <c r="J7" s="37" t="s">
        <v>45</v>
      </c>
      <c r="K7" s="37">
        <v>0</v>
      </c>
      <c r="L7" s="37">
        <v>0</v>
      </c>
      <c r="M7" s="37">
        <v>0</v>
      </c>
      <c r="N7" s="37">
        <v>3</v>
      </c>
      <c r="O7" s="37">
        <v>0</v>
      </c>
      <c r="P7" s="37">
        <v>0</v>
      </c>
      <c r="Q7" s="37">
        <v>1</v>
      </c>
      <c r="R7" s="37">
        <v>1</v>
      </c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45"/>
      <c r="AF7" s="45"/>
      <c r="AG7" s="45"/>
      <c r="AH7" s="45"/>
      <c r="AI7" s="45"/>
      <c r="AJ7" s="45"/>
      <c r="AK7" s="37"/>
      <c r="AL7" s="37"/>
      <c r="AM7" s="37"/>
      <c r="AN7" s="37"/>
      <c r="AO7" s="95"/>
      <c r="AP7" s="96">
        <f t="shared" ref="AP7" si="2">AO7+AN7+AM7+AL7+AK7+AJ7+AI7+AH7+AG7+AF7+AE7+AD7+AC7+AB7+AA7+Z7+Y7+X7+W7+V7+U7+T7+S7+R7+Q7+P7+O7+N7+M7+L7+K7</f>
        <v>5</v>
      </c>
      <c r="AQ7" s="95">
        <f>((AO7+AN7+AM7+AL7+AK7+AJ7+AI7+AH7+AG7+AF7+AE7+AD7+AC7+AB7+AA7+Z7+Y7+X7+W7+V7+U7+T7+S7)*I7)+((R7+Q7+N7)*H7)</f>
        <v>1770</v>
      </c>
    </row>
    <row r="8" spans="1:43" x14ac:dyDescent="0.25">
      <c r="A8">
        <v>6</v>
      </c>
      <c r="B8" s="87">
        <v>44414</v>
      </c>
      <c r="C8" s="1">
        <v>7.44</v>
      </c>
      <c r="D8" s="1">
        <v>300</v>
      </c>
      <c r="E8" s="1">
        <f t="shared" si="0"/>
        <v>2232</v>
      </c>
      <c r="G8" s="94">
        <v>5</v>
      </c>
      <c r="H8" s="44">
        <v>0</v>
      </c>
      <c r="I8" s="37">
        <v>290</v>
      </c>
      <c r="J8" s="37" t="s">
        <v>6</v>
      </c>
      <c r="K8" s="37">
        <v>3</v>
      </c>
      <c r="L8" s="37">
        <v>3</v>
      </c>
      <c r="M8" s="37">
        <v>2</v>
      </c>
      <c r="N8" s="37">
        <v>1</v>
      </c>
      <c r="O8" s="37">
        <v>2</v>
      </c>
      <c r="P8" s="37">
        <v>5</v>
      </c>
      <c r="Q8" s="37">
        <v>5</v>
      </c>
      <c r="R8" s="37">
        <v>3</v>
      </c>
      <c r="S8" s="37">
        <v>4</v>
      </c>
      <c r="T8" s="37">
        <v>0</v>
      </c>
      <c r="U8" s="37">
        <v>5</v>
      </c>
      <c r="V8" s="37">
        <v>2</v>
      </c>
      <c r="W8" s="37">
        <v>5</v>
      </c>
      <c r="X8" s="37">
        <v>2</v>
      </c>
      <c r="Y8" s="37">
        <v>1</v>
      </c>
      <c r="Z8" s="37">
        <v>2</v>
      </c>
      <c r="AA8" s="37">
        <v>4</v>
      </c>
      <c r="AB8" s="37">
        <v>2</v>
      </c>
      <c r="AC8" s="37">
        <v>3</v>
      </c>
      <c r="AD8" s="37">
        <v>4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37">
        <v>0</v>
      </c>
      <c r="AL8" s="37">
        <v>0</v>
      </c>
      <c r="AM8" s="37">
        <v>0</v>
      </c>
      <c r="AN8" s="37">
        <v>0</v>
      </c>
      <c r="AO8" s="95">
        <v>0</v>
      </c>
      <c r="AP8" s="96">
        <f t="shared" si="1"/>
        <v>58</v>
      </c>
      <c r="AQ8" s="95">
        <f>AP8*I8</f>
        <v>16820</v>
      </c>
    </row>
    <row r="9" spans="1:43" x14ac:dyDescent="0.25">
      <c r="A9">
        <v>7</v>
      </c>
      <c r="B9" s="87">
        <v>44415</v>
      </c>
      <c r="C9" s="1">
        <v>7.27</v>
      </c>
      <c r="D9" s="1">
        <v>300</v>
      </c>
      <c r="E9" s="1">
        <f t="shared" si="0"/>
        <v>2181</v>
      </c>
      <c r="G9" s="44">
        <v>6</v>
      </c>
      <c r="H9" s="44"/>
      <c r="I9" s="97">
        <v>317</v>
      </c>
      <c r="J9" s="37" t="s">
        <v>7</v>
      </c>
      <c r="K9" s="37">
        <v>1</v>
      </c>
      <c r="L9" s="37">
        <v>0</v>
      </c>
      <c r="M9" s="37">
        <v>0</v>
      </c>
      <c r="N9" s="37">
        <v>0</v>
      </c>
      <c r="O9" s="37">
        <v>1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/>
      <c r="AD9" s="37"/>
      <c r="AE9" s="45"/>
      <c r="AF9" s="45"/>
      <c r="AG9" s="45"/>
      <c r="AH9" s="45"/>
      <c r="AI9" s="45"/>
      <c r="AJ9" s="45"/>
      <c r="AK9" s="37"/>
      <c r="AL9" s="37"/>
      <c r="AM9" s="37"/>
      <c r="AN9" s="37"/>
      <c r="AO9" s="95"/>
      <c r="AP9" s="96">
        <f t="shared" si="1"/>
        <v>2</v>
      </c>
      <c r="AQ9" s="95">
        <f>((AO9+AN9+AM9+AL9+AK9+AJ9+AI9+AH9+AG9+AF9+AE9+AD9+AC9)*H9)+((AB9+AA9+Z9+Y9+X9+W9+V9+U9+T9+S9+R9+Q9+P9+O9+N9+M9+L9+K9)*I9)</f>
        <v>634</v>
      </c>
    </row>
    <row r="10" spans="1:43" x14ac:dyDescent="0.25">
      <c r="A10">
        <v>8</v>
      </c>
      <c r="B10" s="87">
        <v>44416</v>
      </c>
      <c r="C10" s="1">
        <v>5.95</v>
      </c>
      <c r="D10" s="1">
        <v>300</v>
      </c>
      <c r="E10" s="1">
        <f t="shared" si="0"/>
        <v>1785</v>
      </c>
      <c r="G10" s="94">
        <v>7</v>
      </c>
      <c r="H10" s="44">
        <v>345</v>
      </c>
      <c r="I10" s="97"/>
      <c r="J10" s="37" t="s">
        <v>7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>
        <v>2</v>
      </c>
      <c r="AD10" s="37">
        <v>1</v>
      </c>
      <c r="AE10" s="45">
        <v>0</v>
      </c>
      <c r="AF10" s="45">
        <v>1</v>
      </c>
      <c r="AG10" s="45">
        <v>1</v>
      </c>
      <c r="AH10" s="45">
        <v>3</v>
      </c>
      <c r="AI10" s="45">
        <v>0</v>
      </c>
      <c r="AJ10" s="45">
        <v>1</v>
      </c>
      <c r="AK10" s="37">
        <v>2</v>
      </c>
      <c r="AL10" s="37">
        <v>1</v>
      </c>
      <c r="AM10" s="37">
        <v>3</v>
      </c>
      <c r="AN10" s="37">
        <v>2</v>
      </c>
      <c r="AO10" s="95">
        <v>2</v>
      </c>
      <c r="AP10" s="96">
        <f t="shared" ref="AP10" si="3">AO10+AN10+AM10+AL10+AK10+AJ10+AI10+AH10+AG10+AF10+AE10+AD10+AC10+AB10+AA10+Z10+Y10+X10+W10+V10+U10+T10+S10+R10+Q10+P10+O10+N10+M10+L10+K10</f>
        <v>19</v>
      </c>
      <c r="AQ10" s="95">
        <f>((AO10+AN10+AM10+AL10+AK10+AJ10+AI10+AH10+AG10+AF10+AE10+AD10+AC10)*H10)+((AB10+AA10+Z10+Y10+X10+W10+V10+U10+T10+S10+R10+Q10+P10+O10+N10+M10+L10+K10)*I10)</f>
        <v>6555</v>
      </c>
    </row>
    <row r="11" spans="1:43" x14ac:dyDescent="0.25">
      <c r="A11">
        <v>9</v>
      </c>
      <c r="B11" s="87">
        <v>44417</v>
      </c>
      <c r="C11" s="1">
        <v>7.7</v>
      </c>
      <c r="D11" s="1">
        <v>300</v>
      </c>
      <c r="E11" s="1">
        <f t="shared" si="0"/>
        <v>2310</v>
      </c>
      <c r="G11" s="94">
        <v>8</v>
      </c>
      <c r="H11" s="44"/>
      <c r="I11" s="97">
        <v>134</v>
      </c>
      <c r="J11" s="37" t="s">
        <v>32</v>
      </c>
      <c r="K11" s="37">
        <v>0</v>
      </c>
      <c r="L11" s="37">
        <v>1</v>
      </c>
      <c r="M11" s="37">
        <v>2</v>
      </c>
      <c r="N11" s="37">
        <v>4</v>
      </c>
      <c r="O11" s="37">
        <v>5</v>
      </c>
      <c r="P11" s="37">
        <v>1</v>
      </c>
      <c r="Q11" s="37">
        <v>2</v>
      </c>
      <c r="R11" s="37">
        <v>0</v>
      </c>
      <c r="S11" s="37">
        <v>0</v>
      </c>
      <c r="T11" s="37">
        <v>1</v>
      </c>
      <c r="U11" s="37">
        <v>1</v>
      </c>
      <c r="V11" s="37">
        <v>1</v>
      </c>
      <c r="W11" s="37">
        <v>1</v>
      </c>
      <c r="X11" s="37">
        <v>3</v>
      </c>
      <c r="Y11" s="37">
        <v>1</v>
      </c>
      <c r="Z11" s="37">
        <v>2</v>
      </c>
      <c r="AA11" s="37">
        <v>3</v>
      </c>
      <c r="AB11" s="37">
        <v>2</v>
      </c>
      <c r="AC11" s="37">
        <v>1</v>
      </c>
      <c r="AD11" s="37">
        <v>1</v>
      </c>
      <c r="AE11" s="45">
        <v>7</v>
      </c>
      <c r="AF11" s="45"/>
      <c r="AG11" s="45"/>
      <c r="AH11" s="45"/>
      <c r="AI11" s="45"/>
      <c r="AJ11" s="45"/>
      <c r="AK11" s="37"/>
      <c r="AL11" s="37"/>
      <c r="AM11" s="37"/>
      <c r="AN11" s="37"/>
      <c r="AO11" s="37"/>
      <c r="AP11" s="96">
        <f t="shared" si="1"/>
        <v>39</v>
      </c>
      <c r="AQ11" s="95">
        <f>((AO11+AN11+AM11+AL11+AK11+AJ11+AI11+AH11+AG11+AF11)*H11)+((AE11+AD11+AC11+AB11+AA11+Z11+Y11+X11+W11+V11+U11+T11+S11+R11+Q11+P11+O11+N11+M11+L11+K11)*I11)</f>
        <v>5226</v>
      </c>
    </row>
    <row r="12" spans="1:43" x14ac:dyDescent="0.25">
      <c r="A12">
        <v>10</v>
      </c>
      <c r="B12" s="87">
        <v>44418</v>
      </c>
      <c r="C12" s="1">
        <v>7.9509999999999996</v>
      </c>
      <c r="D12" s="1">
        <v>300</v>
      </c>
      <c r="E12" s="1">
        <f t="shared" si="0"/>
        <v>2385.2999999999997</v>
      </c>
      <c r="G12" s="44">
        <v>9</v>
      </c>
      <c r="H12" s="44">
        <v>150</v>
      </c>
      <c r="I12" s="97"/>
      <c r="J12" s="37" t="s">
        <v>32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45"/>
      <c r="AF12" s="45">
        <v>3</v>
      </c>
      <c r="AG12" s="45">
        <v>6</v>
      </c>
      <c r="AH12" s="45">
        <v>7</v>
      </c>
      <c r="AI12" s="45">
        <v>2</v>
      </c>
      <c r="AJ12" s="45">
        <v>4</v>
      </c>
      <c r="AK12" s="37">
        <v>2</v>
      </c>
      <c r="AL12" s="37">
        <v>1</v>
      </c>
      <c r="AM12" s="37">
        <v>0</v>
      </c>
      <c r="AN12" s="37">
        <v>1</v>
      </c>
      <c r="AO12" s="37">
        <v>0</v>
      </c>
      <c r="AP12" s="96">
        <f t="shared" ref="AP12" si="4">AO12+AN12+AM12+AL12+AK12+AJ12+AI12+AH12+AG12+AF12+AE12+AD12+AC12+AB12+AA12+Z12+Y12+X12+W12+V12+U12+T12+S12+R12+Q12+P12+O12+N12+M12+L12+K12</f>
        <v>26</v>
      </c>
      <c r="AQ12" s="95">
        <f>((AO12+AN12+AM12+AL12+AK12+AJ12+AI12+AH12+AG12+AF12)*H12)+((AE12+AD12+AC12+AB12+AA12+Z12+Y12+X12+W12+V12+U12+T12+S12+R12+Q12+P12+O12+N12+M12+L12+K12)*I12)</f>
        <v>3900</v>
      </c>
    </row>
    <row r="13" spans="1:43" x14ac:dyDescent="0.25">
      <c r="A13">
        <v>11</v>
      </c>
      <c r="B13" s="87">
        <v>44419</v>
      </c>
      <c r="C13" s="1">
        <v>7.1</v>
      </c>
      <c r="D13" s="1">
        <v>300</v>
      </c>
      <c r="E13" s="1">
        <f t="shared" si="0"/>
        <v>2130</v>
      </c>
      <c r="G13" s="94">
        <v>10</v>
      </c>
      <c r="H13" s="44">
        <v>0</v>
      </c>
      <c r="I13" s="97">
        <v>173</v>
      </c>
      <c r="J13" s="37" t="s">
        <v>9</v>
      </c>
      <c r="K13" s="37">
        <v>2</v>
      </c>
      <c r="L13" s="37">
        <v>1</v>
      </c>
      <c r="M13" s="37">
        <v>1</v>
      </c>
      <c r="N13" s="37">
        <v>0</v>
      </c>
      <c r="O13" s="37">
        <v>0</v>
      </c>
      <c r="P13" s="37">
        <v>1</v>
      </c>
      <c r="Q13" s="37">
        <v>0</v>
      </c>
      <c r="R13" s="37">
        <v>3</v>
      </c>
      <c r="S13" s="37">
        <v>0</v>
      </c>
      <c r="T13" s="37">
        <v>2</v>
      </c>
      <c r="U13" s="37">
        <v>1</v>
      </c>
      <c r="V13" s="37">
        <v>1</v>
      </c>
      <c r="W13" s="37">
        <v>1</v>
      </c>
      <c r="X13" s="37">
        <v>2</v>
      </c>
      <c r="Y13" s="37">
        <v>1</v>
      </c>
      <c r="Z13" s="37">
        <v>3</v>
      </c>
      <c r="AA13" s="37">
        <v>0</v>
      </c>
      <c r="AB13" s="37">
        <v>1</v>
      </c>
      <c r="AC13" s="37">
        <v>1</v>
      </c>
      <c r="AD13" s="37">
        <v>2</v>
      </c>
      <c r="AE13" s="45">
        <v>4</v>
      </c>
      <c r="AF13" s="45">
        <v>2</v>
      </c>
      <c r="AG13" s="45">
        <v>2</v>
      </c>
      <c r="AH13" s="45">
        <v>1</v>
      </c>
      <c r="AI13" s="45">
        <v>0</v>
      </c>
      <c r="AJ13" s="45">
        <v>2</v>
      </c>
      <c r="AK13" s="37">
        <v>0</v>
      </c>
      <c r="AL13" s="37">
        <v>2</v>
      </c>
      <c r="AM13" s="37">
        <v>2</v>
      </c>
      <c r="AN13" s="37">
        <v>1</v>
      </c>
      <c r="AO13" s="37">
        <v>0</v>
      </c>
      <c r="AP13" s="96">
        <f t="shared" si="1"/>
        <v>39</v>
      </c>
      <c r="AQ13" s="95">
        <f>AP13*I13</f>
        <v>6747</v>
      </c>
    </row>
    <row r="14" spans="1:43" x14ac:dyDescent="0.25">
      <c r="A14">
        <v>12</v>
      </c>
      <c r="B14" s="87">
        <v>44420</v>
      </c>
      <c r="C14" s="1">
        <v>7.63</v>
      </c>
      <c r="D14" s="1">
        <v>300</v>
      </c>
      <c r="E14" s="1">
        <f t="shared" si="0"/>
        <v>2289</v>
      </c>
      <c r="G14" s="94">
        <v>11</v>
      </c>
      <c r="H14" s="44">
        <v>0</v>
      </c>
      <c r="I14" s="37">
        <v>248</v>
      </c>
      <c r="J14" s="37" t="s">
        <v>10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96">
        <f t="shared" si="1"/>
        <v>0</v>
      </c>
      <c r="AQ14" s="95">
        <f t="shared" ref="AQ14" si="5">AP14*I14</f>
        <v>0</v>
      </c>
    </row>
    <row r="15" spans="1:43" x14ac:dyDescent="0.25">
      <c r="A15">
        <v>13</v>
      </c>
      <c r="B15" s="87">
        <v>44421</v>
      </c>
      <c r="C15" s="1">
        <v>5.91</v>
      </c>
      <c r="D15" s="1">
        <v>300</v>
      </c>
      <c r="E15" s="1">
        <f t="shared" si="0"/>
        <v>1773</v>
      </c>
      <c r="G15" s="44">
        <v>12</v>
      </c>
      <c r="H15" s="44">
        <v>0</v>
      </c>
      <c r="I15" s="37">
        <v>252</v>
      </c>
      <c r="J15" s="37" t="s">
        <v>11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1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1</v>
      </c>
      <c r="AN15" s="37">
        <v>0</v>
      </c>
      <c r="AO15" s="37">
        <v>0</v>
      </c>
      <c r="AP15" s="96">
        <f t="shared" si="1"/>
        <v>2</v>
      </c>
      <c r="AQ15" s="95">
        <f>AP15*I15</f>
        <v>504</v>
      </c>
    </row>
    <row r="16" spans="1:43" x14ac:dyDescent="0.25">
      <c r="A16">
        <v>14</v>
      </c>
      <c r="B16" s="87">
        <v>44422</v>
      </c>
      <c r="C16" s="1">
        <v>6.29</v>
      </c>
      <c r="D16" s="1">
        <v>300</v>
      </c>
      <c r="E16" s="1">
        <f t="shared" si="0"/>
        <v>1887</v>
      </c>
      <c r="G16" s="94">
        <v>13</v>
      </c>
      <c r="H16" s="44">
        <v>0</v>
      </c>
      <c r="I16" s="37">
        <v>1655</v>
      </c>
      <c r="J16" s="37" t="s">
        <v>12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96">
        <f t="shared" si="1"/>
        <v>0</v>
      </c>
      <c r="AQ16" s="95">
        <v>0</v>
      </c>
    </row>
    <row r="17" spans="1:43" x14ac:dyDescent="0.25">
      <c r="A17">
        <v>15</v>
      </c>
      <c r="B17" s="87">
        <v>44423</v>
      </c>
      <c r="C17" s="1">
        <v>5.93</v>
      </c>
      <c r="D17" s="1">
        <v>300</v>
      </c>
      <c r="E17" s="1">
        <f t="shared" si="0"/>
        <v>1779</v>
      </c>
      <c r="G17" s="94">
        <v>14</v>
      </c>
      <c r="H17" s="44">
        <v>0</v>
      </c>
      <c r="I17" s="97">
        <v>303</v>
      </c>
      <c r="J17" s="37" t="s">
        <v>34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1</v>
      </c>
      <c r="AC17" s="37">
        <v>0</v>
      </c>
      <c r="AD17" s="37">
        <v>0</v>
      </c>
      <c r="AE17" s="37">
        <v>2</v>
      </c>
      <c r="AF17" s="37">
        <v>0</v>
      </c>
      <c r="AG17" s="37">
        <v>1</v>
      </c>
      <c r="AH17" s="37">
        <v>1</v>
      </c>
      <c r="AI17" s="37">
        <v>1</v>
      </c>
      <c r="AJ17" s="45">
        <v>1</v>
      </c>
      <c r="AK17" s="37">
        <v>1</v>
      </c>
      <c r="AL17" s="37">
        <v>2</v>
      </c>
      <c r="AM17" s="37">
        <v>0</v>
      </c>
      <c r="AN17" s="37">
        <v>1</v>
      </c>
      <c r="AO17" s="37">
        <v>0</v>
      </c>
      <c r="AP17" s="96">
        <f t="shared" si="1"/>
        <v>11</v>
      </c>
      <c r="AQ17" s="95">
        <f>AP17*I17</f>
        <v>3333</v>
      </c>
    </row>
    <row r="18" spans="1:43" x14ac:dyDescent="0.25">
      <c r="A18">
        <v>16</v>
      </c>
      <c r="B18" s="87">
        <v>44424</v>
      </c>
      <c r="C18" s="1">
        <v>6.05</v>
      </c>
      <c r="D18" s="1">
        <v>300</v>
      </c>
      <c r="E18" s="1">
        <f t="shared" si="0"/>
        <v>1815</v>
      </c>
      <c r="G18" s="44">
        <v>15</v>
      </c>
      <c r="H18" s="44">
        <v>0</v>
      </c>
      <c r="I18" s="37">
        <v>97</v>
      </c>
      <c r="J18" s="37" t="s">
        <v>14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2</v>
      </c>
      <c r="Q18" s="37">
        <v>2</v>
      </c>
      <c r="R18" s="37">
        <v>1</v>
      </c>
      <c r="S18" s="37">
        <v>0</v>
      </c>
      <c r="T18" s="37">
        <v>0</v>
      </c>
      <c r="U18" s="37">
        <v>2</v>
      </c>
      <c r="V18" s="37">
        <v>0</v>
      </c>
      <c r="W18" s="37">
        <v>0</v>
      </c>
      <c r="X18" s="37">
        <v>0</v>
      </c>
      <c r="Y18" s="37">
        <v>1</v>
      </c>
      <c r="Z18" s="37">
        <v>0</v>
      </c>
      <c r="AA18" s="37">
        <v>1</v>
      </c>
      <c r="AB18" s="37">
        <v>0</v>
      </c>
      <c r="AC18" s="37">
        <v>1</v>
      </c>
      <c r="AD18" s="37">
        <v>0</v>
      </c>
      <c r="AE18" s="45">
        <v>1</v>
      </c>
      <c r="AF18" s="45">
        <v>1</v>
      </c>
      <c r="AG18" s="37">
        <v>0</v>
      </c>
      <c r="AH18" s="37">
        <v>1</v>
      </c>
      <c r="AI18" s="37">
        <v>0</v>
      </c>
      <c r="AJ18" s="37">
        <v>1</v>
      </c>
      <c r="AK18" s="37">
        <v>1</v>
      </c>
      <c r="AL18" s="37">
        <v>0</v>
      </c>
      <c r="AM18" s="37">
        <v>0</v>
      </c>
      <c r="AN18" s="37">
        <v>0</v>
      </c>
      <c r="AO18" s="37">
        <v>0</v>
      </c>
      <c r="AP18" s="96">
        <f t="shared" si="1"/>
        <v>15</v>
      </c>
      <c r="AQ18" s="95">
        <f>AP18*I18</f>
        <v>1455</v>
      </c>
    </row>
    <row r="19" spans="1:43" x14ac:dyDescent="0.25">
      <c r="A19">
        <v>17</v>
      </c>
      <c r="B19" s="87">
        <v>44425</v>
      </c>
      <c r="C19" s="1">
        <v>6.19</v>
      </c>
      <c r="D19" s="1">
        <v>300</v>
      </c>
      <c r="E19" s="1">
        <f t="shared" si="0"/>
        <v>1857.0000000000002</v>
      </c>
      <c r="G19" s="94">
        <v>16</v>
      </c>
      <c r="H19" s="44"/>
      <c r="I19" s="37">
        <v>289</v>
      </c>
      <c r="J19" s="37" t="s">
        <v>15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2</v>
      </c>
      <c r="Q19" s="37">
        <v>0</v>
      </c>
      <c r="R19" s="37">
        <v>0</v>
      </c>
      <c r="S19" s="37">
        <v>0</v>
      </c>
      <c r="T19" s="37">
        <v>0</v>
      </c>
      <c r="U19" s="37">
        <v>1</v>
      </c>
      <c r="V19" s="37">
        <v>1</v>
      </c>
      <c r="W19" s="37">
        <v>0</v>
      </c>
      <c r="X19" s="37">
        <v>0</v>
      </c>
      <c r="Y19" s="37">
        <v>3</v>
      </c>
      <c r="Z19" s="37">
        <v>2</v>
      </c>
      <c r="AA19" s="37">
        <v>1</v>
      </c>
      <c r="AB19" s="37">
        <v>2</v>
      </c>
      <c r="AC19" s="37">
        <v>1</v>
      </c>
      <c r="AD19" s="37">
        <v>1</v>
      </c>
      <c r="AE19" s="45">
        <v>0</v>
      </c>
      <c r="AF19" s="45">
        <v>0</v>
      </c>
      <c r="AG19" s="45">
        <v>1</v>
      </c>
      <c r="AH19" s="45">
        <v>0</v>
      </c>
      <c r="AI19" s="45"/>
      <c r="AJ19" s="45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96">
        <f t="shared" si="1"/>
        <v>15</v>
      </c>
      <c r="AQ19" s="95">
        <f>((AG19+AD19+AC19+AB19+AA19+Z19+Y19+X19+W19+V19+U19+T19+S19+R19+Q19+P19+O19+N19+M19+L19+K19+AE19+AF19+AH19+AJ19+AK19+AL19+AM19+AN19+AO19)*I19)+((AI19)*H19)</f>
        <v>4335</v>
      </c>
    </row>
    <row r="20" spans="1:43" x14ac:dyDescent="0.25">
      <c r="A20">
        <v>18</v>
      </c>
      <c r="B20" s="87">
        <v>44426</v>
      </c>
      <c r="C20" s="1">
        <v>6.5350000000000001</v>
      </c>
      <c r="D20" s="1">
        <v>300</v>
      </c>
      <c r="E20" s="1">
        <f t="shared" si="0"/>
        <v>1960.5</v>
      </c>
      <c r="G20" s="94">
        <v>17</v>
      </c>
      <c r="H20" s="44">
        <v>271</v>
      </c>
      <c r="I20" s="37"/>
      <c r="J20" s="37" t="s">
        <v>15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45"/>
      <c r="AF20" s="45"/>
      <c r="AG20" s="45"/>
      <c r="AH20" s="45"/>
      <c r="AI20" s="45">
        <v>2</v>
      </c>
      <c r="AJ20" s="45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96">
        <f t="shared" ref="AP20" si="6">AO20+AN20+AM20+AL20+AK20+AJ20+AI20+AH20+AG20+AF20+AE20+AD20+AC20+AB20+AA20+Z20+Y20+X20+W20+V20+U20+T20+S20+R20+Q20+P20+O20+N20+M20+L20+K20</f>
        <v>2</v>
      </c>
      <c r="AQ20" s="95">
        <f>((AG20+AD20+AC20+AB20+AA20+Z20+Y20+X20+W20+V20+U20+T20+S20+R20+Q20+P20+O20+N20+M20+L20+K20+AE20+AF20+AH20+AJ20+AK20+AL20+AM20+AN20+AO20)*I20)+((AI20)*H20)</f>
        <v>542</v>
      </c>
    </row>
    <row r="21" spans="1:43" x14ac:dyDescent="0.25">
      <c r="A21">
        <v>19</v>
      </c>
      <c r="B21" s="87">
        <v>44427</v>
      </c>
      <c r="C21" s="1">
        <v>6.91</v>
      </c>
      <c r="D21" s="1">
        <v>300</v>
      </c>
      <c r="E21" s="1">
        <f t="shared" si="0"/>
        <v>2073</v>
      </c>
      <c r="G21" s="44">
        <v>18</v>
      </c>
      <c r="H21" s="44"/>
      <c r="I21" s="37">
        <v>400</v>
      </c>
      <c r="J21" s="37" t="s">
        <v>16</v>
      </c>
      <c r="K21" s="37">
        <v>2</v>
      </c>
      <c r="L21" s="37">
        <v>6</v>
      </c>
      <c r="M21" s="37">
        <v>4</v>
      </c>
      <c r="N21" s="37">
        <v>0</v>
      </c>
      <c r="O21" s="37">
        <v>0</v>
      </c>
      <c r="P21" s="37">
        <v>1</v>
      </c>
      <c r="Q21" s="37">
        <v>3</v>
      </c>
      <c r="R21" s="37">
        <v>1</v>
      </c>
      <c r="S21" s="37">
        <v>0</v>
      </c>
      <c r="T21" s="37">
        <v>0</v>
      </c>
      <c r="U21" s="37">
        <v>1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/>
      <c r="AB21" s="37">
        <v>0</v>
      </c>
      <c r="AC21" s="37">
        <v>0</v>
      </c>
      <c r="AD21" s="37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37">
        <v>0</v>
      </c>
      <c r="AL21" s="37"/>
      <c r="AM21" s="37">
        <v>0</v>
      </c>
      <c r="AN21" s="37">
        <v>0</v>
      </c>
      <c r="AO21" s="37"/>
      <c r="AP21" s="96">
        <f t="shared" si="1"/>
        <v>18</v>
      </c>
      <c r="AQ21" s="95">
        <f>((AN21+AM21+AK21+AJ21+AI21+AH21+AG21+AF21+AE21+AD21+AC21+AB21+Z21+Y21+X21+W21+V21+U21+T21+S21+R21+Q21+P21+O21+N21+M21+L21+K21)*I21)+((AO21+AL21+AA21)*H21)</f>
        <v>7200</v>
      </c>
    </row>
    <row r="22" spans="1:43" x14ac:dyDescent="0.25">
      <c r="A22">
        <v>20</v>
      </c>
      <c r="B22" s="87">
        <v>44428</v>
      </c>
      <c r="C22" s="1">
        <v>6.12</v>
      </c>
      <c r="D22" s="1">
        <v>300</v>
      </c>
      <c r="E22" s="1">
        <f t="shared" si="0"/>
        <v>1836</v>
      </c>
      <c r="G22" s="94">
        <v>19</v>
      </c>
      <c r="H22" s="44">
        <v>568</v>
      </c>
      <c r="I22" s="37"/>
      <c r="J22" s="37" t="s">
        <v>16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>
        <v>1</v>
      </c>
      <c r="AB22" s="37">
        <v>0</v>
      </c>
      <c r="AC22" s="37">
        <v>0</v>
      </c>
      <c r="AD22" s="37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45">
        <v>0</v>
      </c>
      <c r="AK22" s="37">
        <v>0</v>
      </c>
      <c r="AL22" s="37">
        <v>1</v>
      </c>
      <c r="AM22" s="37">
        <v>0</v>
      </c>
      <c r="AN22" s="37">
        <v>0</v>
      </c>
      <c r="AO22" s="37">
        <v>1</v>
      </c>
      <c r="AP22" s="96">
        <f t="shared" ref="AP22" si="7">AO22+AN22+AM22+AL22+AK22+AJ22+AI22+AH22+AG22+AF22+AE22+AD22+AC22+AB22+AA22+Z22+Y22+X22+W22+V22+U22+T22+S22+R22+Q22+P22+O22+N22+M22+L22+K22</f>
        <v>3</v>
      </c>
      <c r="AQ22" s="95">
        <f>((AN22+AM22+AK22+AJ22+AI22+AH22+AG22+AF22+AE22+AD22+AC22+AB22+Z22+Y22+X22+W22+V22+U22+T22+S22+R22+Q22+P22+O22+N22+M22+L22+K22)*I22)+((AO22+AL22+AA22)*H22)</f>
        <v>1704</v>
      </c>
    </row>
    <row r="23" spans="1:43" x14ac:dyDescent="0.25">
      <c r="A23">
        <v>21</v>
      </c>
      <c r="B23" s="87">
        <v>44429</v>
      </c>
      <c r="C23" s="1">
        <v>6.3659999999999997</v>
      </c>
      <c r="D23" s="1">
        <v>300</v>
      </c>
      <c r="E23" s="1">
        <f t="shared" si="0"/>
        <v>1909.8</v>
      </c>
      <c r="G23" s="94">
        <v>20</v>
      </c>
      <c r="H23" s="44">
        <v>0</v>
      </c>
      <c r="I23" s="37">
        <v>1055</v>
      </c>
      <c r="J23" s="37" t="s">
        <v>29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96">
        <f t="shared" si="1"/>
        <v>0</v>
      </c>
      <c r="AQ23" s="95">
        <v>0</v>
      </c>
    </row>
    <row r="24" spans="1:43" x14ac:dyDescent="0.25">
      <c r="A24">
        <v>22</v>
      </c>
      <c r="B24" s="87">
        <v>44430</v>
      </c>
      <c r="C24" s="1">
        <v>5.62</v>
      </c>
      <c r="D24" s="1">
        <v>300</v>
      </c>
      <c r="E24" s="1">
        <f t="shared" si="0"/>
        <v>1686</v>
      </c>
      <c r="G24" s="44">
        <v>21</v>
      </c>
      <c r="H24" s="44">
        <v>0</v>
      </c>
      <c r="I24" s="37">
        <v>182</v>
      </c>
      <c r="J24" s="37" t="s">
        <v>31</v>
      </c>
      <c r="K24" s="37">
        <v>2</v>
      </c>
      <c r="L24" s="37">
        <v>1</v>
      </c>
      <c r="M24" s="37">
        <v>1</v>
      </c>
      <c r="N24" s="37">
        <v>3</v>
      </c>
      <c r="O24" s="37">
        <v>0</v>
      </c>
      <c r="P24" s="37">
        <v>0</v>
      </c>
      <c r="Q24" s="37">
        <v>3</v>
      </c>
      <c r="R24" s="37">
        <v>2</v>
      </c>
      <c r="S24" s="37">
        <v>0</v>
      </c>
      <c r="T24" s="37">
        <v>0</v>
      </c>
      <c r="U24" s="37">
        <v>5</v>
      </c>
      <c r="V24" s="37">
        <v>1</v>
      </c>
      <c r="W24" s="37">
        <v>1</v>
      </c>
      <c r="X24" s="37">
        <v>0</v>
      </c>
      <c r="Y24" s="37">
        <v>0</v>
      </c>
      <c r="Z24" s="37">
        <v>2</v>
      </c>
      <c r="AA24" s="37">
        <v>0</v>
      </c>
      <c r="AB24" s="37">
        <v>3</v>
      </c>
      <c r="AC24" s="37">
        <v>0</v>
      </c>
      <c r="AD24" s="37">
        <v>0</v>
      </c>
      <c r="AE24" s="37">
        <v>2</v>
      </c>
      <c r="AF24" s="37">
        <v>2</v>
      </c>
      <c r="AG24" s="37">
        <v>1</v>
      </c>
      <c r="AH24" s="45">
        <v>0</v>
      </c>
      <c r="AI24" s="37">
        <v>1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96">
        <f t="shared" si="1"/>
        <v>30</v>
      </c>
      <c r="AQ24" s="95">
        <f>AP24*I24</f>
        <v>5460</v>
      </c>
    </row>
    <row r="25" spans="1:43" x14ac:dyDescent="0.25">
      <c r="A25">
        <v>23</v>
      </c>
      <c r="B25" s="87">
        <v>44431</v>
      </c>
      <c r="C25" s="1">
        <v>5.96</v>
      </c>
      <c r="D25" s="1">
        <v>300</v>
      </c>
      <c r="E25" s="1">
        <f t="shared" si="0"/>
        <v>1788</v>
      </c>
      <c r="G25" s="94">
        <v>22</v>
      </c>
      <c r="H25" s="44">
        <v>0</v>
      </c>
      <c r="I25" s="37">
        <v>275</v>
      </c>
      <c r="J25" s="37" t="s">
        <v>30</v>
      </c>
      <c r="K25" s="37">
        <v>1</v>
      </c>
      <c r="L25" s="37">
        <v>0</v>
      </c>
      <c r="M25" s="37">
        <v>4</v>
      </c>
      <c r="N25" s="37">
        <v>2</v>
      </c>
      <c r="O25" s="37">
        <v>1</v>
      </c>
      <c r="P25" s="37">
        <v>3</v>
      </c>
      <c r="Q25" s="37">
        <v>1</v>
      </c>
      <c r="R25" s="37">
        <v>1</v>
      </c>
      <c r="S25" s="37">
        <v>3</v>
      </c>
      <c r="T25" s="37">
        <v>1</v>
      </c>
      <c r="U25" s="37">
        <v>0</v>
      </c>
      <c r="V25" s="37">
        <v>1</v>
      </c>
      <c r="W25" s="37">
        <v>3</v>
      </c>
      <c r="X25" s="37">
        <v>4</v>
      </c>
      <c r="Y25" s="37">
        <v>1</v>
      </c>
      <c r="Z25" s="37">
        <v>2</v>
      </c>
      <c r="AA25" s="37">
        <v>3</v>
      </c>
      <c r="AB25" s="37">
        <v>3</v>
      </c>
      <c r="AC25" s="37">
        <v>9</v>
      </c>
      <c r="AD25" s="37">
        <v>0</v>
      </c>
      <c r="AE25" s="45">
        <v>3</v>
      </c>
      <c r="AF25" s="45">
        <v>4</v>
      </c>
      <c r="AG25" s="45">
        <v>3</v>
      </c>
      <c r="AH25" s="45">
        <v>3</v>
      </c>
      <c r="AI25" s="45">
        <v>0</v>
      </c>
      <c r="AJ25" s="45">
        <v>4</v>
      </c>
      <c r="AK25" s="37">
        <v>1</v>
      </c>
      <c r="AL25" s="37">
        <v>0</v>
      </c>
      <c r="AM25" s="37">
        <v>0</v>
      </c>
      <c r="AN25" s="37">
        <v>0</v>
      </c>
      <c r="AO25" s="37">
        <v>1</v>
      </c>
      <c r="AP25" s="96">
        <f t="shared" si="1"/>
        <v>62</v>
      </c>
      <c r="AQ25" s="95">
        <f>AP25*I25</f>
        <v>17050</v>
      </c>
    </row>
    <row r="26" spans="1:43" x14ac:dyDescent="0.25">
      <c r="A26">
        <v>24</v>
      </c>
      <c r="B26" s="87">
        <v>44432</v>
      </c>
      <c r="C26" s="1">
        <v>6.2350000000000003</v>
      </c>
      <c r="D26" s="1">
        <v>300</v>
      </c>
      <c r="E26" s="1">
        <f t="shared" si="0"/>
        <v>1870.5</v>
      </c>
      <c r="G26" s="98"/>
      <c r="H26" s="98"/>
      <c r="I26" s="7"/>
      <c r="J26" s="7"/>
      <c r="K26" s="7"/>
      <c r="L26" s="7"/>
      <c r="M26" s="7"/>
      <c r="N26" s="7"/>
      <c r="O26" s="7"/>
      <c r="P26" s="7"/>
      <c r="Q26" s="7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7"/>
      <c r="AJ26" s="99"/>
      <c r="AK26" s="99"/>
      <c r="AL26" s="99"/>
      <c r="AM26" s="10" t="s">
        <v>3</v>
      </c>
      <c r="AN26" s="10"/>
      <c r="AO26" s="10"/>
      <c r="AP26" s="50">
        <f>SUM(AP4:AP25)</f>
        <v>449</v>
      </c>
      <c r="AQ26" s="10">
        <f>SUM(AQ4:AQ25)</f>
        <v>116586</v>
      </c>
    </row>
    <row r="27" spans="1:43" x14ac:dyDescent="0.25">
      <c r="A27">
        <v>25</v>
      </c>
      <c r="B27" s="87">
        <v>44433</v>
      </c>
      <c r="C27" s="1">
        <v>6.02</v>
      </c>
      <c r="D27" s="1">
        <v>300</v>
      </c>
      <c r="E27" s="1">
        <f t="shared" si="0"/>
        <v>1805.9999999999998</v>
      </c>
    </row>
    <row r="28" spans="1:43" x14ac:dyDescent="0.25">
      <c r="A28">
        <v>26</v>
      </c>
      <c r="B28" s="87">
        <v>44434</v>
      </c>
      <c r="C28" s="1">
        <v>7.22</v>
      </c>
      <c r="D28" s="1">
        <v>300</v>
      </c>
      <c r="E28" s="1">
        <f t="shared" si="0"/>
        <v>2166</v>
      </c>
    </row>
    <row r="29" spans="1:43" x14ac:dyDescent="0.25">
      <c r="A29">
        <v>27</v>
      </c>
      <c r="B29" s="87">
        <v>44435</v>
      </c>
      <c r="C29" s="1">
        <v>7.33</v>
      </c>
      <c r="D29" s="1">
        <v>300</v>
      </c>
      <c r="E29" s="1">
        <f t="shared" si="0"/>
        <v>2199</v>
      </c>
    </row>
    <row r="30" spans="1:43" x14ac:dyDescent="0.25">
      <c r="A30">
        <v>28</v>
      </c>
      <c r="B30" s="87">
        <v>44436</v>
      </c>
      <c r="C30" s="1">
        <v>7.17</v>
      </c>
      <c r="D30" s="1">
        <v>300</v>
      </c>
      <c r="E30" s="1">
        <f t="shared" si="0"/>
        <v>2151</v>
      </c>
    </row>
    <row r="31" spans="1:43" x14ac:dyDescent="0.25">
      <c r="A31">
        <v>29</v>
      </c>
      <c r="B31" s="87">
        <v>44437</v>
      </c>
      <c r="C31" s="1">
        <v>5.27</v>
      </c>
      <c r="D31" s="1">
        <v>300</v>
      </c>
      <c r="E31" s="1">
        <f t="shared" si="0"/>
        <v>1580.9999999999998</v>
      </c>
    </row>
    <row r="32" spans="1:43" x14ac:dyDescent="0.25">
      <c r="A32">
        <v>30</v>
      </c>
      <c r="B32" s="87">
        <v>44438</v>
      </c>
      <c r="C32" s="1">
        <v>5.49</v>
      </c>
      <c r="D32" s="1">
        <v>300</v>
      </c>
      <c r="E32" s="1">
        <f t="shared" si="0"/>
        <v>1647</v>
      </c>
    </row>
    <row r="33" spans="1:5" x14ac:dyDescent="0.25">
      <c r="A33">
        <v>31</v>
      </c>
      <c r="B33" s="87">
        <v>44439</v>
      </c>
      <c r="C33" s="85">
        <v>8.51</v>
      </c>
      <c r="D33" s="85">
        <v>300</v>
      </c>
      <c r="E33" s="85">
        <f t="shared" si="0"/>
        <v>2553</v>
      </c>
    </row>
    <row r="34" spans="1:5" x14ac:dyDescent="0.25">
      <c r="C34" s="2" t="s">
        <v>3</v>
      </c>
      <c r="D34" s="2">
        <f>SUM(C3:C34)</f>
        <v>207.35700000000003</v>
      </c>
      <c r="E34" s="2">
        <f>SUM(E3:E33)</f>
        <v>62207.100000000006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13" workbookViewId="0">
      <selection activeCell="I32" sqref="I32"/>
    </sheetView>
  </sheetViews>
  <sheetFormatPr defaultRowHeight="15" x14ac:dyDescent="0.25"/>
  <cols>
    <col min="1" max="1" width="5.140625" customWidth="1"/>
    <col min="2" max="2" width="10.42578125" bestFit="1" customWidth="1"/>
    <col min="3" max="3" width="7.42578125" customWidth="1"/>
    <col min="4" max="4" width="8" customWidth="1"/>
    <col min="7" max="7" width="5.140625" customWidth="1"/>
    <col min="8" max="8" width="6.140625" customWidth="1"/>
    <col min="9" max="9" width="23.7109375" customWidth="1"/>
    <col min="10" max="10" width="4.140625" customWidth="1"/>
    <col min="11" max="11" width="3.7109375" customWidth="1"/>
    <col min="12" max="12" width="3.85546875" customWidth="1"/>
    <col min="13" max="13" width="4.140625" customWidth="1"/>
    <col min="14" max="14" width="3.85546875" customWidth="1"/>
    <col min="15" max="15" width="4.28515625" customWidth="1"/>
    <col min="16" max="16" width="4" customWidth="1"/>
    <col min="17" max="17" width="3.42578125" customWidth="1"/>
    <col min="18" max="20" width="3.7109375" customWidth="1"/>
    <col min="21" max="23" width="3.42578125" customWidth="1"/>
    <col min="24" max="24" width="3.28515625" customWidth="1"/>
    <col min="25" max="26" width="3.5703125" customWidth="1"/>
    <col min="27" max="27" width="3" customWidth="1"/>
    <col min="28" max="28" width="3.42578125" customWidth="1"/>
    <col min="29" max="29" width="3.5703125" customWidth="1"/>
    <col min="30" max="30" width="3.28515625" customWidth="1"/>
    <col min="31" max="32" width="3" customWidth="1"/>
    <col min="33" max="33" width="3.140625" customWidth="1"/>
    <col min="34" max="34" width="3.28515625" customWidth="1"/>
    <col min="35" max="35" width="2.7109375" customWidth="1"/>
    <col min="36" max="37" width="3.140625" customWidth="1"/>
    <col min="38" max="38" width="2.7109375" customWidth="1"/>
    <col min="39" max="39" width="2.85546875" customWidth="1"/>
    <col min="40" max="40" width="3.140625" customWidth="1"/>
    <col min="41" max="41" width="11.42578125" bestFit="1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40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91"/>
      <c r="X2" s="90" t="s">
        <v>46</v>
      </c>
      <c r="Y2" s="89"/>
      <c r="Z2" s="90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44440</v>
      </c>
      <c r="C3" s="1">
        <v>9.65</v>
      </c>
      <c r="D3" s="1">
        <v>300</v>
      </c>
      <c r="E3" s="1">
        <f>C3*D3</f>
        <v>2895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44441</v>
      </c>
      <c r="C4" s="1">
        <v>7.25</v>
      </c>
      <c r="D4" s="1">
        <v>300</v>
      </c>
      <c r="E4" s="1">
        <f t="shared" ref="E4:E33" si="0">C4*D4</f>
        <v>2175</v>
      </c>
      <c r="G4" s="100">
        <v>1</v>
      </c>
      <c r="H4" s="101">
        <v>317</v>
      </c>
      <c r="I4" s="101" t="s">
        <v>4</v>
      </c>
      <c r="J4" s="102">
        <v>3</v>
      </c>
      <c r="K4" s="102">
        <v>1</v>
      </c>
      <c r="L4" s="102">
        <v>4</v>
      </c>
      <c r="M4" s="101">
        <v>3</v>
      </c>
      <c r="N4" s="101">
        <v>3</v>
      </c>
      <c r="O4" s="101">
        <v>4</v>
      </c>
      <c r="P4" s="101">
        <v>5</v>
      </c>
      <c r="Q4" s="101">
        <v>3</v>
      </c>
      <c r="R4" s="101">
        <v>4</v>
      </c>
      <c r="S4" s="101">
        <v>4</v>
      </c>
      <c r="T4" s="101">
        <v>0</v>
      </c>
      <c r="U4" s="101">
        <v>2</v>
      </c>
      <c r="V4" s="101">
        <v>0</v>
      </c>
      <c r="W4" s="101">
        <v>0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  <c r="AC4" s="101">
        <v>0</v>
      </c>
      <c r="AD4" s="101">
        <v>0</v>
      </c>
      <c r="AE4" s="101">
        <v>0</v>
      </c>
      <c r="AF4" s="101">
        <v>0</v>
      </c>
      <c r="AG4" s="101">
        <v>0</v>
      </c>
      <c r="AH4" s="103">
        <v>0</v>
      </c>
      <c r="AI4" s="101">
        <v>0</v>
      </c>
      <c r="AJ4" s="101">
        <v>0</v>
      </c>
      <c r="AK4" s="101">
        <v>0</v>
      </c>
      <c r="AL4" s="101">
        <v>0</v>
      </c>
      <c r="AM4" s="101">
        <v>0</v>
      </c>
      <c r="AN4" s="101"/>
      <c r="AO4" s="104">
        <f>AN4+AM4+AL4+AK4+AJ4+AI4+AH4+AG4+AF4+AE4+AD4+AC4+AB4+AA4+Z4+Y4+X4+W4+V4+U4+T4+S4+R4+Q4+P4+O4+N4+M4+L4+K4+J4</f>
        <v>36</v>
      </c>
      <c r="AP4" s="101">
        <f>AO4*H4</f>
        <v>11412</v>
      </c>
    </row>
    <row r="5" spans="1:42" x14ac:dyDescent="0.25">
      <c r="A5">
        <v>3</v>
      </c>
      <c r="B5" s="87">
        <v>44442</v>
      </c>
      <c r="C5" s="1">
        <v>6.89</v>
      </c>
      <c r="D5" s="1">
        <v>300</v>
      </c>
      <c r="E5" s="1">
        <f t="shared" si="0"/>
        <v>2067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6</v>
      </c>
      <c r="W5" s="101">
        <v>5</v>
      </c>
      <c r="X5" s="101">
        <v>3</v>
      </c>
      <c r="Y5" s="101">
        <v>6</v>
      </c>
      <c r="Z5" s="101">
        <v>1</v>
      </c>
      <c r="AA5" s="101">
        <v>3</v>
      </c>
      <c r="AB5" s="101">
        <v>1</v>
      </c>
      <c r="AC5" s="101">
        <v>5</v>
      </c>
      <c r="AD5" s="101">
        <v>1</v>
      </c>
      <c r="AE5" s="101">
        <v>6</v>
      </c>
      <c r="AF5" s="101">
        <v>2</v>
      </c>
      <c r="AG5" s="101">
        <v>5</v>
      </c>
      <c r="AH5" s="103">
        <v>2</v>
      </c>
      <c r="AI5" s="101">
        <v>4</v>
      </c>
      <c r="AJ5" s="101">
        <v>3</v>
      </c>
      <c r="AK5" s="101">
        <v>7</v>
      </c>
      <c r="AL5" s="101">
        <v>3</v>
      </c>
      <c r="AM5" s="101">
        <v>9</v>
      </c>
      <c r="AN5" s="101"/>
      <c r="AO5" s="104">
        <f>AN5+AM5+AL5+AK5+AJ5+AI5+AH5+AG5+AF5+AE5+AD5+AC5+AB5+AA5+Z5+Y5+X5+W5+V5+U5+T5+S5+R5+Q5+P5+O5+N5+M5+L5+K5+J5</f>
        <v>72</v>
      </c>
      <c r="AP5" s="101">
        <f>AO5*H5</f>
        <v>23904</v>
      </c>
    </row>
    <row r="6" spans="1:42" x14ac:dyDescent="0.25">
      <c r="A6">
        <v>4</v>
      </c>
      <c r="B6" s="87">
        <v>44443</v>
      </c>
      <c r="C6" s="1">
        <v>7.06</v>
      </c>
      <c r="D6" s="1">
        <v>300</v>
      </c>
      <c r="E6" s="1">
        <f t="shared" si="0"/>
        <v>2118</v>
      </c>
      <c r="G6" s="106">
        <v>3</v>
      </c>
      <c r="H6" s="107">
        <v>368</v>
      </c>
      <c r="I6" s="107" t="s">
        <v>45</v>
      </c>
      <c r="J6" s="107">
        <v>1</v>
      </c>
      <c r="K6" s="107">
        <v>2</v>
      </c>
      <c r="L6" s="107">
        <v>3</v>
      </c>
      <c r="M6" s="107">
        <v>1</v>
      </c>
      <c r="N6" s="107">
        <v>2</v>
      </c>
      <c r="O6" s="107">
        <v>0</v>
      </c>
      <c r="P6" s="107">
        <v>0</v>
      </c>
      <c r="Q6" s="107">
        <v>0</v>
      </c>
      <c r="R6" s="107">
        <v>1</v>
      </c>
      <c r="S6" s="107">
        <v>0</v>
      </c>
      <c r="T6" s="107">
        <v>0</v>
      </c>
      <c r="U6" s="107">
        <v>0</v>
      </c>
      <c r="V6" s="107">
        <v>2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7">
        <v>0</v>
      </c>
      <c r="AK6" s="107">
        <v>0</v>
      </c>
      <c r="AL6" s="107">
        <v>0</v>
      </c>
      <c r="AM6" s="107">
        <v>0</v>
      </c>
      <c r="AN6" s="109"/>
      <c r="AO6" s="110">
        <f t="shared" ref="AO6:AO25" si="1">AN6+AM6+AL6+AK6+AJ6+AI6+AH6+AG6+AF6+AE6+AD6+AC6+AB6+AA6+Z6+Y6+X6+W6+V6+U6+T6+S6+R6+Q6+P6+O6+N6+M6+L6+K6+J6</f>
        <v>12</v>
      </c>
      <c r="AP6" s="109">
        <f t="shared" ref="AP6:AP25" si="2">AO6*H6</f>
        <v>4416</v>
      </c>
    </row>
    <row r="7" spans="1:42" x14ac:dyDescent="0.25">
      <c r="A7">
        <v>5</v>
      </c>
      <c r="B7" s="87">
        <v>44444</v>
      </c>
      <c r="C7" s="1">
        <v>6.54</v>
      </c>
      <c r="D7" s="1">
        <v>300</v>
      </c>
      <c r="E7" s="1">
        <f t="shared" si="0"/>
        <v>1962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>
        <v>0</v>
      </c>
      <c r="AM7" s="107">
        <v>0</v>
      </c>
      <c r="AN7" s="109"/>
      <c r="AO7" s="110">
        <f t="shared" si="1"/>
        <v>0</v>
      </c>
      <c r="AP7" s="109">
        <f t="shared" ref="AP7:AP15" si="3">AO7*H7</f>
        <v>0</v>
      </c>
    </row>
    <row r="8" spans="1:42" x14ac:dyDescent="0.25">
      <c r="A8">
        <v>6</v>
      </c>
      <c r="B8" s="87">
        <v>44445</v>
      </c>
      <c r="C8" s="1">
        <v>6.79</v>
      </c>
      <c r="D8" s="1">
        <v>300</v>
      </c>
      <c r="E8" s="1">
        <f t="shared" si="0"/>
        <v>2037</v>
      </c>
      <c r="G8" s="94">
        <v>5</v>
      </c>
      <c r="H8" s="37">
        <v>303</v>
      </c>
      <c r="I8" s="37" t="s">
        <v>6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3</v>
      </c>
      <c r="T8" s="37">
        <v>5</v>
      </c>
      <c r="U8" s="37">
        <v>3</v>
      </c>
      <c r="V8" s="37">
        <v>3</v>
      </c>
      <c r="W8" s="37">
        <v>1</v>
      </c>
      <c r="X8" s="37">
        <v>2</v>
      </c>
      <c r="Y8" s="37">
        <v>4</v>
      </c>
      <c r="Z8" s="37">
        <v>6</v>
      </c>
      <c r="AA8" s="37">
        <v>4</v>
      </c>
      <c r="AB8" s="37">
        <v>0</v>
      </c>
      <c r="AC8" s="37">
        <v>1</v>
      </c>
      <c r="AD8" s="45">
        <v>5</v>
      </c>
      <c r="AE8" s="45">
        <v>7</v>
      </c>
      <c r="AF8" s="45">
        <v>3</v>
      </c>
      <c r="AG8" s="45">
        <v>2</v>
      </c>
      <c r="AH8" s="45">
        <v>4</v>
      </c>
      <c r="AI8" s="45">
        <v>3</v>
      </c>
      <c r="AJ8" s="37">
        <v>2</v>
      </c>
      <c r="AK8" s="37">
        <v>2</v>
      </c>
      <c r="AL8" s="37">
        <v>0</v>
      </c>
      <c r="AM8" s="37">
        <v>1</v>
      </c>
      <c r="AN8" s="95"/>
      <c r="AO8" s="96">
        <f t="shared" si="1"/>
        <v>61</v>
      </c>
      <c r="AP8" s="105">
        <f t="shared" si="3"/>
        <v>18483</v>
      </c>
    </row>
    <row r="9" spans="1:42" x14ac:dyDescent="0.25">
      <c r="A9">
        <v>7</v>
      </c>
      <c r="B9" s="87">
        <v>44446</v>
      </c>
      <c r="C9" s="1">
        <v>7.14</v>
      </c>
      <c r="D9" s="1">
        <v>300</v>
      </c>
      <c r="E9" s="1">
        <f t="shared" si="0"/>
        <v>2142</v>
      </c>
      <c r="G9" s="112">
        <v>6</v>
      </c>
      <c r="H9" s="113">
        <v>317</v>
      </c>
      <c r="I9" s="114" t="s">
        <v>7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5">
        <v>0</v>
      </c>
      <c r="AE9" s="115">
        <v>0</v>
      </c>
      <c r="AF9" s="115">
        <v>0</v>
      </c>
      <c r="AG9" s="115">
        <v>0</v>
      </c>
      <c r="AH9" s="115">
        <v>0</v>
      </c>
      <c r="AI9" s="115">
        <v>0</v>
      </c>
      <c r="AJ9" s="114">
        <v>0</v>
      </c>
      <c r="AK9" s="114">
        <v>0</v>
      </c>
      <c r="AL9" s="114">
        <v>0</v>
      </c>
      <c r="AM9" s="114">
        <v>0</v>
      </c>
      <c r="AN9" s="116"/>
      <c r="AO9" s="117">
        <f t="shared" si="1"/>
        <v>0</v>
      </c>
      <c r="AP9" s="116">
        <f t="shared" si="3"/>
        <v>0</v>
      </c>
    </row>
    <row r="10" spans="1:42" x14ac:dyDescent="0.25">
      <c r="A10">
        <v>8</v>
      </c>
      <c r="B10" s="87">
        <v>44447</v>
      </c>
      <c r="C10" s="1">
        <v>7.94</v>
      </c>
      <c r="D10" s="1">
        <v>300</v>
      </c>
      <c r="E10" s="1">
        <f t="shared" si="0"/>
        <v>2382</v>
      </c>
      <c r="G10" s="118">
        <v>7</v>
      </c>
      <c r="H10" s="112">
        <v>345</v>
      </c>
      <c r="I10" s="114" t="s">
        <v>7</v>
      </c>
      <c r="J10" s="114">
        <v>0</v>
      </c>
      <c r="K10" s="114">
        <v>4</v>
      </c>
      <c r="L10" s="114">
        <v>2</v>
      </c>
      <c r="M10" s="114">
        <v>0</v>
      </c>
      <c r="N10" s="114">
        <v>2</v>
      </c>
      <c r="O10" s="114">
        <v>1</v>
      </c>
      <c r="P10" s="114">
        <v>4</v>
      </c>
      <c r="Q10" s="114">
        <v>3</v>
      </c>
      <c r="R10" s="114">
        <v>6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1</v>
      </c>
      <c r="AA10" s="114">
        <v>1</v>
      </c>
      <c r="AB10" s="114">
        <v>0</v>
      </c>
      <c r="AC10" s="114">
        <v>0</v>
      </c>
      <c r="AD10" s="115">
        <v>3</v>
      </c>
      <c r="AE10" s="115">
        <v>0</v>
      </c>
      <c r="AF10" s="115">
        <v>0</v>
      </c>
      <c r="AG10" s="115">
        <v>0</v>
      </c>
      <c r="AH10" s="115">
        <v>0</v>
      </c>
      <c r="AI10" s="115">
        <v>1</v>
      </c>
      <c r="AJ10" s="114">
        <v>1</v>
      </c>
      <c r="AK10" s="114">
        <v>1</v>
      </c>
      <c r="AL10" s="114">
        <v>2</v>
      </c>
      <c r="AM10" s="114">
        <v>0</v>
      </c>
      <c r="AN10" s="116"/>
      <c r="AO10" s="117">
        <f t="shared" si="1"/>
        <v>32</v>
      </c>
      <c r="AP10" s="116">
        <f t="shared" si="3"/>
        <v>11040</v>
      </c>
    </row>
    <row r="11" spans="1:42" x14ac:dyDescent="0.25">
      <c r="A11">
        <v>9</v>
      </c>
      <c r="B11" s="87">
        <v>44448</v>
      </c>
      <c r="C11" s="1">
        <v>7.98</v>
      </c>
      <c r="D11" s="1">
        <v>300</v>
      </c>
      <c r="E11" s="1">
        <f t="shared" si="0"/>
        <v>2394</v>
      </c>
      <c r="G11" s="125">
        <v>8</v>
      </c>
      <c r="H11" s="127">
        <v>134</v>
      </c>
      <c r="I11" s="128" t="s">
        <v>32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  <c r="O11" s="128">
        <v>0</v>
      </c>
      <c r="P11" s="128">
        <v>0</v>
      </c>
      <c r="Q11" s="128">
        <v>0</v>
      </c>
      <c r="R11" s="128">
        <v>0</v>
      </c>
      <c r="S11" s="128">
        <v>0</v>
      </c>
      <c r="T11" s="128">
        <v>0</v>
      </c>
      <c r="U11" s="128">
        <v>0</v>
      </c>
      <c r="V11" s="128">
        <v>0</v>
      </c>
      <c r="W11" s="128">
        <v>0</v>
      </c>
      <c r="X11" s="128">
        <v>0</v>
      </c>
      <c r="Y11" s="128">
        <v>0</v>
      </c>
      <c r="Z11" s="128">
        <v>0</v>
      </c>
      <c r="AA11" s="128">
        <v>0</v>
      </c>
      <c r="AB11" s="128">
        <v>0</v>
      </c>
      <c r="AC11" s="128">
        <v>0</v>
      </c>
      <c r="AD11" s="129">
        <v>0</v>
      </c>
      <c r="AE11" s="129">
        <v>0</v>
      </c>
      <c r="AF11" s="129">
        <v>0</v>
      </c>
      <c r="AG11" s="129">
        <v>0</v>
      </c>
      <c r="AH11" s="129">
        <v>0</v>
      </c>
      <c r="AI11" s="129">
        <v>0</v>
      </c>
      <c r="AJ11" s="128">
        <v>0</v>
      </c>
      <c r="AK11" s="128">
        <v>0</v>
      </c>
      <c r="AL11" s="128">
        <v>0</v>
      </c>
      <c r="AM11" s="128">
        <v>0</v>
      </c>
      <c r="AN11" s="128"/>
      <c r="AO11" s="130">
        <f t="shared" si="1"/>
        <v>0</v>
      </c>
      <c r="AP11" s="131">
        <f t="shared" si="3"/>
        <v>0</v>
      </c>
    </row>
    <row r="12" spans="1:42" x14ac:dyDescent="0.25">
      <c r="A12">
        <v>10</v>
      </c>
      <c r="B12" s="87">
        <v>44449</v>
      </c>
      <c r="C12" s="1">
        <v>6.1</v>
      </c>
      <c r="D12" s="1">
        <v>300</v>
      </c>
      <c r="E12" s="1">
        <f t="shared" si="0"/>
        <v>1830</v>
      </c>
      <c r="G12" s="126">
        <v>9</v>
      </c>
      <c r="H12" s="126">
        <v>150</v>
      </c>
      <c r="I12" s="128" t="s">
        <v>32</v>
      </c>
      <c r="J12" s="128">
        <v>2</v>
      </c>
      <c r="K12" s="128">
        <v>3</v>
      </c>
      <c r="L12" s="128">
        <v>7</v>
      </c>
      <c r="M12" s="128">
        <v>4</v>
      </c>
      <c r="N12" s="128">
        <v>1</v>
      </c>
      <c r="O12" s="128">
        <v>2</v>
      </c>
      <c r="P12" s="128">
        <v>2</v>
      </c>
      <c r="Q12" s="128">
        <v>0</v>
      </c>
      <c r="R12" s="128">
        <v>2</v>
      </c>
      <c r="S12" s="128">
        <v>3</v>
      </c>
      <c r="T12" s="128">
        <v>6</v>
      </c>
      <c r="U12" s="128">
        <v>1</v>
      </c>
      <c r="V12" s="128">
        <v>2</v>
      </c>
      <c r="W12" s="128">
        <v>1</v>
      </c>
      <c r="X12" s="128">
        <v>2</v>
      </c>
      <c r="Y12" s="128">
        <v>0</v>
      </c>
      <c r="Z12" s="128">
        <v>3</v>
      </c>
      <c r="AA12" s="128">
        <v>2</v>
      </c>
      <c r="AB12" s="128">
        <v>2</v>
      </c>
      <c r="AC12" s="128">
        <v>5</v>
      </c>
      <c r="AD12" s="129">
        <v>3</v>
      </c>
      <c r="AE12" s="129">
        <v>2</v>
      </c>
      <c r="AF12" s="129">
        <v>1</v>
      </c>
      <c r="AG12" s="129">
        <v>4</v>
      </c>
      <c r="AH12" s="129">
        <v>4</v>
      </c>
      <c r="AI12" s="129">
        <v>2</v>
      </c>
      <c r="AJ12" s="128">
        <v>3</v>
      </c>
      <c r="AK12" s="128">
        <v>2</v>
      </c>
      <c r="AL12" s="128">
        <v>5</v>
      </c>
      <c r="AM12" s="128">
        <v>2</v>
      </c>
      <c r="AN12" s="128"/>
      <c r="AO12" s="130">
        <f t="shared" si="1"/>
        <v>78</v>
      </c>
      <c r="AP12" s="131">
        <f t="shared" si="3"/>
        <v>11700</v>
      </c>
    </row>
    <row r="13" spans="1:42" x14ac:dyDescent="0.25">
      <c r="A13">
        <v>11</v>
      </c>
      <c r="B13" s="87">
        <v>44450</v>
      </c>
      <c r="C13" s="1">
        <v>5.2770000000000001</v>
      </c>
      <c r="D13" s="1">
        <v>300</v>
      </c>
      <c r="E13" s="1">
        <f t="shared" si="0"/>
        <v>1583.1000000000001</v>
      </c>
      <c r="G13" s="94">
        <v>10</v>
      </c>
      <c r="H13" s="97">
        <v>173</v>
      </c>
      <c r="I13" s="37" t="s">
        <v>9</v>
      </c>
      <c r="J13" s="37">
        <v>1</v>
      </c>
      <c r="K13" s="37">
        <v>2</v>
      </c>
      <c r="L13" s="37">
        <v>3</v>
      </c>
      <c r="M13" s="37">
        <v>1</v>
      </c>
      <c r="N13" s="37">
        <v>2</v>
      </c>
      <c r="O13" s="37">
        <v>1</v>
      </c>
      <c r="P13" s="37">
        <v>1</v>
      </c>
      <c r="Q13" s="37">
        <v>0</v>
      </c>
      <c r="R13" s="37">
        <v>2</v>
      </c>
      <c r="S13" s="37">
        <v>3</v>
      </c>
      <c r="T13" s="37">
        <v>0</v>
      </c>
      <c r="U13" s="37">
        <v>2</v>
      </c>
      <c r="V13" s="37">
        <v>2</v>
      </c>
      <c r="W13" s="37">
        <v>2</v>
      </c>
      <c r="X13" s="37">
        <v>1</v>
      </c>
      <c r="Y13" s="37">
        <v>2</v>
      </c>
      <c r="Z13" s="37">
        <v>2</v>
      </c>
      <c r="AA13" s="37">
        <v>0</v>
      </c>
      <c r="AB13" s="37">
        <v>1</v>
      </c>
      <c r="AC13" s="37">
        <v>1</v>
      </c>
      <c r="AD13" s="45">
        <v>1</v>
      </c>
      <c r="AE13" s="45">
        <v>3</v>
      </c>
      <c r="AF13" s="45">
        <v>1</v>
      </c>
      <c r="AG13" s="45">
        <v>1</v>
      </c>
      <c r="AH13" s="45">
        <v>1</v>
      </c>
      <c r="AI13" s="45">
        <v>2</v>
      </c>
      <c r="AJ13" s="37">
        <v>1</v>
      </c>
      <c r="AK13" s="37">
        <v>3</v>
      </c>
      <c r="AL13" s="37">
        <v>1</v>
      </c>
      <c r="AM13" s="37">
        <v>0</v>
      </c>
      <c r="AN13" s="37"/>
      <c r="AO13" s="96">
        <f t="shared" si="1"/>
        <v>43</v>
      </c>
      <c r="AP13" s="105">
        <f t="shared" si="3"/>
        <v>7439</v>
      </c>
    </row>
    <row r="14" spans="1:42" x14ac:dyDescent="0.25">
      <c r="A14">
        <v>12</v>
      </c>
      <c r="B14" s="87">
        <v>44451</v>
      </c>
      <c r="C14" s="1">
        <v>5.48</v>
      </c>
      <c r="D14" s="1">
        <v>300</v>
      </c>
      <c r="E14" s="1">
        <f t="shared" si="0"/>
        <v>1644.0000000000002</v>
      </c>
      <c r="G14" s="94">
        <v>11</v>
      </c>
      <c r="H14" s="37">
        <v>248</v>
      </c>
      <c r="I14" s="37" t="s">
        <v>10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/>
      <c r="AO14" s="96">
        <f t="shared" si="1"/>
        <v>0</v>
      </c>
      <c r="AP14" s="105">
        <f t="shared" si="3"/>
        <v>0</v>
      </c>
    </row>
    <row r="15" spans="1:42" x14ac:dyDescent="0.25">
      <c r="A15">
        <v>13</v>
      </c>
      <c r="B15" s="87">
        <v>44452</v>
      </c>
      <c r="C15" s="1">
        <v>7.72</v>
      </c>
      <c r="D15" s="1">
        <v>300</v>
      </c>
      <c r="E15" s="1">
        <f t="shared" si="0"/>
        <v>2316</v>
      </c>
      <c r="G15" s="44">
        <v>12</v>
      </c>
      <c r="H15" s="37">
        <v>252</v>
      </c>
      <c r="I15" s="37" t="s">
        <v>11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/>
      <c r="AO15" s="96">
        <f t="shared" si="1"/>
        <v>1</v>
      </c>
      <c r="AP15" s="105">
        <f t="shared" si="3"/>
        <v>252</v>
      </c>
    </row>
    <row r="16" spans="1:42" x14ac:dyDescent="0.25">
      <c r="A16">
        <v>14</v>
      </c>
      <c r="B16" s="87">
        <v>44453</v>
      </c>
      <c r="C16" s="1">
        <v>8.19</v>
      </c>
      <c r="D16" s="1">
        <v>300</v>
      </c>
      <c r="E16" s="1">
        <f t="shared" si="0"/>
        <v>2457</v>
      </c>
      <c r="G16" s="94">
        <v>13</v>
      </c>
      <c r="H16" s="37">
        <v>1655</v>
      </c>
      <c r="I16" s="37" t="s">
        <v>12</v>
      </c>
      <c r="J16" s="37">
        <v>0</v>
      </c>
      <c r="K16" s="37">
        <v>0</v>
      </c>
      <c r="L16" s="37">
        <v>0</v>
      </c>
      <c r="M16" s="37">
        <v>0</v>
      </c>
      <c r="N16" s="37">
        <v>1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/>
      <c r="AO16" s="96">
        <f t="shared" si="1"/>
        <v>1</v>
      </c>
      <c r="AP16" s="105">
        <f t="shared" si="2"/>
        <v>1655</v>
      </c>
    </row>
    <row r="17" spans="1:42" x14ac:dyDescent="0.25">
      <c r="A17">
        <v>15</v>
      </c>
      <c r="B17" s="87">
        <v>44454</v>
      </c>
      <c r="C17" s="1">
        <v>5.26</v>
      </c>
      <c r="D17" s="1">
        <v>300</v>
      </c>
      <c r="E17" s="1">
        <f t="shared" si="0"/>
        <v>1578</v>
      </c>
      <c r="G17" s="94">
        <v>14</v>
      </c>
      <c r="H17" s="97">
        <v>303</v>
      </c>
      <c r="I17" s="37" t="s">
        <v>34</v>
      </c>
      <c r="J17" s="37">
        <v>15</v>
      </c>
      <c r="K17" s="37">
        <v>2</v>
      </c>
      <c r="L17" s="37">
        <v>1</v>
      </c>
      <c r="M17" s="37">
        <v>0</v>
      </c>
      <c r="N17" s="37">
        <v>2</v>
      </c>
      <c r="O17" s="37">
        <v>1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1</v>
      </c>
      <c r="V17" s="37">
        <v>1</v>
      </c>
      <c r="W17" s="37">
        <v>1</v>
      </c>
      <c r="X17" s="37">
        <v>3</v>
      </c>
      <c r="Y17" s="37">
        <v>0</v>
      </c>
      <c r="Z17" s="37">
        <v>0</v>
      </c>
      <c r="AA17" s="37">
        <v>1</v>
      </c>
      <c r="AB17" s="37">
        <v>0</v>
      </c>
      <c r="AC17" s="37">
        <v>0</v>
      </c>
      <c r="AD17" s="37">
        <v>5</v>
      </c>
      <c r="AE17" s="37">
        <v>0</v>
      </c>
      <c r="AF17" s="37">
        <v>0</v>
      </c>
      <c r="AG17" s="37">
        <v>0</v>
      </c>
      <c r="AH17" s="37">
        <v>1</v>
      </c>
      <c r="AI17" s="45">
        <v>0</v>
      </c>
      <c r="AJ17" s="37">
        <v>0</v>
      </c>
      <c r="AK17" s="37">
        <v>0</v>
      </c>
      <c r="AL17" s="37">
        <v>0</v>
      </c>
      <c r="AM17" s="37">
        <v>0</v>
      </c>
      <c r="AN17" s="37"/>
      <c r="AO17" s="96">
        <f t="shared" si="1"/>
        <v>34</v>
      </c>
      <c r="AP17" s="105">
        <f t="shared" si="2"/>
        <v>10302</v>
      </c>
    </row>
    <row r="18" spans="1:42" x14ac:dyDescent="0.25">
      <c r="A18">
        <v>16</v>
      </c>
      <c r="B18" s="87">
        <v>44455</v>
      </c>
      <c r="C18" s="1">
        <v>5.79</v>
      </c>
      <c r="D18" s="1">
        <v>300</v>
      </c>
      <c r="E18" s="1">
        <f t="shared" si="0"/>
        <v>1737</v>
      </c>
      <c r="G18" s="44">
        <v>15</v>
      </c>
      <c r="H18" s="37">
        <v>97</v>
      </c>
      <c r="I18" s="37" t="s">
        <v>14</v>
      </c>
      <c r="J18" s="37">
        <v>0</v>
      </c>
      <c r="K18" s="37">
        <v>1</v>
      </c>
      <c r="L18" s="37">
        <v>0</v>
      </c>
      <c r="M18" s="37">
        <v>1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1</v>
      </c>
      <c r="V18" s="37">
        <v>1</v>
      </c>
      <c r="W18" s="37">
        <v>1</v>
      </c>
      <c r="X18" s="37">
        <v>0</v>
      </c>
      <c r="Y18" s="37">
        <v>0</v>
      </c>
      <c r="Z18" s="37">
        <v>1</v>
      </c>
      <c r="AA18" s="37">
        <v>0</v>
      </c>
      <c r="AB18" s="37">
        <v>0</v>
      </c>
      <c r="AC18" s="37">
        <v>0</v>
      </c>
      <c r="AD18" s="45">
        <v>0</v>
      </c>
      <c r="AE18" s="45">
        <v>0</v>
      </c>
      <c r="AF18" s="37">
        <v>1</v>
      </c>
      <c r="AG18" s="37">
        <v>1</v>
      </c>
      <c r="AH18" s="37">
        <v>0</v>
      </c>
      <c r="AI18" s="37">
        <v>1</v>
      </c>
      <c r="AJ18" s="37">
        <v>1</v>
      </c>
      <c r="AK18" s="37">
        <v>1</v>
      </c>
      <c r="AL18" s="37">
        <v>0</v>
      </c>
      <c r="AM18" s="37">
        <v>0</v>
      </c>
      <c r="AN18" s="37"/>
      <c r="AO18" s="96">
        <f t="shared" si="1"/>
        <v>11</v>
      </c>
      <c r="AP18" s="105">
        <f t="shared" si="2"/>
        <v>1067</v>
      </c>
    </row>
    <row r="19" spans="1:42" x14ac:dyDescent="0.25">
      <c r="A19">
        <v>17</v>
      </c>
      <c r="B19" s="87">
        <v>44456</v>
      </c>
      <c r="C19" s="1">
        <v>6.86</v>
      </c>
      <c r="D19" s="1">
        <v>300</v>
      </c>
      <c r="E19" s="1">
        <f t="shared" si="0"/>
        <v>2058</v>
      </c>
      <c r="G19" s="119">
        <v>16</v>
      </c>
      <c r="H19" s="121">
        <v>289</v>
      </c>
      <c r="I19" s="121" t="s">
        <v>15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0</v>
      </c>
      <c r="AI19" s="122">
        <v>0</v>
      </c>
      <c r="AJ19" s="121">
        <v>0</v>
      </c>
      <c r="AK19" s="121">
        <v>0</v>
      </c>
      <c r="AL19" s="121">
        <v>0</v>
      </c>
      <c r="AM19" s="121">
        <v>0</v>
      </c>
      <c r="AN19" s="121"/>
      <c r="AO19" s="123">
        <f t="shared" si="1"/>
        <v>0</v>
      </c>
      <c r="AP19" s="124">
        <f t="shared" si="2"/>
        <v>0</v>
      </c>
    </row>
    <row r="20" spans="1:42" x14ac:dyDescent="0.25">
      <c r="A20">
        <v>18</v>
      </c>
      <c r="B20" s="87">
        <v>44457</v>
      </c>
      <c r="C20" s="1">
        <v>6.9610000000000003</v>
      </c>
      <c r="D20" s="1">
        <v>300</v>
      </c>
      <c r="E20" s="1">
        <f t="shared" si="0"/>
        <v>2088.3000000000002</v>
      </c>
      <c r="G20" s="119">
        <v>17</v>
      </c>
      <c r="H20" s="120">
        <v>271</v>
      </c>
      <c r="I20" s="121" t="s">
        <v>15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2</v>
      </c>
      <c r="S20" s="121">
        <v>2</v>
      </c>
      <c r="T20" s="121">
        <v>0</v>
      </c>
      <c r="U20" s="121">
        <v>1</v>
      </c>
      <c r="V20" s="121">
        <v>4</v>
      </c>
      <c r="W20" s="121">
        <v>2</v>
      </c>
      <c r="X20" s="121">
        <v>0</v>
      </c>
      <c r="Y20" s="121">
        <v>0</v>
      </c>
      <c r="Z20" s="121">
        <v>0</v>
      </c>
      <c r="AA20" s="121">
        <v>0</v>
      </c>
      <c r="AB20" s="121">
        <v>1</v>
      </c>
      <c r="AC20" s="121">
        <v>1</v>
      </c>
      <c r="AD20" s="122">
        <v>0</v>
      </c>
      <c r="AE20" s="122">
        <v>0</v>
      </c>
      <c r="AF20" s="122">
        <v>3</v>
      </c>
      <c r="AG20" s="122">
        <v>0</v>
      </c>
      <c r="AH20" s="122">
        <v>3</v>
      </c>
      <c r="AI20" s="122">
        <v>0</v>
      </c>
      <c r="AJ20" s="121">
        <v>0</v>
      </c>
      <c r="AK20" s="121">
        <v>2</v>
      </c>
      <c r="AL20" s="121">
        <v>2</v>
      </c>
      <c r="AM20" s="121">
        <v>0</v>
      </c>
      <c r="AN20" s="121"/>
      <c r="AO20" s="123">
        <f t="shared" si="1"/>
        <v>23</v>
      </c>
      <c r="AP20" s="124">
        <f t="shared" si="2"/>
        <v>6233</v>
      </c>
    </row>
    <row r="21" spans="1:42" x14ac:dyDescent="0.25">
      <c r="A21">
        <v>19</v>
      </c>
      <c r="B21" s="87">
        <v>44458</v>
      </c>
      <c r="C21" s="1">
        <v>6.51</v>
      </c>
      <c r="D21" s="1">
        <v>300</v>
      </c>
      <c r="E21" s="1">
        <f t="shared" si="0"/>
        <v>1953</v>
      </c>
      <c r="G21" s="126">
        <v>18</v>
      </c>
      <c r="H21" s="128">
        <v>400</v>
      </c>
      <c r="I21" s="128" t="s">
        <v>16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8">
        <v>0</v>
      </c>
      <c r="P21" s="128">
        <v>0</v>
      </c>
      <c r="Q21" s="128">
        <v>0</v>
      </c>
      <c r="R21" s="128">
        <v>0</v>
      </c>
      <c r="S21" s="128">
        <v>0</v>
      </c>
      <c r="T21" s="128">
        <v>0</v>
      </c>
      <c r="U21" s="128">
        <v>0</v>
      </c>
      <c r="V21" s="128">
        <v>0</v>
      </c>
      <c r="W21" s="128">
        <v>0</v>
      </c>
      <c r="X21" s="128">
        <v>0</v>
      </c>
      <c r="Y21" s="128">
        <v>0</v>
      </c>
      <c r="Z21" s="128">
        <v>0</v>
      </c>
      <c r="AA21" s="128">
        <v>0</v>
      </c>
      <c r="AB21" s="128">
        <v>0</v>
      </c>
      <c r="AC21" s="128">
        <v>0</v>
      </c>
      <c r="AD21" s="129">
        <v>0</v>
      </c>
      <c r="AE21" s="129">
        <v>0</v>
      </c>
      <c r="AF21" s="129">
        <v>0</v>
      </c>
      <c r="AG21" s="129">
        <v>0</v>
      </c>
      <c r="AH21" s="129">
        <v>0</v>
      </c>
      <c r="AI21" s="129">
        <v>0</v>
      </c>
      <c r="AJ21" s="128">
        <v>0</v>
      </c>
      <c r="AK21" s="128">
        <v>0</v>
      </c>
      <c r="AL21" s="128">
        <v>0</v>
      </c>
      <c r="AM21" s="128">
        <v>0</v>
      </c>
      <c r="AN21" s="128"/>
      <c r="AO21" s="130">
        <f t="shared" si="1"/>
        <v>0</v>
      </c>
      <c r="AP21" s="131">
        <f t="shared" si="2"/>
        <v>0</v>
      </c>
    </row>
    <row r="22" spans="1:42" x14ac:dyDescent="0.25">
      <c r="A22">
        <v>20</v>
      </c>
      <c r="B22" s="87">
        <v>44459</v>
      </c>
      <c r="C22" s="1">
        <v>8.1</v>
      </c>
      <c r="D22" s="1">
        <v>300</v>
      </c>
      <c r="E22" s="1">
        <f t="shared" si="0"/>
        <v>2430</v>
      </c>
      <c r="G22" s="125">
        <v>19</v>
      </c>
      <c r="H22" s="126">
        <v>568</v>
      </c>
      <c r="I22" s="128" t="s">
        <v>16</v>
      </c>
      <c r="J22" s="128">
        <v>2</v>
      </c>
      <c r="K22" s="128">
        <v>3</v>
      </c>
      <c r="L22" s="128">
        <v>1</v>
      </c>
      <c r="M22" s="128">
        <v>2</v>
      </c>
      <c r="N22" s="128">
        <v>1</v>
      </c>
      <c r="O22" s="128">
        <v>0</v>
      </c>
      <c r="P22" s="128">
        <v>0</v>
      </c>
      <c r="Q22" s="128">
        <v>1</v>
      </c>
      <c r="R22" s="128">
        <v>3</v>
      </c>
      <c r="S22" s="128">
        <v>1</v>
      </c>
      <c r="T22" s="128">
        <v>0</v>
      </c>
      <c r="U22" s="128">
        <v>2</v>
      </c>
      <c r="V22" s="128">
        <v>2</v>
      </c>
      <c r="W22" s="128">
        <v>1</v>
      </c>
      <c r="X22" s="128">
        <v>2</v>
      </c>
      <c r="Y22" s="128">
        <v>1</v>
      </c>
      <c r="Z22" s="128">
        <v>2</v>
      </c>
      <c r="AA22" s="128">
        <v>0</v>
      </c>
      <c r="AB22" s="128">
        <v>0</v>
      </c>
      <c r="AC22" s="128">
        <v>1</v>
      </c>
      <c r="AD22" s="129">
        <v>1</v>
      </c>
      <c r="AE22" s="129">
        <v>0</v>
      </c>
      <c r="AF22" s="129">
        <v>1</v>
      </c>
      <c r="AG22" s="129">
        <v>1</v>
      </c>
      <c r="AH22" s="129">
        <v>0</v>
      </c>
      <c r="AI22" s="129">
        <v>0</v>
      </c>
      <c r="AJ22" s="128">
        <v>1</v>
      </c>
      <c r="AK22" s="128">
        <v>1</v>
      </c>
      <c r="AL22" s="128">
        <v>0</v>
      </c>
      <c r="AM22" s="128">
        <v>0</v>
      </c>
      <c r="AN22" s="128"/>
      <c r="AO22" s="130">
        <f t="shared" si="1"/>
        <v>30</v>
      </c>
      <c r="AP22" s="131">
        <f t="shared" si="2"/>
        <v>17040</v>
      </c>
    </row>
    <row r="23" spans="1:42" x14ac:dyDescent="0.25">
      <c r="A23">
        <v>21</v>
      </c>
      <c r="B23" s="87">
        <v>44460</v>
      </c>
      <c r="C23" s="1">
        <v>5.63</v>
      </c>
      <c r="D23" s="1">
        <v>300</v>
      </c>
      <c r="E23" s="1">
        <f t="shared" si="0"/>
        <v>1689</v>
      </c>
      <c r="G23" s="94">
        <v>20</v>
      </c>
      <c r="H23" s="37">
        <v>1055</v>
      </c>
      <c r="I23" s="37" t="s">
        <v>29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1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/>
      <c r="AO23" s="96">
        <f t="shared" si="1"/>
        <v>1</v>
      </c>
      <c r="AP23" s="105">
        <f t="shared" si="2"/>
        <v>1055</v>
      </c>
    </row>
    <row r="24" spans="1:42" x14ac:dyDescent="0.25">
      <c r="A24">
        <v>22</v>
      </c>
      <c r="B24" s="87">
        <v>44461</v>
      </c>
      <c r="C24" s="1">
        <v>6.5</v>
      </c>
      <c r="D24" s="1">
        <v>300</v>
      </c>
      <c r="E24" s="1">
        <f t="shared" si="0"/>
        <v>1950</v>
      </c>
      <c r="G24" s="44">
        <v>21</v>
      </c>
      <c r="H24" s="37">
        <v>182</v>
      </c>
      <c r="I24" s="37" t="s">
        <v>31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2</v>
      </c>
      <c r="U24" s="37">
        <v>0</v>
      </c>
      <c r="V24" s="37">
        <v>1</v>
      </c>
      <c r="W24" s="37">
        <v>1</v>
      </c>
      <c r="X24" s="37">
        <v>0</v>
      </c>
      <c r="Y24" s="37">
        <v>1</v>
      </c>
      <c r="Z24" s="37">
        <v>1</v>
      </c>
      <c r="AA24" s="37">
        <v>0</v>
      </c>
      <c r="AB24" s="37">
        <v>0</v>
      </c>
      <c r="AC24" s="37">
        <v>0</v>
      </c>
      <c r="AD24" s="37">
        <v>1</v>
      </c>
      <c r="AE24" s="37">
        <v>0</v>
      </c>
      <c r="AF24" s="37">
        <v>0</v>
      </c>
      <c r="AG24" s="45">
        <v>0</v>
      </c>
      <c r="AH24" s="37">
        <v>2</v>
      </c>
      <c r="AI24" s="37">
        <v>1</v>
      </c>
      <c r="AJ24" s="37">
        <v>1</v>
      </c>
      <c r="AK24" s="37">
        <v>0</v>
      </c>
      <c r="AL24" s="37">
        <v>0</v>
      </c>
      <c r="AM24" s="37">
        <v>1</v>
      </c>
      <c r="AN24" s="37"/>
      <c r="AO24" s="96">
        <f t="shared" si="1"/>
        <v>12</v>
      </c>
      <c r="AP24" s="105">
        <f t="shared" si="2"/>
        <v>2184</v>
      </c>
    </row>
    <row r="25" spans="1:42" x14ac:dyDescent="0.25">
      <c r="A25">
        <v>23</v>
      </c>
      <c r="B25" s="87">
        <v>44462</v>
      </c>
      <c r="C25" s="1">
        <v>6.2050000000000001</v>
      </c>
      <c r="D25" s="1">
        <v>300</v>
      </c>
      <c r="E25" s="1">
        <f t="shared" si="0"/>
        <v>1861.5</v>
      </c>
      <c r="G25" s="132">
        <v>22</v>
      </c>
      <c r="H25" s="133">
        <v>275</v>
      </c>
      <c r="I25" s="133" t="s">
        <v>30</v>
      </c>
      <c r="J25" s="133">
        <v>0</v>
      </c>
      <c r="K25" s="133">
        <v>1</v>
      </c>
      <c r="L25" s="133">
        <v>0</v>
      </c>
      <c r="M25" s="133">
        <v>1</v>
      </c>
      <c r="N25" s="133">
        <v>0</v>
      </c>
      <c r="O25" s="133">
        <v>1</v>
      </c>
      <c r="P25" s="133">
        <v>2</v>
      </c>
      <c r="Q25" s="133">
        <v>2</v>
      </c>
      <c r="R25" s="133">
        <v>0</v>
      </c>
      <c r="S25" s="133">
        <v>0</v>
      </c>
      <c r="T25" s="133">
        <v>1</v>
      </c>
      <c r="U25" s="133">
        <v>2</v>
      </c>
      <c r="V25" s="133">
        <v>1</v>
      </c>
      <c r="W25" s="133">
        <v>3</v>
      </c>
      <c r="X25" s="133">
        <v>0</v>
      </c>
      <c r="Y25" s="133">
        <v>0</v>
      </c>
      <c r="Z25" s="133">
        <v>0</v>
      </c>
      <c r="AA25" s="133">
        <v>0</v>
      </c>
      <c r="AB25" s="133">
        <v>0</v>
      </c>
      <c r="AC25" s="133">
        <v>0</v>
      </c>
      <c r="AD25" s="134">
        <v>0</v>
      </c>
      <c r="AE25" s="134">
        <v>0</v>
      </c>
      <c r="AF25" s="134">
        <v>0</v>
      </c>
      <c r="AG25" s="134">
        <v>0</v>
      </c>
      <c r="AH25" s="134">
        <v>0</v>
      </c>
      <c r="AI25" s="134">
        <v>0</v>
      </c>
      <c r="AJ25" s="133">
        <v>0</v>
      </c>
      <c r="AK25" s="133">
        <v>0</v>
      </c>
      <c r="AL25" s="133">
        <v>0</v>
      </c>
      <c r="AM25" s="133">
        <v>0</v>
      </c>
      <c r="AN25" s="133"/>
      <c r="AO25" s="135">
        <f t="shared" si="1"/>
        <v>14</v>
      </c>
      <c r="AP25" s="136">
        <f t="shared" si="2"/>
        <v>3850</v>
      </c>
    </row>
    <row r="26" spans="1:42" x14ac:dyDescent="0.25">
      <c r="A26">
        <v>24</v>
      </c>
      <c r="B26" s="87">
        <v>44463</v>
      </c>
      <c r="C26" s="1">
        <v>6.78</v>
      </c>
      <c r="D26" s="1">
        <v>300</v>
      </c>
      <c r="E26" s="1">
        <f t="shared" si="0"/>
        <v>2034</v>
      </c>
      <c r="G26" s="132">
        <v>23</v>
      </c>
      <c r="H26" s="133">
        <v>303</v>
      </c>
      <c r="I26" s="133" t="s">
        <v>30</v>
      </c>
      <c r="J26" s="133">
        <v>0</v>
      </c>
      <c r="K26" s="133">
        <v>0</v>
      </c>
      <c r="L26" s="133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3">
        <v>0</v>
      </c>
      <c r="X26" s="133">
        <v>2</v>
      </c>
      <c r="Y26" s="133">
        <v>1</v>
      </c>
      <c r="Z26" s="133">
        <v>3</v>
      </c>
      <c r="AA26" s="133">
        <v>2</v>
      </c>
      <c r="AB26" s="133">
        <v>1</v>
      </c>
      <c r="AC26" s="133">
        <v>1</v>
      </c>
      <c r="AD26" s="134">
        <v>0</v>
      </c>
      <c r="AE26" s="134">
        <v>2</v>
      </c>
      <c r="AF26" s="134">
        <v>1</v>
      </c>
      <c r="AG26" s="134">
        <v>2</v>
      </c>
      <c r="AH26" s="134">
        <v>1</v>
      </c>
      <c r="AI26" s="134">
        <v>0</v>
      </c>
      <c r="AJ26" s="133">
        <v>1</v>
      </c>
      <c r="AK26" s="133">
        <v>0</v>
      </c>
      <c r="AL26" s="133">
        <v>2</v>
      </c>
      <c r="AM26" s="133">
        <v>0</v>
      </c>
      <c r="AN26" s="133"/>
      <c r="AO26" s="135">
        <f t="shared" ref="AO26" si="4">AN26+AM26+AL26+AK26+AJ26+AI26+AH26+AG26+AF26+AE26+AD26+AC26+AB26+AA26+Z26+Y26+X26+W26+V26+U26+T26+S26+R26+Q26+P26+O26+N26+M26+L26+K26+J26</f>
        <v>19</v>
      </c>
      <c r="AP26" s="136">
        <f t="shared" ref="AP26" si="5">AO26*H26</f>
        <v>5757</v>
      </c>
    </row>
    <row r="27" spans="1:42" x14ac:dyDescent="0.25">
      <c r="A27">
        <v>25</v>
      </c>
      <c r="B27" s="87">
        <v>44464</v>
      </c>
      <c r="C27" s="1">
        <v>6.56</v>
      </c>
      <c r="D27" s="1">
        <v>300</v>
      </c>
      <c r="E27" s="1">
        <f t="shared" si="0"/>
        <v>1967.9999999999998</v>
      </c>
      <c r="AL27" s="10" t="s">
        <v>3</v>
      </c>
      <c r="AM27" s="10"/>
      <c r="AN27" s="10"/>
      <c r="AO27" s="50">
        <f>SUM(AO4:AO25)</f>
        <v>461</v>
      </c>
      <c r="AP27" s="10">
        <f>SUM(AP4:AP25)</f>
        <v>132032</v>
      </c>
    </row>
    <row r="28" spans="1:42" x14ac:dyDescent="0.25">
      <c r="A28">
        <v>26</v>
      </c>
      <c r="B28" s="87">
        <v>44465</v>
      </c>
      <c r="C28" s="1">
        <v>7.56</v>
      </c>
      <c r="D28" s="1">
        <v>300</v>
      </c>
      <c r="E28" s="1">
        <f t="shared" si="0"/>
        <v>2268</v>
      </c>
    </row>
    <row r="29" spans="1:42" x14ac:dyDescent="0.25">
      <c r="A29">
        <v>27</v>
      </c>
      <c r="B29" s="87">
        <v>44466</v>
      </c>
      <c r="C29" s="1">
        <v>7.59</v>
      </c>
      <c r="D29" s="1">
        <v>300</v>
      </c>
      <c r="E29" s="1">
        <f t="shared" si="0"/>
        <v>2277</v>
      </c>
    </row>
    <row r="30" spans="1:42" x14ac:dyDescent="0.25">
      <c r="A30">
        <v>28</v>
      </c>
      <c r="B30" s="87">
        <v>44467</v>
      </c>
      <c r="C30" s="1">
        <v>6.28</v>
      </c>
      <c r="D30" s="1">
        <v>300</v>
      </c>
      <c r="E30" s="1">
        <f t="shared" si="0"/>
        <v>1884</v>
      </c>
    </row>
    <row r="31" spans="1:42" x14ac:dyDescent="0.25">
      <c r="A31">
        <v>29</v>
      </c>
      <c r="B31" s="87">
        <v>44468</v>
      </c>
      <c r="C31" s="1">
        <v>6.968</v>
      </c>
      <c r="D31" s="1">
        <v>300</v>
      </c>
      <c r="E31" s="1">
        <f t="shared" si="0"/>
        <v>2090.4</v>
      </c>
    </row>
    <row r="32" spans="1:42" x14ac:dyDescent="0.25">
      <c r="A32">
        <v>30</v>
      </c>
      <c r="B32" s="87">
        <v>44469</v>
      </c>
      <c r="C32" s="1">
        <v>6.72</v>
      </c>
      <c r="D32" s="1">
        <v>300</v>
      </c>
      <c r="E32" s="1">
        <f t="shared" si="0"/>
        <v>2016</v>
      </c>
    </row>
    <row r="33" spans="1:5" x14ac:dyDescent="0.25">
      <c r="A33">
        <v>31</v>
      </c>
      <c r="B33" s="87"/>
      <c r="C33" s="85"/>
      <c r="D33" s="85">
        <v>300</v>
      </c>
      <c r="E33" s="85">
        <f t="shared" si="0"/>
        <v>0</v>
      </c>
    </row>
    <row r="34" spans="1:5" x14ac:dyDescent="0.25">
      <c r="C34" s="2" t="s">
        <v>3</v>
      </c>
      <c r="D34" s="2">
        <f>SUM(C3:C34)</f>
        <v>206.28100000000001</v>
      </c>
      <c r="E34" s="2">
        <f>SUM(E3:E33)</f>
        <v>61884.3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13" workbookViewId="0">
      <selection activeCell="H33" sqref="H33"/>
    </sheetView>
  </sheetViews>
  <sheetFormatPr defaultRowHeight="15" x14ac:dyDescent="0.25"/>
  <cols>
    <col min="1" max="1" width="5.28515625" customWidth="1"/>
    <col min="2" max="2" width="10.42578125" bestFit="1" customWidth="1"/>
    <col min="3" max="3" width="7.7109375" customWidth="1"/>
    <col min="4" max="4" width="8.7109375" customWidth="1"/>
    <col min="7" max="7" width="5.42578125" bestFit="1" customWidth="1"/>
    <col min="8" max="8" width="6" customWidth="1"/>
    <col min="9" max="9" width="23.7109375" customWidth="1"/>
    <col min="10" max="10" width="4" customWidth="1"/>
    <col min="11" max="11" width="4.28515625" customWidth="1"/>
    <col min="12" max="12" width="4" customWidth="1"/>
    <col min="13" max="13" width="4.140625" customWidth="1"/>
    <col min="14" max="15" width="3.85546875" customWidth="1"/>
    <col min="16" max="16" width="3.5703125" customWidth="1"/>
    <col min="17" max="17" width="3.7109375" customWidth="1"/>
    <col min="18" max="18" width="4" customWidth="1"/>
    <col min="19" max="20" width="3.85546875" customWidth="1"/>
    <col min="21" max="21" width="3.28515625" customWidth="1"/>
    <col min="22" max="23" width="3.42578125" customWidth="1"/>
    <col min="24" max="24" width="4.140625" customWidth="1"/>
    <col min="25" max="25" width="3.85546875" customWidth="1"/>
    <col min="26" max="29" width="4" customWidth="1"/>
    <col min="30" max="30" width="4.140625" customWidth="1"/>
    <col min="31" max="31" width="4.28515625" customWidth="1"/>
    <col min="32" max="32" width="3.42578125" customWidth="1"/>
    <col min="33" max="33" width="4" customWidth="1"/>
    <col min="34" max="34" width="4.28515625" customWidth="1"/>
    <col min="35" max="36" width="3.85546875" customWidth="1"/>
    <col min="37" max="37" width="4.28515625" customWidth="1"/>
    <col min="38" max="38" width="4.5703125" customWidth="1"/>
    <col min="39" max="39" width="4.42578125" customWidth="1"/>
    <col min="40" max="40" width="4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40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91"/>
      <c r="X2" s="90" t="s">
        <v>49</v>
      </c>
      <c r="Y2" s="89"/>
      <c r="Z2" s="90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44470</v>
      </c>
      <c r="C3" s="1">
        <v>6.51</v>
      </c>
      <c r="D3" s="1">
        <v>300</v>
      </c>
      <c r="E3" s="1">
        <f>C3*D3</f>
        <v>1953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44471</v>
      </c>
      <c r="C4" s="1">
        <v>8.702</v>
      </c>
      <c r="D4" s="1">
        <v>300</v>
      </c>
      <c r="E4" s="1">
        <f t="shared" ref="E4:E33" si="0">C4*D4</f>
        <v>2610.6</v>
      </c>
      <c r="G4" s="100">
        <v>1</v>
      </c>
      <c r="H4" s="101">
        <v>343</v>
      </c>
      <c r="I4" s="101" t="s">
        <v>4</v>
      </c>
      <c r="J4" s="102">
        <v>0</v>
      </c>
      <c r="K4" s="102">
        <v>0</v>
      </c>
      <c r="L4" s="102">
        <v>0</v>
      </c>
      <c r="M4" s="101">
        <v>0</v>
      </c>
      <c r="N4" s="101">
        <v>4</v>
      </c>
      <c r="O4" s="101">
        <v>4</v>
      </c>
      <c r="P4" s="101">
        <v>5</v>
      </c>
      <c r="Q4" s="101">
        <v>3</v>
      </c>
      <c r="R4" s="101">
        <v>6</v>
      </c>
      <c r="S4" s="101">
        <v>3</v>
      </c>
      <c r="T4" s="101">
        <v>3</v>
      </c>
      <c r="U4" s="101">
        <v>0</v>
      </c>
      <c r="V4" s="101">
        <v>6</v>
      </c>
      <c r="W4" s="101">
        <v>2</v>
      </c>
      <c r="X4" s="101">
        <v>3</v>
      </c>
      <c r="Y4" s="101">
        <v>0</v>
      </c>
      <c r="Z4" s="101">
        <v>3</v>
      </c>
      <c r="AA4" s="101">
        <v>2</v>
      </c>
      <c r="AB4" s="101">
        <v>2</v>
      </c>
      <c r="AC4" s="101">
        <v>2</v>
      </c>
      <c r="AD4" s="101">
        <v>0</v>
      </c>
      <c r="AE4" s="101">
        <v>0</v>
      </c>
      <c r="AF4" s="101">
        <v>2</v>
      </c>
      <c r="AG4" s="101">
        <v>2</v>
      </c>
      <c r="AH4" s="103">
        <v>2</v>
      </c>
      <c r="AI4" s="101">
        <v>0</v>
      </c>
      <c r="AJ4" s="101">
        <v>0</v>
      </c>
      <c r="AK4" s="101">
        <v>2</v>
      </c>
      <c r="AL4" s="101">
        <v>1</v>
      </c>
      <c r="AM4" s="101">
        <v>0</v>
      </c>
      <c r="AN4" s="101">
        <v>0</v>
      </c>
      <c r="AO4" s="104">
        <f>AN4+AM4+AL4+AK4+AJ4+AI4+AH4+AG4+AF4+AE4+AD4+AC4+AB4+AA4+Z4+Y4+X4+W4+V4+U4+T4+S4+R4+Q4+P4+O4+N4+M4+L4+K4+J4</f>
        <v>57</v>
      </c>
      <c r="AP4" s="101">
        <f>AO4*H4</f>
        <v>19551</v>
      </c>
    </row>
    <row r="5" spans="1:42" x14ac:dyDescent="0.25">
      <c r="A5">
        <v>3</v>
      </c>
      <c r="B5" s="87">
        <v>44472</v>
      </c>
      <c r="C5" s="1">
        <v>7.83</v>
      </c>
      <c r="D5" s="1">
        <v>300</v>
      </c>
      <c r="E5" s="1">
        <f t="shared" si="0"/>
        <v>2349</v>
      </c>
      <c r="G5" s="100">
        <v>2</v>
      </c>
      <c r="H5" s="100">
        <v>332</v>
      </c>
      <c r="I5" s="101" t="s">
        <v>4</v>
      </c>
      <c r="J5" s="102">
        <v>5</v>
      </c>
      <c r="K5" s="102">
        <v>2</v>
      </c>
      <c r="L5" s="102">
        <v>4</v>
      </c>
      <c r="M5" s="101">
        <v>5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  <c r="AF5" s="101">
        <v>0</v>
      </c>
      <c r="AG5" s="101">
        <v>0</v>
      </c>
      <c r="AH5" s="103">
        <v>0</v>
      </c>
      <c r="AI5" s="101">
        <v>0</v>
      </c>
      <c r="AJ5" s="101">
        <v>0</v>
      </c>
      <c r="AK5" s="101">
        <v>0</v>
      </c>
      <c r="AL5" s="101">
        <v>0</v>
      </c>
      <c r="AM5" s="101">
        <v>0</v>
      </c>
      <c r="AN5" s="101">
        <v>0</v>
      </c>
      <c r="AO5" s="104">
        <f>AN5+AM5+AL5+AK5+AJ5+AI5+AH5+AG5+AF5+AE5+AD5+AC5+AB5+AA5+Z5+Y5+X5+W5+V5+U5+T5+S5+R5+Q5+P5+O5+N5+M5+L5+K5+J5</f>
        <v>16</v>
      </c>
      <c r="AP5" s="101">
        <f>AO5*H5</f>
        <v>5312</v>
      </c>
    </row>
    <row r="6" spans="1:42" x14ac:dyDescent="0.25">
      <c r="A6">
        <v>4</v>
      </c>
      <c r="B6" s="87">
        <v>44473</v>
      </c>
      <c r="C6" s="1">
        <v>7.04</v>
      </c>
      <c r="D6" s="1">
        <v>300</v>
      </c>
      <c r="E6" s="1">
        <f t="shared" si="0"/>
        <v>2112</v>
      </c>
      <c r="G6" s="106">
        <v>3</v>
      </c>
      <c r="H6" s="107">
        <v>386</v>
      </c>
      <c r="I6" s="107" t="s">
        <v>45</v>
      </c>
      <c r="J6" s="107">
        <v>0</v>
      </c>
      <c r="K6" s="107">
        <v>1</v>
      </c>
      <c r="L6" s="107">
        <v>1</v>
      </c>
      <c r="M6" s="107">
        <v>0</v>
      </c>
      <c r="N6" s="107">
        <v>0</v>
      </c>
      <c r="O6" s="107">
        <v>1</v>
      </c>
      <c r="P6" s="107">
        <v>2</v>
      </c>
      <c r="Q6" s="107">
        <v>1</v>
      </c>
      <c r="R6" s="107">
        <v>0</v>
      </c>
      <c r="S6" s="107">
        <v>2</v>
      </c>
      <c r="T6" s="107">
        <v>1</v>
      </c>
      <c r="U6" s="107">
        <v>0</v>
      </c>
      <c r="V6" s="107">
        <v>0</v>
      </c>
      <c r="W6" s="107">
        <v>0</v>
      </c>
      <c r="X6" s="107">
        <v>3</v>
      </c>
      <c r="Y6" s="107">
        <v>2</v>
      </c>
      <c r="Z6" s="107">
        <v>1</v>
      </c>
      <c r="AA6" s="107">
        <v>2</v>
      </c>
      <c r="AB6" s="107">
        <v>0</v>
      </c>
      <c r="AC6" s="107">
        <v>0</v>
      </c>
      <c r="AD6" s="108">
        <v>0</v>
      </c>
      <c r="AE6" s="108">
        <v>1</v>
      </c>
      <c r="AF6" s="108">
        <v>1</v>
      </c>
      <c r="AG6" s="108">
        <v>0</v>
      </c>
      <c r="AH6" s="108">
        <v>0</v>
      </c>
      <c r="AI6" s="108">
        <v>0</v>
      </c>
      <c r="AJ6" s="107">
        <v>0</v>
      </c>
      <c r="AK6" s="107">
        <v>0</v>
      </c>
      <c r="AL6" s="107">
        <v>0</v>
      </c>
      <c r="AM6" s="107">
        <v>0</v>
      </c>
      <c r="AN6" s="109">
        <v>0</v>
      </c>
      <c r="AO6" s="110">
        <f t="shared" ref="AO6:AO27" si="1">AN6+AM6+AL6+AK6+AJ6+AI6+AH6+AG6+AF6+AE6+AD6+AC6+AB6+AA6+Z6+Y6+X6+W6+V6+U6+T6+S6+R6+Q6+P6+O6+N6+M6+L6+K6+J6</f>
        <v>19</v>
      </c>
      <c r="AP6" s="109">
        <f t="shared" ref="AP6:AP27" si="2">AO6*H6</f>
        <v>7334</v>
      </c>
    </row>
    <row r="7" spans="1:42" x14ac:dyDescent="0.25">
      <c r="A7">
        <v>5</v>
      </c>
      <c r="B7" s="87">
        <v>44474</v>
      </c>
      <c r="C7" s="1">
        <v>5.97</v>
      </c>
      <c r="D7" s="1">
        <v>300</v>
      </c>
      <c r="E7" s="1">
        <f t="shared" si="0"/>
        <v>1791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>
        <v>0</v>
      </c>
      <c r="AM7" s="107">
        <v>0</v>
      </c>
      <c r="AN7" s="109">
        <v>0</v>
      </c>
      <c r="AO7" s="110">
        <f t="shared" si="1"/>
        <v>0</v>
      </c>
      <c r="AP7" s="109">
        <f t="shared" si="2"/>
        <v>0</v>
      </c>
    </row>
    <row r="8" spans="1:42" x14ac:dyDescent="0.25">
      <c r="A8">
        <v>6</v>
      </c>
      <c r="B8" s="87">
        <v>44475</v>
      </c>
      <c r="C8" s="1">
        <v>6.38</v>
      </c>
      <c r="D8" s="1">
        <v>300</v>
      </c>
      <c r="E8" s="1">
        <f t="shared" si="0"/>
        <v>1914</v>
      </c>
      <c r="G8" s="94">
        <v>5</v>
      </c>
      <c r="H8" s="37">
        <v>324</v>
      </c>
      <c r="I8" s="37" t="s">
        <v>6</v>
      </c>
      <c r="J8" s="37">
        <v>0</v>
      </c>
      <c r="K8" s="37">
        <v>0</v>
      </c>
      <c r="L8" s="37">
        <v>2</v>
      </c>
      <c r="M8" s="37">
        <v>1</v>
      </c>
      <c r="N8" s="37">
        <v>1</v>
      </c>
      <c r="O8" s="37">
        <v>2</v>
      </c>
      <c r="P8" s="37">
        <v>0</v>
      </c>
      <c r="Q8" s="37">
        <v>1</v>
      </c>
      <c r="R8" s="37">
        <v>1</v>
      </c>
      <c r="S8" s="37">
        <v>3</v>
      </c>
      <c r="T8" s="37">
        <v>2</v>
      </c>
      <c r="U8" s="37">
        <v>3</v>
      </c>
      <c r="V8" s="37">
        <v>4</v>
      </c>
      <c r="W8" s="37">
        <v>3</v>
      </c>
      <c r="X8" s="37">
        <v>1</v>
      </c>
      <c r="Y8" s="37">
        <v>7</v>
      </c>
      <c r="Z8" s="37">
        <v>4</v>
      </c>
      <c r="AA8" s="37">
        <v>1</v>
      </c>
      <c r="AB8" s="37">
        <v>4</v>
      </c>
      <c r="AC8" s="37">
        <v>7</v>
      </c>
      <c r="AD8" s="45">
        <v>1</v>
      </c>
      <c r="AE8" s="45">
        <v>2</v>
      </c>
      <c r="AF8" s="45">
        <v>1</v>
      </c>
      <c r="AG8" s="45">
        <v>2</v>
      </c>
      <c r="AH8" s="45">
        <v>2</v>
      </c>
      <c r="AI8" s="45">
        <v>1</v>
      </c>
      <c r="AJ8" s="37">
        <v>0</v>
      </c>
      <c r="AK8" s="37">
        <v>3</v>
      </c>
      <c r="AL8" s="37">
        <v>0</v>
      </c>
      <c r="AM8" s="37">
        <v>2</v>
      </c>
      <c r="AN8" s="95">
        <v>2</v>
      </c>
      <c r="AO8" s="96">
        <f t="shared" si="1"/>
        <v>63</v>
      </c>
      <c r="AP8" s="105">
        <f t="shared" si="2"/>
        <v>20412</v>
      </c>
    </row>
    <row r="9" spans="1:42" x14ac:dyDescent="0.25">
      <c r="A9">
        <v>7</v>
      </c>
      <c r="B9" s="87">
        <v>44476</v>
      </c>
      <c r="C9" s="1">
        <v>6.11</v>
      </c>
      <c r="D9" s="1">
        <v>300</v>
      </c>
      <c r="E9" s="1">
        <f t="shared" si="0"/>
        <v>1833</v>
      </c>
      <c r="G9" s="112">
        <v>6</v>
      </c>
      <c r="H9" s="113">
        <v>317</v>
      </c>
      <c r="I9" s="114" t="s">
        <v>7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5">
        <v>0</v>
      </c>
      <c r="AE9" s="115">
        <v>0</v>
      </c>
      <c r="AF9" s="115">
        <v>0</v>
      </c>
      <c r="AG9" s="115">
        <v>0</v>
      </c>
      <c r="AH9" s="115">
        <v>0</v>
      </c>
      <c r="AI9" s="115">
        <v>0</v>
      </c>
      <c r="AJ9" s="114">
        <v>0</v>
      </c>
      <c r="AK9" s="114">
        <v>0</v>
      </c>
      <c r="AL9" s="114">
        <v>0</v>
      </c>
      <c r="AM9" s="114">
        <v>0</v>
      </c>
      <c r="AN9" s="116">
        <v>0</v>
      </c>
      <c r="AO9" s="117">
        <f t="shared" si="1"/>
        <v>0</v>
      </c>
      <c r="AP9" s="116">
        <f t="shared" si="2"/>
        <v>0</v>
      </c>
    </row>
    <row r="10" spans="1:42" x14ac:dyDescent="0.25">
      <c r="A10">
        <v>8</v>
      </c>
      <c r="B10" s="87">
        <v>44477</v>
      </c>
      <c r="C10" s="1">
        <v>6.6</v>
      </c>
      <c r="D10" s="1">
        <v>300</v>
      </c>
      <c r="E10" s="1">
        <f t="shared" si="0"/>
        <v>1980</v>
      </c>
      <c r="G10" s="118">
        <v>7</v>
      </c>
      <c r="H10" s="112">
        <v>345</v>
      </c>
      <c r="I10" s="114" t="s">
        <v>7</v>
      </c>
      <c r="J10" s="114">
        <v>0</v>
      </c>
      <c r="K10" s="114">
        <v>2</v>
      </c>
      <c r="L10" s="114">
        <v>1</v>
      </c>
      <c r="M10" s="114">
        <v>1</v>
      </c>
      <c r="N10" s="114">
        <v>0</v>
      </c>
      <c r="O10" s="114">
        <v>1</v>
      </c>
      <c r="P10" s="114">
        <v>1</v>
      </c>
      <c r="Q10" s="114">
        <v>0</v>
      </c>
      <c r="R10" s="114">
        <v>2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1</v>
      </c>
      <c r="AC10" s="114">
        <v>1</v>
      </c>
      <c r="AD10" s="115">
        <v>2</v>
      </c>
      <c r="AE10" s="115">
        <v>0</v>
      </c>
      <c r="AF10" s="115">
        <v>0</v>
      </c>
      <c r="AG10" s="115">
        <v>0</v>
      </c>
      <c r="AH10" s="115">
        <v>1</v>
      </c>
      <c r="AI10" s="115">
        <v>0</v>
      </c>
      <c r="AJ10" s="114">
        <v>0</v>
      </c>
      <c r="AK10" s="114">
        <v>1</v>
      </c>
      <c r="AL10" s="114">
        <v>1</v>
      </c>
      <c r="AM10" s="114">
        <v>0</v>
      </c>
      <c r="AN10" s="116">
        <v>0</v>
      </c>
      <c r="AO10" s="117">
        <f t="shared" si="1"/>
        <v>15</v>
      </c>
      <c r="AP10" s="116">
        <f t="shared" si="2"/>
        <v>5175</v>
      </c>
    </row>
    <row r="11" spans="1:42" x14ac:dyDescent="0.25">
      <c r="A11">
        <v>9</v>
      </c>
      <c r="B11" s="87">
        <v>44478</v>
      </c>
      <c r="C11" s="1">
        <v>7.08</v>
      </c>
      <c r="D11" s="1">
        <v>300</v>
      </c>
      <c r="E11" s="1">
        <f t="shared" si="0"/>
        <v>2124</v>
      </c>
      <c r="G11" s="125">
        <v>8</v>
      </c>
      <c r="H11" s="127">
        <v>139</v>
      </c>
      <c r="I11" s="128" t="s">
        <v>32</v>
      </c>
      <c r="J11" s="128">
        <v>0</v>
      </c>
      <c r="K11" s="128">
        <v>0</v>
      </c>
      <c r="L11" s="128">
        <v>0</v>
      </c>
      <c r="M11" s="128">
        <v>0</v>
      </c>
      <c r="N11" s="128">
        <v>2</v>
      </c>
      <c r="O11" s="128">
        <v>2</v>
      </c>
      <c r="P11" s="128">
        <v>5</v>
      </c>
      <c r="Q11" s="128">
        <v>4</v>
      </c>
      <c r="R11" s="128">
        <v>1</v>
      </c>
      <c r="S11" s="128">
        <v>2</v>
      </c>
      <c r="T11" s="128">
        <v>3</v>
      </c>
      <c r="U11" s="128">
        <v>3</v>
      </c>
      <c r="V11" s="128">
        <v>2</v>
      </c>
      <c r="W11" s="128">
        <v>0</v>
      </c>
      <c r="X11" s="128">
        <v>3</v>
      </c>
      <c r="Y11" s="128">
        <v>0</v>
      </c>
      <c r="Z11" s="128">
        <v>6</v>
      </c>
      <c r="AA11" s="128">
        <v>2</v>
      </c>
      <c r="AB11" s="128">
        <v>6</v>
      </c>
      <c r="AC11" s="128">
        <v>4</v>
      </c>
      <c r="AD11" s="129">
        <v>2</v>
      </c>
      <c r="AE11" s="129">
        <v>4</v>
      </c>
      <c r="AF11" s="129">
        <v>5</v>
      </c>
      <c r="AG11" s="129">
        <v>6</v>
      </c>
      <c r="AH11" s="129">
        <v>2</v>
      </c>
      <c r="AI11" s="129">
        <v>3</v>
      </c>
      <c r="AJ11" s="128">
        <v>1</v>
      </c>
      <c r="AK11" s="128">
        <v>2</v>
      </c>
      <c r="AL11" s="128">
        <v>4</v>
      </c>
      <c r="AM11" s="128">
        <v>1</v>
      </c>
      <c r="AN11" s="128">
        <v>0</v>
      </c>
      <c r="AO11" s="130">
        <f t="shared" si="1"/>
        <v>75</v>
      </c>
      <c r="AP11" s="131">
        <f t="shared" si="2"/>
        <v>10425</v>
      </c>
    </row>
    <row r="12" spans="1:42" x14ac:dyDescent="0.25">
      <c r="A12">
        <v>10</v>
      </c>
      <c r="B12" s="87">
        <v>44479</v>
      </c>
      <c r="C12" s="1">
        <v>8.16</v>
      </c>
      <c r="D12" s="1">
        <v>300</v>
      </c>
      <c r="E12" s="1">
        <f t="shared" si="0"/>
        <v>2448</v>
      </c>
      <c r="G12" s="126">
        <v>9</v>
      </c>
      <c r="H12" s="126">
        <v>150</v>
      </c>
      <c r="I12" s="128" t="s">
        <v>32</v>
      </c>
      <c r="J12" s="128">
        <v>0</v>
      </c>
      <c r="K12" s="128">
        <v>3</v>
      </c>
      <c r="L12" s="128">
        <v>3</v>
      </c>
      <c r="M12" s="128">
        <v>1</v>
      </c>
      <c r="N12" s="128">
        <v>0</v>
      </c>
      <c r="O12" s="128">
        <v>0</v>
      </c>
      <c r="P12" s="128">
        <v>0</v>
      </c>
      <c r="Q12" s="128">
        <v>0</v>
      </c>
      <c r="R12" s="128">
        <v>0</v>
      </c>
      <c r="S12" s="128">
        <v>0</v>
      </c>
      <c r="T12" s="128">
        <v>0</v>
      </c>
      <c r="U12" s="128">
        <v>0</v>
      </c>
      <c r="V12" s="128">
        <v>0</v>
      </c>
      <c r="W12" s="128">
        <v>0</v>
      </c>
      <c r="X12" s="128">
        <v>0</v>
      </c>
      <c r="Y12" s="128">
        <v>0</v>
      </c>
      <c r="Z12" s="128">
        <v>0</v>
      </c>
      <c r="AA12" s="128">
        <v>0</v>
      </c>
      <c r="AB12" s="128">
        <v>0</v>
      </c>
      <c r="AC12" s="128">
        <v>0</v>
      </c>
      <c r="AD12" s="129">
        <v>0</v>
      </c>
      <c r="AE12" s="129">
        <v>0</v>
      </c>
      <c r="AF12" s="129">
        <v>0</v>
      </c>
      <c r="AG12" s="129">
        <v>0</v>
      </c>
      <c r="AH12" s="129">
        <v>0</v>
      </c>
      <c r="AI12" s="129">
        <v>0</v>
      </c>
      <c r="AJ12" s="128">
        <v>0</v>
      </c>
      <c r="AK12" s="128">
        <v>0</v>
      </c>
      <c r="AL12" s="128">
        <v>0</v>
      </c>
      <c r="AM12" s="128">
        <v>0</v>
      </c>
      <c r="AN12" s="128">
        <v>0</v>
      </c>
      <c r="AO12" s="130">
        <f t="shared" si="1"/>
        <v>7</v>
      </c>
      <c r="AP12" s="131">
        <f t="shared" si="2"/>
        <v>1050</v>
      </c>
    </row>
    <row r="13" spans="1:42" x14ac:dyDescent="0.25">
      <c r="A13">
        <v>11</v>
      </c>
      <c r="B13" s="87">
        <v>44480</v>
      </c>
      <c r="C13" s="1">
        <v>6.56</v>
      </c>
      <c r="D13" s="1">
        <v>300</v>
      </c>
      <c r="E13" s="1">
        <f t="shared" si="0"/>
        <v>1967.9999999999998</v>
      </c>
      <c r="G13" s="94">
        <v>10</v>
      </c>
      <c r="H13" s="97">
        <v>173</v>
      </c>
      <c r="I13" s="37" t="s">
        <v>9</v>
      </c>
      <c r="J13" s="37">
        <v>1</v>
      </c>
      <c r="K13" s="37">
        <v>4</v>
      </c>
      <c r="L13" s="37">
        <v>0</v>
      </c>
      <c r="M13" s="37">
        <v>0</v>
      </c>
      <c r="N13" s="37">
        <v>1</v>
      </c>
      <c r="O13" s="37">
        <v>0</v>
      </c>
      <c r="P13" s="37">
        <v>3</v>
      </c>
      <c r="Q13" s="37">
        <v>1</v>
      </c>
      <c r="R13" s="37">
        <v>2</v>
      </c>
      <c r="S13" s="37">
        <v>4</v>
      </c>
      <c r="T13" s="37">
        <v>0</v>
      </c>
      <c r="U13" s="37">
        <v>0</v>
      </c>
      <c r="V13" s="37">
        <v>1</v>
      </c>
      <c r="W13" s="37">
        <v>0</v>
      </c>
      <c r="X13" s="37">
        <v>1</v>
      </c>
      <c r="Y13" s="37">
        <v>0</v>
      </c>
      <c r="Z13" s="37">
        <v>5</v>
      </c>
      <c r="AA13" s="37">
        <v>2</v>
      </c>
      <c r="AB13" s="37">
        <v>0</v>
      </c>
      <c r="AC13" s="37">
        <v>4</v>
      </c>
      <c r="AD13" s="45">
        <v>3</v>
      </c>
      <c r="AE13" s="45">
        <v>1</v>
      </c>
      <c r="AF13" s="45">
        <v>3</v>
      </c>
      <c r="AG13" s="45">
        <v>1</v>
      </c>
      <c r="AH13" s="45">
        <v>2</v>
      </c>
      <c r="AI13" s="45">
        <v>0</v>
      </c>
      <c r="AJ13" s="37">
        <v>2</v>
      </c>
      <c r="AK13" s="37">
        <v>2</v>
      </c>
      <c r="AL13" s="37">
        <v>2</v>
      </c>
      <c r="AM13" s="37">
        <v>3</v>
      </c>
      <c r="AN13" s="37">
        <v>1</v>
      </c>
      <c r="AO13" s="96">
        <f t="shared" si="1"/>
        <v>49</v>
      </c>
      <c r="AP13" s="105">
        <f t="shared" si="2"/>
        <v>8477</v>
      </c>
    </row>
    <row r="14" spans="1:42" x14ac:dyDescent="0.25">
      <c r="A14">
        <v>12</v>
      </c>
      <c r="B14" s="87">
        <v>44481</v>
      </c>
      <c r="C14" s="1">
        <v>6.86</v>
      </c>
      <c r="D14" s="1">
        <v>300</v>
      </c>
      <c r="E14" s="1">
        <f t="shared" si="0"/>
        <v>2058</v>
      </c>
      <c r="G14" s="94">
        <v>11</v>
      </c>
      <c r="H14" s="37">
        <v>248</v>
      </c>
      <c r="I14" s="37" t="s">
        <v>10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1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96">
        <f t="shared" si="1"/>
        <v>1</v>
      </c>
      <c r="AP14" s="105">
        <f>AO14*H14</f>
        <v>248</v>
      </c>
    </row>
    <row r="15" spans="1:42" x14ac:dyDescent="0.25">
      <c r="A15">
        <v>13</v>
      </c>
      <c r="B15" s="87">
        <v>44482</v>
      </c>
      <c r="C15" s="1">
        <v>7.43</v>
      </c>
      <c r="D15" s="1">
        <v>300</v>
      </c>
      <c r="E15" s="1">
        <f t="shared" si="0"/>
        <v>2229</v>
      </c>
      <c r="G15" s="132">
        <v>12</v>
      </c>
      <c r="H15" s="133">
        <v>300</v>
      </c>
      <c r="I15" s="133" t="s">
        <v>11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0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33">
        <v>1</v>
      </c>
      <c r="AI15" s="133">
        <v>0</v>
      </c>
      <c r="AJ15" s="133">
        <v>0</v>
      </c>
      <c r="AK15" s="133">
        <v>0</v>
      </c>
      <c r="AL15" s="133">
        <v>0</v>
      </c>
      <c r="AM15" s="133">
        <v>0</v>
      </c>
      <c r="AN15" s="133">
        <v>0</v>
      </c>
      <c r="AO15" s="135">
        <f t="shared" si="1"/>
        <v>1</v>
      </c>
      <c r="AP15" s="136">
        <f>AO15*H15</f>
        <v>300</v>
      </c>
    </row>
    <row r="16" spans="1:42" x14ac:dyDescent="0.25">
      <c r="A16">
        <v>14</v>
      </c>
      <c r="B16" s="87">
        <v>44483</v>
      </c>
      <c r="C16" s="1">
        <v>7.45</v>
      </c>
      <c r="D16" s="1">
        <v>300</v>
      </c>
      <c r="E16" s="1">
        <f t="shared" si="0"/>
        <v>2235</v>
      </c>
      <c r="G16" s="137">
        <v>13</v>
      </c>
      <c r="H16" s="133">
        <v>252</v>
      </c>
      <c r="I16" s="133" t="s">
        <v>11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1</v>
      </c>
      <c r="Y16" s="133">
        <v>0</v>
      </c>
      <c r="Z16" s="133">
        <v>0</v>
      </c>
      <c r="AA16" s="133">
        <v>1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0</v>
      </c>
      <c r="AN16" s="133">
        <v>0</v>
      </c>
      <c r="AO16" s="135">
        <f t="shared" si="1"/>
        <v>2</v>
      </c>
      <c r="AP16" s="136">
        <f t="shared" si="2"/>
        <v>504</v>
      </c>
    </row>
    <row r="17" spans="1:42" x14ac:dyDescent="0.25">
      <c r="A17">
        <v>15</v>
      </c>
      <c r="B17" s="87">
        <v>44484</v>
      </c>
      <c r="C17" s="1">
        <v>5.77</v>
      </c>
      <c r="D17" s="1">
        <v>300</v>
      </c>
      <c r="E17" s="1">
        <f t="shared" si="0"/>
        <v>1730.9999999999998</v>
      </c>
      <c r="G17" s="94">
        <v>14</v>
      </c>
      <c r="H17" s="37">
        <v>1655</v>
      </c>
      <c r="I17" s="37" t="s">
        <v>12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96">
        <f t="shared" si="1"/>
        <v>0</v>
      </c>
      <c r="AP17" s="105">
        <f t="shared" si="2"/>
        <v>0</v>
      </c>
    </row>
    <row r="18" spans="1:42" x14ac:dyDescent="0.25">
      <c r="A18">
        <v>16</v>
      </c>
      <c r="B18" s="87">
        <v>44485</v>
      </c>
      <c r="C18" s="1">
        <v>9.5009999999999994</v>
      </c>
      <c r="D18" s="1">
        <v>300</v>
      </c>
      <c r="E18" s="1">
        <f t="shared" si="0"/>
        <v>2850.2999999999997</v>
      </c>
      <c r="G18" s="94">
        <v>15</v>
      </c>
      <c r="H18" s="97">
        <v>331</v>
      </c>
      <c r="I18" s="37" t="s">
        <v>34</v>
      </c>
      <c r="J18" s="37">
        <v>0</v>
      </c>
      <c r="K18" s="37">
        <v>0</v>
      </c>
      <c r="L18" s="37">
        <v>0</v>
      </c>
      <c r="M18" s="37">
        <v>0</v>
      </c>
      <c r="N18" s="37">
        <v>1</v>
      </c>
      <c r="O18" s="37">
        <v>0</v>
      </c>
      <c r="P18" s="37">
        <v>0</v>
      </c>
      <c r="Q18" s="37">
        <v>0</v>
      </c>
      <c r="R18" s="37">
        <v>1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1</v>
      </c>
      <c r="Y18" s="37">
        <v>0</v>
      </c>
      <c r="Z18" s="37">
        <v>1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45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96">
        <f t="shared" si="1"/>
        <v>4</v>
      </c>
      <c r="AP18" s="105">
        <f t="shared" si="2"/>
        <v>1324</v>
      </c>
    </row>
    <row r="19" spans="1:42" x14ac:dyDescent="0.25">
      <c r="A19">
        <v>17</v>
      </c>
      <c r="B19" s="87">
        <v>44486</v>
      </c>
      <c r="C19" s="1">
        <v>6.4</v>
      </c>
      <c r="D19" s="1">
        <v>300</v>
      </c>
      <c r="E19" s="1">
        <f t="shared" si="0"/>
        <v>1920</v>
      </c>
      <c r="G19" s="44">
        <v>16</v>
      </c>
      <c r="H19" s="37">
        <v>97</v>
      </c>
      <c r="I19" s="37" t="s">
        <v>14</v>
      </c>
      <c r="J19" s="37">
        <v>0</v>
      </c>
      <c r="K19" s="37">
        <v>0</v>
      </c>
      <c r="L19" s="37">
        <v>0</v>
      </c>
      <c r="M19" s="37">
        <v>1</v>
      </c>
      <c r="N19" s="37">
        <v>2</v>
      </c>
      <c r="O19" s="37">
        <v>0</v>
      </c>
      <c r="P19" s="37">
        <v>0</v>
      </c>
      <c r="Q19" s="37">
        <v>0</v>
      </c>
      <c r="R19" s="37">
        <v>1</v>
      </c>
      <c r="S19" s="37">
        <v>0</v>
      </c>
      <c r="T19" s="37">
        <v>0</v>
      </c>
      <c r="U19" s="37">
        <v>1</v>
      </c>
      <c r="V19" s="37">
        <v>0</v>
      </c>
      <c r="W19" s="37">
        <v>2</v>
      </c>
      <c r="X19" s="37">
        <v>0</v>
      </c>
      <c r="Y19" s="37">
        <v>1</v>
      </c>
      <c r="Z19" s="37">
        <v>0</v>
      </c>
      <c r="AA19" s="37">
        <v>1</v>
      </c>
      <c r="AB19" s="37">
        <v>0</v>
      </c>
      <c r="AC19" s="37">
        <v>1</v>
      </c>
      <c r="AD19" s="45">
        <v>0</v>
      </c>
      <c r="AE19" s="45">
        <v>2</v>
      </c>
      <c r="AF19" s="37">
        <v>2</v>
      </c>
      <c r="AG19" s="37">
        <v>0</v>
      </c>
      <c r="AH19" s="37">
        <v>0</v>
      </c>
      <c r="AI19" s="37">
        <v>1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96">
        <f t="shared" si="1"/>
        <v>15</v>
      </c>
      <c r="AP19" s="105">
        <f t="shared" si="2"/>
        <v>1455</v>
      </c>
    </row>
    <row r="20" spans="1:42" x14ac:dyDescent="0.25">
      <c r="A20">
        <v>18</v>
      </c>
      <c r="B20" s="87">
        <v>44487</v>
      </c>
      <c r="C20" s="1">
        <v>8.39</v>
      </c>
      <c r="D20" s="1">
        <v>300</v>
      </c>
      <c r="E20" s="1">
        <f t="shared" si="0"/>
        <v>2517</v>
      </c>
      <c r="G20" s="119">
        <v>17</v>
      </c>
      <c r="H20" s="121">
        <v>289</v>
      </c>
      <c r="I20" s="121" t="s">
        <v>15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0</v>
      </c>
      <c r="AJ20" s="121">
        <v>0</v>
      </c>
      <c r="AK20" s="121">
        <v>0</v>
      </c>
      <c r="AL20" s="121">
        <v>0</v>
      </c>
      <c r="AM20" s="121">
        <v>0</v>
      </c>
      <c r="AN20" s="121">
        <v>0</v>
      </c>
      <c r="AO20" s="123">
        <f t="shared" si="1"/>
        <v>0</v>
      </c>
      <c r="AP20" s="124">
        <f t="shared" si="2"/>
        <v>0</v>
      </c>
    </row>
    <row r="21" spans="1:42" x14ac:dyDescent="0.25">
      <c r="A21">
        <v>19</v>
      </c>
      <c r="B21" s="87">
        <v>44488</v>
      </c>
      <c r="C21" s="1">
        <v>7.62</v>
      </c>
      <c r="D21" s="1">
        <v>300</v>
      </c>
      <c r="E21" s="1">
        <f t="shared" si="0"/>
        <v>2286</v>
      </c>
      <c r="G21" s="119">
        <v>18</v>
      </c>
      <c r="H21" s="120">
        <v>271</v>
      </c>
      <c r="I21" s="121" t="s">
        <v>15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2</v>
      </c>
      <c r="Q21" s="121">
        <v>0</v>
      </c>
      <c r="R21" s="121">
        <v>2</v>
      </c>
      <c r="S21" s="121">
        <v>1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1</v>
      </c>
      <c r="AD21" s="122">
        <v>0</v>
      </c>
      <c r="AE21" s="122">
        <v>0</v>
      </c>
      <c r="AF21" s="122">
        <v>2</v>
      </c>
      <c r="AG21" s="122">
        <v>0</v>
      </c>
      <c r="AH21" s="122">
        <v>0</v>
      </c>
      <c r="AI21" s="122">
        <v>0</v>
      </c>
      <c r="AJ21" s="121">
        <v>1</v>
      </c>
      <c r="AK21" s="121">
        <v>0</v>
      </c>
      <c r="AL21" s="121">
        <v>1</v>
      </c>
      <c r="AM21" s="121">
        <v>0</v>
      </c>
      <c r="AN21" s="121">
        <v>0</v>
      </c>
      <c r="AO21" s="123">
        <f t="shared" si="1"/>
        <v>10</v>
      </c>
      <c r="AP21" s="124">
        <f t="shared" si="2"/>
        <v>2710</v>
      </c>
    </row>
    <row r="22" spans="1:42" x14ac:dyDescent="0.25">
      <c r="A22">
        <v>20</v>
      </c>
      <c r="B22" s="87">
        <v>44489</v>
      </c>
      <c r="C22" s="1">
        <v>7.63</v>
      </c>
      <c r="D22" s="1">
        <v>300</v>
      </c>
      <c r="E22" s="1">
        <f t="shared" si="0"/>
        <v>2289</v>
      </c>
      <c r="G22" s="126">
        <v>19</v>
      </c>
      <c r="H22" s="128">
        <v>400</v>
      </c>
      <c r="I22" s="128" t="s">
        <v>16</v>
      </c>
      <c r="J22" s="128">
        <v>0</v>
      </c>
      <c r="K22" s="128">
        <v>0</v>
      </c>
      <c r="L22" s="128">
        <v>0</v>
      </c>
      <c r="M22" s="128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v>0</v>
      </c>
      <c r="S22" s="128">
        <v>0</v>
      </c>
      <c r="T22" s="128">
        <v>0</v>
      </c>
      <c r="U22" s="128">
        <v>0</v>
      </c>
      <c r="V22" s="128">
        <v>0</v>
      </c>
      <c r="W22" s="128">
        <v>0</v>
      </c>
      <c r="X22" s="128">
        <v>0</v>
      </c>
      <c r="Y22" s="128">
        <v>0</v>
      </c>
      <c r="Z22" s="128">
        <v>0</v>
      </c>
      <c r="AA22" s="128">
        <v>0</v>
      </c>
      <c r="AB22" s="128">
        <v>0</v>
      </c>
      <c r="AC22" s="128">
        <v>0</v>
      </c>
      <c r="AD22" s="129">
        <v>0</v>
      </c>
      <c r="AE22" s="129">
        <v>0</v>
      </c>
      <c r="AF22" s="129">
        <v>0</v>
      </c>
      <c r="AG22" s="129">
        <v>0</v>
      </c>
      <c r="AH22" s="129">
        <v>0</v>
      </c>
      <c r="AI22" s="129">
        <v>0</v>
      </c>
      <c r="AJ22" s="128">
        <v>0</v>
      </c>
      <c r="AK22" s="128">
        <v>0</v>
      </c>
      <c r="AL22" s="128">
        <v>0</v>
      </c>
      <c r="AM22" s="128">
        <v>0</v>
      </c>
      <c r="AN22" s="128">
        <v>0</v>
      </c>
      <c r="AO22" s="130">
        <f t="shared" si="1"/>
        <v>0</v>
      </c>
      <c r="AP22" s="131">
        <f t="shared" si="2"/>
        <v>0</v>
      </c>
    </row>
    <row r="23" spans="1:42" x14ac:dyDescent="0.25">
      <c r="A23">
        <v>21</v>
      </c>
      <c r="B23" s="87">
        <v>44490</v>
      </c>
      <c r="C23" s="1">
        <v>7.3</v>
      </c>
      <c r="D23" s="1">
        <v>300</v>
      </c>
      <c r="E23" s="1">
        <f t="shared" si="0"/>
        <v>2190</v>
      </c>
      <c r="G23" s="125">
        <v>20</v>
      </c>
      <c r="H23" s="126">
        <v>568</v>
      </c>
      <c r="I23" s="128" t="s">
        <v>16</v>
      </c>
      <c r="J23" s="128">
        <v>0</v>
      </c>
      <c r="K23" s="128">
        <v>1</v>
      </c>
      <c r="L23" s="128">
        <v>2</v>
      </c>
      <c r="M23" s="128">
        <v>0</v>
      </c>
      <c r="N23" s="128">
        <v>2</v>
      </c>
      <c r="O23" s="128">
        <v>1</v>
      </c>
      <c r="P23" s="128">
        <v>0</v>
      </c>
      <c r="Q23" s="128">
        <v>0</v>
      </c>
      <c r="R23" s="128">
        <v>0</v>
      </c>
      <c r="S23" s="128">
        <v>1</v>
      </c>
      <c r="T23" s="128">
        <v>1</v>
      </c>
      <c r="U23" s="128">
        <v>0</v>
      </c>
      <c r="V23" s="128">
        <v>1</v>
      </c>
      <c r="W23" s="128">
        <v>1</v>
      </c>
      <c r="X23" s="128">
        <v>0</v>
      </c>
      <c r="Y23" s="128">
        <v>0</v>
      </c>
      <c r="Z23" s="128">
        <v>0</v>
      </c>
      <c r="AA23" s="128">
        <v>0</v>
      </c>
      <c r="AB23" s="128">
        <v>0</v>
      </c>
      <c r="AC23" s="128">
        <v>1</v>
      </c>
      <c r="AD23" s="129">
        <v>0</v>
      </c>
      <c r="AE23" s="129">
        <v>0</v>
      </c>
      <c r="AF23" s="129">
        <v>2</v>
      </c>
      <c r="AG23" s="129">
        <v>0</v>
      </c>
      <c r="AH23" s="129">
        <v>0</v>
      </c>
      <c r="AI23" s="129">
        <v>0</v>
      </c>
      <c r="AJ23" s="128">
        <v>0</v>
      </c>
      <c r="AK23" s="128">
        <v>1</v>
      </c>
      <c r="AL23" s="128">
        <v>0</v>
      </c>
      <c r="AM23" s="128">
        <v>0</v>
      </c>
      <c r="AN23" s="128">
        <v>0</v>
      </c>
      <c r="AO23" s="130">
        <f t="shared" si="1"/>
        <v>14</v>
      </c>
      <c r="AP23" s="131">
        <f t="shared" si="2"/>
        <v>7952</v>
      </c>
    </row>
    <row r="24" spans="1:42" x14ac:dyDescent="0.25">
      <c r="A24">
        <v>22</v>
      </c>
      <c r="B24" s="87">
        <v>44491</v>
      </c>
      <c r="C24" s="1">
        <v>7.23</v>
      </c>
      <c r="D24" s="1">
        <v>300</v>
      </c>
      <c r="E24" s="1">
        <f t="shared" si="0"/>
        <v>2169</v>
      </c>
      <c r="G24" s="94">
        <v>21</v>
      </c>
      <c r="H24" s="37">
        <v>1050</v>
      </c>
      <c r="I24" s="37" t="s">
        <v>29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1</v>
      </c>
      <c r="AJ24" s="37">
        <v>0</v>
      </c>
      <c r="AK24" s="37">
        <v>0</v>
      </c>
      <c r="AL24" s="37">
        <v>1</v>
      </c>
      <c r="AM24" s="37">
        <v>0</v>
      </c>
      <c r="AN24" s="37">
        <v>0</v>
      </c>
      <c r="AO24" s="96">
        <f t="shared" si="1"/>
        <v>2</v>
      </c>
      <c r="AP24" s="105">
        <f t="shared" si="2"/>
        <v>2100</v>
      </c>
    </row>
    <row r="25" spans="1:42" x14ac:dyDescent="0.25">
      <c r="A25">
        <v>23</v>
      </c>
      <c r="B25" s="87">
        <v>44492</v>
      </c>
      <c r="C25" s="1">
        <v>6.68</v>
      </c>
      <c r="D25" s="1">
        <v>300</v>
      </c>
      <c r="E25" s="1">
        <f t="shared" si="0"/>
        <v>2004</v>
      </c>
      <c r="G25" s="44">
        <v>22</v>
      </c>
      <c r="H25" s="37">
        <v>182</v>
      </c>
      <c r="I25" s="37" t="s">
        <v>31</v>
      </c>
      <c r="J25" s="37">
        <v>0</v>
      </c>
      <c r="K25" s="37">
        <v>0</v>
      </c>
      <c r="L25" s="37">
        <v>1</v>
      </c>
      <c r="M25" s="37">
        <v>1</v>
      </c>
      <c r="N25" s="37">
        <v>1</v>
      </c>
      <c r="O25" s="37">
        <v>0</v>
      </c>
      <c r="P25" s="37">
        <v>1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1</v>
      </c>
      <c r="X25" s="37">
        <v>0</v>
      </c>
      <c r="Y25" s="37">
        <v>1</v>
      </c>
      <c r="Z25" s="37">
        <v>1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45">
        <v>1</v>
      </c>
      <c r="AH25" s="37">
        <v>2</v>
      </c>
      <c r="AI25" s="37">
        <v>0</v>
      </c>
      <c r="AJ25" s="37">
        <v>0</v>
      </c>
      <c r="AK25" s="37">
        <v>0</v>
      </c>
      <c r="AL25" s="37">
        <v>0</v>
      </c>
      <c r="AM25" s="37">
        <v>1</v>
      </c>
      <c r="AN25" s="37">
        <v>0</v>
      </c>
      <c r="AO25" s="96">
        <f t="shared" si="1"/>
        <v>11</v>
      </c>
      <c r="AP25" s="105">
        <f t="shared" si="2"/>
        <v>2002</v>
      </c>
    </row>
    <row r="26" spans="1:42" x14ac:dyDescent="0.25">
      <c r="A26">
        <v>24</v>
      </c>
      <c r="B26" s="87">
        <v>44493</v>
      </c>
      <c r="C26" s="1">
        <v>5.84</v>
      </c>
      <c r="D26" s="1">
        <v>300</v>
      </c>
      <c r="E26" s="1">
        <f t="shared" si="0"/>
        <v>1752</v>
      </c>
      <c r="G26" s="132">
        <v>23</v>
      </c>
      <c r="H26" s="133">
        <v>268</v>
      </c>
      <c r="I26" s="133" t="s">
        <v>30</v>
      </c>
      <c r="J26" s="133">
        <v>0</v>
      </c>
      <c r="K26" s="133">
        <v>0</v>
      </c>
      <c r="L26" s="133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3">
        <v>0</v>
      </c>
      <c r="X26" s="133">
        <v>0</v>
      </c>
      <c r="Y26" s="133">
        <v>0</v>
      </c>
      <c r="Z26" s="133">
        <v>0</v>
      </c>
      <c r="AA26" s="133">
        <v>0</v>
      </c>
      <c r="AB26" s="133">
        <v>0</v>
      </c>
      <c r="AC26" s="133">
        <v>0</v>
      </c>
      <c r="AD26" s="134">
        <v>0</v>
      </c>
      <c r="AE26" s="134">
        <v>0</v>
      </c>
      <c r="AF26" s="134">
        <v>0</v>
      </c>
      <c r="AG26" s="134">
        <v>2</v>
      </c>
      <c r="AH26" s="134">
        <v>1</v>
      </c>
      <c r="AI26" s="134">
        <v>3</v>
      </c>
      <c r="AJ26" s="133">
        <v>2</v>
      </c>
      <c r="AK26" s="133">
        <v>0</v>
      </c>
      <c r="AL26" s="133">
        <v>0</v>
      </c>
      <c r="AM26" s="133">
        <v>1</v>
      </c>
      <c r="AN26" s="133">
        <v>2</v>
      </c>
      <c r="AO26" s="135">
        <f t="shared" si="1"/>
        <v>11</v>
      </c>
      <c r="AP26" s="136">
        <f t="shared" si="2"/>
        <v>2948</v>
      </c>
    </row>
    <row r="27" spans="1:42" x14ac:dyDescent="0.25">
      <c r="A27">
        <v>25</v>
      </c>
      <c r="B27" s="87">
        <v>44494</v>
      </c>
      <c r="C27" s="1">
        <v>7.11</v>
      </c>
      <c r="D27" s="1">
        <v>300</v>
      </c>
      <c r="E27" s="1">
        <f t="shared" si="0"/>
        <v>2133</v>
      </c>
      <c r="G27" s="132">
        <v>24</v>
      </c>
      <c r="H27" s="133">
        <v>303</v>
      </c>
      <c r="I27" s="133" t="s">
        <v>30</v>
      </c>
      <c r="J27" s="133">
        <v>0</v>
      </c>
      <c r="K27" s="133">
        <v>4</v>
      </c>
      <c r="L27" s="133">
        <v>0</v>
      </c>
      <c r="M27" s="133">
        <v>3</v>
      </c>
      <c r="N27" s="133">
        <v>0</v>
      </c>
      <c r="O27" s="133">
        <v>2</v>
      </c>
      <c r="P27" s="133">
        <v>1</v>
      </c>
      <c r="Q27" s="133">
        <v>3</v>
      </c>
      <c r="R27" s="133">
        <v>0</v>
      </c>
      <c r="S27" s="133">
        <v>5</v>
      </c>
      <c r="T27" s="133">
        <v>1</v>
      </c>
      <c r="U27" s="133">
        <v>1</v>
      </c>
      <c r="V27" s="133">
        <v>0</v>
      </c>
      <c r="W27" s="133">
        <v>1</v>
      </c>
      <c r="X27" s="133">
        <v>1</v>
      </c>
      <c r="Y27" s="133">
        <v>0</v>
      </c>
      <c r="Z27" s="133">
        <v>4</v>
      </c>
      <c r="AA27" s="133">
        <v>3</v>
      </c>
      <c r="AB27" s="133">
        <v>2</v>
      </c>
      <c r="AC27" s="133">
        <v>3</v>
      </c>
      <c r="AD27" s="134">
        <v>2</v>
      </c>
      <c r="AE27" s="134">
        <v>0</v>
      </c>
      <c r="AF27" s="134">
        <v>0</v>
      </c>
      <c r="AG27" s="134">
        <v>0</v>
      </c>
      <c r="AH27" s="134">
        <v>0</v>
      </c>
      <c r="AI27" s="134">
        <v>0</v>
      </c>
      <c r="AJ27" s="133">
        <v>0</v>
      </c>
      <c r="AK27" s="133">
        <v>0</v>
      </c>
      <c r="AL27" s="133">
        <v>0</v>
      </c>
      <c r="AM27" s="133">
        <v>0</v>
      </c>
      <c r="AN27" s="133">
        <v>0</v>
      </c>
      <c r="AO27" s="135">
        <f t="shared" si="1"/>
        <v>36</v>
      </c>
      <c r="AP27" s="136">
        <f t="shared" si="2"/>
        <v>10908</v>
      </c>
    </row>
    <row r="28" spans="1:42" x14ac:dyDescent="0.25">
      <c r="A28">
        <v>26</v>
      </c>
      <c r="B28" s="87">
        <v>44495</v>
      </c>
      <c r="C28" s="1">
        <v>7.52</v>
      </c>
      <c r="D28" s="1">
        <v>300</v>
      </c>
      <c r="E28" s="1">
        <f t="shared" si="0"/>
        <v>2256</v>
      </c>
      <c r="AL28" s="10" t="s">
        <v>3</v>
      </c>
      <c r="AM28" s="10"/>
      <c r="AN28" s="10"/>
      <c r="AO28" s="50">
        <f>SUM(AO4:AO26)</f>
        <v>372</v>
      </c>
      <c r="AP28" s="10">
        <f>SUM(AP4:AP26)</f>
        <v>99279</v>
      </c>
    </row>
    <row r="29" spans="1:42" x14ac:dyDescent="0.25">
      <c r="A29">
        <v>27</v>
      </c>
      <c r="B29" s="87">
        <v>44496</v>
      </c>
      <c r="C29" s="1">
        <v>9.7899999999999991</v>
      </c>
      <c r="D29" s="1">
        <v>300</v>
      </c>
      <c r="E29" s="1">
        <f t="shared" si="0"/>
        <v>2936.9999999999995</v>
      </c>
    </row>
    <row r="30" spans="1:42" x14ac:dyDescent="0.25">
      <c r="A30">
        <v>28</v>
      </c>
      <c r="B30" s="87">
        <v>44497</v>
      </c>
      <c r="C30" s="1">
        <v>6.62</v>
      </c>
      <c r="D30" s="1">
        <v>300</v>
      </c>
      <c r="E30" s="1">
        <f t="shared" si="0"/>
        <v>1986</v>
      </c>
    </row>
    <row r="31" spans="1:42" x14ac:dyDescent="0.25">
      <c r="A31">
        <v>29</v>
      </c>
      <c r="B31" s="87">
        <v>44498</v>
      </c>
      <c r="C31" s="1">
        <v>7.56</v>
      </c>
      <c r="D31" s="1">
        <v>300</v>
      </c>
      <c r="E31" s="1">
        <f t="shared" si="0"/>
        <v>2268</v>
      </c>
    </row>
    <row r="32" spans="1:42" x14ac:dyDescent="0.25">
      <c r="A32">
        <v>30</v>
      </c>
      <c r="B32" s="87">
        <v>44499</v>
      </c>
      <c r="C32" s="1">
        <v>8.5399999999999991</v>
      </c>
      <c r="D32" s="1">
        <v>300</v>
      </c>
      <c r="E32" s="1">
        <f t="shared" si="0"/>
        <v>2561.9999999999995</v>
      </c>
    </row>
    <row r="33" spans="1:8" x14ac:dyDescent="0.25">
      <c r="A33">
        <v>31</v>
      </c>
      <c r="B33" s="87">
        <v>44500</v>
      </c>
      <c r="C33" s="85">
        <v>4.92</v>
      </c>
      <c r="D33" s="85">
        <v>300</v>
      </c>
      <c r="E33" s="85">
        <f t="shared" si="0"/>
        <v>1476</v>
      </c>
      <c r="H33" t="s">
        <v>50</v>
      </c>
    </row>
    <row r="34" spans="1:8" x14ac:dyDescent="0.25">
      <c r="C34" s="2" t="s">
        <v>3</v>
      </c>
      <c r="D34" s="2">
        <f>SUM(C3:C34)</f>
        <v>223.10300000000001</v>
      </c>
      <c r="E34" s="2">
        <f>SUM(E3:E33)</f>
        <v>66930.899999999994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zoomScaleNormal="100" workbookViewId="0">
      <selection activeCell="I1" sqref="I1"/>
    </sheetView>
  </sheetViews>
  <sheetFormatPr defaultRowHeight="15" x14ac:dyDescent="0.25"/>
  <cols>
    <col min="1" max="1" width="5.42578125" bestFit="1" customWidth="1"/>
    <col min="2" max="2" width="10.42578125" bestFit="1" customWidth="1"/>
    <col min="7" max="7" width="5.28515625" customWidth="1"/>
    <col min="8" max="8" width="6" customWidth="1"/>
    <col min="9" max="9" width="23.5703125" customWidth="1"/>
    <col min="10" max="11" width="3.85546875" customWidth="1"/>
    <col min="12" max="13" width="4" customWidth="1"/>
    <col min="14" max="14" width="3.85546875" customWidth="1"/>
    <col min="15" max="15" width="4.140625" customWidth="1"/>
    <col min="16" max="17" width="3.85546875" customWidth="1"/>
    <col min="18" max="18" width="3.7109375" customWidth="1"/>
    <col min="19" max="20" width="4" customWidth="1"/>
    <col min="21" max="21" width="3.7109375" customWidth="1"/>
    <col min="22" max="22" width="4" customWidth="1"/>
    <col min="23" max="23" width="3.7109375" customWidth="1"/>
    <col min="24" max="24" width="4.140625" customWidth="1"/>
    <col min="25" max="25" width="4" customWidth="1"/>
    <col min="26" max="26" width="3.85546875" customWidth="1"/>
    <col min="27" max="28" width="4" customWidth="1"/>
    <col min="29" max="29" width="3.85546875" customWidth="1"/>
    <col min="30" max="30" width="3.7109375" customWidth="1"/>
    <col min="31" max="31" width="4" customWidth="1"/>
    <col min="32" max="32" width="4.140625" customWidth="1"/>
    <col min="33" max="34" width="4" customWidth="1"/>
    <col min="35" max="36" width="4.140625" customWidth="1"/>
    <col min="37" max="37" width="4.28515625" customWidth="1"/>
    <col min="38" max="40" width="4.140625" customWidth="1"/>
    <col min="41" max="41" width="11.42578125" bestFit="1" customWidth="1"/>
  </cols>
  <sheetData>
    <row r="1" spans="1:42" ht="21.75" thickBot="1" x14ac:dyDescent="0.4">
      <c r="B1" s="86" t="s">
        <v>36</v>
      </c>
      <c r="C1" s="2"/>
      <c r="D1" s="1"/>
      <c r="E1" s="1"/>
      <c r="J1" s="40"/>
      <c r="K1" s="41"/>
      <c r="L1" s="69" t="s">
        <v>47</v>
      </c>
      <c r="M1" s="7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21.75" thickBot="1" x14ac:dyDescent="0.4">
      <c r="A2" s="1" t="s">
        <v>0</v>
      </c>
      <c r="B2" s="51" t="s">
        <v>27</v>
      </c>
      <c r="C2" s="51" t="s">
        <v>17</v>
      </c>
      <c r="D2" s="51" t="s">
        <v>35</v>
      </c>
      <c r="E2" s="51" t="s">
        <v>1</v>
      </c>
      <c r="J2" s="66"/>
      <c r="K2" s="67"/>
      <c r="L2" s="67" t="s">
        <v>51</v>
      </c>
      <c r="M2" s="67"/>
      <c r="N2" s="67"/>
      <c r="O2" s="67"/>
      <c r="P2" s="67"/>
      <c r="Q2" s="67"/>
      <c r="R2" s="67"/>
      <c r="S2" s="67"/>
      <c r="T2" s="67"/>
      <c r="U2" s="67"/>
      <c r="W2" s="91"/>
      <c r="X2" s="90"/>
      <c r="Y2" s="89"/>
      <c r="Z2" s="138"/>
      <c r="AA2" s="90"/>
      <c r="AB2" s="90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4"/>
      <c r="AO2" s="67"/>
      <c r="AP2" s="68"/>
    </row>
    <row r="3" spans="1:42" ht="15.75" thickBot="1" x14ac:dyDescent="0.3">
      <c r="A3">
        <v>1</v>
      </c>
      <c r="B3" s="87">
        <v>44501</v>
      </c>
      <c r="C3" s="1">
        <v>8.59</v>
      </c>
      <c r="D3" s="1">
        <v>300</v>
      </c>
      <c r="E3" s="1">
        <f>C3*D3</f>
        <v>2577</v>
      </c>
      <c r="G3" s="92" t="s">
        <v>0</v>
      </c>
      <c r="H3" s="25" t="s">
        <v>48</v>
      </c>
      <c r="I3" s="25" t="s">
        <v>21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5">
        <v>10</v>
      </c>
      <c r="T3" s="25">
        <v>11</v>
      </c>
      <c r="U3" s="25">
        <v>12</v>
      </c>
      <c r="V3" s="25">
        <v>13</v>
      </c>
      <c r="W3" s="25">
        <v>14</v>
      </c>
      <c r="X3" s="25">
        <v>15</v>
      </c>
      <c r="Y3" s="25">
        <v>16</v>
      </c>
      <c r="Z3" s="25">
        <v>17</v>
      </c>
      <c r="AA3" s="25">
        <v>18</v>
      </c>
      <c r="AB3" s="25">
        <v>19</v>
      </c>
      <c r="AC3" s="25">
        <v>20</v>
      </c>
      <c r="AD3" s="25">
        <v>21</v>
      </c>
      <c r="AE3" s="25">
        <v>22</v>
      </c>
      <c r="AF3" s="25">
        <v>23</v>
      </c>
      <c r="AG3" s="25">
        <v>24</v>
      </c>
      <c r="AH3" s="26">
        <v>25</v>
      </c>
      <c r="AI3" s="92">
        <v>26</v>
      </c>
      <c r="AJ3" s="25">
        <v>27</v>
      </c>
      <c r="AK3" s="25">
        <v>28</v>
      </c>
      <c r="AL3" s="25">
        <v>29</v>
      </c>
      <c r="AM3" s="26">
        <v>30</v>
      </c>
      <c r="AN3" s="73">
        <v>31</v>
      </c>
      <c r="AO3" s="93" t="s">
        <v>33</v>
      </c>
      <c r="AP3" s="73" t="s">
        <v>1</v>
      </c>
    </row>
    <row r="4" spans="1:42" x14ac:dyDescent="0.25">
      <c r="A4">
        <v>2</v>
      </c>
      <c r="B4" s="87">
        <v>44502</v>
      </c>
      <c r="C4" s="1">
        <v>6.94</v>
      </c>
      <c r="D4" s="1">
        <v>300</v>
      </c>
      <c r="E4" s="1">
        <f t="shared" ref="E4:E33" si="0">C4*D4</f>
        <v>2082</v>
      </c>
      <c r="G4" s="100">
        <v>1</v>
      </c>
      <c r="H4" s="101">
        <v>343</v>
      </c>
      <c r="I4" s="101" t="s">
        <v>4</v>
      </c>
      <c r="J4" s="102">
        <v>0</v>
      </c>
      <c r="K4" s="102">
        <v>0</v>
      </c>
      <c r="L4" s="102">
        <v>2</v>
      </c>
      <c r="M4" s="101">
        <v>2</v>
      </c>
      <c r="N4" s="101">
        <v>3</v>
      </c>
      <c r="O4" s="101">
        <v>1</v>
      </c>
      <c r="P4" s="101">
        <v>0</v>
      </c>
      <c r="Q4" s="101">
        <v>0</v>
      </c>
      <c r="R4" s="101">
        <v>1</v>
      </c>
      <c r="S4" s="101">
        <v>1</v>
      </c>
      <c r="T4" s="101">
        <v>0</v>
      </c>
      <c r="U4" s="101">
        <v>3</v>
      </c>
      <c r="V4" s="101">
        <v>0</v>
      </c>
      <c r="W4" s="101">
        <v>1</v>
      </c>
      <c r="X4" s="101">
        <v>0</v>
      </c>
      <c r="Y4" s="101">
        <v>1</v>
      </c>
      <c r="Z4" s="101">
        <v>1</v>
      </c>
      <c r="AA4" s="101">
        <v>0</v>
      </c>
      <c r="AB4" s="101">
        <v>0</v>
      </c>
      <c r="AC4" s="101">
        <v>1</v>
      </c>
      <c r="AD4" s="101">
        <v>1</v>
      </c>
      <c r="AE4" s="101">
        <v>2</v>
      </c>
      <c r="AF4" s="101">
        <v>1</v>
      </c>
      <c r="AG4" s="101">
        <v>0</v>
      </c>
      <c r="AH4" s="103">
        <v>0</v>
      </c>
      <c r="AI4" s="101">
        <v>0</v>
      </c>
      <c r="AJ4" s="101">
        <v>2</v>
      </c>
      <c r="AK4" s="101">
        <v>2</v>
      </c>
      <c r="AL4" s="101">
        <v>0</v>
      </c>
      <c r="AM4" s="101">
        <v>3</v>
      </c>
      <c r="AN4" s="101"/>
      <c r="AO4" s="104">
        <f>AN4+AM4+AL4+AK4+AJ4+AI4+AH4+AG4+AF4+AE4+AD4+AC4+AB4+AA4+Z4+Y4+X4+W4+V4+U4+T4+S4+R4+Q4+P4+O4+N4+M4+L4+K4+J4</f>
        <v>28</v>
      </c>
      <c r="AP4" s="101">
        <f>AO4*H4</f>
        <v>9604</v>
      </c>
    </row>
    <row r="5" spans="1:42" x14ac:dyDescent="0.25">
      <c r="A5">
        <v>3</v>
      </c>
      <c r="B5" s="87">
        <v>44503</v>
      </c>
      <c r="C5" s="1">
        <v>6.6</v>
      </c>
      <c r="D5" s="1">
        <v>300</v>
      </c>
      <c r="E5" s="1">
        <f t="shared" si="0"/>
        <v>1980</v>
      </c>
      <c r="G5" s="100">
        <v>2</v>
      </c>
      <c r="H5" s="100">
        <v>332</v>
      </c>
      <c r="I5" s="101" t="s">
        <v>4</v>
      </c>
      <c r="J5" s="102">
        <v>0</v>
      </c>
      <c r="K5" s="102">
        <v>0</v>
      </c>
      <c r="L5" s="102">
        <v>0</v>
      </c>
      <c r="M5" s="101">
        <v>0</v>
      </c>
      <c r="N5" s="101">
        <v>0</v>
      </c>
      <c r="O5" s="101">
        <v>0</v>
      </c>
      <c r="P5" s="101">
        <v>0</v>
      </c>
      <c r="Q5" s="101">
        <v>0</v>
      </c>
      <c r="R5" s="101">
        <v>0</v>
      </c>
      <c r="S5" s="101">
        <v>0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C5" s="101">
        <v>0</v>
      </c>
      <c r="AD5" s="101">
        <v>0</v>
      </c>
      <c r="AE5" s="101">
        <v>0</v>
      </c>
      <c r="AF5" s="101">
        <v>0</v>
      </c>
      <c r="AG5" s="101">
        <v>0</v>
      </c>
      <c r="AH5" s="103">
        <v>0</v>
      </c>
      <c r="AI5" s="101">
        <v>0</v>
      </c>
      <c r="AJ5" s="101">
        <v>0</v>
      </c>
      <c r="AK5" s="101">
        <v>0</v>
      </c>
      <c r="AL5" s="101">
        <v>0</v>
      </c>
      <c r="AM5" s="101">
        <v>0</v>
      </c>
      <c r="AN5" s="101"/>
      <c r="AO5" s="104">
        <f>AN5+AM5+AL5+AK5+AJ5+AI5+AH5+AG5+AF5+AE5+AD5+AC5+AB5+AA5+Z5+Y5+X5+W5+V5+U5+T5+S5+R5+Q5+P5+O5+N5+M5+L5+K5+J5</f>
        <v>0</v>
      </c>
      <c r="AP5" s="101">
        <f>AO5*H5</f>
        <v>0</v>
      </c>
    </row>
    <row r="6" spans="1:42" x14ac:dyDescent="0.25">
      <c r="A6">
        <v>4</v>
      </c>
      <c r="B6" s="87">
        <v>44504</v>
      </c>
      <c r="C6" s="1">
        <v>5.67</v>
      </c>
      <c r="D6" s="1">
        <v>300</v>
      </c>
      <c r="E6" s="1">
        <f t="shared" si="0"/>
        <v>1701</v>
      </c>
      <c r="G6" s="106">
        <v>3</v>
      </c>
      <c r="H6" s="107">
        <v>386</v>
      </c>
      <c r="I6" s="107" t="s">
        <v>45</v>
      </c>
      <c r="J6" s="107">
        <v>1</v>
      </c>
      <c r="K6" s="107">
        <v>0</v>
      </c>
      <c r="L6" s="107">
        <v>0</v>
      </c>
      <c r="M6" s="107">
        <v>0</v>
      </c>
      <c r="N6" s="107">
        <v>3</v>
      </c>
      <c r="O6" s="107">
        <v>0</v>
      </c>
      <c r="P6" s="107">
        <v>1</v>
      </c>
      <c r="Q6" s="107">
        <v>0</v>
      </c>
      <c r="R6" s="107">
        <v>1</v>
      </c>
      <c r="S6" s="107">
        <v>1</v>
      </c>
      <c r="T6" s="107">
        <v>0</v>
      </c>
      <c r="U6" s="107">
        <v>0</v>
      </c>
      <c r="V6" s="107">
        <v>0</v>
      </c>
      <c r="W6" s="107">
        <v>0</v>
      </c>
      <c r="X6" s="107">
        <v>2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8">
        <v>0</v>
      </c>
      <c r="AE6" s="108">
        <v>0</v>
      </c>
      <c r="AF6" s="108">
        <v>1</v>
      </c>
      <c r="AG6" s="108">
        <v>3</v>
      </c>
      <c r="AH6" s="108">
        <v>2</v>
      </c>
      <c r="AI6" s="108">
        <v>0</v>
      </c>
      <c r="AJ6" s="107">
        <v>0</v>
      </c>
      <c r="AK6" s="107">
        <v>0</v>
      </c>
      <c r="AL6" s="107">
        <v>0</v>
      </c>
      <c r="AM6" s="107">
        <v>0</v>
      </c>
      <c r="AN6" s="109"/>
      <c r="AO6" s="110">
        <f t="shared" ref="AO6:AO27" si="1">AN6+AM6+AL6+AK6+AJ6+AI6+AH6+AG6+AF6+AE6+AD6+AC6+AB6+AA6+Z6+Y6+X6+W6+V6+U6+T6+S6+R6+Q6+P6+O6+N6+M6+L6+K6+J6</f>
        <v>15</v>
      </c>
      <c r="AP6" s="109">
        <f t="shared" ref="AP6:AP27" si="2">AO6*H6</f>
        <v>5790</v>
      </c>
    </row>
    <row r="7" spans="1:42" x14ac:dyDescent="0.25">
      <c r="A7">
        <v>5</v>
      </c>
      <c r="B7" s="87">
        <v>44505</v>
      </c>
      <c r="C7" s="1">
        <v>9</v>
      </c>
      <c r="D7" s="1">
        <v>300</v>
      </c>
      <c r="E7" s="1">
        <f t="shared" si="0"/>
        <v>2700</v>
      </c>
      <c r="G7" s="111">
        <v>4</v>
      </c>
      <c r="H7" s="106">
        <v>354</v>
      </c>
      <c r="I7" s="107" t="s">
        <v>45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07">
        <v>0</v>
      </c>
      <c r="X7" s="107">
        <v>0</v>
      </c>
      <c r="Y7" s="107">
        <v>0</v>
      </c>
      <c r="Z7" s="107">
        <v>0</v>
      </c>
      <c r="AA7" s="107">
        <v>0</v>
      </c>
      <c r="AB7" s="107">
        <v>0</v>
      </c>
      <c r="AC7" s="107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7">
        <v>0</v>
      </c>
      <c r="AK7" s="107">
        <v>0</v>
      </c>
      <c r="AL7" s="107">
        <v>0</v>
      </c>
      <c r="AM7" s="107">
        <v>0</v>
      </c>
      <c r="AN7" s="109"/>
      <c r="AO7" s="110">
        <f t="shared" si="1"/>
        <v>0</v>
      </c>
      <c r="AP7" s="109">
        <f t="shared" si="2"/>
        <v>0</v>
      </c>
    </row>
    <row r="8" spans="1:42" x14ac:dyDescent="0.25">
      <c r="A8">
        <v>6</v>
      </c>
      <c r="B8" s="87">
        <v>44506</v>
      </c>
      <c r="C8" s="1">
        <v>6.74</v>
      </c>
      <c r="D8" s="1">
        <v>300</v>
      </c>
      <c r="E8" s="1">
        <f t="shared" si="0"/>
        <v>2022</v>
      </c>
      <c r="G8" s="94">
        <v>5</v>
      </c>
      <c r="H8" s="37">
        <v>324</v>
      </c>
      <c r="I8" s="37" t="s">
        <v>6</v>
      </c>
      <c r="J8" s="37">
        <v>1</v>
      </c>
      <c r="K8" s="37">
        <v>1</v>
      </c>
      <c r="L8" s="37">
        <v>2</v>
      </c>
      <c r="M8" s="37">
        <v>1</v>
      </c>
      <c r="N8" s="37">
        <v>3</v>
      </c>
      <c r="O8" s="37">
        <v>1</v>
      </c>
      <c r="P8" s="37">
        <v>1</v>
      </c>
      <c r="Q8" s="37">
        <v>2</v>
      </c>
      <c r="R8" s="37">
        <v>0</v>
      </c>
      <c r="S8" s="37">
        <v>0</v>
      </c>
      <c r="T8" s="37">
        <v>2</v>
      </c>
      <c r="U8" s="37">
        <v>1</v>
      </c>
      <c r="V8" s="37">
        <v>2</v>
      </c>
      <c r="W8" s="37">
        <v>1</v>
      </c>
      <c r="X8" s="37">
        <v>0</v>
      </c>
      <c r="Y8" s="37">
        <v>0</v>
      </c>
      <c r="Z8" s="37">
        <v>1</v>
      </c>
      <c r="AA8" s="37">
        <v>1</v>
      </c>
      <c r="AB8" s="37">
        <v>0</v>
      </c>
      <c r="AC8" s="37">
        <v>0</v>
      </c>
      <c r="AD8" s="45">
        <v>0</v>
      </c>
      <c r="AE8" s="45">
        <v>1</v>
      </c>
      <c r="AF8" s="45">
        <v>4</v>
      </c>
      <c r="AG8" s="45">
        <v>3</v>
      </c>
      <c r="AH8" s="45">
        <v>0</v>
      </c>
      <c r="AI8" s="45">
        <v>0</v>
      </c>
      <c r="AJ8" s="37">
        <v>6</v>
      </c>
      <c r="AK8" s="37">
        <v>6</v>
      </c>
      <c r="AL8" s="37">
        <v>1</v>
      </c>
      <c r="AM8" s="37">
        <v>4</v>
      </c>
      <c r="AN8" s="95"/>
      <c r="AO8" s="96">
        <f t="shared" si="1"/>
        <v>45</v>
      </c>
      <c r="AP8" s="105">
        <f t="shared" si="2"/>
        <v>14580</v>
      </c>
    </row>
    <row r="9" spans="1:42" x14ac:dyDescent="0.25">
      <c r="A9">
        <v>7</v>
      </c>
      <c r="B9" s="87">
        <v>44507</v>
      </c>
      <c r="C9" s="1">
        <v>5.89</v>
      </c>
      <c r="D9" s="1">
        <v>300</v>
      </c>
      <c r="E9" s="1">
        <f t="shared" si="0"/>
        <v>1767</v>
      </c>
      <c r="G9" s="112">
        <v>6</v>
      </c>
      <c r="H9" s="113">
        <v>317</v>
      </c>
      <c r="I9" s="114" t="s">
        <v>7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3</v>
      </c>
      <c r="S9" s="114">
        <v>0</v>
      </c>
      <c r="T9" s="114">
        <v>1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5">
        <v>0</v>
      </c>
      <c r="AE9" s="115">
        <v>1</v>
      </c>
      <c r="AF9" s="115">
        <v>0</v>
      </c>
      <c r="AG9" s="115">
        <v>0</v>
      </c>
      <c r="AH9" s="115">
        <v>0</v>
      </c>
      <c r="AI9" s="115">
        <v>0</v>
      </c>
      <c r="AJ9" s="114">
        <v>0</v>
      </c>
      <c r="AK9" s="114">
        <v>0</v>
      </c>
      <c r="AL9" s="114">
        <v>0</v>
      </c>
      <c r="AM9" s="114">
        <v>0</v>
      </c>
      <c r="AN9" s="116"/>
      <c r="AO9" s="117">
        <f t="shared" si="1"/>
        <v>5</v>
      </c>
      <c r="AP9" s="116">
        <f t="shared" si="2"/>
        <v>1585</v>
      </c>
    </row>
    <row r="10" spans="1:42" x14ac:dyDescent="0.25">
      <c r="A10">
        <v>8</v>
      </c>
      <c r="B10" s="87">
        <v>44508</v>
      </c>
      <c r="C10" s="1">
        <v>4.82</v>
      </c>
      <c r="D10" s="1">
        <v>300</v>
      </c>
      <c r="E10" s="1">
        <f t="shared" si="0"/>
        <v>1446</v>
      </c>
      <c r="G10" s="118">
        <v>7</v>
      </c>
      <c r="H10" s="112">
        <v>345</v>
      </c>
      <c r="I10" s="114" t="s">
        <v>7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1</v>
      </c>
      <c r="Q10" s="114">
        <v>0</v>
      </c>
      <c r="R10" s="114">
        <v>0</v>
      </c>
      <c r="S10" s="114">
        <v>0</v>
      </c>
      <c r="T10" s="114">
        <v>1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5">
        <v>0</v>
      </c>
      <c r="AE10" s="115">
        <v>0</v>
      </c>
      <c r="AF10" s="115">
        <v>9</v>
      </c>
      <c r="AG10" s="115">
        <v>3</v>
      </c>
      <c r="AH10" s="115">
        <v>4</v>
      </c>
      <c r="AI10" s="115">
        <v>4</v>
      </c>
      <c r="AJ10" s="114">
        <v>0</v>
      </c>
      <c r="AK10" s="114">
        <v>1</v>
      </c>
      <c r="AL10" s="114">
        <v>0</v>
      </c>
      <c r="AM10" s="114">
        <v>2</v>
      </c>
      <c r="AN10" s="116"/>
      <c r="AO10" s="117">
        <f t="shared" si="1"/>
        <v>25</v>
      </c>
      <c r="AP10" s="116">
        <f t="shared" si="2"/>
        <v>8625</v>
      </c>
    </row>
    <row r="11" spans="1:42" x14ac:dyDescent="0.25">
      <c r="A11">
        <v>9</v>
      </c>
      <c r="B11" s="87">
        <v>44509</v>
      </c>
      <c r="C11" s="1">
        <v>6.51</v>
      </c>
      <c r="D11" s="1">
        <v>300</v>
      </c>
      <c r="E11" s="1">
        <f t="shared" si="0"/>
        <v>1953</v>
      </c>
      <c r="G11" s="125">
        <v>8</v>
      </c>
      <c r="H11" s="127">
        <v>139</v>
      </c>
      <c r="I11" s="128" t="s">
        <v>32</v>
      </c>
      <c r="J11" s="128">
        <v>0</v>
      </c>
      <c r="K11" s="128">
        <v>2</v>
      </c>
      <c r="L11" s="128">
        <v>2</v>
      </c>
      <c r="M11" s="128">
        <v>3</v>
      </c>
      <c r="N11" s="128">
        <v>2</v>
      </c>
      <c r="O11" s="128">
        <v>4</v>
      </c>
      <c r="P11" s="128">
        <v>0</v>
      </c>
      <c r="Q11" s="128">
        <v>1</v>
      </c>
      <c r="R11" s="128">
        <v>3</v>
      </c>
      <c r="S11" s="128">
        <v>3</v>
      </c>
      <c r="T11" s="128">
        <v>1</v>
      </c>
      <c r="U11" s="128">
        <v>0</v>
      </c>
      <c r="V11" s="128">
        <v>4</v>
      </c>
      <c r="W11" s="128">
        <v>5</v>
      </c>
      <c r="X11" s="128">
        <v>1</v>
      </c>
      <c r="Y11" s="128">
        <v>0</v>
      </c>
      <c r="Z11" s="128">
        <v>1</v>
      </c>
      <c r="AA11" s="128">
        <v>0</v>
      </c>
      <c r="AB11" s="128">
        <v>2</v>
      </c>
      <c r="AC11" s="128">
        <v>3</v>
      </c>
      <c r="AD11" s="129">
        <v>8</v>
      </c>
      <c r="AE11" s="129">
        <v>2</v>
      </c>
      <c r="AF11" s="129">
        <v>1</v>
      </c>
      <c r="AG11" s="129">
        <v>0</v>
      </c>
      <c r="AH11" s="129">
        <v>0</v>
      </c>
      <c r="AI11" s="129">
        <v>2</v>
      </c>
      <c r="AJ11" s="128">
        <v>2</v>
      </c>
      <c r="AK11" s="128">
        <v>1</v>
      </c>
      <c r="AL11" s="128">
        <v>3</v>
      </c>
      <c r="AM11" s="128">
        <v>3</v>
      </c>
      <c r="AN11" s="128"/>
      <c r="AO11" s="130">
        <f t="shared" si="1"/>
        <v>59</v>
      </c>
      <c r="AP11" s="131">
        <f t="shared" si="2"/>
        <v>8201</v>
      </c>
    </row>
    <row r="12" spans="1:42" x14ac:dyDescent="0.25">
      <c r="A12">
        <v>10</v>
      </c>
      <c r="B12" s="87">
        <v>44510</v>
      </c>
      <c r="C12" s="1">
        <v>4.93</v>
      </c>
      <c r="D12" s="1">
        <v>300</v>
      </c>
      <c r="E12" s="1">
        <f t="shared" si="0"/>
        <v>1479</v>
      </c>
      <c r="G12" s="126">
        <v>9</v>
      </c>
      <c r="H12" s="126">
        <v>150</v>
      </c>
      <c r="I12" s="128" t="s">
        <v>32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  <c r="O12" s="128">
        <v>0</v>
      </c>
      <c r="P12" s="128">
        <v>0</v>
      </c>
      <c r="Q12" s="128">
        <v>0</v>
      </c>
      <c r="R12" s="128">
        <v>0</v>
      </c>
      <c r="S12" s="128">
        <v>0</v>
      </c>
      <c r="T12" s="128">
        <v>0</v>
      </c>
      <c r="U12" s="128">
        <v>0</v>
      </c>
      <c r="V12" s="128">
        <v>0</v>
      </c>
      <c r="W12" s="128">
        <v>0</v>
      </c>
      <c r="X12" s="128">
        <v>0</v>
      </c>
      <c r="Y12" s="128">
        <v>0</v>
      </c>
      <c r="Z12" s="128">
        <v>0</v>
      </c>
      <c r="AA12" s="128">
        <v>0</v>
      </c>
      <c r="AB12" s="128">
        <v>0</v>
      </c>
      <c r="AC12" s="128">
        <v>0</v>
      </c>
      <c r="AD12" s="129">
        <v>0</v>
      </c>
      <c r="AE12" s="129">
        <v>0</v>
      </c>
      <c r="AF12" s="129">
        <v>0</v>
      </c>
      <c r="AG12" s="129">
        <v>0</v>
      </c>
      <c r="AH12" s="129">
        <v>0</v>
      </c>
      <c r="AI12" s="129">
        <v>0</v>
      </c>
      <c r="AJ12" s="128">
        <v>0</v>
      </c>
      <c r="AK12" s="128">
        <v>0</v>
      </c>
      <c r="AL12" s="128">
        <v>0</v>
      </c>
      <c r="AM12" s="128">
        <v>0</v>
      </c>
      <c r="AN12" s="128"/>
      <c r="AO12" s="130">
        <f t="shared" si="1"/>
        <v>0</v>
      </c>
      <c r="AP12" s="131">
        <f t="shared" si="2"/>
        <v>0</v>
      </c>
    </row>
    <row r="13" spans="1:42" x14ac:dyDescent="0.25">
      <c r="A13">
        <v>11</v>
      </c>
      <c r="B13" s="87">
        <v>44511</v>
      </c>
      <c r="C13" s="1">
        <v>3.3</v>
      </c>
      <c r="D13" s="1">
        <v>300</v>
      </c>
      <c r="E13" s="1">
        <f t="shared" si="0"/>
        <v>990</v>
      </c>
      <c r="G13" s="94">
        <v>10</v>
      </c>
      <c r="H13" s="97">
        <v>173</v>
      </c>
      <c r="I13" s="37" t="s">
        <v>9</v>
      </c>
      <c r="J13" s="37">
        <v>1</v>
      </c>
      <c r="K13" s="37">
        <v>3</v>
      </c>
      <c r="L13" s="37">
        <v>2</v>
      </c>
      <c r="M13" s="37">
        <v>1</v>
      </c>
      <c r="N13" s="37">
        <v>0</v>
      </c>
      <c r="O13" s="37">
        <v>1</v>
      </c>
      <c r="P13" s="37">
        <v>2</v>
      </c>
      <c r="Q13" s="37">
        <v>2</v>
      </c>
      <c r="R13" s="37">
        <v>2</v>
      </c>
      <c r="S13" s="37">
        <v>1</v>
      </c>
      <c r="T13" s="37">
        <v>0</v>
      </c>
      <c r="U13" s="37">
        <v>1</v>
      </c>
      <c r="V13" s="37">
        <v>2</v>
      </c>
      <c r="W13" s="37">
        <v>1</v>
      </c>
      <c r="X13" s="37">
        <v>3</v>
      </c>
      <c r="Y13" s="37">
        <v>1</v>
      </c>
      <c r="Z13" s="37">
        <v>0</v>
      </c>
      <c r="AA13" s="37">
        <v>1</v>
      </c>
      <c r="AB13" s="37">
        <v>0</v>
      </c>
      <c r="AC13" s="37">
        <v>4</v>
      </c>
      <c r="AD13" s="45">
        <v>2</v>
      </c>
      <c r="AE13" s="45">
        <v>1</v>
      </c>
      <c r="AF13" s="45">
        <v>1</v>
      </c>
      <c r="AG13" s="45">
        <v>1</v>
      </c>
      <c r="AH13" s="45">
        <v>0</v>
      </c>
      <c r="AI13" s="45">
        <v>1</v>
      </c>
      <c r="AJ13" s="37">
        <v>1</v>
      </c>
      <c r="AK13" s="37">
        <v>0</v>
      </c>
      <c r="AL13" s="37">
        <v>0</v>
      </c>
      <c r="AM13" s="37">
        <v>2</v>
      </c>
      <c r="AN13" s="37"/>
      <c r="AO13" s="96">
        <f t="shared" si="1"/>
        <v>37</v>
      </c>
      <c r="AP13" s="105">
        <f t="shared" si="2"/>
        <v>6401</v>
      </c>
    </row>
    <row r="14" spans="1:42" x14ac:dyDescent="0.25">
      <c r="A14">
        <v>12</v>
      </c>
      <c r="B14" s="87">
        <v>44512</v>
      </c>
      <c r="C14" s="1">
        <v>7.35</v>
      </c>
      <c r="D14" s="1">
        <v>300</v>
      </c>
      <c r="E14" s="1">
        <f t="shared" si="0"/>
        <v>2205</v>
      </c>
      <c r="G14" s="94">
        <v>11</v>
      </c>
      <c r="H14" s="37">
        <v>248</v>
      </c>
      <c r="I14" s="37" t="s">
        <v>10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/>
      <c r="AO14" s="96">
        <f t="shared" si="1"/>
        <v>0</v>
      </c>
      <c r="AP14" s="105">
        <f>AO14*H14</f>
        <v>0</v>
      </c>
    </row>
    <row r="15" spans="1:42" x14ac:dyDescent="0.25">
      <c r="A15">
        <v>13</v>
      </c>
      <c r="B15" s="87">
        <v>44513</v>
      </c>
      <c r="C15" s="1">
        <v>5.72</v>
      </c>
      <c r="D15" s="1">
        <v>300</v>
      </c>
      <c r="E15" s="1">
        <f t="shared" si="0"/>
        <v>1716</v>
      </c>
      <c r="G15" s="132">
        <v>12</v>
      </c>
      <c r="H15" s="133">
        <v>300</v>
      </c>
      <c r="I15" s="133" t="s">
        <v>11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  <c r="P15" s="133">
        <v>1</v>
      </c>
      <c r="Q15" s="133">
        <v>0</v>
      </c>
      <c r="R15" s="133">
        <v>0</v>
      </c>
      <c r="S15" s="133">
        <v>0</v>
      </c>
      <c r="T15" s="133">
        <v>1</v>
      </c>
      <c r="U15" s="133">
        <v>0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1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33">
        <v>0</v>
      </c>
      <c r="AI15" s="133">
        <v>0</v>
      </c>
      <c r="AJ15" s="133">
        <v>0</v>
      </c>
      <c r="AK15" s="133">
        <v>0</v>
      </c>
      <c r="AL15" s="133">
        <v>1</v>
      </c>
      <c r="AM15" s="133">
        <v>0</v>
      </c>
      <c r="AN15" s="133"/>
      <c r="AO15" s="135">
        <f t="shared" si="1"/>
        <v>4</v>
      </c>
      <c r="AP15" s="136">
        <f>AO15*H15</f>
        <v>1200</v>
      </c>
    </row>
    <row r="16" spans="1:42" x14ac:dyDescent="0.25">
      <c r="A16">
        <v>14</v>
      </c>
      <c r="B16" s="87">
        <v>44514</v>
      </c>
      <c r="C16" s="1">
        <v>7.16</v>
      </c>
      <c r="D16" s="1">
        <v>300</v>
      </c>
      <c r="E16" s="1">
        <f t="shared" si="0"/>
        <v>2148</v>
      </c>
      <c r="G16" s="137">
        <v>13</v>
      </c>
      <c r="H16" s="133">
        <v>252</v>
      </c>
      <c r="I16" s="133" t="s">
        <v>11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0</v>
      </c>
      <c r="AN16" s="133"/>
      <c r="AO16" s="135">
        <f t="shared" si="1"/>
        <v>0</v>
      </c>
      <c r="AP16" s="136">
        <f t="shared" si="2"/>
        <v>0</v>
      </c>
    </row>
    <row r="17" spans="1:42" x14ac:dyDescent="0.25">
      <c r="A17">
        <v>15</v>
      </c>
      <c r="B17" s="87">
        <v>44515</v>
      </c>
      <c r="C17" s="1">
        <v>7.78</v>
      </c>
      <c r="D17" s="1">
        <v>300</v>
      </c>
      <c r="E17" s="1">
        <f t="shared" si="0"/>
        <v>2334</v>
      </c>
      <c r="G17" s="94">
        <v>14</v>
      </c>
      <c r="H17" s="37">
        <v>1655</v>
      </c>
      <c r="I17" s="37" t="s">
        <v>12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/>
      <c r="AO17" s="96">
        <f t="shared" si="1"/>
        <v>0</v>
      </c>
      <c r="AP17" s="105">
        <f t="shared" si="2"/>
        <v>0</v>
      </c>
    </row>
    <row r="18" spans="1:42" x14ac:dyDescent="0.25">
      <c r="A18">
        <v>16</v>
      </c>
      <c r="B18" s="87">
        <v>44516</v>
      </c>
      <c r="C18" s="1">
        <v>7.66</v>
      </c>
      <c r="D18" s="1">
        <v>300</v>
      </c>
      <c r="E18" s="1">
        <f t="shared" si="0"/>
        <v>2298</v>
      </c>
      <c r="G18" s="94">
        <v>15</v>
      </c>
      <c r="H18" s="97">
        <v>331</v>
      </c>
      <c r="I18" s="37" t="s">
        <v>34</v>
      </c>
      <c r="J18" s="37">
        <v>1</v>
      </c>
      <c r="K18" s="37">
        <v>1</v>
      </c>
      <c r="L18" s="37">
        <v>0</v>
      </c>
      <c r="M18" s="37">
        <v>0</v>
      </c>
      <c r="N18" s="37">
        <v>0</v>
      </c>
      <c r="O18" s="37">
        <v>0</v>
      </c>
      <c r="P18" s="37">
        <v>2</v>
      </c>
      <c r="Q18" s="37">
        <v>2</v>
      </c>
      <c r="R18" s="37">
        <v>0</v>
      </c>
      <c r="S18" s="37">
        <v>0</v>
      </c>
      <c r="T18" s="37">
        <v>1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1</v>
      </c>
      <c r="AE18" s="37">
        <v>0</v>
      </c>
      <c r="AF18" s="37">
        <v>3</v>
      </c>
      <c r="AG18" s="37">
        <v>0</v>
      </c>
      <c r="AH18" s="37">
        <v>0</v>
      </c>
      <c r="AI18" s="45">
        <v>2</v>
      </c>
      <c r="AJ18" s="37">
        <v>0</v>
      </c>
      <c r="AK18" s="37">
        <v>0</v>
      </c>
      <c r="AL18" s="37">
        <v>0</v>
      </c>
      <c r="AM18" s="37">
        <v>0</v>
      </c>
      <c r="AN18" s="37"/>
      <c r="AO18" s="96">
        <f t="shared" si="1"/>
        <v>13</v>
      </c>
      <c r="AP18" s="105">
        <f t="shared" si="2"/>
        <v>4303</v>
      </c>
    </row>
    <row r="19" spans="1:42" x14ac:dyDescent="0.25">
      <c r="A19">
        <v>17</v>
      </c>
      <c r="B19" s="87">
        <v>44517</v>
      </c>
      <c r="C19" s="1">
        <v>9.93</v>
      </c>
      <c r="D19" s="1">
        <v>300</v>
      </c>
      <c r="E19" s="1">
        <f t="shared" si="0"/>
        <v>2979</v>
      </c>
      <c r="G19" s="44">
        <v>16</v>
      </c>
      <c r="H19" s="37">
        <v>97</v>
      </c>
      <c r="I19" s="37" t="s">
        <v>14</v>
      </c>
      <c r="J19" s="37">
        <v>1</v>
      </c>
      <c r="K19" s="37">
        <v>4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2</v>
      </c>
      <c r="S19" s="37">
        <v>0</v>
      </c>
      <c r="T19" s="37">
        <v>0</v>
      </c>
      <c r="U19" s="37">
        <v>0</v>
      </c>
      <c r="V19" s="37">
        <v>2</v>
      </c>
      <c r="W19" s="37">
        <v>1</v>
      </c>
      <c r="X19" s="37">
        <v>1</v>
      </c>
      <c r="Y19" s="37">
        <v>1</v>
      </c>
      <c r="Z19" s="37">
        <v>0</v>
      </c>
      <c r="AA19" s="37">
        <v>1</v>
      </c>
      <c r="AB19" s="37">
        <v>1</v>
      </c>
      <c r="AC19" s="37">
        <v>0</v>
      </c>
      <c r="AD19" s="45">
        <v>1</v>
      </c>
      <c r="AE19" s="45">
        <v>1</v>
      </c>
      <c r="AF19" s="37">
        <v>1</v>
      </c>
      <c r="AG19" s="37">
        <v>0</v>
      </c>
      <c r="AH19" s="37">
        <v>1</v>
      </c>
      <c r="AI19" s="37">
        <v>0</v>
      </c>
      <c r="AJ19" s="37">
        <v>0</v>
      </c>
      <c r="AK19" s="37">
        <v>2</v>
      </c>
      <c r="AL19" s="37">
        <v>0</v>
      </c>
      <c r="AM19" s="37">
        <v>0</v>
      </c>
      <c r="AN19" s="37"/>
      <c r="AO19" s="96">
        <f t="shared" si="1"/>
        <v>20</v>
      </c>
      <c r="AP19" s="105">
        <f t="shared" si="2"/>
        <v>1940</v>
      </c>
    </row>
    <row r="20" spans="1:42" x14ac:dyDescent="0.25">
      <c r="A20">
        <v>18</v>
      </c>
      <c r="B20" s="87">
        <v>44518</v>
      </c>
      <c r="C20" s="1">
        <v>4.3499999999999996</v>
      </c>
      <c r="D20" s="1">
        <v>300</v>
      </c>
      <c r="E20" s="1">
        <f t="shared" si="0"/>
        <v>1305</v>
      </c>
      <c r="G20" s="119">
        <v>17</v>
      </c>
      <c r="H20" s="121">
        <v>289</v>
      </c>
      <c r="I20" s="121" t="s">
        <v>15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7</v>
      </c>
      <c r="AJ20" s="121">
        <v>2</v>
      </c>
      <c r="AK20" s="121">
        <v>0</v>
      </c>
      <c r="AL20" s="121">
        <v>20</v>
      </c>
      <c r="AM20" s="121">
        <v>0</v>
      </c>
      <c r="AN20" s="121"/>
      <c r="AO20" s="123">
        <f t="shared" si="1"/>
        <v>29</v>
      </c>
      <c r="AP20" s="124">
        <f t="shared" si="2"/>
        <v>8381</v>
      </c>
    </row>
    <row r="21" spans="1:42" x14ac:dyDescent="0.25">
      <c r="A21">
        <v>19</v>
      </c>
      <c r="B21" s="87">
        <v>44519</v>
      </c>
      <c r="C21" s="1">
        <v>6.03</v>
      </c>
      <c r="D21" s="1">
        <v>300</v>
      </c>
      <c r="E21" s="1">
        <f t="shared" si="0"/>
        <v>1809</v>
      </c>
      <c r="G21" s="119">
        <v>18</v>
      </c>
      <c r="H21" s="120">
        <v>271</v>
      </c>
      <c r="I21" s="121" t="s">
        <v>15</v>
      </c>
      <c r="J21" s="121">
        <v>0</v>
      </c>
      <c r="K21" s="121">
        <v>0</v>
      </c>
      <c r="L21" s="121">
        <v>1</v>
      </c>
      <c r="M21" s="121">
        <v>0</v>
      </c>
      <c r="N21" s="121">
        <v>0</v>
      </c>
      <c r="O21" s="121">
        <v>3</v>
      </c>
      <c r="P21" s="121">
        <v>0</v>
      </c>
      <c r="Q21" s="121">
        <v>0</v>
      </c>
      <c r="R21" s="121">
        <v>0</v>
      </c>
      <c r="S21" s="121">
        <v>1</v>
      </c>
      <c r="T21" s="121">
        <v>0</v>
      </c>
      <c r="U21" s="121">
        <v>2</v>
      </c>
      <c r="V21" s="121">
        <v>1</v>
      </c>
      <c r="W21" s="121">
        <v>0</v>
      </c>
      <c r="X21" s="121">
        <v>0</v>
      </c>
      <c r="Y21" s="121">
        <v>0</v>
      </c>
      <c r="Z21" s="121">
        <v>8</v>
      </c>
      <c r="AA21" s="121">
        <v>0</v>
      </c>
      <c r="AB21" s="121">
        <v>0</v>
      </c>
      <c r="AC21" s="121">
        <v>0</v>
      </c>
      <c r="AD21" s="122">
        <v>0</v>
      </c>
      <c r="AE21" s="122">
        <v>4</v>
      </c>
      <c r="AF21" s="122">
        <v>3</v>
      </c>
      <c r="AG21" s="122">
        <v>0</v>
      </c>
      <c r="AH21" s="122">
        <v>0</v>
      </c>
      <c r="AI21" s="122">
        <v>0</v>
      </c>
      <c r="AJ21" s="121">
        <v>0</v>
      </c>
      <c r="AK21" s="121">
        <v>0</v>
      </c>
      <c r="AL21" s="121">
        <v>0</v>
      </c>
      <c r="AM21" s="121">
        <v>0</v>
      </c>
      <c r="AN21" s="121"/>
      <c r="AO21" s="123">
        <f t="shared" si="1"/>
        <v>23</v>
      </c>
      <c r="AP21" s="124">
        <f t="shared" si="2"/>
        <v>6233</v>
      </c>
    </row>
    <row r="22" spans="1:42" x14ac:dyDescent="0.25">
      <c r="A22">
        <v>20</v>
      </c>
      <c r="B22" s="87">
        <v>44520</v>
      </c>
      <c r="C22" s="1">
        <v>6.2530000000000001</v>
      </c>
      <c r="D22" s="1">
        <v>300</v>
      </c>
      <c r="E22" s="1">
        <f t="shared" si="0"/>
        <v>1875.9</v>
      </c>
      <c r="G22" s="126">
        <v>19</v>
      </c>
      <c r="H22" s="128">
        <v>400</v>
      </c>
      <c r="I22" s="128" t="s">
        <v>16</v>
      </c>
      <c r="J22" s="128">
        <v>0</v>
      </c>
      <c r="K22" s="128">
        <v>0</v>
      </c>
      <c r="L22" s="128">
        <v>0</v>
      </c>
      <c r="M22" s="128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v>0</v>
      </c>
      <c r="S22" s="128">
        <v>0</v>
      </c>
      <c r="T22" s="128">
        <v>0</v>
      </c>
      <c r="U22" s="128">
        <v>0</v>
      </c>
      <c r="V22" s="128">
        <v>0</v>
      </c>
      <c r="W22" s="128">
        <v>0</v>
      </c>
      <c r="X22" s="128">
        <v>0</v>
      </c>
      <c r="Y22" s="128">
        <v>0</v>
      </c>
      <c r="Z22" s="128">
        <v>0</v>
      </c>
      <c r="AA22" s="128">
        <v>0</v>
      </c>
      <c r="AB22" s="128">
        <v>0</v>
      </c>
      <c r="AC22" s="128">
        <v>0</v>
      </c>
      <c r="AD22" s="129">
        <v>0</v>
      </c>
      <c r="AE22" s="129">
        <v>0</v>
      </c>
      <c r="AF22" s="129">
        <v>0</v>
      </c>
      <c r="AG22" s="129">
        <v>0</v>
      </c>
      <c r="AH22" s="129">
        <v>0</v>
      </c>
      <c r="AI22" s="129">
        <v>0</v>
      </c>
      <c r="AJ22" s="128">
        <v>0</v>
      </c>
      <c r="AK22" s="128">
        <v>0</v>
      </c>
      <c r="AL22" s="128">
        <v>0</v>
      </c>
      <c r="AM22" s="128">
        <v>0</v>
      </c>
      <c r="AN22" s="128"/>
      <c r="AO22" s="130">
        <f t="shared" si="1"/>
        <v>0</v>
      </c>
      <c r="AP22" s="131">
        <f t="shared" si="2"/>
        <v>0</v>
      </c>
    </row>
    <row r="23" spans="1:42" x14ac:dyDescent="0.25">
      <c r="A23">
        <v>21</v>
      </c>
      <c r="B23" s="87">
        <v>44521</v>
      </c>
      <c r="C23" s="1">
        <v>7.22</v>
      </c>
      <c r="D23" s="1">
        <v>300</v>
      </c>
      <c r="E23" s="1">
        <f t="shared" si="0"/>
        <v>2166</v>
      </c>
      <c r="G23" s="125">
        <v>20</v>
      </c>
      <c r="H23" s="126">
        <v>568</v>
      </c>
      <c r="I23" s="128" t="s">
        <v>16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1</v>
      </c>
      <c r="S23" s="128">
        <v>0</v>
      </c>
      <c r="T23" s="128">
        <v>0</v>
      </c>
      <c r="U23" s="128">
        <v>0</v>
      </c>
      <c r="V23" s="128">
        <v>0</v>
      </c>
      <c r="W23" s="128">
        <v>0</v>
      </c>
      <c r="X23" s="128">
        <v>0</v>
      </c>
      <c r="Y23" s="128">
        <v>0</v>
      </c>
      <c r="Z23" s="128">
        <v>0</v>
      </c>
      <c r="AA23" s="128">
        <v>0</v>
      </c>
      <c r="AB23" s="128">
        <v>0</v>
      </c>
      <c r="AC23" s="128">
        <v>0</v>
      </c>
      <c r="AD23" s="129">
        <v>0</v>
      </c>
      <c r="AE23" s="129">
        <v>1</v>
      </c>
      <c r="AF23" s="129">
        <v>0</v>
      </c>
      <c r="AG23" s="129">
        <v>1</v>
      </c>
      <c r="AH23" s="129">
        <v>0</v>
      </c>
      <c r="AI23" s="129">
        <v>0</v>
      </c>
      <c r="AJ23" s="128">
        <v>1</v>
      </c>
      <c r="AK23" s="128">
        <v>0</v>
      </c>
      <c r="AL23" s="128">
        <v>0</v>
      </c>
      <c r="AM23" s="128">
        <v>2</v>
      </c>
      <c r="AN23" s="128"/>
      <c r="AO23" s="130">
        <f t="shared" si="1"/>
        <v>6</v>
      </c>
      <c r="AP23" s="131">
        <f t="shared" si="2"/>
        <v>3408</v>
      </c>
    </row>
    <row r="24" spans="1:42" x14ac:dyDescent="0.25">
      <c r="A24">
        <v>22</v>
      </c>
      <c r="B24" s="87">
        <v>44522</v>
      </c>
      <c r="C24" s="1">
        <v>6.9</v>
      </c>
      <c r="D24" s="1">
        <v>300</v>
      </c>
      <c r="E24" s="1">
        <f t="shared" si="0"/>
        <v>2070</v>
      </c>
      <c r="G24" s="94">
        <v>21</v>
      </c>
      <c r="H24" s="37">
        <v>1050</v>
      </c>
      <c r="I24" s="37" t="s">
        <v>29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/>
      <c r="AO24" s="96">
        <f t="shared" si="1"/>
        <v>0</v>
      </c>
      <c r="AP24" s="105">
        <f t="shared" si="2"/>
        <v>0</v>
      </c>
    </row>
    <row r="25" spans="1:42" x14ac:dyDescent="0.25">
      <c r="A25">
        <v>23</v>
      </c>
      <c r="B25" s="87">
        <v>44523</v>
      </c>
      <c r="C25" s="1">
        <v>6.95</v>
      </c>
      <c r="D25" s="1">
        <v>300</v>
      </c>
      <c r="E25" s="1">
        <f t="shared" si="0"/>
        <v>2085</v>
      </c>
      <c r="G25" s="44">
        <v>22</v>
      </c>
      <c r="H25" s="37">
        <v>182</v>
      </c>
      <c r="I25" s="37" t="s">
        <v>31</v>
      </c>
      <c r="J25" s="37">
        <v>0</v>
      </c>
      <c r="K25" s="37">
        <v>0</v>
      </c>
      <c r="L25" s="37">
        <v>2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1</v>
      </c>
      <c r="S25" s="37">
        <v>2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1</v>
      </c>
      <c r="AA25" s="37">
        <v>0</v>
      </c>
      <c r="AB25" s="37">
        <v>0</v>
      </c>
      <c r="AC25" s="37">
        <v>0</v>
      </c>
      <c r="AD25" s="37">
        <v>1</v>
      </c>
      <c r="AE25" s="37">
        <v>1</v>
      </c>
      <c r="AF25" s="37">
        <v>0</v>
      </c>
      <c r="AG25" s="45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1</v>
      </c>
      <c r="AM25" s="37">
        <v>2</v>
      </c>
      <c r="AN25" s="37"/>
      <c r="AO25" s="96">
        <f t="shared" si="1"/>
        <v>11</v>
      </c>
      <c r="AP25" s="105">
        <f t="shared" si="2"/>
        <v>2002</v>
      </c>
    </row>
    <row r="26" spans="1:42" x14ac:dyDescent="0.25">
      <c r="A26">
        <v>24</v>
      </c>
      <c r="B26" s="87">
        <v>44524</v>
      </c>
      <c r="C26" s="1">
        <v>7.54</v>
      </c>
      <c r="D26" s="1">
        <v>300</v>
      </c>
      <c r="E26" s="1">
        <f t="shared" si="0"/>
        <v>2262</v>
      </c>
      <c r="G26" s="132">
        <v>23</v>
      </c>
      <c r="H26" s="133">
        <v>268</v>
      </c>
      <c r="I26" s="133" t="s">
        <v>30</v>
      </c>
      <c r="J26" s="133">
        <v>0</v>
      </c>
      <c r="K26" s="133">
        <v>2</v>
      </c>
      <c r="L26" s="133">
        <v>1</v>
      </c>
      <c r="M26" s="133">
        <v>0</v>
      </c>
      <c r="N26" s="133">
        <v>2</v>
      </c>
      <c r="O26" s="133">
        <v>1</v>
      </c>
      <c r="P26" s="133">
        <v>0</v>
      </c>
      <c r="Q26" s="133">
        <v>0</v>
      </c>
      <c r="R26" s="133">
        <v>0</v>
      </c>
      <c r="S26" s="133">
        <v>1</v>
      </c>
      <c r="T26" s="133">
        <v>2</v>
      </c>
      <c r="U26" s="133">
        <v>0</v>
      </c>
      <c r="V26" s="133">
        <v>3</v>
      </c>
      <c r="W26" s="133">
        <v>6</v>
      </c>
      <c r="X26" s="133">
        <v>5</v>
      </c>
      <c r="Y26" s="133">
        <v>3</v>
      </c>
      <c r="Z26" s="133">
        <v>0</v>
      </c>
      <c r="AA26" s="133">
        <v>0</v>
      </c>
      <c r="AB26" s="133">
        <v>2</v>
      </c>
      <c r="AC26" s="133">
        <v>2</v>
      </c>
      <c r="AD26" s="134">
        <v>1</v>
      </c>
      <c r="AE26" s="134">
        <v>1</v>
      </c>
      <c r="AF26" s="134">
        <v>3</v>
      </c>
      <c r="AG26" s="134">
        <v>0</v>
      </c>
      <c r="AH26" s="134">
        <v>1</v>
      </c>
      <c r="AI26" s="134">
        <v>2</v>
      </c>
      <c r="AJ26" s="133">
        <v>0</v>
      </c>
      <c r="AK26" s="133">
        <v>0</v>
      </c>
      <c r="AL26" s="133">
        <v>2</v>
      </c>
      <c r="AM26" s="133">
        <v>2</v>
      </c>
      <c r="AN26" s="133"/>
      <c r="AO26" s="135">
        <f t="shared" si="1"/>
        <v>42</v>
      </c>
      <c r="AP26" s="136">
        <f t="shared" si="2"/>
        <v>11256</v>
      </c>
    </row>
    <row r="27" spans="1:42" x14ac:dyDescent="0.25">
      <c r="A27">
        <v>25</v>
      </c>
      <c r="B27" s="87">
        <v>44525</v>
      </c>
      <c r="C27" s="1">
        <v>6.19</v>
      </c>
      <c r="D27" s="1">
        <v>300</v>
      </c>
      <c r="E27" s="1">
        <f t="shared" si="0"/>
        <v>1857.0000000000002</v>
      </c>
      <c r="G27" s="132">
        <v>24</v>
      </c>
      <c r="H27" s="133">
        <v>303</v>
      </c>
      <c r="I27" s="133" t="s">
        <v>30</v>
      </c>
      <c r="J27" s="133">
        <v>0</v>
      </c>
      <c r="K27" s="133">
        <v>0</v>
      </c>
      <c r="L27" s="133">
        <v>0</v>
      </c>
      <c r="M27" s="133">
        <v>0</v>
      </c>
      <c r="N27" s="133">
        <v>0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33">
        <v>0</v>
      </c>
      <c r="U27" s="133">
        <v>0</v>
      </c>
      <c r="V27" s="133">
        <v>0</v>
      </c>
      <c r="W27" s="133">
        <v>0</v>
      </c>
      <c r="X27" s="133">
        <v>0</v>
      </c>
      <c r="Y27" s="133">
        <v>0</v>
      </c>
      <c r="Z27" s="133">
        <v>0</v>
      </c>
      <c r="AA27" s="133">
        <v>0</v>
      </c>
      <c r="AB27" s="133">
        <v>0</v>
      </c>
      <c r="AC27" s="133">
        <v>0</v>
      </c>
      <c r="AD27" s="134">
        <v>0</v>
      </c>
      <c r="AE27" s="134">
        <v>0</v>
      </c>
      <c r="AF27" s="134">
        <v>0</v>
      </c>
      <c r="AG27" s="134">
        <v>0</v>
      </c>
      <c r="AH27" s="134">
        <v>0</v>
      </c>
      <c r="AI27" s="134">
        <v>0</v>
      </c>
      <c r="AJ27" s="133">
        <v>0</v>
      </c>
      <c r="AK27" s="133">
        <v>0</v>
      </c>
      <c r="AL27" s="133">
        <v>0</v>
      </c>
      <c r="AM27" s="133">
        <v>0</v>
      </c>
      <c r="AN27" s="133"/>
      <c r="AO27" s="135">
        <f t="shared" si="1"/>
        <v>0</v>
      </c>
      <c r="AP27" s="136">
        <f t="shared" si="2"/>
        <v>0</v>
      </c>
    </row>
    <row r="28" spans="1:42" x14ac:dyDescent="0.25">
      <c r="A28">
        <v>26</v>
      </c>
      <c r="B28" s="87">
        <v>44526</v>
      </c>
      <c r="C28" s="1">
        <v>5.85</v>
      </c>
      <c r="D28" s="1">
        <v>300</v>
      </c>
      <c r="E28" s="1">
        <f t="shared" si="0"/>
        <v>1755</v>
      </c>
      <c r="AL28" s="10" t="s">
        <v>3</v>
      </c>
      <c r="AM28" s="10"/>
      <c r="AN28" s="10"/>
      <c r="AO28" s="50">
        <f>SUM(AO4:AO26)</f>
        <v>362</v>
      </c>
      <c r="AP28" s="10">
        <f>SUM(AP4:AP26)</f>
        <v>93509</v>
      </c>
    </row>
    <row r="29" spans="1:42" x14ac:dyDescent="0.25">
      <c r="A29">
        <v>27</v>
      </c>
      <c r="B29" s="87">
        <v>44527</v>
      </c>
      <c r="C29" s="1">
        <v>4.8899999999999997</v>
      </c>
      <c r="D29" s="1">
        <v>300</v>
      </c>
      <c r="E29" s="1">
        <f t="shared" si="0"/>
        <v>1467</v>
      </c>
    </row>
    <row r="30" spans="1:42" x14ac:dyDescent="0.25">
      <c r="A30">
        <v>28</v>
      </c>
      <c r="B30" s="87">
        <v>44528</v>
      </c>
      <c r="C30" s="1">
        <v>5.04</v>
      </c>
      <c r="D30" s="1">
        <v>300</v>
      </c>
      <c r="E30" s="1">
        <f t="shared" si="0"/>
        <v>1512</v>
      </c>
    </row>
    <row r="31" spans="1:42" x14ac:dyDescent="0.25">
      <c r="A31">
        <v>29</v>
      </c>
      <c r="B31" s="87">
        <v>44529</v>
      </c>
      <c r="C31" s="1">
        <v>7.19</v>
      </c>
      <c r="D31" s="1">
        <v>300</v>
      </c>
      <c r="E31" s="1">
        <f t="shared" si="0"/>
        <v>2157</v>
      </c>
    </row>
    <row r="32" spans="1:42" x14ac:dyDescent="0.25">
      <c r="A32">
        <v>30</v>
      </c>
      <c r="B32" s="87">
        <v>44530</v>
      </c>
      <c r="C32" s="1">
        <v>6.06</v>
      </c>
      <c r="D32" s="1">
        <v>300</v>
      </c>
      <c r="E32" s="1">
        <f t="shared" si="0"/>
        <v>1817.9999999999998</v>
      </c>
    </row>
    <row r="33" spans="1:5" x14ac:dyDescent="0.25">
      <c r="A33">
        <v>31</v>
      </c>
      <c r="B33" s="87" t="s">
        <v>52</v>
      </c>
      <c r="C33" s="85"/>
      <c r="D33" s="85">
        <v>300</v>
      </c>
      <c r="E33" s="85">
        <f t="shared" si="0"/>
        <v>0</v>
      </c>
    </row>
    <row r="34" spans="1:5" x14ac:dyDescent="0.25">
      <c r="C34" s="2" t="s">
        <v>3</v>
      </c>
      <c r="D34" s="2">
        <f>SUM(C3:C34)</f>
        <v>195.05299999999991</v>
      </c>
      <c r="E34" s="2">
        <f>SUM(E3:E33)</f>
        <v>58515.9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 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2021-04-21T06:57:51Z</dcterms:created>
  <dcterms:modified xsi:type="dcterms:W3CDTF">2022-03-11T11:47:35Z</dcterms:modified>
</cp:coreProperties>
</file>