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data1\RedirectedFolders\dbarrios\My Documents\ENSO_paper\Sightings\"/>
    </mc:Choice>
  </mc:AlternateContent>
  <bookViews>
    <workbookView xWindow="0" yWindow="0" windowWidth="28800" windowHeight="12300" firstSheet="1" activeTab="5"/>
  </bookViews>
  <sheets>
    <sheet name="Effort_vs_MEI" sheetId="7" r:id="rId1"/>
    <sheet name="Yearly" sheetId="1" r:id="rId2"/>
    <sheet name="Yearly_HI" sheetId="15" r:id="rId3"/>
    <sheet name="Cyclehournumber" sheetId="13" r:id="rId4"/>
    <sheet name="Mei_effort_all_beaked" sheetId="2" r:id="rId5"/>
    <sheet name="Hawaii" sheetId="3" r:id="rId6"/>
    <sheet name="Kauai" sheetId="4" r:id="rId7"/>
    <sheet name="Oahu" sheetId="5" r:id="rId8"/>
    <sheet name="Maui Nui" sheetId="6" r:id="rId9"/>
    <sheet name="MEI_Values" sheetId="8" r:id="rId10"/>
    <sheet name="MEI_values_csv" sheetId="12" r:id="rId11"/>
    <sheet name="before 2020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4" l="1"/>
  <c r="B104" i="14"/>
  <c r="B105" i="14"/>
  <c r="E65" i="14"/>
  <c r="D65" i="14"/>
  <c r="H34" i="7"/>
  <c r="H33" i="7"/>
  <c r="H32" i="7"/>
  <c r="G35" i="7"/>
  <c r="F34" i="7"/>
  <c r="F33" i="7"/>
  <c r="F32" i="7"/>
  <c r="E35" i="7"/>
  <c r="E4" i="7"/>
  <c r="E3" i="7"/>
  <c r="E2" i="7"/>
  <c r="B7" i="7"/>
  <c r="B107" i="14" l="1"/>
  <c r="E104" i="14" s="1"/>
  <c r="E103" i="14" l="1"/>
  <c r="E105" i="14"/>
  <c r="B15" i="7"/>
  <c r="Q25" i="8" l="1"/>
  <c r="B30" i="8" s="1"/>
  <c r="P25" i="8"/>
  <c r="B29" i="8" s="1"/>
  <c r="O25" i="8"/>
  <c r="B28" i="8" s="1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</calcChain>
</file>

<file path=xl/sharedStrings.xml><?xml version="1.0" encoding="utf-8"?>
<sst xmlns="http://schemas.openxmlformats.org/spreadsheetml/2006/main" count="1723" uniqueCount="81">
  <si>
    <t>year</t>
  </si>
  <si>
    <t>Island</t>
  </si>
  <si>
    <t>Blainville</t>
  </si>
  <si>
    <t>Cuvier</t>
  </si>
  <si>
    <t>EffCount</t>
  </si>
  <si>
    <t>eff_hours</t>
  </si>
  <si>
    <t>Period</t>
  </si>
  <si>
    <t>Strength</t>
  </si>
  <si>
    <t>blv_sight_100hr</t>
  </si>
  <si>
    <t>cuv_sight_100hr</t>
  </si>
  <si>
    <t>Maui</t>
  </si>
  <si>
    <t>LN</t>
  </si>
  <si>
    <t>Moderate</t>
  </si>
  <si>
    <t>Hawaii</t>
  </si>
  <si>
    <t>EN</t>
  </si>
  <si>
    <t>Oahu</t>
  </si>
  <si>
    <t>Neutral</t>
  </si>
  <si>
    <t>Kauai</t>
  </si>
  <si>
    <t>Strong</t>
  </si>
  <si>
    <t>Lanai</t>
  </si>
  <si>
    <t>Weak</t>
  </si>
  <si>
    <t>month</t>
  </si>
  <si>
    <t>"Neutral"</t>
  </si>
  <si>
    <t>Total hours of effort</t>
  </si>
  <si>
    <t>Total</t>
  </si>
  <si>
    <t>Year</t>
  </si>
  <si>
    <t>#EN</t>
  </si>
  <si>
    <t>#LN</t>
  </si>
  <si>
    <t>#N</t>
  </si>
  <si>
    <t>sum</t>
  </si>
  <si>
    <t>Total # months</t>
  </si>
  <si>
    <t>Percent of time</t>
  </si>
  <si>
    <t>Total amount of effort (in hours) in each phase since 2000</t>
  </si>
  <si>
    <t>Total amount of time (in months) in each phase since 2000: overall, according to NOAA ONI values for eastern Pacific</t>
  </si>
  <si>
    <t>Fraction EN</t>
  </si>
  <si>
    <t>Fraction LN</t>
  </si>
  <si>
    <t>Fraction N</t>
  </si>
  <si>
    <t>From Pacific, west of Peru along the equator, so likely some lag in terms of Hawaiian Island effects.</t>
  </si>
  <si>
    <t>ONI Cutoffs</t>
  </si>
  <si>
    <t>YEAR</t>
  </si>
  <si>
    <t>DJ</t>
  </si>
  <si>
    <t>JF</t>
  </si>
  <si>
    <t>FM</t>
  </si>
  <si>
    <t>MA</t>
  </si>
  <si>
    <t>AM</t>
  </si>
  <si>
    <t>MJ</t>
  </si>
  <si>
    <t>JJ</t>
  </si>
  <si>
    <t>JA</t>
  </si>
  <si>
    <t>AS</t>
  </si>
  <si>
    <t>SO</t>
  </si>
  <si>
    <t>ON</t>
  </si>
  <si>
    <t>ND</t>
  </si>
  <si>
    <t>MEI</t>
  </si>
  <si>
    <t>-0.5 to 0.5</t>
  </si>
  <si>
    <t>[0.5-0.8]</t>
  </si>
  <si>
    <t>[0.9-1.8]</t>
  </si>
  <si>
    <t>[1.8+}</t>
  </si>
  <si>
    <t>Decimal</t>
  </si>
  <si>
    <t>Avg_MEI</t>
  </si>
  <si>
    <t>CP or EP EN event?</t>
  </si>
  <si>
    <t>CP</t>
  </si>
  <si>
    <t>EP</t>
  </si>
  <si>
    <t>CPEP</t>
  </si>
  <si>
    <t>blv</t>
  </si>
  <si>
    <t>cuv</t>
  </si>
  <si>
    <t>en</t>
  </si>
  <si>
    <t>ln</t>
  </si>
  <si>
    <t>neu</t>
  </si>
  <si>
    <t>tag amount</t>
  </si>
  <si>
    <t>Hours effort</t>
  </si>
  <si>
    <t>Average ENSO period</t>
  </si>
  <si>
    <t>Average MEI Value</t>
  </si>
  <si>
    <t># Blainville's sightings</t>
  </si>
  <si>
    <t># Cuvier's sightings</t>
  </si>
  <si>
    <t>Blainville's sightings/ 100 h effort</t>
  </si>
  <si>
    <t>Cuvier's sightings/ 100 h effort</t>
  </si>
  <si>
    <t>island</t>
  </si>
  <si>
    <t>pdo_val</t>
  </si>
  <si>
    <t>pdo_period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</si>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</sst>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2.1"/>
      <color rgb="FF41474D"/>
      <name val="Arial"/>
      <family val="2"/>
    </font>
    <font>
      <b/>
      <sz val="12.1"/>
      <color rgb="FF0000FF"/>
      <name val="Arial"/>
      <family val="2"/>
    </font>
    <font>
      <sz val="12.1"/>
      <color rgb="FF41474D"/>
      <name val="Arial"/>
      <family val="2"/>
    </font>
    <font>
      <b/>
      <sz val="12.1"/>
      <color rgb="FFFF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5" sqref="H35"/>
    </sheetView>
  </sheetViews>
  <sheetFormatPr defaultColWidth="8.85546875" defaultRowHeight="15" x14ac:dyDescent="0.25"/>
  <cols>
    <col min="3" max="3" width="10.42578125" bestFit="1" customWidth="1"/>
    <col min="4" max="4" width="17.28515625" customWidth="1"/>
    <col min="5" max="5" width="9.42578125" bestFit="1" customWidth="1"/>
  </cols>
  <sheetData>
    <row r="1" spans="1:5" x14ac:dyDescent="0.25">
      <c r="A1" t="s">
        <v>32</v>
      </c>
    </row>
    <row r="2" spans="1:5" x14ac:dyDescent="0.25">
      <c r="A2" t="s">
        <v>14</v>
      </c>
      <c r="B2">
        <v>1155.7500000000005</v>
      </c>
      <c r="D2">
        <v>0.13</v>
      </c>
      <c r="E2">
        <f>B2/B7</f>
        <v>0.12891681616642345</v>
      </c>
    </row>
    <row r="3" spans="1:5" x14ac:dyDescent="0.25">
      <c r="A3" t="s">
        <v>22</v>
      </c>
      <c r="B3" s="2">
        <v>2755.4833333333331</v>
      </c>
      <c r="C3" s="1"/>
      <c r="D3" s="4">
        <v>0.31</v>
      </c>
      <c r="E3" s="1">
        <f>B3/B7</f>
        <v>0.3073572470975357</v>
      </c>
    </row>
    <row r="4" spans="1:5" x14ac:dyDescent="0.25">
      <c r="A4" t="s">
        <v>11</v>
      </c>
      <c r="B4" s="2">
        <v>5053.8500000000013</v>
      </c>
      <c r="C4" s="1"/>
      <c r="D4" s="4">
        <v>0.56000000000000005</v>
      </c>
      <c r="E4" s="1">
        <f>B4/B7</f>
        <v>0.56372593673604077</v>
      </c>
    </row>
    <row r="5" spans="1:5" x14ac:dyDescent="0.25">
      <c r="C5" s="1"/>
      <c r="D5" s="4"/>
      <c r="E5" s="1"/>
    </row>
    <row r="7" spans="1:5" x14ac:dyDescent="0.25">
      <c r="A7" t="s">
        <v>24</v>
      </c>
      <c r="B7" s="2">
        <f>SUM(B2:B4)</f>
        <v>8965.0833333333358</v>
      </c>
    </row>
    <row r="9" spans="1:5" x14ac:dyDescent="0.25">
      <c r="A9" t="s">
        <v>33</v>
      </c>
    </row>
    <row r="10" spans="1:5" x14ac:dyDescent="0.25">
      <c r="B10" t="s">
        <v>30</v>
      </c>
      <c r="D10" t="s">
        <v>31</v>
      </c>
    </row>
    <row r="11" spans="1:5" x14ac:dyDescent="0.25">
      <c r="A11" t="s">
        <v>14</v>
      </c>
      <c r="B11">
        <v>45</v>
      </c>
      <c r="D11" s="4">
        <v>0.16</v>
      </c>
    </row>
    <row r="12" spans="1:5" x14ac:dyDescent="0.25">
      <c r="A12" t="s">
        <v>16</v>
      </c>
      <c r="B12">
        <v>106</v>
      </c>
      <c r="D12" s="4">
        <v>0.39</v>
      </c>
    </row>
    <row r="13" spans="1:5" x14ac:dyDescent="0.25">
      <c r="A13" t="s">
        <v>11</v>
      </c>
      <c r="B13">
        <v>125</v>
      </c>
      <c r="D13" s="4">
        <v>0.45</v>
      </c>
    </row>
    <row r="15" spans="1:5" x14ac:dyDescent="0.25">
      <c r="A15" t="s">
        <v>24</v>
      </c>
      <c r="B15">
        <f>SUM(B11:B13)</f>
        <v>276</v>
      </c>
    </row>
    <row r="19" spans="1:8" x14ac:dyDescent="0.25">
      <c r="A19" t="s">
        <v>38</v>
      </c>
    </row>
    <row r="20" spans="1:8" x14ac:dyDescent="0.25">
      <c r="B20" t="s">
        <v>16</v>
      </c>
      <c r="C20" s="5" t="s">
        <v>53</v>
      </c>
    </row>
    <row r="21" spans="1:8" x14ac:dyDescent="0.25">
      <c r="B21" t="s">
        <v>20</v>
      </c>
      <c r="C21" t="s">
        <v>54</v>
      </c>
    </row>
    <row r="22" spans="1:8" x14ac:dyDescent="0.25">
      <c r="B22" t="s">
        <v>12</v>
      </c>
      <c r="C22" t="s">
        <v>55</v>
      </c>
    </row>
    <row r="23" spans="1:8" x14ac:dyDescent="0.25">
      <c r="B23" t="s">
        <v>18</v>
      </c>
      <c r="C23" t="s">
        <v>56</v>
      </c>
    </row>
    <row r="30" spans="1:8" x14ac:dyDescent="0.25">
      <c r="D30" t="s">
        <v>68</v>
      </c>
    </row>
    <row r="31" spans="1:8" x14ac:dyDescent="0.25">
      <c r="E31" t="s">
        <v>63</v>
      </c>
      <c r="G31" t="s">
        <v>64</v>
      </c>
    </row>
    <row r="32" spans="1:8" x14ac:dyDescent="0.25">
      <c r="D32" t="s">
        <v>65</v>
      </c>
      <c r="F32">
        <f>22/E35</f>
        <v>5.2505966587112173E-2</v>
      </c>
      <c r="H32">
        <f>61/G35</f>
        <v>0.24796747967479674</v>
      </c>
    </row>
    <row r="33" spans="4:8" x14ac:dyDescent="0.25">
      <c r="D33" t="s">
        <v>67</v>
      </c>
      <c r="F33">
        <f>189/E35</f>
        <v>0.45107398568019091</v>
      </c>
      <c r="H33">
        <f>26/G35</f>
        <v>0.10569105691056911</v>
      </c>
    </row>
    <row r="34" spans="4:8" x14ac:dyDescent="0.25">
      <c r="D34" t="s">
        <v>66</v>
      </c>
      <c r="F34">
        <f>199/E35</f>
        <v>0.47494033412887826</v>
      </c>
      <c r="H34">
        <f>159/G35</f>
        <v>0.64634146341463417</v>
      </c>
    </row>
    <row r="35" spans="4:8" x14ac:dyDescent="0.25">
      <c r="E35">
        <f>SUM(22+198+199)</f>
        <v>419</v>
      </c>
      <c r="G35">
        <f>61+26+159</f>
        <v>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L21" sqref="L21:L24"/>
    </sheetView>
  </sheetViews>
  <sheetFormatPr defaultColWidth="8.85546875" defaultRowHeight="15" x14ac:dyDescent="0.25"/>
  <cols>
    <col min="1" max="1" width="13.140625" customWidth="1"/>
  </cols>
  <sheetData>
    <row r="1" spans="1:20" ht="38.25" x14ac:dyDescent="0.2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O1" s="3" t="s">
        <v>26</v>
      </c>
      <c r="P1" s="3" t="s">
        <v>27</v>
      </c>
      <c r="Q1" s="3" t="s">
        <v>28</v>
      </c>
      <c r="R1" t="s">
        <v>29</v>
      </c>
      <c r="T1" s="14" t="s">
        <v>59</v>
      </c>
    </row>
    <row r="2" spans="1:20" ht="15.75" x14ac:dyDescent="0.25">
      <c r="A2" s="9">
        <v>2000</v>
      </c>
      <c r="B2" s="10">
        <v>-1.2</v>
      </c>
      <c r="C2" s="10">
        <v>-1.2</v>
      </c>
      <c r="D2" s="10">
        <v>-1.4</v>
      </c>
      <c r="E2" s="10">
        <v>-1</v>
      </c>
      <c r="F2" s="10">
        <v>-1.2</v>
      </c>
      <c r="G2" s="10">
        <v>-1.1000000000000001</v>
      </c>
      <c r="H2" s="10">
        <v>-0.6</v>
      </c>
      <c r="I2" s="11">
        <v>-0.2</v>
      </c>
      <c r="J2" s="11">
        <v>-0.3</v>
      </c>
      <c r="K2" s="10">
        <v>-0.5</v>
      </c>
      <c r="L2" s="10">
        <v>-0.8</v>
      </c>
      <c r="M2" s="10">
        <v>-0.7</v>
      </c>
      <c r="P2" s="6">
        <v>10</v>
      </c>
      <c r="Q2">
        <v>2</v>
      </c>
      <c r="R2">
        <f>SUM(O2:Q2)</f>
        <v>12</v>
      </c>
    </row>
    <row r="3" spans="1:20" ht="15.75" x14ac:dyDescent="0.25">
      <c r="A3" s="9">
        <v>2001</v>
      </c>
      <c r="B3" s="10">
        <v>-0.8</v>
      </c>
      <c r="C3" s="10">
        <v>-0.8</v>
      </c>
      <c r="D3" s="10">
        <v>-0.7</v>
      </c>
      <c r="E3" s="10">
        <v>-0.7</v>
      </c>
      <c r="F3" s="10">
        <v>-0.8</v>
      </c>
      <c r="G3" s="10">
        <v>-0.6</v>
      </c>
      <c r="H3" s="11">
        <v>0</v>
      </c>
      <c r="I3" s="11">
        <v>0.2</v>
      </c>
      <c r="J3" s="11">
        <v>-0.1</v>
      </c>
      <c r="K3" s="11">
        <v>-0.3</v>
      </c>
      <c r="L3" s="11">
        <v>-0.4</v>
      </c>
      <c r="M3" s="11">
        <v>-0.1</v>
      </c>
      <c r="P3" s="7">
        <v>6</v>
      </c>
      <c r="Q3" s="7">
        <v>6</v>
      </c>
      <c r="R3">
        <f t="shared" ref="R3:R24" si="0">SUM(O3:Q3)</f>
        <v>12</v>
      </c>
    </row>
    <row r="4" spans="1:20" ht="15.75" x14ac:dyDescent="0.25">
      <c r="A4" s="9">
        <v>2002</v>
      </c>
      <c r="B4" s="11">
        <v>-0.1</v>
      </c>
      <c r="C4" s="11">
        <v>-0.4</v>
      </c>
      <c r="D4" s="11">
        <v>-0.3</v>
      </c>
      <c r="E4" s="11">
        <v>-0.4</v>
      </c>
      <c r="F4" s="11">
        <v>-0.1</v>
      </c>
      <c r="G4" s="11">
        <v>0.4</v>
      </c>
      <c r="H4" s="11">
        <v>0.4</v>
      </c>
      <c r="I4" s="12">
        <v>0.8</v>
      </c>
      <c r="J4" s="12">
        <v>0.7</v>
      </c>
      <c r="K4" s="12">
        <v>0.7</v>
      </c>
      <c r="L4" s="12">
        <v>0.7</v>
      </c>
      <c r="M4" s="12">
        <v>0.8</v>
      </c>
      <c r="O4" s="3">
        <v>5</v>
      </c>
      <c r="Q4">
        <v>7</v>
      </c>
      <c r="R4">
        <f t="shared" si="0"/>
        <v>12</v>
      </c>
      <c r="T4" t="s">
        <v>61</v>
      </c>
    </row>
    <row r="5" spans="1:20" ht="15.75" x14ac:dyDescent="0.25">
      <c r="A5" s="9">
        <v>2003</v>
      </c>
      <c r="B5" s="12">
        <v>0.7</v>
      </c>
      <c r="C5" s="12">
        <v>0.6</v>
      </c>
      <c r="D5" s="12">
        <v>0.6</v>
      </c>
      <c r="E5" s="11">
        <v>0</v>
      </c>
      <c r="F5" s="10">
        <v>-0.5</v>
      </c>
      <c r="G5" s="11">
        <v>-0.2</v>
      </c>
      <c r="H5" s="11">
        <v>-0.1</v>
      </c>
      <c r="I5" s="11">
        <v>0</v>
      </c>
      <c r="J5" s="11">
        <v>0.1</v>
      </c>
      <c r="K5" s="11">
        <v>0.3</v>
      </c>
      <c r="L5" s="11">
        <v>0.4</v>
      </c>
      <c r="M5" s="11">
        <v>0.2</v>
      </c>
      <c r="O5" s="8">
        <v>3</v>
      </c>
      <c r="P5" s="8">
        <v>1</v>
      </c>
      <c r="Q5" s="7">
        <v>8</v>
      </c>
      <c r="R5">
        <f t="shared" si="0"/>
        <v>12</v>
      </c>
      <c r="T5" t="s">
        <v>60</v>
      </c>
    </row>
    <row r="6" spans="1:20" ht="15.75" x14ac:dyDescent="0.25">
      <c r="A6" s="9">
        <v>2004</v>
      </c>
      <c r="B6" s="11">
        <v>0.1</v>
      </c>
      <c r="C6" s="11">
        <v>-0.1</v>
      </c>
      <c r="D6" s="10">
        <v>-0.5</v>
      </c>
      <c r="E6" s="11">
        <v>-0.3</v>
      </c>
      <c r="F6" s="11">
        <v>-0.4</v>
      </c>
      <c r="G6" s="11">
        <v>0</v>
      </c>
      <c r="H6" s="11">
        <v>0.4</v>
      </c>
      <c r="I6" s="12">
        <v>0.7</v>
      </c>
      <c r="J6" s="12">
        <v>0.5</v>
      </c>
      <c r="K6" s="11">
        <v>0.3</v>
      </c>
      <c r="L6" s="11">
        <v>0.4</v>
      </c>
      <c r="M6" s="12">
        <v>0.5</v>
      </c>
      <c r="O6" s="3">
        <v>3</v>
      </c>
      <c r="P6">
        <v>1</v>
      </c>
      <c r="Q6" s="6">
        <v>8</v>
      </c>
      <c r="R6">
        <f t="shared" si="0"/>
        <v>12</v>
      </c>
      <c r="T6" t="s">
        <v>60</v>
      </c>
    </row>
    <row r="7" spans="1:20" ht="15.75" x14ac:dyDescent="0.25">
      <c r="A7" s="9">
        <v>2005</v>
      </c>
      <c r="B7" s="11">
        <v>0.1</v>
      </c>
      <c r="C7" s="12">
        <v>0.6</v>
      </c>
      <c r="D7" s="12">
        <v>0.8</v>
      </c>
      <c r="E7" s="11">
        <v>0.1</v>
      </c>
      <c r="F7" s="11">
        <v>0.1</v>
      </c>
      <c r="G7" s="11">
        <v>0.1</v>
      </c>
      <c r="H7" s="11">
        <v>-0.1</v>
      </c>
      <c r="I7" s="11">
        <v>0</v>
      </c>
      <c r="J7" s="11">
        <v>-0.1</v>
      </c>
      <c r="K7" s="10">
        <v>-0.8</v>
      </c>
      <c r="L7" s="10">
        <v>-0.8</v>
      </c>
      <c r="M7" s="10">
        <v>-0.7</v>
      </c>
      <c r="O7">
        <v>2</v>
      </c>
      <c r="P7">
        <v>3</v>
      </c>
      <c r="Q7">
        <v>7</v>
      </c>
      <c r="R7">
        <f t="shared" si="0"/>
        <v>12</v>
      </c>
      <c r="T7" t="s">
        <v>60</v>
      </c>
    </row>
    <row r="8" spans="1:20" ht="15.75" x14ac:dyDescent="0.25">
      <c r="A8" s="9">
        <v>2006</v>
      </c>
      <c r="B8" s="10">
        <v>-0.7</v>
      </c>
      <c r="C8" s="10">
        <v>-0.5</v>
      </c>
      <c r="D8" s="10">
        <v>-0.6</v>
      </c>
      <c r="E8" s="10">
        <v>-0.8</v>
      </c>
      <c r="F8" s="11">
        <v>-0.3</v>
      </c>
      <c r="G8" s="11">
        <v>-0.1</v>
      </c>
      <c r="H8" s="11">
        <v>0.2</v>
      </c>
      <c r="I8" s="12">
        <v>0.6</v>
      </c>
      <c r="J8" s="12">
        <v>0.6</v>
      </c>
      <c r="K8" s="12">
        <v>0.6</v>
      </c>
      <c r="L8" s="12">
        <v>0.8</v>
      </c>
      <c r="M8" s="12">
        <v>0.6</v>
      </c>
      <c r="O8" s="3">
        <v>5</v>
      </c>
      <c r="P8" s="6">
        <v>4</v>
      </c>
      <c r="Q8" s="6">
        <v>3</v>
      </c>
      <c r="R8">
        <f t="shared" si="0"/>
        <v>12</v>
      </c>
      <c r="T8" t="s">
        <v>61</v>
      </c>
    </row>
    <row r="9" spans="1:20" ht="15.75" x14ac:dyDescent="0.25">
      <c r="A9" s="9">
        <v>2007</v>
      </c>
      <c r="B9" s="12">
        <v>0.6</v>
      </c>
      <c r="C9" s="12">
        <v>0.5</v>
      </c>
      <c r="D9" s="11">
        <v>-0.1</v>
      </c>
      <c r="E9" s="10">
        <v>-0.5</v>
      </c>
      <c r="F9" s="10">
        <v>-0.6</v>
      </c>
      <c r="G9" s="10">
        <v>-1</v>
      </c>
      <c r="H9" s="10">
        <v>-0.6</v>
      </c>
      <c r="I9" s="10">
        <v>-0.9</v>
      </c>
      <c r="J9" s="10">
        <v>-1.1000000000000001</v>
      </c>
      <c r="K9" s="10">
        <v>-1.2</v>
      </c>
      <c r="L9" s="10">
        <v>-1.2</v>
      </c>
      <c r="M9" s="10">
        <v>-1.3</v>
      </c>
      <c r="O9" s="6">
        <v>2</v>
      </c>
      <c r="P9" s="6">
        <v>9</v>
      </c>
      <c r="Q9" s="6">
        <v>1</v>
      </c>
      <c r="R9">
        <f t="shared" si="0"/>
        <v>12</v>
      </c>
      <c r="T9" t="s">
        <v>60</v>
      </c>
    </row>
    <row r="10" spans="1:20" ht="15.75" x14ac:dyDescent="0.25">
      <c r="A10" s="9">
        <v>2008</v>
      </c>
      <c r="B10" s="10">
        <v>-1.1000000000000001</v>
      </c>
      <c r="C10" s="10">
        <v>-1.2</v>
      </c>
      <c r="D10" s="10">
        <v>-1.6</v>
      </c>
      <c r="E10" s="10">
        <v>-1.3</v>
      </c>
      <c r="F10" s="10">
        <v>-1</v>
      </c>
      <c r="G10" s="10">
        <v>-0.8</v>
      </c>
      <c r="H10" s="10">
        <v>-0.9</v>
      </c>
      <c r="I10" s="10">
        <v>-1</v>
      </c>
      <c r="J10" s="10">
        <v>-1</v>
      </c>
      <c r="K10" s="10">
        <v>-1.1000000000000001</v>
      </c>
      <c r="L10" s="10">
        <v>-1.1000000000000001</v>
      </c>
      <c r="M10" s="10">
        <v>-1.1000000000000001</v>
      </c>
      <c r="P10">
        <v>12</v>
      </c>
      <c r="Q10" s="6"/>
      <c r="R10">
        <f t="shared" si="0"/>
        <v>12</v>
      </c>
    </row>
    <row r="11" spans="1:20" ht="15.75" x14ac:dyDescent="0.25">
      <c r="A11" s="9">
        <v>2009</v>
      </c>
      <c r="B11" s="10">
        <v>-1</v>
      </c>
      <c r="C11" s="10">
        <v>-0.9</v>
      </c>
      <c r="D11" s="10">
        <v>-0.9</v>
      </c>
      <c r="E11" s="10">
        <v>-0.7</v>
      </c>
      <c r="F11" s="10">
        <v>-0.6</v>
      </c>
      <c r="G11" s="11">
        <v>0.3</v>
      </c>
      <c r="H11" s="12">
        <v>0.6</v>
      </c>
      <c r="I11" s="12">
        <v>0.5</v>
      </c>
      <c r="J11" s="11">
        <v>0.4</v>
      </c>
      <c r="K11" s="12">
        <v>0.6</v>
      </c>
      <c r="L11" s="12">
        <v>1.2</v>
      </c>
      <c r="M11" s="12">
        <v>1.1000000000000001</v>
      </c>
      <c r="O11" s="6">
        <v>5</v>
      </c>
      <c r="P11" s="6">
        <v>5</v>
      </c>
      <c r="Q11" s="6">
        <v>2</v>
      </c>
      <c r="R11">
        <f t="shared" si="0"/>
        <v>12</v>
      </c>
      <c r="T11" t="s">
        <v>60</v>
      </c>
    </row>
    <row r="12" spans="1:20" ht="15.75" x14ac:dyDescent="0.25">
      <c r="A12" s="9">
        <v>2010</v>
      </c>
      <c r="B12" s="12">
        <v>1</v>
      </c>
      <c r="C12" s="12">
        <v>1.3</v>
      </c>
      <c r="D12" s="12">
        <v>1.3</v>
      </c>
      <c r="E12" s="11">
        <v>0.4</v>
      </c>
      <c r="F12" s="10">
        <v>-0.5</v>
      </c>
      <c r="G12" s="10">
        <v>-1.7</v>
      </c>
      <c r="H12" s="10">
        <v>-2.5</v>
      </c>
      <c r="I12" s="10">
        <v>-2.5</v>
      </c>
      <c r="J12" s="10">
        <v>-2.4</v>
      </c>
      <c r="K12" s="10">
        <v>-2.2000000000000002</v>
      </c>
      <c r="L12" s="10">
        <v>-2.1</v>
      </c>
      <c r="M12" s="10">
        <v>-1.9</v>
      </c>
      <c r="O12" s="6">
        <v>3</v>
      </c>
      <c r="P12" s="6">
        <v>8</v>
      </c>
      <c r="Q12" s="6">
        <v>1</v>
      </c>
      <c r="R12">
        <f t="shared" si="0"/>
        <v>12</v>
      </c>
      <c r="T12" t="s">
        <v>60</v>
      </c>
    </row>
    <row r="13" spans="1:20" ht="15.75" x14ac:dyDescent="0.25">
      <c r="A13" s="9">
        <v>2011</v>
      </c>
      <c r="B13" s="10">
        <v>-1.9</v>
      </c>
      <c r="C13" s="10">
        <v>-1.6</v>
      </c>
      <c r="D13" s="10">
        <v>-1.8</v>
      </c>
      <c r="E13" s="10">
        <v>-1.9</v>
      </c>
      <c r="F13" s="10">
        <v>-1.3</v>
      </c>
      <c r="G13" s="10">
        <v>-1.1000000000000001</v>
      </c>
      <c r="H13" s="10">
        <v>-0.9</v>
      </c>
      <c r="I13" s="10">
        <v>-0.9</v>
      </c>
      <c r="J13" s="10">
        <v>-1.2</v>
      </c>
      <c r="K13" s="10">
        <v>-1.4</v>
      </c>
      <c r="L13" s="10">
        <v>-1.3</v>
      </c>
      <c r="M13" s="10">
        <v>-1.2</v>
      </c>
      <c r="P13" s="6">
        <v>12</v>
      </c>
      <c r="Q13" s="6"/>
      <c r="R13">
        <f t="shared" si="0"/>
        <v>12</v>
      </c>
    </row>
    <row r="14" spans="1:20" ht="15.75" x14ac:dyDescent="0.25">
      <c r="A14" s="9">
        <v>2012</v>
      </c>
      <c r="B14" s="10">
        <v>-1.1000000000000001</v>
      </c>
      <c r="C14" s="10">
        <v>-0.7</v>
      </c>
      <c r="D14" s="10">
        <v>-0.6</v>
      </c>
      <c r="E14" s="10">
        <v>-0.5</v>
      </c>
      <c r="F14" s="11">
        <v>-0.4</v>
      </c>
      <c r="G14" s="11">
        <v>-0.1</v>
      </c>
      <c r="H14" s="11">
        <v>0.4</v>
      </c>
      <c r="I14" s="11">
        <v>0</v>
      </c>
      <c r="J14" s="11">
        <v>-0.3</v>
      </c>
      <c r="K14" s="11">
        <v>-0.2</v>
      </c>
      <c r="L14" s="11">
        <v>-0.2</v>
      </c>
      <c r="M14" s="11">
        <v>0</v>
      </c>
      <c r="O14" s="6"/>
      <c r="P14" s="6">
        <v>4</v>
      </c>
      <c r="Q14" s="6">
        <v>8</v>
      </c>
      <c r="R14">
        <f t="shared" si="0"/>
        <v>12</v>
      </c>
    </row>
    <row r="15" spans="1:20" ht="15.75" x14ac:dyDescent="0.25">
      <c r="A15" s="9">
        <v>2013</v>
      </c>
      <c r="B15" s="11">
        <v>0</v>
      </c>
      <c r="C15" s="11">
        <v>0</v>
      </c>
      <c r="D15" s="11">
        <v>-0.2</v>
      </c>
      <c r="E15" s="11">
        <v>-0.4</v>
      </c>
      <c r="F15" s="10">
        <v>-0.9</v>
      </c>
      <c r="G15" s="10">
        <v>-1.1000000000000001</v>
      </c>
      <c r="H15" s="10">
        <v>-0.8</v>
      </c>
      <c r="I15" s="10">
        <v>-0.5</v>
      </c>
      <c r="J15" s="11">
        <v>-0.4</v>
      </c>
      <c r="K15" s="11">
        <v>-0.2</v>
      </c>
      <c r="L15" s="11">
        <v>-0.2</v>
      </c>
      <c r="M15" s="11">
        <v>-0.3</v>
      </c>
      <c r="P15" s="6">
        <v>4</v>
      </c>
      <c r="Q15" s="6">
        <v>8</v>
      </c>
      <c r="R15">
        <f t="shared" si="0"/>
        <v>12</v>
      </c>
    </row>
    <row r="16" spans="1:20" ht="15.75" x14ac:dyDescent="0.25">
      <c r="A16" s="9">
        <v>2014</v>
      </c>
      <c r="B16" s="10">
        <v>-0.5</v>
      </c>
      <c r="C16" s="11">
        <v>-0.4</v>
      </c>
      <c r="D16" s="11">
        <v>-0.2</v>
      </c>
      <c r="E16" s="11">
        <v>-0.2</v>
      </c>
      <c r="F16" s="11">
        <v>-0.3</v>
      </c>
      <c r="G16" s="11">
        <v>0</v>
      </c>
      <c r="H16" s="11">
        <v>0.4</v>
      </c>
      <c r="I16" s="11">
        <v>0.2</v>
      </c>
      <c r="J16" s="11">
        <v>-0.1</v>
      </c>
      <c r="K16" s="11">
        <v>0</v>
      </c>
      <c r="L16" s="11">
        <v>0.3</v>
      </c>
      <c r="M16" s="11">
        <v>0.3</v>
      </c>
      <c r="O16" s="6"/>
      <c r="P16" s="6">
        <v>1</v>
      </c>
      <c r="Q16" s="6">
        <v>11</v>
      </c>
      <c r="R16">
        <f t="shared" si="0"/>
        <v>12</v>
      </c>
      <c r="T16" t="s">
        <v>60</v>
      </c>
    </row>
    <row r="17" spans="1:20" ht="15.75" x14ac:dyDescent="0.25">
      <c r="A17" s="9">
        <v>2015</v>
      </c>
      <c r="B17" s="11">
        <v>0.2</v>
      </c>
      <c r="C17" s="11">
        <v>0</v>
      </c>
      <c r="D17" s="11">
        <v>0.1</v>
      </c>
      <c r="E17" s="12">
        <v>0.5</v>
      </c>
      <c r="F17" s="12">
        <v>1.2</v>
      </c>
      <c r="G17" s="12">
        <v>1.7</v>
      </c>
      <c r="H17" s="12">
        <v>1.7</v>
      </c>
      <c r="I17" s="12">
        <v>1.9</v>
      </c>
      <c r="J17" s="12">
        <v>2.1</v>
      </c>
      <c r="K17" s="12">
        <v>2.1</v>
      </c>
      <c r="L17" s="12">
        <v>1.9</v>
      </c>
      <c r="M17" s="12">
        <v>1.9</v>
      </c>
      <c r="O17" s="3">
        <v>9</v>
      </c>
      <c r="Q17" s="6">
        <v>3</v>
      </c>
      <c r="R17">
        <f t="shared" si="0"/>
        <v>12</v>
      </c>
      <c r="T17" t="s">
        <v>61</v>
      </c>
    </row>
    <row r="18" spans="1:20" ht="15.75" x14ac:dyDescent="0.25">
      <c r="A18" s="9">
        <v>2016</v>
      </c>
      <c r="B18" s="12">
        <v>1.9</v>
      </c>
      <c r="C18" s="12">
        <v>1.8</v>
      </c>
      <c r="D18" s="12">
        <v>1.3</v>
      </c>
      <c r="E18" s="12">
        <v>1.2</v>
      </c>
      <c r="F18" s="12">
        <v>1.1000000000000001</v>
      </c>
      <c r="G18" s="11">
        <v>0.2</v>
      </c>
      <c r="H18" s="10">
        <v>-0.5</v>
      </c>
      <c r="I18" s="11">
        <v>-0.2</v>
      </c>
      <c r="J18" s="11">
        <v>-0.3</v>
      </c>
      <c r="K18" s="10">
        <v>-0.5</v>
      </c>
      <c r="L18" s="11">
        <v>-0.3</v>
      </c>
      <c r="M18" s="11">
        <v>-0.2</v>
      </c>
      <c r="O18" s="6">
        <v>5</v>
      </c>
      <c r="P18" s="6">
        <v>2</v>
      </c>
      <c r="Q18" s="6">
        <v>5</v>
      </c>
      <c r="R18">
        <f>SUM(O18:P18)</f>
        <v>7</v>
      </c>
      <c r="T18" t="s">
        <v>61</v>
      </c>
    </row>
    <row r="19" spans="1:20" ht="15.75" x14ac:dyDescent="0.25">
      <c r="A19" s="9">
        <v>2017</v>
      </c>
      <c r="B19" s="11">
        <v>-0.2</v>
      </c>
      <c r="C19" s="11">
        <v>-0.2</v>
      </c>
      <c r="D19" s="10">
        <v>-0.5</v>
      </c>
      <c r="E19" s="11">
        <v>-0.4</v>
      </c>
      <c r="F19" s="11">
        <v>-0.1</v>
      </c>
      <c r="G19" s="10">
        <v>-0.6</v>
      </c>
      <c r="H19" s="10">
        <v>-0.9</v>
      </c>
      <c r="I19" s="10">
        <v>-0.9</v>
      </c>
      <c r="J19" s="10">
        <v>-0.8</v>
      </c>
      <c r="K19" s="10">
        <v>-0.6</v>
      </c>
      <c r="L19" s="10">
        <v>-0.5</v>
      </c>
      <c r="M19" s="10">
        <v>-0.7</v>
      </c>
      <c r="O19" s="6"/>
      <c r="P19" s="6">
        <v>8</v>
      </c>
      <c r="Q19" s="6">
        <v>4</v>
      </c>
      <c r="R19">
        <f t="shared" si="0"/>
        <v>12</v>
      </c>
    </row>
    <row r="20" spans="1:20" ht="15.75" x14ac:dyDescent="0.25">
      <c r="A20" s="9">
        <v>2018</v>
      </c>
      <c r="B20" s="10">
        <v>-0.8</v>
      </c>
      <c r="C20" s="10">
        <v>-0.7</v>
      </c>
      <c r="D20" s="10">
        <v>-0.9</v>
      </c>
      <c r="E20" s="10">
        <v>-1.3</v>
      </c>
      <c r="F20" s="10">
        <v>-0.9</v>
      </c>
      <c r="G20" s="10">
        <v>-0.6</v>
      </c>
      <c r="H20" s="11">
        <v>-0.3</v>
      </c>
      <c r="I20" s="11">
        <v>0.1</v>
      </c>
      <c r="J20" s="12">
        <v>0.5</v>
      </c>
      <c r="K20" s="11">
        <v>0.4</v>
      </c>
      <c r="L20" s="11">
        <v>0.2</v>
      </c>
      <c r="M20" s="11">
        <v>0.1</v>
      </c>
      <c r="O20" s="6">
        <v>1</v>
      </c>
      <c r="P20" s="6">
        <v>6</v>
      </c>
      <c r="Q20" s="6">
        <v>5</v>
      </c>
      <c r="R20">
        <f t="shared" si="0"/>
        <v>12</v>
      </c>
    </row>
    <row r="21" spans="1:20" ht="15.75" x14ac:dyDescent="0.25">
      <c r="A21" s="9">
        <v>2019</v>
      </c>
      <c r="B21" s="11">
        <v>0</v>
      </c>
      <c r="C21" s="12">
        <v>0.5</v>
      </c>
      <c r="D21" s="12">
        <v>0.7</v>
      </c>
      <c r="E21" s="11">
        <v>0.3</v>
      </c>
      <c r="F21" s="11">
        <v>0.2</v>
      </c>
      <c r="G21" s="11">
        <v>0.3</v>
      </c>
      <c r="H21" s="11">
        <v>0.2</v>
      </c>
      <c r="I21" s="11">
        <v>0.3</v>
      </c>
      <c r="J21" s="11">
        <v>0.1</v>
      </c>
      <c r="K21" s="11">
        <v>0.2</v>
      </c>
      <c r="L21" s="11">
        <v>0.4</v>
      </c>
      <c r="M21" s="11">
        <v>0.4</v>
      </c>
      <c r="O21" s="6">
        <v>2</v>
      </c>
      <c r="Q21">
        <v>10</v>
      </c>
      <c r="R21">
        <f t="shared" si="0"/>
        <v>12</v>
      </c>
    </row>
    <row r="22" spans="1:20" ht="15.75" x14ac:dyDescent="0.25">
      <c r="A22" s="9">
        <v>2020</v>
      </c>
      <c r="B22" s="11">
        <v>0.2</v>
      </c>
      <c r="C22" s="11">
        <v>0.1</v>
      </c>
      <c r="D22" s="11">
        <v>0.1</v>
      </c>
      <c r="E22" s="11">
        <v>-0.1</v>
      </c>
      <c r="F22" s="11">
        <v>-0.4</v>
      </c>
      <c r="G22" s="10">
        <v>-0.9</v>
      </c>
      <c r="H22" s="10">
        <v>-0.9</v>
      </c>
      <c r="I22" s="10">
        <v>-0.9</v>
      </c>
      <c r="J22" s="10">
        <v>-1.2</v>
      </c>
      <c r="K22" s="10">
        <v>-1.2</v>
      </c>
      <c r="L22" s="10">
        <v>-1.1000000000000001</v>
      </c>
      <c r="M22" s="10">
        <v>-1.2</v>
      </c>
      <c r="O22" s="6"/>
      <c r="P22" s="6">
        <v>5</v>
      </c>
      <c r="Q22">
        <v>7</v>
      </c>
      <c r="R22">
        <f t="shared" si="0"/>
        <v>12</v>
      </c>
    </row>
    <row r="23" spans="1:20" ht="15.75" x14ac:dyDescent="0.25">
      <c r="A23" s="9">
        <v>2021</v>
      </c>
      <c r="B23" s="10">
        <v>-1.2</v>
      </c>
      <c r="C23" s="10">
        <v>-0.9</v>
      </c>
      <c r="D23" s="10">
        <v>-0.8</v>
      </c>
      <c r="E23" s="10">
        <v>-1</v>
      </c>
      <c r="F23" s="10">
        <v>-1.2</v>
      </c>
      <c r="G23" s="10">
        <v>-1.3</v>
      </c>
      <c r="H23" s="10">
        <v>-1.5</v>
      </c>
      <c r="I23" s="10">
        <v>-1.3</v>
      </c>
      <c r="J23" s="10">
        <v>-1.4</v>
      </c>
      <c r="K23" s="10">
        <v>-1.5</v>
      </c>
      <c r="L23" s="10">
        <v>-1.4</v>
      </c>
      <c r="M23" s="10">
        <v>-1.2</v>
      </c>
      <c r="P23" s="6">
        <v>12</v>
      </c>
      <c r="R23">
        <f t="shared" si="0"/>
        <v>12</v>
      </c>
    </row>
    <row r="24" spans="1:20" ht="15.75" x14ac:dyDescent="0.25">
      <c r="A24" s="9">
        <v>2022</v>
      </c>
      <c r="B24" s="10">
        <v>-1.1000000000000001</v>
      </c>
      <c r="C24" s="10">
        <v>-1</v>
      </c>
      <c r="D24" s="10">
        <v>-1.3</v>
      </c>
      <c r="E24" s="10">
        <v>-1.8</v>
      </c>
      <c r="F24" s="10">
        <v>-1.9</v>
      </c>
      <c r="G24" s="10">
        <v>-2.1</v>
      </c>
      <c r="H24" s="10">
        <v>-2.1</v>
      </c>
      <c r="I24" s="10">
        <v>-1.8</v>
      </c>
      <c r="J24" s="10">
        <v>-1.8</v>
      </c>
      <c r="K24" s="10">
        <v>-1.7</v>
      </c>
      <c r="L24" s="10">
        <v>-1.5</v>
      </c>
      <c r="M24" s="10">
        <v>-1.2</v>
      </c>
      <c r="P24" s="6">
        <v>12</v>
      </c>
      <c r="R24">
        <f t="shared" si="0"/>
        <v>12</v>
      </c>
    </row>
    <row r="25" spans="1:20" ht="15.75" x14ac:dyDescent="0.25">
      <c r="A25" s="9"/>
      <c r="B25" s="10"/>
      <c r="C25" s="10"/>
      <c r="D25" s="10"/>
      <c r="E25" s="11"/>
      <c r="F25" s="11"/>
      <c r="G25" s="11"/>
      <c r="H25" s="11"/>
      <c r="I25" s="11"/>
      <c r="O25">
        <f>SUM(O2:O24)</f>
        <v>45</v>
      </c>
      <c r="P25">
        <f t="shared" ref="P25:Q25" si="1">SUM(P2:P24)</f>
        <v>125</v>
      </c>
      <c r="Q25">
        <f t="shared" si="1"/>
        <v>106</v>
      </c>
    </row>
    <row r="27" spans="1:20" x14ac:dyDescent="0.25">
      <c r="A27" t="s">
        <v>24</v>
      </c>
      <c r="B27">
        <v>276</v>
      </c>
    </row>
    <row r="28" spans="1:20" x14ac:dyDescent="0.25">
      <c r="A28" t="s">
        <v>34</v>
      </c>
      <c r="B28" s="1">
        <f>O25/B27</f>
        <v>0.16304347826086957</v>
      </c>
    </row>
    <row r="29" spans="1:20" x14ac:dyDescent="0.25">
      <c r="A29" t="s">
        <v>35</v>
      </c>
      <c r="B29" s="1">
        <f>P25/B27</f>
        <v>0.45289855072463769</v>
      </c>
    </row>
    <row r="30" spans="1:20" x14ac:dyDescent="0.25">
      <c r="A30" t="s">
        <v>36</v>
      </c>
      <c r="B30" s="1">
        <f>Q25/B27</f>
        <v>0.38405797101449274</v>
      </c>
    </row>
    <row r="35" spans="7:7" x14ac:dyDescent="0.25">
      <c r="G35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M19" sqref="A19:M19"/>
    </sheetView>
  </sheetViews>
  <sheetFormatPr defaultRowHeight="15" x14ac:dyDescent="0.25"/>
  <sheetData>
    <row r="1" spans="1:17" ht="15.75" x14ac:dyDescent="0.25">
      <c r="A1" s="9" t="s">
        <v>25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O1" s="3"/>
      <c r="P1" s="3"/>
      <c r="Q1" s="3"/>
    </row>
    <row r="2" spans="1:17" ht="15.75" x14ac:dyDescent="0.25">
      <c r="A2" s="9">
        <v>2000</v>
      </c>
      <c r="B2" s="10">
        <v>-1.2</v>
      </c>
      <c r="C2" s="10">
        <v>-1.2</v>
      </c>
      <c r="D2" s="10">
        <v>-1.4</v>
      </c>
      <c r="E2" s="10">
        <v>-1</v>
      </c>
      <c r="F2" s="10">
        <v>-1.2</v>
      </c>
      <c r="G2" s="10">
        <v>-1.1000000000000001</v>
      </c>
      <c r="H2" s="10">
        <v>-0.6</v>
      </c>
      <c r="I2" s="11">
        <v>-0.2</v>
      </c>
      <c r="J2" s="11">
        <v>-0.3</v>
      </c>
      <c r="K2" s="10">
        <v>-0.5</v>
      </c>
      <c r="L2" s="10">
        <v>-0.8</v>
      </c>
      <c r="M2" s="10">
        <v>-0.7</v>
      </c>
      <c r="P2" s="6"/>
    </row>
    <row r="3" spans="1:17" ht="15.75" x14ac:dyDescent="0.25">
      <c r="A3" s="9">
        <v>2001</v>
      </c>
      <c r="B3" s="10">
        <v>-0.8</v>
      </c>
      <c r="C3" s="10">
        <v>-0.8</v>
      </c>
      <c r="D3" s="10">
        <v>-0.7</v>
      </c>
      <c r="E3" s="10">
        <v>-0.7</v>
      </c>
      <c r="F3" s="10">
        <v>-0.8</v>
      </c>
      <c r="G3" s="10">
        <v>-0.6</v>
      </c>
      <c r="H3" s="11">
        <v>0</v>
      </c>
      <c r="I3" s="11">
        <v>0.2</v>
      </c>
      <c r="J3" s="11">
        <v>-0.1</v>
      </c>
      <c r="K3" s="11">
        <v>-0.3</v>
      </c>
      <c r="L3" s="11">
        <v>-0.4</v>
      </c>
      <c r="M3" s="11">
        <v>-0.1</v>
      </c>
      <c r="P3" s="7"/>
      <c r="Q3" s="7"/>
    </row>
    <row r="4" spans="1:17" ht="15.75" x14ac:dyDescent="0.25">
      <c r="A4" s="9">
        <v>2002</v>
      </c>
      <c r="B4" s="11">
        <v>-0.1</v>
      </c>
      <c r="C4" s="11">
        <v>-0.4</v>
      </c>
      <c r="D4" s="11">
        <v>-0.3</v>
      </c>
      <c r="E4" s="11">
        <v>-0.4</v>
      </c>
      <c r="F4" s="11">
        <v>-0.1</v>
      </c>
      <c r="G4" s="11">
        <v>0.4</v>
      </c>
      <c r="H4" s="11">
        <v>0.4</v>
      </c>
      <c r="I4" s="12">
        <v>0.8</v>
      </c>
      <c r="J4" s="12">
        <v>0.7</v>
      </c>
      <c r="K4" s="12">
        <v>0.7</v>
      </c>
      <c r="L4" s="12">
        <v>0.7</v>
      </c>
      <c r="M4" s="12">
        <v>0.8</v>
      </c>
      <c r="O4" s="3"/>
    </row>
    <row r="5" spans="1:17" ht="15.75" x14ac:dyDescent="0.25">
      <c r="A5" s="9">
        <v>2003</v>
      </c>
      <c r="B5" s="12">
        <v>0.7</v>
      </c>
      <c r="C5" s="12">
        <v>0.6</v>
      </c>
      <c r="D5" s="12">
        <v>0.6</v>
      </c>
      <c r="E5" s="11">
        <v>0</v>
      </c>
      <c r="F5" s="10">
        <v>-0.5</v>
      </c>
      <c r="G5" s="11">
        <v>-0.2</v>
      </c>
      <c r="H5" s="11">
        <v>-0.1</v>
      </c>
      <c r="I5" s="11">
        <v>0</v>
      </c>
      <c r="J5" s="11">
        <v>0.1</v>
      </c>
      <c r="K5" s="11">
        <v>0.3</v>
      </c>
      <c r="L5" s="11">
        <v>0.4</v>
      </c>
      <c r="M5" s="11">
        <v>0.2</v>
      </c>
      <c r="O5" s="8"/>
      <c r="P5" s="8"/>
      <c r="Q5" s="7"/>
    </row>
    <row r="6" spans="1:17" ht="15.75" x14ac:dyDescent="0.25">
      <c r="A6" s="9">
        <v>2004</v>
      </c>
      <c r="B6" s="11">
        <v>0.1</v>
      </c>
      <c r="C6" s="11">
        <v>-0.1</v>
      </c>
      <c r="D6" s="10">
        <v>-0.5</v>
      </c>
      <c r="E6" s="11">
        <v>-0.3</v>
      </c>
      <c r="F6" s="11">
        <v>-0.4</v>
      </c>
      <c r="G6" s="11">
        <v>0</v>
      </c>
      <c r="H6" s="11">
        <v>0.4</v>
      </c>
      <c r="I6" s="12">
        <v>0.7</v>
      </c>
      <c r="J6" s="12">
        <v>0.5</v>
      </c>
      <c r="K6" s="11">
        <v>0.3</v>
      </c>
      <c r="L6" s="11">
        <v>0.4</v>
      </c>
      <c r="M6" s="12">
        <v>0.5</v>
      </c>
      <c r="O6" s="3"/>
      <c r="Q6" s="6"/>
    </row>
    <row r="7" spans="1:17" ht="15.75" x14ac:dyDescent="0.25">
      <c r="A7" s="9">
        <v>2005</v>
      </c>
      <c r="B7" s="11">
        <v>0.1</v>
      </c>
      <c r="C7" s="12">
        <v>0.6</v>
      </c>
      <c r="D7" s="12">
        <v>0.8</v>
      </c>
      <c r="E7" s="11">
        <v>0.1</v>
      </c>
      <c r="F7" s="11">
        <v>0.1</v>
      </c>
      <c r="G7" s="11">
        <v>0.1</v>
      </c>
      <c r="H7" s="11">
        <v>-0.1</v>
      </c>
      <c r="I7" s="11">
        <v>0</v>
      </c>
      <c r="J7" s="11">
        <v>-0.1</v>
      </c>
      <c r="K7" s="10">
        <v>-0.8</v>
      </c>
      <c r="L7" s="10">
        <v>-0.8</v>
      </c>
      <c r="M7" s="10">
        <v>-0.7</v>
      </c>
    </row>
    <row r="8" spans="1:17" ht="15.75" x14ac:dyDescent="0.25">
      <c r="A8" s="9">
        <v>2006</v>
      </c>
      <c r="B8" s="10">
        <v>-0.7</v>
      </c>
      <c r="C8" s="10">
        <v>-0.5</v>
      </c>
      <c r="D8" s="10">
        <v>-0.6</v>
      </c>
      <c r="E8" s="10">
        <v>-0.8</v>
      </c>
      <c r="F8" s="11">
        <v>-0.3</v>
      </c>
      <c r="G8" s="11">
        <v>-0.1</v>
      </c>
      <c r="H8" s="11">
        <v>0.2</v>
      </c>
      <c r="I8" s="12">
        <v>0.6</v>
      </c>
      <c r="J8" s="12">
        <v>0.6</v>
      </c>
      <c r="K8" s="12">
        <v>0.6</v>
      </c>
      <c r="L8" s="12">
        <v>0.8</v>
      </c>
      <c r="M8" s="12">
        <v>0.6</v>
      </c>
      <c r="O8" s="3"/>
      <c r="P8" s="6"/>
      <c r="Q8" s="6"/>
    </row>
    <row r="9" spans="1:17" ht="15.75" x14ac:dyDescent="0.25">
      <c r="A9" s="9">
        <v>2007</v>
      </c>
      <c r="B9" s="12">
        <v>0.6</v>
      </c>
      <c r="C9" s="12">
        <v>0.5</v>
      </c>
      <c r="D9" s="11">
        <v>-0.1</v>
      </c>
      <c r="E9" s="10">
        <v>-0.5</v>
      </c>
      <c r="F9" s="10">
        <v>-0.6</v>
      </c>
      <c r="G9" s="10">
        <v>-1</v>
      </c>
      <c r="H9" s="10">
        <v>-0.6</v>
      </c>
      <c r="I9" s="10">
        <v>-0.9</v>
      </c>
      <c r="J9" s="10">
        <v>-1.1000000000000001</v>
      </c>
      <c r="K9" s="10">
        <v>-1.2</v>
      </c>
      <c r="L9" s="10">
        <v>-1.2</v>
      </c>
      <c r="M9" s="10">
        <v>-1.3</v>
      </c>
      <c r="O9" s="6"/>
      <c r="P9" s="6"/>
      <c r="Q9" s="6"/>
    </row>
    <row r="10" spans="1:17" ht="15.75" x14ac:dyDescent="0.25">
      <c r="A10" s="9">
        <v>2008</v>
      </c>
      <c r="B10" s="10">
        <v>-1.1000000000000001</v>
      </c>
      <c r="C10" s="10">
        <v>-1.2</v>
      </c>
      <c r="D10" s="10">
        <v>-1.6</v>
      </c>
      <c r="E10" s="10">
        <v>-1.3</v>
      </c>
      <c r="F10" s="10">
        <v>-1</v>
      </c>
      <c r="G10" s="10">
        <v>-0.8</v>
      </c>
      <c r="H10" s="10">
        <v>-0.9</v>
      </c>
      <c r="I10" s="10">
        <v>-1</v>
      </c>
      <c r="J10" s="10">
        <v>-1</v>
      </c>
      <c r="K10" s="10">
        <v>-1.1000000000000001</v>
      </c>
      <c r="L10" s="10">
        <v>-1.1000000000000001</v>
      </c>
      <c r="M10" s="10">
        <v>-1.1000000000000001</v>
      </c>
      <c r="Q10" s="6"/>
    </row>
    <row r="11" spans="1:17" ht="15.75" x14ac:dyDescent="0.25">
      <c r="A11" s="9">
        <v>2009</v>
      </c>
      <c r="B11" s="10">
        <v>-1</v>
      </c>
      <c r="C11" s="10">
        <v>-0.9</v>
      </c>
      <c r="D11" s="10">
        <v>-0.9</v>
      </c>
      <c r="E11" s="10">
        <v>-0.7</v>
      </c>
      <c r="F11" s="10">
        <v>-0.6</v>
      </c>
      <c r="G11" s="11">
        <v>0.3</v>
      </c>
      <c r="H11" s="12">
        <v>0.6</v>
      </c>
      <c r="I11" s="12">
        <v>0.5</v>
      </c>
      <c r="J11" s="11">
        <v>0.4</v>
      </c>
      <c r="K11" s="12">
        <v>0.6</v>
      </c>
      <c r="L11" s="12">
        <v>1.2</v>
      </c>
      <c r="M11" s="12">
        <v>1.1000000000000001</v>
      </c>
      <c r="O11" s="6"/>
      <c r="P11" s="6"/>
      <c r="Q11" s="6"/>
    </row>
    <row r="12" spans="1:17" ht="15.75" x14ac:dyDescent="0.25">
      <c r="A12" s="9">
        <v>2010</v>
      </c>
      <c r="B12" s="12">
        <v>1</v>
      </c>
      <c r="C12" s="12">
        <v>1.3</v>
      </c>
      <c r="D12" s="12">
        <v>1.3</v>
      </c>
      <c r="E12" s="11">
        <v>0.4</v>
      </c>
      <c r="F12" s="10">
        <v>-0.5</v>
      </c>
      <c r="G12" s="10">
        <v>-1.7</v>
      </c>
      <c r="H12" s="10">
        <v>-2.5</v>
      </c>
      <c r="I12" s="10">
        <v>-2.5</v>
      </c>
      <c r="J12" s="10">
        <v>-2.4</v>
      </c>
      <c r="K12" s="10">
        <v>-2.2000000000000002</v>
      </c>
      <c r="L12" s="10">
        <v>-2.1</v>
      </c>
      <c r="M12" s="10">
        <v>-1.9</v>
      </c>
      <c r="O12" s="6"/>
      <c r="P12" s="6"/>
      <c r="Q12" s="6"/>
    </row>
    <row r="13" spans="1:17" ht="15.75" x14ac:dyDescent="0.25">
      <c r="A13" s="9">
        <v>2011</v>
      </c>
      <c r="B13" s="10">
        <v>-1.9</v>
      </c>
      <c r="C13" s="10">
        <v>-1.6</v>
      </c>
      <c r="D13" s="10">
        <v>-1.8</v>
      </c>
      <c r="E13" s="10">
        <v>-1.9</v>
      </c>
      <c r="F13" s="10">
        <v>-1.3</v>
      </c>
      <c r="G13" s="10">
        <v>-1.1000000000000001</v>
      </c>
      <c r="H13" s="10">
        <v>-0.9</v>
      </c>
      <c r="I13" s="10">
        <v>-0.9</v>
      </c>
      <c r="J13" s="10">
        <v>-1.2</v>
      </c>
      <c r="K13" s="10">
        <v>-1.4</v>
      </c>
      <c r="L13" s="10">
        <v>-1.3</v>
      </c>
      <c r="M13" s="10">
        <v>-1.2</v>
      </c>
      <c r="P13" s="6"/>
      <c r="Q13" s="6"/>
    </row>
    <row r="14" spans="1:17" ht="15.75" x14ac:dyDescent="0.25">
      <c r="A14" s="9">
        <v>2012</v>
      </c>
      <c r="B14" s="10">
        <v>-1.1000000000000001</v>
      </c>
      <c r="C14" s="10">
        <v>-0.7</v>
      </c>
      <c r="D14" s="10">
        <v>-0.6</v>
      </c>
      <c r="E14" s="10">
        <v>-0.5</v>
      </c>
      <c r="F14" s="11">
        <v>-0.4</v>
      </c>
      <c r="G14" s="11">
        <v>-0.1</v>
      </c>
      <c r="H14" s="11">
        <v>0.4</v>
      </c>
      <c r="I14" s="11">
        <v>0</v>
      </c>
      <c r="J14" s="11">
        <v>-0.3</v>
      </c>
      <c r="K14" s="11">
        <v>-0.2</v>
      </c>
      <c r="L14" s="11">
        <v>-0.2</v>
      </c>
      <c r="M14" s="11">
        <v>0</v>
      </c>
      <c r="O14" s="6"/>
      <c r="P14" s="6"/>
      <c r="Q14" s="6"/>
    </row>
    <row r="15" spans="1:17" ht="15.75" x14ac:dyDescent="0.25">
      <c r="A15" s="9">
        <v>2013</v>
      </c>
      <c r="B15" s="11">
        <v>0</v>
      </c>
      <c r="C15" s="11">
        <v>0</v>
      </c>
      <c r="D15" s="11">
        <v>-0.2</v>
      </c>
      <c r="E15" s="11">
        <v>-0.4</v>
      </c>
      <c r="F15" s="10">
        <v>-0.9</v>
      </c>
      <c r="G15" s="10">
        <v>-1.1000000000000001</v>
      </c>
      <c r="H15" s="10">
        <v>-0.8</v>
      </c>
      <c r="I15" s="10">
        <v>-0.5</v>
      </c>
      <c r="J15" s="11">
        <v>-0.4</v>
      </c>
      <c r="K15" s="11">
        <v>-0.2</v>
      </c>
      <c r="L15" s="11">
        <v>-0.2</v>
      </c>
      <c r="M15" s="11">
        <v>-0.3</v>
      </c>
      <c r="P15" s="6"/>
      <c r="Q15" s="6"/>
    </row>
    <row r="16" spans="1:17" ht="15.75" x14ac:dyDescent="0.25">
      <c r="A16" s="9">
        <v>2014</v>
      </c>
      <c r="B16" s="10">
        <v>-0.5</v>
      </c>
      <c r="C16" s="11">
        <v>-0.4</v>
      </c>
      <c r="D16" s="11">
        <v>-0.2</v>
      </c>
      <c r="E16" s="11">
        <v>-0.2</v>
      </c>
      <c r="F16" s="11">
        <v>-0.3</v>
      </c>
      <c r="G16" s="11">
        <v>0</v>
      </c>
      <c r="H16" s="11">
        <v>0.4</v>
      </c>
      <c r="I16" s="11">
        <v>0.2</v>
      </c>
      <c r="J16" s="11">
        <v>-0.1</v>
      </c>
      <c r="K16" s="11">
        <v>0</v>
      </c>
      <c r="L16" s="11">
        <v>0.3</v>
      </c>
      <c r="M16" s="11">
        <v>0.3</v>
      </c>
      <c r="O16" s="6"/>
      <c r="P16" s="6"/>
      <c r="Q16" s="6"/>
    </row>
    <row r="17" spans="1:17" ht="15.75" x14ac:dyDescent="0.25">
      <c r="A17" s="9">
        <v>2015</v>
      </c>
      <c r="B17" s="11">
        <v>0.2</v>
      </c>
      <c r="C17" s="11">
        <v>0</v>
      </c>
      <c r="D17" s="11">
        <v>0.1</v>
      </c>
      <c r="E17" s="12">
        <v>0.5</v>
      </c>
      <c r="F17" s="12">
        <v>1.2</v>
      </c>
      <c r="G17" s="12">
        <v>1.7</v>
      </c>
      <c r="H17" s="12">
        <v>1.7</v>
      </c>
      <c r="I17" s="12">
        <v>1.9</v>
      </c>
      <c r="J17" s="12">
        <v>2.1</v>
      </c>
      <c r="K17" s="12">
        <v>2.1</v>
      </c>
      <c r="L17" s="12">
        <v>1.9</v>
      </c>
      <c r="M17" s="12">
        <v>1.9</v>
      </c>
      <c r="O17" s="3"/>
      <c r="Q17" s="6"/>
    </row>
    <row r="18" spans="1:17" ht="15.75" x14ac:dyDescent="0.25">
      <c r="A18" s="9">
        <v>2016</v>
      </c>
      <c r="B18" s="12">
        <v>1.9</v>
      </c>
      <c r="C18" s="12">
        <v>1.8</v>
      </c>
      <c r="D18" s="12">
        <v>1.3</v>
      </c>
      <c r="E18" s="12">
        <v>1.2</v>
      </c>
      <c r="F18" s="12">
        <v>1.1000000000000001</v>
      </c>
      <c r="G18" s="11">
        <v>0.2</v>
      </c>
      <c r="H18" s="10">
        <v>-0.5</v>
      </c>
      <c r="I18" s="11">
        <v>-0.2</v>
      </c>
      <c r="J18" s="11">
        <v>-0.3</v>
      </c>
      <c r="K18" s="10">
        <v>-0.5</v>
      </c>
      <c r="L18" s="11">
        <v>-0.3</v>
      </c>
      <c r="M18" s="11">
        <v>-0.2</v>
      </c>
      <c r="O18" s="6"/>
      <c r="P18" s="6"/>
      <c r="Q18" s="6"/>
    </row>
    <row r="19" spans="1:17" ht="15.75" x14ac:dyDescent="0.25">
      <c r="A19" s="9">
        <v>2017</v>
      </c>
      <c r="B19" s="11">
        <v>-0.2</v>
      </c>
      <c r="C19" s="11">
        <v>-0.2</v>
      </c>
      <c r="D19" s="10">
        <v>-0.5</v>
      </c>
      <c r="E19" s="11">
        <v>-0.4</v>
      </c>
      <c r="F19" s="11">
        <v>-0.1</v>
      </c>
      <c r="G19" s="10">
        <v>-0.6</v>
      </c>
      <c r="H19" s="10">
        <v>-0.9</v>
      </c>
      <c r="I19" s="10">
        <v>-0.9</v>
      </c>
      <c r="J19" s="10">
        <v>-0.8</v>
      </c>
      <c r="K19" s="10">
        <v>-0.6</v>
      </c>
      <c r="L19" s="10">
        <v>-0.5</v>
      </c>
      <c r="M19" s="10">
        <v>-0.7</v>
      </c>
      <c r="O19" s="6"/>
      <c r="P19" s="6"/>
      <c r="Q19" s="6"/>
    </row>
    <row r="20" spans="1:17" ht="15.75" x14ac:dyDescent="0.25">
      <c r="A20" s="9">
        <v>2018</v>
      </c>
      <c r="B20" s="10">
        <v>-0.8</v>
      </c>
      <c r="C20" s="10">
        <v>-0.7</v>
      </c>
      <c r="D20" s="10">
        <v>-0.9</v>
      </c>
      <c r="E20" s="10">
        <v>-1.3</v>
      </c>
      <c r="F20" s="10">
        <v>-0.9</v>
      </c>
      <c r="G20" s="10">
        <v>-0.6</v>
      </c>
      <c r="H20" s="11">
        <v>-0.3</v>
      </c>
      <c r="I20" s="11">
        <v>0.1</v>
      </c>
      <c r="J20" s="12">
        <v>0.5</v>
      </c>
      <c r="K20" s="11">
        <v>0.4</v>
      </c>
      <c r="L20" s="11">
        <v>0.2</v>
      </c>
      <c r="M20" s="11">
        <v>0.1</v>
      </c>
      <c r="O20" s="6"/>
      <c r="P20" s="6"/>
      <c r="Q20" s="6"/>
    </row>
    <row r="21" spans="1:17" ht="15.75" x14ac:dyDescent="0.25">
      <c r="A21" s="9">
        <v>2019</v>
      </c>
      <c r="B21" s="11">
        <v>0</v>
      </c>
      <c r="C21" s="12">
        <v>0.5</v>
      </c>
      <c r="D21" s="12">
        <v>0.7</v>
      </c>
      <c r="E21" s="11">
        <v>0.3</v>
      </c>
      <c r="F21" s="11">
        <v>0.2</v>
      </c>
      <c r="G21" s="11">
        <v>0.3</v>
      </c>
      <c r="H21" s="11">
        <v>0.2</v>
      </c>
      <c r="I21" s="11">
        <v>0.3</v>
      </c>
      <c r="J21" s="11">
        <v>0.1</v>
      </c>
      <c r="K21" s="11">
        <v>0.2</v>
      </c>
      <c r="L21" s="11">
        <v>0.4</v>
      </c>
      <c r="M21" s="11">
        <v>0.4</v>
      </c>
      <c r="O21" s="6"/>
    </row>
    <row r="22" spans="1:17" ht="15.75" x14ac:dyDescent="0.25">
      <c r="A22" s="9">
        <v>2020</v>
      </c>
      <c r="B22" s="11">
        <v>0.2</v>
      </c>
      <c r="C22" s="11">
        <v>0.1</v>
      </c>
      <c r="D22" s="11">
        <v>0.1</v>
      </c>
      <c r="E22" s="11">
        <v>-0.1</v>
      </c>
      <c r="F22" s="11">
        <v>-0.4</v>
      </c>
      <c r="G22" s="10">
        <v>-0.9</v>
      </c>
      <c r="H22" s="10">
        <v>-0.9</v>
      </c>
      <c r="I22" s="10">
        <v>-0.9</v>
      </c>
      <c r="J22" s="10">
        <v>-1.2</v>
      </c>
      <c r="K22" s="10">
        <v>-1.2</v>
      </c>
      <c r="L22" s="10">
        <v>-1.1000000000000001</v>
      </c>
      <c r="M22" s="10">
        <v>-1.2</v>
      </c>
      <c r="O22" s="6"/>
      <c r="P22" s="6"/>
    </row>
    <row r="23" spans="1:17" ht="15.75" x14ac:dyDescent="0.25">
      <c r="A23" s="9">
        <v>2021</v>
      </c>
      <c r="B23" s="10">
        <v>-1.2</v>
      </c>
      <c r="C23" s="10">
        <v>-0.9</v>
      </c>
      <c r="D23" s="10">
        <v>-0.8</v>
      </c>
      <c r="E23" s="10">
        <v>-1</v>
      </c>
      <c r="F23" s="10">
        <v>-1.2</v>
      </c>
      <c r="G23" s="10">
        <v>-1.3</v>
      </c>
      <c r="H23" s="10">
        <v>-1.5</v>
      </c>
      <c r="I23" s="10">
        <v>-1.3</v>
      </c>
      <c r="J23" s="10">
        <v>-1.4</v>
      </c>
      <c r="K23" s="10">
        <v>-1.5</v>
      </c>
      <c r="L23" s="10">
        <v>-1.4</v>
      </c>
      <c r="M23" s="10">
        <v>-1.2</v>
      </c>
      <c r="P23" s="6"/>
    </row>
    <row r="24" spans="1:17" ht="15.75" x14ac:dyDescent="0.25">
      <c r="A24" s="9">
        <v>2022</v>
      </c>
      <c r="B24" s="10">
        <v>-1.1000000000000001</v>
      </c>
      <c r="C24" s="10">
        <v>-1</v>
      </c>
      <c r="D24" s="10">
        <v>-1.3</v>
      </c>
      <c r="E24" s="10">
        <v>-1.8</v>
      </c>
      <c r="F24" s="10">
        <v>-1.9</v>
      </c>
      <c r="G24" s="10">
        <v>-2.1</v>
      </c>
      <c r="H24" s="10">
        <v>-2.1</v>
      </c>
      <c r="I24" s="10">
        <v>-1.8</v>
      </c>
      <c r="J24" s="10">
        <v>-1.8</v>
      </c>
      <c r="K24" s="10">
        <v>-1.7</v>
      </c>
      <c r="L24" s="10">
        <v>-1.5</v>
      </c>
      <c r="M24" s="10">
        <v>-1.2</v>
      </c>
      <c r="P2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selection activeCell="L8" sqref="L8"/>
    </sheetView>
  </sheetViews>
  <sheetFormatPr defaultRowHeight="15" x14ac:dyDescent="0.25"/>
  <sheetData>
    <row r="1" spans="1:13" x14ac:dyDescent="0.25">
      <c r="A1" t="s">
        <v>0</v>
      </c>
      <c r="B1" t="s">
        <v>21</v>
      </c>
      <c r="C1" t="s">
        <v>1</v>
      </c>
      <c r="D1" t="s">
        <v>4</v>
      </c>
      <c r="E1" t="s">
        <v>5</v>
      </c>
      <c r="F1" t="s">
        <v>52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3</v>
      </c>
      <c r="M1" t="s">
        <v>62</v>
      </c>
    </row>
    <row r="2" spans="1:13" x14ac:dyDescent="0.25">
      <c r="A2">
        <v>2002</v>
      </c>
      <c r="B2">
        <v>9</v>
      </c>
      <c r="C2" t="s">
        <v>13</v>
      </c>
      <c r="D2">
        <v>1060</v>
      </c>
      <c r="E2" s="2">
        <v>88.3333333333333</v>
      </c>
      <c r="F2">
        <v>0.7</v>
      </c>
      <c r="G2" t="s">
        <v>14</v>
      </c>
      <c r="H2" t="s">
        <v>20</v>
      </c>
      <c r="I2" s="1">
        <v>9.4339622641509399E-2</v>
      </c>
      <c r="J2" s="1">
        <v>0.37735849056603799</v>
      </c>
      <c r="K2">
        <v>1</v>
      </c>
      <c r="L2">
        <v>4</v>
      </c>
      <c r="M2" t="s">
        <v>60</v>
      </c>
    </row>
    <row r="3" spans="1:13" x14ac:dyDescent="0.25">
      <c r="A3">
        <v>2004</v>
      </c>
      <c r="B3">
        <v>12</v>
      </c>
      <c r="C3" t="s">
        <v>13</v>
      </c>
      <c r="D3">
        <v>659</v>
      </c>
      <c r="E3" s="2">
        <v>54.9166666666667</v>
      </c>
      <c r="F3">
        <v>0.5</v>
      </c>
      <c r="G3" t="s">
        <v>14</v>
      </c>
      <c r="H3" t="s">
        <v>20</v>
      </c>
      <c r="I3" s="1">
        <v>0.151745068285281</v>
      </c>
      <c r="J3" s="1">
        <v>0</v>
      </c>
      <c r="K3">
        <v>1</v>
      </c>
      <c r="L3">
        <v>0</v>
      </c>
      <c r="M3" t="s">
        <v>60</v>
      </c>
    </row>
    <row r="4" spans="1:13" x14ac:dyDescent="0.25">
      <c r="A4">
        <v>2004</v>
      </c>
      <c r="B4">
        <v>9</v>
      </c>
      <c r="C4" t="s">
        <v>13</v>
      </c>
      <c r="D4">
        <v>1841</v>
      </c>
      <c r="E4" s="2">
        <v>153.416666666667</v>
      </c>
      <c r="F4">
        <v>0.5</v>
      </c>
      <c r="G4" t="s">
        <v>14</v>
      </c>
      <c r="H4" t="s">
        <v>20</v>
      </c>
      <c r="I4" s="1">
        <v>0.108636610537751</v>
      </c>
      <c r="J4" s="1">
        <v>0.108636610537751</v>
      </c>
      <c r="K4">
        <v>2</v>
      </c>
      <c r="L4">
        <v>2</v>
      </c>
      <c r="M4" t="s">
        <v>60</v>
      </c>
    </row>
    <row r="5" spans="1:13" x14ac:dyDescent="0.25">
      <c r="A5">
        <v>2006</v>
      </c>
      <c r="B5">
        <v>11</v>
      </c>
      <c r="C5" t="s">
        <v>13</v>
      </c>
      <c r="D5">
        <v>1296</v>
      </c>
      <c r="E5" s="2">
        <v>108</v>
      </c>
      <c r="F5">
        <v>0.8</v>
      </c>
      <c r="G5" t="s">
        <v>14</v>
      </c>
      <c r="H5" t="s">
        <v>20</v>
      </c>
      <c r="I5" s="1">
        <v>0.15432098765432101</v>
      </c>
      <c r="J5" s="1">
        <v>0.46296296296296302</v>
      </c>
      <c r="K5">
        <v>2</v>
      </c>
      <c r="L5">
        <v>6</v>
      </c>
      <c r="M5" t="s">
        <v>60</v>
      </c>
    </row>
    <row r="6" spans="1:13" x14ac:dyDescent="0.25">
      <c r="A6">
        <v>2006</v>
      </c>
      <c r="B6">
        <v>12</v>
      </c>
      <c r="C6" t="s">
        <v>13</v>
      </c>
      <c r="D6">
        <v>820</v>
      </c>
      <c r="E6" s="2">
        <v>68.3333333333333</v>
      </c>
      <c r="F6">
        <v>0.6</v>
      </c>
      <c r="G6" t="s">
        <v>14</v>
      </c>
      <c r="H6" t="s">
        <v>20</v>
      </c>
      <c r="I6" s="1">
        <v>0.12195121951219499</v>
      </c>
      <c r="J6" s="1">
        <v>0.24390243902438999</v>
      </c>
      <c r="K6">
        <v>1</v>
      </c>
      <c r="L6">
        <v>2</v>
      </c>
      <c r="M6" t="s">
        <v>60</v>
      </c>
    </row>
    <row r="7" spans="1:13" x14ac:dyDescent="0.25">
      <c r="A7">
        <v>2009</v>
      </c>
      <c r="B7">
        <v>12</v>
      </c>
      <c r="C7" t="s">
        <v>13</v>
      </c>
      <c r="D7">
        <v>1213</v>
      </c>
      <c r="E7" s="2">
        <v>101.083333333333</v>
      </c>
      <c r="F7">
        <v>1.1000000000000001</v>
      </c>
      <c r="G7" t="s">
        <v>14</v>
      </c>
      <c r="H7" t="s">
        <v>12</v>
      </c>
      <c r="I7" s="1">
        <v>0.16488046166529299</v>
      </c>
      <c r="J7" s="1">
        <v>0.412201154163232</v>
      </c>
      <c r="K7">
        <v>2</v>
      </c>
      <c r="L7">
        <v>5</v>
      </c>
      <c r="M7" t="s">
        <v>60</v>
      </c>
    </row>
    <row r="8" spans="1:13" x14ac:dyDescent="0.25">
      <c r="A8">
        <v>2009</v>
      </c>
      <c r="B8">
        <v>10</v>
      </c>
      <c r="C8" t="s">
        <v>13</v>
      </c>
      <c r="D8">
        <v>1127</v>
      </c>
      <c r="E8" s="2">
        <v>93.9166666666667</v>
      </c>
      <c r="F8">
        <v>0.6</v>
      </c>
      <c r="G8" t="s">
        <v>14</v>
      </c>
      <c r="H8" t="s">
        <v>20</v>
      </c>
      <c r="I8" s="1">
        <v>8.8731144631765693E-2</v>
      </c>
      <c r="J8" s="1">
        <v>0.26619343389529698</v>
      </c>
      <c r="K8">
        <v>1</v>
      </c>
      <c r="L8">
        <v>3</v>
      </c>
      <c r="M8" t="s">
        <v>60</v>
      </c>
    </row>
    <row r="9" spans="1:13" x14ac:dyDescent="0.25">
      <c r="A9">
        <v>2015</v>
      </c>
      <c r="B9">
        <v>4</v>
      </c>
      <c r="C9" t="s">
        <v>13</v>
      </c>
      <c r="D9">
        <v>1841</v>
      </c>
      <c r="E9" s="2">
        <v>153.416666666667</v>
      </c>
      <c r="F9">
        <v>0.5</v>
      </c>
      <c r="G9" t="s">
        <v>14</v>
      </c>
      <c r="H9" t="s">
        <v>20</v>
      </c>
      <c r="I9" s="1">
        <v>0.16295491580662699</v>
      </c>
      <c r="J9" s="1">
        <v>0</v>
      </c>
      <c r="K9">
        <v>3</v>
      </c>
      <c r="L9">
        <v>0</v>
      </c>
      <c r="M9" t="s">
        <v>60</v>
      </c>
    </row>
    <row r="10" spans="1:13" x14ac:dyDescent="0.25">
      <c r="A10">
        <v>2015</v>
      </c>
      <c r="B10">
        <v>11</v>
      </c>
      <c r="C10" t="s">
        <v>13</v>
      </c>
      <c r="D10">
        <v>1334</v>
      </c>
      <c r="E10" s="2">
        <v>111.166666666667</v>
      </c>
      <c r="F10">
        <v>1.9</v>
      </c>
      <c r="G10" t="s">
        <v>14</v>
      </c>
      <c r="H10" t="s">
        <v>18</v>
      </c>
      <c r="I10" s="1">
        <v>7.4962518740629702E-2</v>
      </c>
      <c r="J10" s="1">
        <v>0.14992503748125899</v>
      </c>
      <c r="K10">
        <v>1</v>
      </c>
      <c r="L10">
        <v>2</v>
      </c>
      <c r="M10" t="s">
        <v>61</v>
      </c>
    </row>
    <row r="11" spans="1:13" x14ac:dyDescent="0.25">
      <c r="A11">
        <v>2015</v>
      </c>
      <c r="B11">
        <v>9</v>
      </c>
      <c r="C11" t="s">
        <v>17</v>
      </c>
      <c r="D11">
        <v>775</v>
      </c>
      <c r="E11" s="2">
        <v>64.5833333333333</v>
      </c>
      <c r="F11">
        <v>2.1</v>
      </c>
      <c r="G11" t="s">
        <v>14</v>
      </c>
      <c r="H11" t="s">
        <v>18</v>
      </c>
      <c r="I11" s="1">
        <v>0</v>
      </c>
      <c r="J11" s="1">
        <v>0</v>
      </c>
      <c r="K11">
        <v>0</v>
      </c>
      <c r="L11">
        <v>0</v>
      </c>
      <c r="M11" t="s">
        <v>61</v>
      </c>
    </row>
    <row r="12" spans="1:13" x14ac:dyDescent="0.25">
      <c r="A12">
        <v>2016</v>
      </c>
      <c r="B12">
        <v>1</v>
      </c>
      <c r="C12" t="s">
        <v>15</v>
      </c>
      <c r="D12">
        <v>693</v>
      </c>
      <c r="E12" s="2">
        <v>57.75</v>
      </c>
      <c r="F12">
        <v>1.9</v>
      </c>
      <c r="G12" t="s">
        <v>14</v>
      </c>
      <c r="H12" t="s">
        <v>18</v>
      </c>
      <c r="I12" s="1">
        <v>0.14430014430014401</v>
      </c>
      <c r="J12" s="1">
        <v>0</v>
      </c>
      <c r="K12">
        <v>1</v>
      </c>
      <c r="L12">
        <v>0</v>
      </c>
      <c r="M12" t="s">
        <v>61</v>
      </c>
    </row>
    <row r="13" spans="1:13" x14ac:dyDescent="0.25">
      <c r="A13">
        <v>2016</v>
      </c>
      <c r="B13">
        <v>2</v>
      </c>
      <c r="C13" t="s">
        <v>17</v>
      </c>
      <c r="D13">
        <v>603</v>
      </c>
      <c r="E13" s="2">
        <v>50.25</v>
      </c>
      <c r="F13">
        <v>1.8</v>
      </c>
      <c r="G13" t="s">
        <v>14</v>
      </c>
      <c r="H13" t="s">
        <v>12</v>
      </c>
      <c r="I13" s="1">
        <v>0</v>
      </c>
      <c r="J13" s="1">
        <v>0</v>
      </c>
      <c r="K13">
        <v>0</v>
      </c>
      <c r="L13">
        <v>0</v>
      </c>
      <c r="M13" t="s">
        <v>61</v>
      </c>
    </row>
    <row r="14" spans="1:13" x14ac:dyDescent="0.25">
      <c r="A14">
        <v>2019</v>
      </c>
      <c r="B14">
        <v>3</v>
      </c>
      <c r="C14" t="s">
        <v>10</v>
      </c>
      <c r="D14">
        <v>607</v>
      </c>
      <c r="E14" s="2">
        <v>50.5833333333333</v>
      </c>
      <c r="F14">
        <v>0.7</v>
      </c>
      <c r="G14" t="s">
        <v>14</v>
      </c>
      <c r="H14" t="s">
        <v>20</v>
      </c>
      <c r="I14" s="1">
        <v>0</v>
      </c>
      <c r="J14" s="1">
        <v>0</v>
      </c>
      <c r="K14">
        <v>0</v>
      </c>
      <c r="L14">
        <v>0</v>
      </c>
    </row>
    <row r="15" spans="1:13" x14ac:dyDescent="0.25">
      <c r="A15">
        <v>2000</v>
      </c>
      <c r="B15">
        <v>2</v>
      </c>
      <c r="C15" t="s">
        <v>10</v>
      </c>
      <c r="D15">
        <v>252</v>
      </c>
      <c r="E15" s="2">
        <v>21</v>
      </c>
      <c r="F15">
        <v>-1.2</v>
      </c>
      <c r="G15" t="s">
        <v>11</v>
      </c>
      <c r="H15" t="s">
        <v>12</v>
      </c>
      <c r="I15" s="1">
        <v>0</v>
      </c>
      <c r="J15" s="1">
        <v>0</v>
      </c>
      <c r="K15">
        <v>0</v>
      </c>
      <c r="L15">
        <v>0</v>
      </c>
    </row>
    <row r="16" spans="1:13" x14ac:dyDescent="0.25">
      <c r="A16">
        <v>2000</v>
      </c>
      <c r="B16">
        <v>3</v>
      </c>
      <c r="C16" t="s">
        <v>10</v>
      </c>
      <c r="D16">
        <v>1079</v>
      </c>
      <c r="E16" s="2">
        <v>89.9166666666667</v>
      </c>
      <c r="F16">
        <v>-1.4</v>
      </c>
      <c r="G16" t="s">
        <v>11</v>
      </c>
      <c r="H16" t="s">
        <v>12</v>
      </c>
      <c r="I16" s="1">
        <v>0</v>
      </c>
      <c r="J16" s="1">
        <v>0</v>
      </c>
      <c r="K16">
        <v>0</v>
      </c>
      <c r="L16">
        <v>0</v>
      </c>
    </row>
    <row r="17" spans="1:12" x14ac:dyDescent="0.25">
      <c r="A17">
        <v>2000</v>
      </c>
      <c r="B17">
        <v>4</v>
      </c>
      <c r="C17" t="s">
        <v>10</v>
      </c>
      <c r="D17">
        <v>496</v>
      </c>
      <c r="E17" s="2">
        <v>41.3333333333333</v>
      </c>
      <c r="F17">
        <v>-1</v>
      </c>
      <c r="G17" t="s">
        <v>11</v>
      </c>
      <c r="H17" t="s">
        <v>12</v>
      </c>
      <c r="I17" s="1">
        <v>0</v>
      </c>
      <c r="J17" s="1">
        <v>0</v>
      </c>
      <c r="K17">
        <v>0</v>
      </c>
      <c r="L17">
        <v>0</v>
      </c>
    </row>
    <row r="18" spans="1:12" x14ac:dyDescent="0.25">
      <c r="A18">
        <v>2000</v>
      </c>
      <c r="B18">
        <v>11</v>
      </c>
      <c r="C18" t="s">
        <v>10</v>
      </c>
      <c r="D18">
        <v>347</v>
      </c>
      <c r="E18" s="2">
        <v>28.9166666666667</v>
      </c>
      <c r="F18">
        <v>-0.8</v>
      </c>
      <c r="G18" t="s">
        <v>11</v>
      </c>
      <c r="H18" t="s">
        <v>20</v>
      </c>
      <c r="I18" s="1">
        <v>0</v>
      </c>
      <c r="J18" s="1">
        <v>0</v>
      </c>
      <c r="K18">
        <v>0</v>
      </c>
      <c r="L18">
        <v>0</v>
      </c>
    </row>
    <row r="19" spans="1:12" x14ac:dyDescent="0.25">
      <c r="A19">
        <v>2000</v>
      </c>
      <c r="B19">
        <v>12</v>
      </c>
      <c r="C19" t="s">
        <v>10</v>
      </c>
      <c r="D19">
        <v>1324</v>
      </c>
      <c r="E19" s="2">
        <v>110.333333333333</v>
      </c>
      <c r="F19">
        <v>-0.7</v>
      </c>
      <c r="G19" t="s">
        <v>11</v>
      </c>
      <c r="H19" t="s">
        <v>20</v>
      </c>
      <c r="I19" s="1">
        <v>0</v>
      </c>
      <c r="J19" s="1">
        <v>0</v>
      </c>
      <c r="K19">
        <v>0</v>
      </c>
      <c r="L19">
        <v>0</v>
      </c>
    </row>
    <row r="20" spans="1:12" x14ac:dyDescent="0.25">
      <c r="A20">
        <v>2001</v>
      </c>
      <c r="B20">
        <v>1</v>
      </c>
      <c r="C20" t="s">
        <v>10</v>
      </c>
      <c r="D20">
        <v>723</v>
      </c>
      <c r="E20" s="2">
        <v>60.25</v>
      </c>
      <c r="F20">
        <v>-0.8</v>
      </c>
      <c r="G20" t="s">
        <v>11</v>
      </c>
      <c r="H20" t="s">
        <v>20</v>
      </c>
      <c r="I20" s="1">
        <v>0</v>
      </c>
      <c r="J20" s="1">
        <v>0</v>
      </c>
      <c r="K20">
        <v>0</v>
      </c>
      <c r="L20">
        <v>0</v>
      </c>
    </row>
    <row r="21" spans="1:12" x14ac:dyDescent="0.25">
      <c r="A21">
        <v>2001</v>
      </c>
      <c r="B21">
        <v>2</v>
      </c>
      <c r="C21" t="s">
        <v>10</v>
      </c>
      <c r="D21">
        <v>1045</v>
      </c>
      <c r="E21" s="2">
        <v>87.0833333333333</v>
      </c>
      <c r="F21">
        <v>-0.8</v>
      </c>
      <c r="G21" t="s">
        <v>11</v>
      </c>
      <c r="H21" t="s">
        <v>20</v>
      </c>
      <c r="I21" s="1">
        <v>0</v>
      </c>
      <c r="J21" s="1">
        <v>0</v>
      </c>
      <c r="K21">
        <v>0</v>
      </c>
      <c r="L21">
        <v>0</v>
      </c>
    </row>
    <row r="22" spans="1:12" x14ac:dyDescent="0.25">
      <c r="A22">
        <v>2001</v>
      </c>
      <c r="B22">
        <v>3</v>
      </c>
      <c r="C22" t="s">
        <v>10</v>
      </c>
      <c r="D22">
        <v>440</v>
      </c>
      <c r="E22" s="2">
        <v>36.6666666666667</v>
      </c>
      <c r="F22">
        <v>-0.7</v>
      </c>
      <c r="G22" t="s">
        <v>11</v>
      </c>
      <c r="H22" t="s">
        <v>20</v>
      </c>
      <c r="I22" s="1">
        <v>0</v>
      </c>
      <c r="J22" s="1">
        <v>0</v>
      </c>
      <c r="K22">
        <v>0</v>
      </c>
      <c r="L22">
        <v>0</v>
      </c>
    </row>
    <row r="23" spans="1:12" x14ac:dyDescent="0.25">
      <c r="A23">
        <v>2003</v>
      </c>
      <c r="B23">
        <v>5</v>
      </c>
      <c r="C23" t="s">
        <v>17</v>
      </c>
      <c r="D23">
        <v>433</v>
      </c>
      <c r="E23" s="2">
        <v>36.0833333333333</v>
      </c>
      <c r="F23">
        <v>-0.5</v>
      </c>
      <c r="G23" t="s">
        <v>11</v>
      </c>
      <c r="H23" t="s">
        <v>20</v>
      </c>
      <c r="I23" s="1">
        <v>0.23094688221709</v>
      </c>
      <c r="J23" s="1">
        <v>0</v>
      </c>
      <c r="K23">
        <v>1</v>
      </c>
      <c r="L23">
        <v>0</v>
      </c>
    </row>
    <row r="24" spans="1:12" x14ac:dyDescent="0.25">
      <c r="A24">
        <v>2003</v>
      </c>
      <c r="B24">
        <v>5</v>
      </c>
      <c r="C24" t="s">
        <v>13</v>
      </c>
      <c r="D24">
        <v>1307</v>
      </c>
      <c r="E24" s="2">
        <v>108.916666666667</v>
      </c>
      <c r="F24">
        <v>-0.5</v>
      </c>
      <c r="G24" t="s">
        <v>11</v>
      </c>
      <c r="H24" t="s">
        <v>20</v>
      </c>
      <c r="I24" s="1">
        <v>7.6511094108645705E-2</v>
      </c>
      <c r="J24" s="1">
        <v>0</v>
      </c>
      <c r="K24">
        <v>1</v>
      </c>
      <c r="L24">
        <v>0</v>
      </c>
    </row>
    <row r="25" spans="1:12" x14ac:dyDescent="0.25">
      <c r="A25">
        <v>2003</v>
      </c>
      <c r="B25">
        <v>5</v>
      </c>
      <c r="C25" t="s">
        <v>10</v>
      </c>
      <c r="D25">
        <v>1270</v>
      </c>
      <c r="E25" s="2">
        <v>105.833333333333</v>
      </c>
      <c r="F25">
        <v>-0.5</v>
      </c>
      <c r="G25" t="s">
        <v>11</v>
      </c>
      <c r="H25" t="s">
        <v>20</v>
      </c>
      <c r="I25" s="1">
        <v>0</v>
      </c>
      <c r="J25" s="1">
        <v>0</v>
      </c>
      <c r="K25">
        <v>0</v>
      </c>
      <c r="L25">
        <v>0</v>
      </c>
    </row>
    <row r="26" spans="1:12" x14ac:dyDescent="0.25">
      <c r="A26">
        <v>2003</v>
      </c>
      <c r="B26">
        <v>5</v>
      </c>
      <c r="C26" t="s">
        <v>15</v>
      </c>
      <c r="D26">
        <v>1346</v>
      </c>
      <c r="E26" s="2">
        <v>112.166666666667</v>
      </c>
      <c r="F26">
        <v>-0.5</v>
      </c>
      <c r="G26" t="s">
        <v>11</v>
      </c>
      <c r="H26" t="s">
        <v>20</v>
      </c>
      <c r="I26" s="1">
        <v>0</v>
      </c>
      <c r="J26" s="1">
        <v>0</v>
      </c>
      <c r="K26">
        <v>0</v>
      </c>
      <c r="L26">
        <v>0</v>
      </c>
    </row>
    <row r="27" spans="1:12" x14ac:dyDescent="0.25">
      <c r="A27">
        <v>2005</v>
      </c>
      <c r="B27">
        <v>10</v>
      </c>
      <c r="C27" t="s">
        <v>17</v>
      </c>
      <c r="D27">
        <v>1003</v>
      </c>
      <c r="E27" s="2">
        <v>83.5833333333333</v>
      </c>
      <c r="F27">
        <v>-0.8</v>
      </c>
      <c r="G27" t="s">
        <v>11</v>
      </c>
      <c r="H27" t="s">
        <v>20</v>
      </c>
      <c r="I27" s="1">
        <v>0</v>
      </c>
      <c r="J27" s="1">
        <v>0</v>
      </c>
      <c r="K27">
        <v>0</v>
      </c>
      <c r="L27">
        <v>0</v>
      </c>
    </row>
    <row r="28" spans="1:12" x14ac:dyDescent="0.25">
      <c r="A28">
        <v>2005</v>
      </c>
      <c r="B28">
        <v>11</v>
      </c>
      <c r="C28" t="s">
        <v>17</v>
      </c>
      <c r="D28">
        <v>754</v>
      </c>
      <c r="E28" s="2">
        <v>62.8333333333333</v>
      </c>
      <c r="F28">
        <v>-0.8</v>
      </c>
      <c r="G28" t="s">
        <v>11</v>
      </c>
      <c r="H28" t="s">
        <v>20</v>
      </c>
      <c r="I28" s="1">
        <v>0</v>
      </c>
      <c r="J28" s="1">
        <v>0</v>
      </c>
      <c r="K28">
        <v>0</v>
      </c>
      <c r="L28">
        <v>0</v>
      </c>
    </row>
    <row r="29" spans="1:12" x14ac:dyDescent="0.25">
      <c r="A29">
        <v>2006</v>
      </c>
      <c r="B29">
        <v>3</v>
      </c>
      <c r="C29" t="s">
        <v>13</v>
      </c>
      <c r="D29">
        <v>842</v>
      </c>
      <c r="E29" s="2">
        <v>70.1666666666667</v>
      </c>
      <c r="F29">
        <v>-0.6</v>
      </c>
      <c r="G29" t="s">
        <v>11</v>
      </c>
      <c r="H29" t="s">
        <v>20</v>
      </c>
      <c r="I29" s="1">
        <v>0.237529691211401</v>
      </c>
      <c r="J29" s="1">
        <v>0</v>
      </c>
      <c r="K29">
        <v>2</v>
      </c>
      <c r="L29">
        <v>0</v>
      </c>
    </row>
    <row r="30" spans="1:12" x14ac:dyDescent="0.25">
      <c r="A30">
        <v>2006</v>
      </c>
      <c r="B30">
        <v>4</v>
      </c>
      <c r="C30" t="s">
        <v>13</v>
      </c>
      <c r="D30">
        <v>2283</v>
      </c>
      <c r="E30" s="2">
        <v>190.25</v>
      </c>
      <c r="F30">
        <v>-0.8</v>
      </c>
      <c r="G30" t="s">
        <v>11</v>
      </c>
      <c r="H30" t="s">
        <v>20</v>
      </c>
      <c r="I30" s="1">
        <v>8.7604029785370102E-2</v>
      </c>
      <c r="J30" s="1">
        <v>8.7604029785370102E-2</v>
      </c>
      <c r="K30">
        <v>2</v>
      </c>
      <c r="L30">
        <v>2</v>
      </c>
    </row>
    <row r="31" spans="1:12" x14ac:dyDescent="0.25">
      <c r="A31">
        <v>2007</v>
      </c>
      <c r="B31">
        <v>8</v>
      </c>
      <c r="C31" t="s">
        <v>13</v>
      </c>
      <c r="D31">
        <v>1570</v>
      </c>
      <c r="E31" s="2">
        <v>130.833333333333</v>
      </c>
      <c r="F31">
        <v>-0.9</v>
      </c>
      <c r="G31" t="s">
        <v>11</v>
      </c>
      <c r="H31" t="s">
        <v>12</v>
      </c>
      <c r="I31" s="1">
        <v>6.3694267515923594E-2</v>
      </c>
      <c r="J31" s="1">
        <v>0</v>
      </c>
      <c r="K31">
        <v>1</v>
      </c>
      <c r="L31">
        <v>0</v>
      </c>
    </row>
    <row r="32" spans="1:12" x14ac:dyDescent="0.25">
      <c r="A32">
        <v>2008</v>
      </c>
      <c r="B32">
        <v>7</v>
      </c>
      <c r="C32" t="s">
        <v>13</v>
      </c>
      <c r="D32">
        <v>2150</v>
      </c>
      <c r="E32" s="2">
        <v>179.166666666667</v>
      </c>
      <c r="F32">
        <v>-0.9</v>
      </c>
      <c r="G32" t="s">
        <v>11</v>
      </c>
      <c r="H32" t="s">
        <v>12</v>
      </c>
      <c r="I32" s="1">
        <v>4.6511627906976702E-2</v>
      </c>
      <c r="J32" s="1">
        <v>9.3023255813953501E-2</v>
      </c>
      <c r="K32">
        <v>1</v>
      </c>
      <c r="L32">
        <v>2</v>
      </c>
    </row>
    <row r="33" spans="1:12" x14ac:dyDescent="0.25">
      <c r="A33">
        <v>2008</v>
      </c>
      <c r="B33">
        <v>12</v>
      </c>
      <c r="C33" t="s">
        <v>13</v>
      </c>
      <c r="D33">
        <v>1132</v>
      </c>
      <c r="E33" s="2">
        <v>94.3333333333333</v>
      </c>
      <c r="F33">
        <v>-1.1000000000000001</v>
      </c>
      <c r="G33" t="s">
        <v>11</v>
      </c>
      <c r="H33" t="s">
        <v>12</v>
      </c>
      <c r="I33" s="1">
        <v>0</v>
      </c>
      <c r="J33" s="1">
        <v>0.17667844522968201</v>
      </c>
      <c r="K33">
        <v>0</v>
      </c>
      <c r="L33">
        <v>2</v>
      </c>
    </row>
    <row r="34" spans="1:12" x14ac:dyDescent="0.25">
      <c r="A34">
        <v>2008</v>
      </c>
      <c r="B34">
        <v>5</v>
      </c>
      <c r="C34" t="s">
        <v>13</v>
      </c>
      <c r="D34">
        <v>1394</v>
      </c>
      <c r="E34" s="2">
        <v>116.166666666667</v>
      </c>
      <c r="F34">
        <v>-1</v>
      </c>
      <c r="G34" t="s">
        <v>11</v>
      </c>
      <c r="H34" t="s">
        <v>12</v>
      </c>
      <c r="I34" s="1">
        <v>0</v>
      </c>
      <c r="J34" s="1">
        <v>0.143472022955524</v>
      </c>
      <c r="K34">
        <v>0</v>
      </c>
      <c r="L34">
        <v>2</v>
      </c>
    </row>
    <row r="35" spans="1:12" x14ac:dyDescent="0.25">
      <c r="A35">
        <v>2008</v>
      </c>
      <c r="B35">
        <v>4</v>
      </c>
      <c r="C35" t="s">
        <v>13</v>
      </c>
      <c r="D35">
        <v>1243</v>
      </c>
      <c r="E35" s="2">
        <v>103.583333333333</v>
      </c>
      <c r="F35">
        <v>-1.3</v>
      </c>
      <c r="G35" t="s">
        <v>11</v>
      </c>
      <c r="H35" t="s">
        <v>12</v>
      </c>
      <c r="I35" s="1">
        <v>0</v>
      </c>
      <c r="J35" s="1">
        <v>0</v>
      </c>
      <c r="K35">
        <v>0</v>
      </c>
      <c r="L35">
        <v>0</v>
      </c>
    </row>
    <row r="36" spans="1:12" x14ac:dyDescent="0.25">
      <c r="A36">
        <v>2008</v>
      </c>
      <c r="B36">
        <v>6</v>
      </c>
      <c r="C36" t="s">
        <v>17</v>
      </c>
      <c r="D36">
        <v>583</v>
      </c>
      <c r="E36" s="2">
        <v>48.5833333333333</v>
      </c>
      <c r="F36">
        <v>-0.8</v>
      </c>
      <c r="G36" t="s">
        <v>11</v>
      </c>
      <c r="H36" t="s">
        <v>20</v>
      </c>
      <c r="I36" s="1">
        <v>0</v>
      </c>
      <c r="J36" s="1">
        <v>0</v>
      </c>
      <c r="K36">
        <v>0</v>
      </c>
      <c r="L36">
        <v>0</v>
      </c>
    </row>
    <row r="37" spans="1:12" x14ac:dyDescent="0.25">
      <c r="A37">
        <v>2008</v>
      </c>
      <c r="B37">
        <v>7</v>
      </c>
      <c r="C37" t="s">
        <v>17</v>
      </c>
      <c r="D37">
        <v>80</v>
      </c>
      <c r="E37" s="2">
        <v>6.6666666666666696</v>
      </c>
      <c r="F37">
        <v>-0.9</v>
      </c>
      <c r="G37" t="s">
        <v>11</v>
      </c>
      <c r="H37" t="s">
        <v>12</v>
      </c>
      <c r="I37" s="1">
        <v>0</v>
      </c>
      <c r="J37" s="1">
        <v>0</v>
      </c>
      <c r="K37">
        <v>0</v>
      </c>
      <c r="L37">
        <v>0</v>
      </c>
    </row>
    <row r="38" spans="1:12" x14ac:dyDescent="0.25">
      <c r="A38">
        <v>2009</v>
      </c>
      <c r="B38">
        <v>5</v>
      </c>
      <c r="C38" t="s">
        <v>13</v>
      </c>
      <c r="D38">
        <v>638</v>
      </c>
      <c r="E38" s="2">
        <v>53.1666666666667</v>
      </c>
      <c r="F38">
        <v>-0.6</v>
      </c>
      <c r="G38" t="s">
        <v>11</v>
      </c>
      <c r="H38" t="s">
        <v>20</v>
      </c>
      <c r="I38" s="1">
        <v>0.156739811912226</v>
      </c>
      <c r="J38" s="1">
        <v>0</v>
      </c>
      <c r="K38">
        <v>1</v>
      </c>
      <c r="L38">
        <v>0</v>
      </c>
    </row>
    <row r="39" spans="1:12" x14ac:dyDescent="0.25">
      <c r="A39">
        <v>2009</v>
      </c>
      <c r="B39">
        <v>4</v>
      </c>
      <c r="C39" t="s">
        <v>13</v>
      </c>
      <c r="D39">
        <v>1050</v>
      </c>
      <c r="E39" s="2">
        <v>87.5</v>
      </c>
      <c r="F39">
        <v>-0.7</v>
      </c>
      <c r="G39" t="s">
        <v>11</v>
      </c>
      <c r="H39" t="s">
        <v>20</v>
      </c>
      <c r="I39" s="1">
        <v>9.5238095238095205E-2</v>
      </c>
      <c r="J39" s="1">
        <v>0.38095238095238099</v>
      </c>
      <c r="K39">
        <v>1</v>
      </c>
      <c r="L39">
        <v>4</v>
      </c>
    </row>
    <row r="40" spans="1:12" x14ac:dyDescent="0.25">
      <c r="A40">
        <v>2010</v>
      </c>
      <c r="B40">
        <v>10</v>
      </c>
      <c r="C40" t="s">
        <v>15</v>
      </c>
      <c r="D40">
        <v>1271</v>
      </c>
      <c r="E40" s="2">
        <v>105.916666666667</v>
      </c>
      <c r="F40">
        <v>-2.2000000000000002</v>
      </c>
      <c r="G40" t="s">
        <v>11</v>
      </c>
      <c r="H40" t="s">
        <v>18</v>
      </c>
      <c r="I40" s="1">
        <v>0.15735641227380001</v>
      </c>
      <c r="J40" s="1">
        <v>0</v>
      </c>
      <c r="K40">
        <v>2</v>
      </c>
      <c r="L40">
        <v>0</v>
      </c>
    </row>
    <row r="41" spans="1:12" x14ac:dyDescent="0.25">
      <c r="A41">
        <v>2010</v>
      </c>
      <c r="B41">
        <v>7</v>
      </c>
      <c r="C41" t="s">
        <v>13</v>
      </c>
      <c r="D41">
        <v>1023</v>
      </c>
      <c r="E41" s="2">
        <v>85.25</v>
      </c>
      <c r="F41">
        <v>-2.5</v>
      </c>
      <c r="G41" t="s">
        <v>11</v>
      </c>
      <c r="H41" t="s">
        <v>18</v>
      </c>
      <c r="I41" s="1">
        <v>9.7751710654936499E-2</v>
      </c>
      <c r="J41" s="1">
        <v>0</v>
      </c>
      <c r="K41">
        <v>1</v>
      </c>
      <c r="L41">
        <v>0</v>
      </c>
    </row>
    <row r="42" spans="1:12" x14ac:dyDescent="0.25">
      <c r="A42">
        <v>2010</v>
      </c>
      <c r="B42">
        <v>8</v>
      </c>
      <c r="C42" t="s">
        <v>13</v>
      </c>
      <c r="D42">
        <v>1469</v>
      </c>
      <c r="E42" s="2">
        <v>122.416666666667</v>
      </c>
      <c r="F42">
        <v>-2.5</v>
      </c>
      <c r="G42" t="s">
        <v>11</v>
      </c>
      <c r="H42" t="s">
        <v>18</v>
      </c>
      <c r="I42" s="1">
        <v>6.8073519400953006E-2</v>
      </c>
      <c r="J42" s="1">
        <v>0.13614703880190601</v>
      </c>
      <c r="K42">
        <v>1</v>
      </c>
      <c r="L42">
        <v>2</v>
      </c>
    </row>
    <row r="43" spans="1:12" x14ac:dyDescent="0.25">
      <c r="A43">
        <v>2010</v>
      </c>
      <c r="B43">
        <v>12</v>
      </c>
      <c r="C43" t="s">
        <v>13</v>
      </c>
      <c r="D43">
        <v>1235</v>
      </c>
      <c r="E43" s="2">
        <v>102.916666666667</v>
      </c>
      <c r="F43">
        <v>-1.9</v>
      </c>
      <c r="G43" t="s">
        <v>11</v>
      </c>
      <c r="H43" t="s">
        <v>18</v>
      </c>
      <c r="I43" s="1">
        <v>0</v>
      </c>
      <c r="J43" s="1">
        <v>8.0971659919028299E-2</v>
      </c>
      <c r="K43">
        <v>0</v>
      </c>
      <c r="L43">
        <v>1</v>
      </c>
    </row>
    <row r="44" spans="1:12" x14ac:dyDescent="0.25">
      <c r="A44">
        <v>2011</v>
      </c>
      <c r="B44">
        <v>5</v>
      </c>
      <c r="C44" t="s">
        <v>13</v>
      </c>
      <c r="D44">
        <v>888</v>
      </c>
      <c r="E44" s="2">
        <v>74</v>
      </c>
      <c r="F44">
        <v>-1.3</v>
      </c>
      <c r="G44" t="s">
        <v>11</v>
      </c>
      <c r="H44" t="s">
        <v>12</v>
      </c>
      <c r="I44" s="1">
        <v>0.112612612612613</v>
      </c>
      <c r="J44" s="1">
        <v>0</v>
      </c>
      <c r="K44">
        <v>1</v>
      </c>
      <c r="L44">
        <v>0</v>
      </c>
    </row>
    <row r="45" spans="1:12" x14ac:dyDescent="0.25">
      <c r="A45">
        <v>2011</v>
      </c>
      <c r="B45">
        <v>8</v>
      </c>
      <c r="C45" t="s">
        <v>13</v>
      </c>
      <c r="D45">
        <v>1671</v>
      </c>
      <c r="E45" s="2">
        <v>139.25</v>
      </c>
      <c r="F45">
        <v>-0.9</v>
      </c>
      <c r="G45" t="s">
        <v>11</v>
      </c>
      <c r="H45" t="s">
        <v>12</v>
      </c>
      <c r="I45" s="1">
        <v>5.9844404548174697E-2</v>
      </c>
      <c r="J45" s="1">
        <v>0.11968880909634901</v>
      </c>
      <c r="K45">
        <v>1</v>
      </c>
      <c r="L45">
        <v>2</v>
      </c>
    </row>
    <row r="46" spans="1:12" x14ac:dyDescent="0.25">
      <c r="A46">
        <v>2011</v>
      </c>
      <c r="B46">
        <v>10</v>
      </c>
      <c r="C46" t="s">
        <v>13</v>
      </c>
      <c r="D46">
        <v>1918</v>
      </c>
      <c r="E46" s="2">
        <v>159.833333333333</v>
      </c>
      <c r="F46">
        <v>-1.4</v>
      </c>
      <c r="G46" t="s">
        <v>11</v>
      </c>
      <c r="H46" t="s">
        <v>12</v>
      </c>
      <c r="I46" s="1">
        <v>5.2137643378519297E-2</v>
      </c>
      <c r="J46" s="1">
        <v>0.20855057351407699</v>
      </c>
      <c r="K46">
        <v>1</v>
      </c>
      <c r="L46">
        <v>4</v>
      </c>
    </row>
    <row r="47" spans="1:12" x14ac:dyDescent="0.25">
      <c r="A47">
        <v>2011</v>
      </c>
      <c r="B47">
        <v>11</v>
      </c>
      <c r="C47" t="s">
        <v>13</v>
      </c>
      <c r="D47">
        <v>1205</v>
      </c>
      <c r="E47" s="2">
        <v>100.416666666667</v>
      </c>
      <c r="F47">
        <v>-1.3</v>
      </c>
      <c r="G47" t="s">
        <v>11</v>
      </c>
      <c r="H47" t="s">
        <v>12</v>
      </c>
      <c r="I47" s="1">
        <v>0</v>
      </c>
      <c r="J47" s="1">
        <v>0.16597510373443999</v>
      </c>
      <c r="K47">
        <v>0</v>
      </c>
      <c r="L47">
        <v>2</v>
      </c>
    </row>
    <row r="48" spans="1:12" x14ac:dyDescent="0.25">
      <c r="A48">
        <v>2011</v>
      </c>
      <c r="B48">
        <v>2</v>
      </c>
      <c r="C48" t="s">
        <v>17</v>
      </c>
      <c r="D48">
        <v>434</v>
      </c>
      <c r="E48" s="2">
        <v>36.1666666666667</v>
      </c>
      <c r="F48">
        <v>-1.6</v>
      </c>
      <c r="G48" t="s">
        <v>11</v>
      </c>
      <c r="H48" t="s">
        <v>12</v>
      </c>
      <c r="I48" s="1">
        <v>0</v>
      </c>
      <c r="J48" s="1">
        <v>0</v>
      </c>
      <c r="K48">
        <v>0</v>
      </c>
      <c r="L48">
        <v>0</v>
      </c>
    </row>
    <row r="49" spans="1:12" x14ac:dyDescent="0.25">
      <c r="A49">
        <v>2011</v>
      </c>
      <c r="B49">
        <v>7</v>
      </c>
      <c r="C49" t="s">
        <v>17</v>
      </c>
      <c r="D49">
        <v>881</v>
      </c>
      <c r="E49" s="2">
        <v>73.4166666666667</v>
      </c>
      <c r="F49">
        <v>-0.9</v>
      </c>
      <c r="G49" t="s">
        <v>11</v>
      </c>
      <c r="H49" t="s">
        <v>12</v>
      </c>
      <c r="I49" s="1">
        <v>0</v>
      </c>
      <c r="J49" s="1">
        <v>0</v>
      </c>
      <c r="K49">
        <v>0</v>
      </c>
      <c r="L49">
        <v>0</v>
      </c>
    </row>
    <row r="50" spans="1:12" x14ac:dyDescent="0.25">
      <c r="A50">
        <v>2011</v>
      </c>
      <c r="B50">
        <v>8</v>
      </c>
      <c r="C50" t="s">
        <v>17</v>
      </c>
      <c r="D50">
        <v>566</v>
      </c>
      <c r="E50" s="2">
        <v>47.1666666666667</v>
      </c>
      <c r="F50">
        <v>-0.9</v>
      </c>
      <c r="G50" t="s">
        <v>11</v>
      </c>
      <c r="H50" t="s">
        <v>12</v>
      </c>
      <c r="I50" s="1">
        <v>0</v>
      </c>
      <c r="J50" s="1">
        <v>0</v>
      </c>
      <c r="K50">
        <v>0</v>
      </c>
      <c r="L50">
        <v>0</v>
      </c>
    </row>
    <row r="51" spans="1:12" x14ac:dyDescent="0.25">
      <c r="A51">
        <v>2012</v>
      </c>
      <c r="B51">
        <v>1</v>
      </c>
      <c r="C51" t="s">
        <v>17</v>
      </c>
      <c r="D51">
        <v>488</v>
      </c>
      <c r="E51" s="2">
        <v>40.6666666666667</v>
      </c>
      <c r="F51">
        <v>-1.1000000000000001</v>
      </c>
      <c r="G51" t="s">
        <v>11</v>
      </c>
      <c r="H51" t="s">
        <v>12</v>
      </c>
      <c r="I51" s="1">
        <v>0</v>
      </c>
      <c r="J51" s="1">
        <v>0</v>
      </c>
      <c r="K51">
        <v>0</v>
      </c>
      <c r="L51">
        <v>0</v>
      </c>
    </row>
    <row r="52" spans="1:12" x14ac:dyDescent="0.25">
      <c r="A52">
        <v>2013</v>
      </c>
      <c r="B52">
        <v>5</v>
      </c>
      <c r="C52" t="s">
        <v>13</v>
      </c>
      <c r="D52">
        <v>1926</v>
      </c>
      <c r="E52" s="2">
        <v>160.5</v>
      </c>
      <c r="F52">
        <v>-0.9</v>
      </c>
      <c r="G52" t="s">
        <v>11</v>
      </c>
      <c r="H52" t="s">
        <v>12</v>
      </c>
      <c r="I52" s="1">
        <v>0</v>
      </c>
      <c r="J52" s="1">
        <v>0.103842159916926</v>
      </c>
      <c r="K52">
        <v>0</v>
      </c>
      <c r="L52">
        <v>2</v>
      </c>
    </row>
    <row r="53" spans="1:12" x14ac:dyDescent="0.25">
      <c r="A53">
        <v>2013</v>
      </c>
      <c r="B53">
        <v>7</v>
      </c>
      <c r="C53" t="s">
        <v>17</v>
      </c>
      <c r="D53">
        <v>340</v>
      </c>
      <c r="E53" s="2">
        <v>28.3333333333333</v>
      </c>
      <c r="F53">
        <v>-0.8</v>
      </c>
      <c r="G53" t="s">
        <v>11</v>
      </c>
      <c r="H53" t="s">
        <v>20</v>
      </c>
      <c r="I53" s="1">
        <v>0</v>
      </c>
      <c r="J53" s="1">
        <v>0</v>
      </c>
      <c r="K53">
        <v>0</v>
      </c>
      <c r="L53">
        <v>0</v>
      </c>
    </row>
    <row r="54" spans="1:12" x14ac:dyDescent="0.25">
      <c r="A54">
        <v>2013</v>
      </c>
      <c r="B54">
        <v>8</v>
      </c>
      <c r="C54" t="s">
        <v>17</v>
      </c>
      <c r="D54">
        <v>99</v>
      </c>
      <c r="E54" s="2">
        <v>8.25</v>
      </c>
      <c r="F54">
        <v>-0.5</v>
      </c>
      <c r="G54" t="s">
        <v>11</v>
      </c>
      <c r="H54" t="s">
        <v>20</v>
      </c>
      <c r="I54" s="1">
        <v>0</v>
      </c>
      <c r="J54" s="1">
        <v>0</v>
      </c>
      <c r="K54">
        <v>0</v>
      </c>
      <c r="L54">
        <v>0</v>
      </c>
    </row>
    <row r="55" spans="1:12" x14ac:dyDescent="0.25">
      <c r="A55">
        <v>2016</v>
      </c>
      <c r="B55">
        <v>7</v>
      </c>
      <c r="C55" t="s">
        <v>13</v>
      </c>
      <c r="D55">
        <v>941</v>
      </c>
      <c r="E55" s="2">
        <v>78.4166666666667</v>
      </c>
      <c r="F55">
        <v>-0.5</v>
      </c>
      <c r="G55" t="s">
        <v>11</v>
      </c>
      <c r="H55" t="s">
        <v>20</v>
      </c>
      <c r="I55" s="1">
        <v>0.106269925611052</v>
      </c>
      <c r="J55" s="1">
        <v>0.106269925611052</v>
      </c>
      <c r="K55">
        <v>1</v>
      </c>
      <c r="L55">
        <v>1</v>
      </c>
    </row>
    <row r="56" spans="1:12" x14ac:dyDescent="0.25">
      <c r="A56">
        <v>2016</v>
      </c>
      <c r="B56">
        <v>10</v>
      </c>
      <c r="C56" t="s">
        <v>15</v>
      </c>
      <c r="D56">
        <v>1369</v>
      </c>
      <c r="E56" s="2">
        <v>114.083333333333</v>
      </c>
      <c r="F56">
        <v>-0.5</v>
      </c>
      <c r="G56" t="s">
        <v>11</v>
      </c>
      <c r="H56" t="s">
        <v>20</v>
      </c>
      <c r="I56" s="1">
        <v>7.3046018991964903E-2</v>
      </c>
      <c r="J56" s="1">
        <v>0</v>
      </c>
      <c r="K56">
        <v>1</v>
      </c>
      <c r="L56">
        <v>0</v>
      </c>
    </row>
    <row r="57" spans="1:12" x14ac:dyDescent="0.25">
      <c r="A57">
        <v>2017</v>
      </c>
      <c r="B57">
        <v>11</v>
      </c>
      <c r="C57" t="s">
        <v>15</v>
      </c>
      <c r="D57">
        <v>1400</v>
      </c>
      <c r="E57" s="2">
        <v>116.666666666667</v>
      </c>
      <c r="F57">
        <v>-0.5</v>
      </c>
      <c r="G57" t="s">
        <v>11</v>
      </c>
      <c r="H57" t="s">
        <v>20</v>
      </c>
      <c r="I57" s="1">
        <v>0.14285714285714299</v>
      </c>
      <c r="J57" s="1">
        <v>7.1428571428571397E-2</v>
      </c>
      <c r="K57">
        <v>2</v>
      </c>
      <c r="L57">
        <v>1</v>
      </c>
    </row>
    <row r="58" spans="1:12" x14ac:dyDescent="0.25">
      <c r="A58">
        <v>2017</v>
      </c>
      <c r="B58">
        <v>6</v>
      </c>
      <c r="C58" t="s">
        <v>13</v>
      </c>
      <c r="D58">
        <v>1317</v>
      </c>
      <c r="E58" s="2">
        <v>109.75</v>
      </c>
      <c r="F58">
        <v>-0.6</v>
      </c>
      <c r="G58" t="s">
        <v>11</v>
      </c>
      <c r="H58" t="s">
        <v>20</v>
      </c>
      <c r="I58" s="1">
        <v>0</v>
      </c>
      <c r="J58" s="1">
        <v>0</v>
      </c>
      <c r="K58">
        <v>0</v>
      </c>
      <c r="L58">
        <v>0</v>
      </c>
    </row>
    <row r="59" spans="1:12" x14ac:dyDescent="0.25">
      <c r="A59">
        <v>2017</v>
      </c>
      <c r="B59">
        <v>10</v>
      </c>
      <c r="C59" t="s">
        <v>13</v>
      </c>
      <c r="D59">
        <v>878</v>
      </c>
      <c r="E59" s="2">
        <v>73.1666666666667</v>
      </c>
      <c r="F59">
        <v>-0.6</v>
      </c>
      <c r="G59" t="s">
        <v>11</v>
      </c>
      <c r="H59" t="s">
        <v>20</v>
      </c>
      <c r="I59" s="1">
        <v>0</v>
      </c>
      <c r="J59" s="1">
        <v>0</v>
      </c>
      <c r="K59">
        <v>0</v>
      </c>
      <c r="L59">
        <v>0</v>
      </c>
    </row>
    <row r="60" spans="1:12" x14ac:dyDescent="0.25">
      <c r="A60">
        <v>2017</v>
      </c>
      <c r="B60">
        <v>8</v>
      </c>
      <c r="C60" t="s">
        <v>17</v>
      </c>
      <c r="D60">
        <v>845</v>
      </c>
      <c r="E60" s="2">
        <v>70.4166666666667</v>
      </c>
      <c r="F60">
        <v>-0.9</v>
      </c>
      <c r="G60" t="s">
        <v>11</v>
      </c>
      <c r="H60" t="s">
        <v>12</v>
      </c>
      <c r="I60" s="1">
        <v>0</v>
      </c>
      <c r="J60" s="1">
        <v>0</v>
      </c>
      <c r="K60">
        <v>0</v>
      </c>
      <c r="L60">
        <v>0</v>
      </c>
    </row>
    <row r="61" spans="1:12" x14ac:dyDescent="0.25">
      <c r="A61">
        <v>2017</v>
      </c>
      <c r="B61">
        <v>3</v>
      </c>
      <c r="C61" t="s">
        <v>19</v>
      </c>
      <c r="D61">
        <v>1391</v>
      </c>
      <c r="E61" s="2">
        <v>115.916666666667</v>
      </c>
      <c r="F61">
        <v>-0.5</v>
      </c>
      <c r="G61" t="s">
        <v>11</v>
      </c>
      <c r="H61" t="s">
        <v>20</v>
      </c>
      <c r="I61" s="1">
        <v>0</v>
      </c>
      <c r="J61" s="1">
        <v>0</v>
      </c>
      <c r="K61">
        <v>0</v>
      </c>
      <c r="L61">
        <v>0</v>
      </c>
    </row>
    <row r="62" spans="1:12" x14ac:dyDescent="0.25">
      <c r="A62">
        <v>2018</v>
      </c>
      <c r="B62">
        <v>4</v>
      </c>
      <c r="C62" t="s">
        <v>13</v>
      </c>
      <c r="D62">
        <v>946</v>
      </c>
      <c r="E62" s="2">
        <v>78.8333333333333</v>
      </c>
      <c r="F62">
        <v>-1.3</v>
      </c>
      <c r="G62" t="s">
        <v>11</v>
      </c>
      <c r="H62" t="s">
        <v>12</v>
      </c>
      <c r="I62" s="1">
        <v>0</v>
      </c>
      <c r="J62" s="1">
        <v>0</v>
      </c>
      <c r="K62">
        <v>0</v>
      </c>
      <c r="L62">
        <v>0</v>
      </c>
    </row>
    <row r="63" spans="1:12" x14ac:dyDescent="0.25">
      <c r="A63">
        <v>2018</v>
      </c>
      <c r="B63">
        <v>2</v>
      </c>
      <c r="C63" t="s">
        <v>19</v>
      </c>
      <c r="D63">
        <v>556</v>
      </c>
      <c r="E63" s="2">
        <v>46.3333333333333</v>
      </c>
      <c r="F63">
        <v>-0.7</v>
      </c>
      <c r="G63" t="s">
        <v>11</v>
      </c>
      <c r="H63" t="s">
        <v>20</v>
      </c>
      <c r="I63" s="1">
        <v>0</v>
      </c>
      <c r="J63" s="1">
        <v>0</v>
      </c>
      <c r="K63">
        <v>0</v>
      </c>
      <c r="L63">
        <v>0</v>
      </c>
    </row>
    <row r="64" spans="1:12" x14ac:dyDescent="0.25">
      <c r="A64">
        <v>2018</v>
      </c>
      <c r="B64">
        <v>3</v>
      </c>
      <c r="C64" t="s">
        <v>19</v>
      </c>
      <c r="D64">
        <v>397</v>
      </c>
      <c r="E64" s="2">
        <v>33.0833333333333</v>
      </c>
      <c r="F64">
        <v>-0.9</v>
      </c>
      <c r="G64" t="s">
        <v>11</v>
      </c>
      <c r="H64" t="s">
        <v>12</v>
      </c>
      <c r="I64" s="1">
        <v>0</v>
      </c>
      <c r="J64" s="1">
        <v>0</v>
      </c>
      <c r="K64">
        <v>0</v>
      </c>
      <c r="L64">
        <v>0</v>
      </c>
    </row>
    <row r="65" spans="1:12" x14ac:dyDescent="0.25">
      <c r="A65">
        <v>2020</v>
      </c>
      <c r="B65">
        <v>8</v>
      </c>
      <c r="C65" t="s">
        <v>13</v>
      </c>
      <c r="D65">
        <f>242+850</f>
        <v>1092</v>
      </c>
      <c r="E65" s="2">
        <f>20.2+70.8333333333333</f>
        <v>91.033333333333303</v>
      </c>
      <c r="F65">
        <v>-0.9</v>
      </c>
      <c r="G65" t="s">
        <v>11</v>
      </c>
      <c r="H65" t="s">
        <v>12</v>
      </c>
      <c r="I65" s="1">
        <v>0.11</v>
      </c>
      <c r="J65" s="1">
        <v>0.23529411764705899</v>
      </c>
      <c r="K65">
        <v>1</v>
      </c>
      <c r="L65">
        <v>2</v>
      </c>
    </row>
    <row r="66" spans="1:12" x14ac:dyDescent="0.25">
      <c r="A66">
        <v>2020</v>
      </c>
      <c r="B66">
        <v>6</v>
      </c>
      <c r="C66" t="s">
        <v>13</v>
      </c>
      <c r="D66">
        <v>1190</v>
      </c>
      <c r="E66" s="2">
        <v>99.1666666666667</v>
      </c>
      <c r="F66">
        <v>-0.9</v>
      </c>
      <c r="G66" t="s">
        <v>11</v>
      </c>
      <c r="H66" t="s">
        <v>12</v>
      </c>
      <c r="I66" s="1">
        <v>0</v>
      </c>
      <c r="J66" s="1">
        <v>0.16806722689075601</v>
      </c>
      <c r="K66">
        <v>0</v>
      </c>
      <c r="L66">
        <v>2</v>
      </c>
    </row>
    <row r="67" spans="1:12" x14ac:dyDescent="0.25">
      <c r="A67">
        <v>2020</v>
      </c>
      <c r="B67">
        <v>12</v>
      </c>
      <c r="C67" t="s">
        <v>19</v>
      </c>
      <c r="D67">
        <v>1266</v>
      </c>
      <c r="E67" s="2">
        <v>105.5</v>
      </c>
      <c r="F67">
        <v>-1.2</v>
      </c>
      <c r="G67" t="s">
        <v>11</v>
      </c>
      <c r="H67" t="s">
        <v>12</v>
      </c>
      <c r="I67" s="1">
        <v>0</v>
      </c>
      <c r="J67" s="1">
        <v>0</v>
      </c>
      <c r="K67">
        <v>0</v>
      </c>
      <c r="L67">
        <v>0</v>
      </c>
    </row>
    <row r="68" spans="1:12" x14ac:dyDescent="0.25">
      <c r="A68">
        <v>2002</v>
      </c>
      <c r="B68">
        <v>4</v>
      </c>
      <c r="C68" t="s">
        <v>13</v>
      </c>
      <c r="D68">
        <v>877</v>
      </c>
      <c r="E68" s="2">
        <v>73.0833333333333</v>
      </c>
      <c r="F68">
        <v>-0.4</v>
      </c>
      <c r="G68" t="s">
        <v>16</v>
      </c>
      <c r="H68" t="s">
        <v>16</v>
      </c>
      <c r="I68" s="1">
        <v>0.114025085518814</v>
      </c>
      <c r="J68" s="1">
        <v>0</v>
      </c>
      <c r="K68">
        <v>1</v>
      </c>
      <c r="L68">
        <v>0</v>
      </c>
    </row>
    <row r="69" spans="1:12" x14ac:dyDescent="0.25">
      <c r="A69">
        <v>2002</v>
      </c>
      <c r="B69">
        <v>4</v>
      </c>
      <c r="C69" t="s">
        <v>10</v>
      </c>
      <c r="D69">
        <v>580</v>
      </c>
      <c r="E69" s="2">
        <v>48.3333333333333</v>
      </c>
      <c r="F69">
        <v>-0.4</v>
      </c>
      <c r="G69" t="s">
        <v>16</v>
      </c>
      <c r="H69" t="s">
        <v>16</v>
      </c>
      <c r="I69" s="1">
        <v>0</v>
      </c>
      <c r="J69" s="1">
        <v>0</v>
      </c>
      <c r="K69">
        <v>0</v>
      </c>
      <c r="L69">
        <v>0</v>
      </c>
    </row>
    <row r="70" spans="1:12" x14ac:dyDescent="0.25">
      <c r="A70">
        <v>2002</v>
      </c>
      <c r="B70">
        <v>4</v>
      </c>
      <c r="C70" t="s">
        <v>15</v>
      </c>
      <c r="D70">
        <v>613</v>
      </c>
      <c r="E70" s="2">
        <v>51.0833333333333</v>
      </c>
      <c r="F70">
        <v>-0.4</v>
      </c>
      <c r="G70" t="s">
        <v>16</v>
      </c>
      <c r="H70" t="s">
        <v>16</v>
      </c>
      <c r="I70" s="1">
        <v>0</v>
      </c>
      <c r="J70" s="1">
        <v>0</v>
      </c>
      <c r="K70">
        <v>0</v>
      </c>
      <c r="L70">
        <v>0</v>
      </c>
    </row>
    <row r="71" spans="1:12" x14ac:dyDescent="0.25">
      <c r="A71">
        <v>2002</v>
      </c>
      <c r="B71">
        <v>5</v>
      </c>
      <c r="C71" t="s">
        <v>15</v>
      </c>
      <c r="D71">
        <v>80</v>
      </c>
      <c r="E71" s="2">
        <v>6.6666666666666696</v>
      </c>
      <c r="F71">
        <v>-0.1</v>
      </c>
      <c r="G71" t="s">
        <v>16</v>
      </c>
      <c r="H71" t="s">
        <v>16</v>
      </c>
      <c r="I71" s="1">
        <v>0</v>
      </c>
      <c r="J71" s="1">
        <v>0</v>
      </c>
      <c r="K71">
        <v>0</v>
      </c>
      <c r="L71">
        <v>0</v>
      </c>
    </row>
    <row r="72" spans="1:12" x14ac:dyDescent="0.25">
      <c r="A72">
        <v>2003</v>
      </c>
      <c r="B72">
        <v>6</v>
      </c>
      <c r="C72" t="s">
        <v>17</v>
      </c>
      <c r="D72">
        <v>1937</v>
      </c>
      <c r="E72" s="2">
        <v>161.416666666667</v>
      </c>
      <c r="F72">
        <v>-0.2</v>
      </c>
      <c r="G72" t="s">
        <v>16</v>
      </c>
      <c r="H72" t="s">
        <v>16</v>
      </c>
      <c r="I72" s="1">
        <v>0.15487867836861099</v>
      </c>
      <c r="J72" s="1">
        <v>0</v>
      </c>
      <c r="K72">
        <v>3</v>
      </c>
      <c r="L72">
        <v>0</v>
      </c>
    </row>
    <row r="73" spans="1:12" x14ac:dyDescent="0.25">
      <c r="A73">
        <v>2003</v>
      </c>
      <c r="B73">
        <v>10</v>
      </c>
      <c r="C73" t="s">
        <v>13</v>
      </c>
      <c r="D73">
        <v>2088</v>
      </c>
      <c r="E73" s="2">
        <v>174</v>
      </c>
      <c r="F73">
        <v>0.3</v>
      </c>
      <c r="G73" t="s">
        <v>16</v>
      </c>
      <c r="H73" t="s">
        <v>16</v>
      </c>
      <c r="I73" s="1">
        <v>4.7892720306513398E-2</v>
      </c>
      <c r="J73" s="1">
        <v>0.23946360153256699</v>
      </c>
      <c r="K73">
        <v>1</v>
      </c>
      <c r="L73">
        <v>5</v>
      </c>
    </row>
    <row r="74" spans="1:12" x14ac:dyDescent="0.25">
      <c r="A74">
        <v>2004</v>
      </c>
      <c r="B74">
        <v>11</v>
      </c>
      <c r="C74" t="s">
        <v>13</v>
      </c>
      <c r="D74">
        <v>968</v>
      </c>
      <c r="E74" s="2">
        <v>80.6666666666667</v>
      </c>
      <c r="F74">
        <v>0.4</v>
      </c>
      <c r="G74" t="s">
        <v>16</v>
      </c>
      <c r="H74" t="s">
        <v>16</v>
      </c>
      <c r="I74" s="1">
        <v>0.103305785123967</v>
      </c>
      <c r="J74" s="1">
        <v>0.30991735537190102</v>
      </c>
      <c r="K74">
        <v>1</v>
      </c>
      <c r="L74">
        <v>3</v>
      </c>
    </row>
    <row r="75" spans="1:12" x14ac:dyDescent="0.25">
      <c r="A75">
        <v>2005</v>
      </c>
      <c r="B75">
        <v>1</v>
      </c>
      <c r="C75" t="s">
        <v>13</v>
      </c>
      <c r="D75">
        <v>1508</v>
      </c>
      <c r="E75" s="2">
        <v>125.666666666667</v>
      </c>
      <c r="F75">
        <v>0.1</v>
      </c>
      <c r="G75" t="s">
        <v>16</v>
      </c>
      <c r="H75" t="s">
        <v>16</v>
      </c>
      <c r="I75" s="1">
        <v>0.13262599469496</v>
      </c>
      <c r="J75" s="1">
        <v>0.26525198938992001</v>
      </c>
      <c r="K75">
        <v>2</v>
      </c>
      <c r="L75">
        <v>4</v>
      </c>
    </row>
    <row r="76" spans="1:12" x14ac:dyDescent="0.25">
      <c r="A76">
        <v>2006</v>
      </c>
      <c r="B76">
        <v>7</v>
      </c>
      <c r="C76" t="s">
        <v>13</v>
      </c>
      <c r="D76">
        <v>912</v>
      </c>
      <c r="E76" s="2">
        <v>76</v>
      </c>
      <c r="F76">
        <v>0.2</v>
      </c>
      <c r="G76" t="s">
        <v>16</v>
      </c>
      <c r="H76" t="s">
        <v>16</v>
      </c>
      <c r="I76" s="1">
        <v>0</v>
      </c>
      <c r="J76" s="1">
        <v>0</v>
      </c>
      <c r="K76">
        <v>0</v>
      </c>
      <c r="L76">
        <v>0</v>
      </c>
    </row>
    <row r="77" spans="1:12" x14ac:dyDescent="0.25">
      <c r="A77">
        <v>2010</v>
      </c>
      <c r="B77">
        <v>4</v>
      </c>
      <c r="C77" t="s">
        <v>13</v>
      </c>
      <c r="D77">
        <v>1278</v>
      </c>
      <c r="E77" s="2">
        <v>106.5</v>
      </c>
      <c r="F77">
        <v>0.4</v>
      </c>
      <c r="G77" t="s">
        <v>16</v>
      </c>
      <c r="H77" t="s">
        <v>16</v>
      </c>
      <c r="I77" s="1">
        <v>0</v>
      </c>
      <c r="J77" s="1">
        <v>0.156494522691706</v>
      </c>
      <c r="K77">
        <v>0</v>
      </c>
      <c r="L77">
        <v>2</v>
      </c>
    </row>
    <row r="78" spans="1:12" x14ac:dyDescent="0.25">
      <c r="A78">
        <v>2012</v>
      </c>
      <c r="B78">
        <v>5</v>
      </c>
      <c r="C78" t="s">
        <v>13</v>
      </c>
      <c r="D78">
        <v>1837</v>
      </c>
      <c r="E78" s="2">
        <v>153.083333333333</v>
      </c>
      <c r="F78">
        <v>-0.4</v>
      </c>
      <c r="G78" t="s">
        <v>16</v>
      </c>
      <c r="H78" t="s">
        <v>16</v>
      </c>
      <c r="I78" s="1">
        <v>0.32661948829613502</v>
      </c>
      <c r="J78" s="1">
        <v>0.21774632553075701</v>
      </c>
      <c r="K78">
        <v>6</v>
      </c>
      <c r="L78">
        <v>4</v>
      </c>
    </row>
    <row r="79" spans="1:12" x14ac:dyDescent="0.25">
      <c r="A79">
        <v>2012</v>
      </c>
      <c r="B79">
        <v>8</v>
      </c>
      <c r="C79" t="s">
        <v>13</v>
      </c>
      <c r="D79">
        <v>3576</v>
      </c>
      <c r="E79" s="2">
        <v>298</v>
      </c>
      <c r="F79">
        <v>0</v>
      </c>
      <c r="G79" t="s">
        <v>16</v>
      </c>
      <c r="H79" t="s">
        <v>16</v>
      </c>
      <c r="I79" s="1">
        <v>0</v>
      </c>
      <c r="J79" s="1">
        <v>2.7964205816554798E-2</v>
      </c>
      <c r="K79">
        <v>0</v>
      </c>
      <c r="L79">
        <v>1</v>
      </c>
    </row>
    <row r="80" spans="1:12" x14ac:dyDescent="0.25">
      <c r="A80">
        <v>2012</v>
      </c>
      <c r="B80">
        <v>6</v>
      </c>
      <c r="C80" t="s">
        <v>17</v>
      </c>
      <c r="D80">
        <v>1231</v>
      </c>
      <c r="E80" s="2">
        <v>102.583333333333</v>
      </c>
      <c r="F80">
        <v>-0.1</v>
      </c>
      <c r="G80" t="s">
        <v>16</v>
      </c>
      <c r="H80" t="s">
        <v>16</v>
      </c>
      <c r="I80" s="1">
        <v>0</v>
      </c>
      <c r="J80" s="1">
        <v>0</v>
      </c>
      <c r="K80">
        <v>0</v>
      </c>
      <c r="L80">
        <v>0</v>
      </c>
    </row>
    <row r="81" spans="1:12" x14ac:dyDescent="0.25">
      <c r="A81">
        <v>2012</v>
      </c>
      <c r="B81">
        <v>7</v>
      </c>
      <c r="C81" t="s">
        <v>17</v>
      </c>
      <c r="D81">
        <v>174</v>
      </c>
      <c r="E81" s="2">
        <v>14.5</v>
      </c>
      <c r="F81">
        <v>0.4</v>
      </c>
      <c r="G81" t="s">
        <v>16</v>
      </c>
      <c r="H81" t="s">
        <v>16</v>
      </c>
      <c r="I81" s="1">
        <v>0</v>
      </c>
      <c r="J81" s="1">
        <v>0</v>
      </c>
      <c r="K81">
        <v>0</v>
      </c>
      <c r="L81">
        <v>0</v>
      </c>
    </row>
    <row r="82" spans="1:12" x14ac:dyDescent="0.25">
      <c r="A82">
        <v>2012</v>
      </c>
      <c r="B82">
        <v>12</v>
      </c>
      <c r="C82" t="s">
        <v>19</v>
      </c>
      <c r="D82">
        <v>929</v>
      </c>
      <c r="E82" s="2">
        <v>77.4166666666667</v>
      </c>
      <c r="F82">
        <v>0</v>
      </c>
      <c r="G82" t="s">
        <v>16</v>
      </c>
      <c r="H82" t="s">
        <v>16</v>
      </c>
      <c r="I82" s="1">
        <v>0</v>
      </c>
      <c r="J82" s="1">
        <v>0</v>
      </c>
      <c r="K82">
        <v>0</v>
      </c>
      <c r="L82">
        <v>0</v>
      </c>
    </row>
    <row r="83" spans="1:12" x14ac:dyDescent="0.25">
      <c r="A83">
        <v>2013</v>
      </c>
      <c r="B83">
        <v>10</v>
      </c>
      <c r="C83" t="s">
        <v>13</v>
      </c>
      <c r="D83">
        <v>1499</v>
      </c>
      <c r="E83" s="2">
        <v>124.916666666667</v>
      </c>
      <c r="F83">
        <v>-0.2</v>
      </c>
      <c r="G83" t="s">
        <v>16</v>
      </c>
      <c r="H83" t="s">
        <v>16</v>
      </c>
      <c r="I83" s="1">
        <v>6.6711140760507007E-2</v>
      </c>
      <c r="J83" s="1">
        <v>0.26684456304202803</v>
      </c>
      <c r="K83">
        <v>1</v>
      </c>
      <c r="L83">
        <v>4</v>
      </c>
    </row>
    <row r="84" spans="1:12" x14ac:dyDescent="0.25">
      <c r="A84">
        <v>2013</v>
      </c>
      <c r="B84">
        <v>2</v>
      </c>
      <c r="C84" t="s">
        <v>17</v>
      </c>
      <c r="D84">
        <v>681</v>
      </c>
      <c r="E84" s="2">
        <v>56.75</v>
      </c>
      <c r="F84">
        <v>0</v>
      </c>
      <c r="G84" t="s">
        <v>16</v>
      </c>
      <c r="H84" t="s">
        <v>16</v>
      </c>
      <c r="I84" s="1">
        <v>0</v>
      </c>
      <c r="J84" s="1">
        <v>0</v>
      </c>
      <c r="K84">
        <v>0</v>
      </c>
      <c r="L84">
        <v>0</v>
      </c>
    </row>
    <row r="85" spans="1:12" x14ac:dyDescent="0.25">
      <c r="A85">
        <v>2014</v>
      </c>
      <c r="B85">
        <v>7</v>
      </c>
      <c r="C85" t="s">
        <v>13</v>
      </c>
      <c r="D85">
        <v>1169</v>
      </c>
      <c r="E85" s="2">
        <v>97.4166666666667</v>
      </c>
      <c r="F85">
        <v>0.4</v>
      </c>
      <c r="G85" t="s">
        <v>16</v>
      </c>
      <c r="H85" t="s">
        <v>16</v>
      </c>
      <c r="I85" s="1">
        <v>0.17108639863130901</v>
      </c>
      <c r="J85" s="1">
        <v>8.5543199315654406E-2</v>
      </c>
      <c r="K85">
        <v>2</v>
      </c>
      <c r="L85">
        <v>1</v>
      </c>
    </row>
    <row r="86" spans="1:12" x14ac:dyDescent="0.25">
      <c r="A86">
        <v>2014</v>
      </c>
      <c r="B86">
        <v>2</v>
      </c>
      <c r="C86" t="s">
        <v>17</v>
      </c>
      <c r="D86">
        <v>799</v>
      </c>
      <c r="E86" s="2">
        <v>66.5833333333333</v>
      </c>
      <c r="F86">
        <v>-0.4</v>
      </c>
      <c r="G86" t="s">
        <v>16</v>
      </c>
      <c r="H86" t="s">
        <v>16</v>
      </c>
      <c r="I86" s="1">
        <v>0.12515644555694599</v>
      </c>
      <c r="J86" s="1">
        <v>0</v>
      </c>
      <c r="K86">
        <v>1</v>
      </c>
      <c r="L86">
        <v>0</v>
      </c>
    </row>
    <row r="87" spans="1:12" x14ac:dyDescent="0.25">
      <c r="A87">
        <v>2014</v>
      </c>
      <c r="B87">
        <v>11</v>
      </c>
      <c r="C87" t="s">
        <v>13</v>
      </c>
      <c r="D87">
        <v>2003</v>
      </c>
      <c r="E87" s="2">
        <v>166.9</v>
      </c>
      <c r="F87">
        <v>0.3</v>
      </c>
      <c r="G87" t="s">
        <v>16</v>
      </c>
      <c r="H87" t="s">
        <v>16</v>
      </c>
      <c r="I87" s="1">
        <v>0</v>
      </c>
      <c r="J87" s="1">
        <v>0.24953212726138499</v>
      </c>
      <c r="K87">
        <v>0</v>
      </c>
      <c r="L87">
        <v>4</v>
      </c>
    </row>
    <row r="88" spans="1:12" x14ac:dyDescent="0.25">
      <c r="A88">
        <v>2014</v>
      </c>
      <c r="B88">
        <v>10</v>
      </c>
      <c r="C88" t="s">
        <v>17</v>
      </c>
      <c r="D88">
        <v>968</v>
      </c>
      <c r="E88" s="2">
        <v>80.6666666666667</v>
      </c>
      <c r="F88">
        <v>0</v>
      </c>
      <c r="G88" t="s">
        <v>16</v>
      </c>
      <c r="H88" t="s">
        <v>16</v>
      </c>
      <c r="I88" s="1">
        <v>0</v>
      </c>
      <c r="J88" s="1">
        <v>0</v>
      </c>
      <c r="K88">
        <v>0</v>
      </c>
      <c r="L88">
        <v>0</v>
      </c>
    </row>
    <row r="89" spans="1:12" x14ac:dyDescent="0.25">
      <c r="A89">
        <v>2015</v>
      </c>
      <c r="B89">
        <v>2</v>
      </c>
      <c r="C89" t="s">
        <v>17</v>
      </c>
      <c r="D89">
        <v>757</v>
      </c>
      <c r="E89" s="2">
        <v>63.0833333333333</v>
      </c>
      <c r="F89">
        <v>0</v>
      </c>
      <c r="G89" t="s">
        <v>16</v>
      </c>
      <c r="H89" t="s">
        <v>16</v>
      </c>
      <c r="I89" s="1">
        <v>0</v>
      </c>
      <c r="J89" s="1">
        <v>0</v>
      </c>
      <c r="K89">
        <v>0</v>
      </c>
      <c r="L89">
        <v>0</v>
      </c>
    </row>
    <row r="90" spans="1:12" x14ac:dyDescent="0.25">
      <c r="A90">
        <v>2015</v>
      </c>
      <c r="B90">
        <v>1</v>
      </c>
      <c r="C90" t="s">
        <v>15</v>
      </c>
      <c r="D90">
        <v>204</v>
      </c>
      <c r="E90" s="2">
        <v>17</v>
      </c>
      <c r="F90">
        <v>0.2</v>
      </c>
      <c r="G90" t="s">
        <v>16</v>
      </c>
      <c r="H90" t="s">
        <v>16</v>
      </c>
      <c r="I90" s="1">
        <v>0</v>
      </c>
      <c r="J90" s="1">
        <v>0</v>
      </c>
      <c r="K90">
        <v>0</v>
      </c>
      <c r="L90">
        <v>0</v>
      </c>
    </row>
    <row r="91" spans="1:12" x14ac:dyDescent="0.25">
      <c r="A91">
        <v>2015</v>
      </c>
      <c r="B91">
        <v>2</v>
      </c>
      <c r="C91" t="s">
        <v>15</v>
      </c>
      <c r="D91">
        <v>259</v>
      </c>
      <c r="E91" s="2">
        <v>21.5833333333333</v>
      </c>
      <c r="F91">
        <v>0</v>
      </c>
      <c r="G91" t="s">
        <v>16</v>
      </c>
      <c r="H91" t="s">
        <v>16</v>
      </c>
      <c r="I91" s="1">
        <v>0</v>
      </c>
      <c r="J91" s="1">
        <v>0</v>
      </c>
      <c r="K91">
        <v>0</v>
      </c>
      <c r="L91">
        <v>0</v>
      </c>
    </row>
    <row r="92" spans="1:12" x14ac:dyDescent="0.25">
      <c r="A92">
        <v>2016</v>
      </c>
      <c r="B92">
        <v>9</v>
      </c>
      <c r="C92" t="s">
        <v>13</v>
      </c>
      <c r="D92">
        <v>669</v>
      </c>
      <c r="E92" s="2">
        <v>55.75</v>
      </c>
      <c r="F92">
        <v>-0.3</v>
      </c>
      <c r="G92" t="s">
        <v>16</v>
      </c>
      <c r="H92" t="s">
        <v>16</v>
      </c>
      <c r="I92" s="1">
        <v>0</v>
      </c>
      <c r="J92" s="1">
        <v>0</v>
      </c>
      <c r="K92">
        <v>0</v>
      </c>
      <c r="L92">
        <v>0</v>
      </c>
    </row>
    <row r="93" spans="1:12" x14ac:dyDescent="0.25">
      <c r="A93">
        <v>2017</v>
      </c>
      <c r="B93">
        <v>2</v>
      </c>
      <c r="C93" t="s">
        <v>19</v>
      </c>
      <c r="D93">
        <v>92</v>
      </c>
      <c r="E93" s="2">
        <v>7.6666666666666696</v>
      </c>
      <c r="F93">
        <v>-0.2</v>
      </c>
      <c r="G93" t="s">
        <v>16</v>
      </c>
      <c r="H93" t="s">
        <v>16</v>
      </c>
      <c r="I93" s="1">
        <v>0</v>
      </c>
      <c r="J93" s="1">
        <v>0</v>
      </c>
      <c r="K93">
        <v>0</v>
      </c>
      <c r="L93">
        <v>0</v>
      </c>
    </row>
    <row r="94" spans="1:12" x14ac:dyDescent="0.25">
      <c r="A94">
        <v>2018</v>
      </c>
      <c r="B94">
        <v>11</v>
      </c>
      <c r="C94" t="s">
        <v>13</v>
      </c>
      <c r="D94">
        <v>1359</v>
      </c>
      <c r="E94" s="2">
        <v>113.25</v>
      </c>
      <c r="F94">
        <v>0.2</v>
      </c>
      <c r="G94" t="s">
        <v>16</v>
      </c>
      <c r="H94" t="s">
        <v>16</v>
      </c>
      <c r="I94" s="1">
        <v>7.3583517292126602E-2</v>
      </c>
      <c r="J94" s="1">
        <v>0</v>
      </c>
      <c r="K94">
        <v>1</v>
      </c>
      <c r="L94">
        <v>0</v>
      </c>
    </row>
    <row r="95" spans="1:12" x14ac:dyDescent="0.25">
      <c r="A95">
        <v>2018</v>
      </c>
      <c r="B95">
        <v>8</v>
      </c>
      <c r="C95" t="s">
        <v>17</v>
      </c>
      <c r="D95">
        <v>1231</v>
      </c>
      <c r="E95" s="2">
        <v>102.583333333333</v>
      </c>
      <c r="F95">
        <v>0.1</v>
      </c>
      <c r="G95" t="s">
        <v>16</v>
      </c>
      <c r="H95" t="s">
        <v>16</v>
      </c>
      <c r="I95" s="1">
        <v>0</v>
      </c>
      <c r="J95" s="1">
        <v>0</v>
      </c>
      <c r="K95">
        <v>0</v>
      </c>
      <c r="L95">
        <v>0</v>
      </c>
    </row>
    <row r="96" spans="1:12" x14ac:dyDescent="0.25">
      <c r="A96">
        <v>2019</v>
      </c>
      <c r="B96">
        <v>11</v>
      </c>
      <c r="C96" t="s">
        <v>13</v>
      </c>
      <c r="D96">
        <v>1191</v>
      </c>
      <c r="E96" s="2">
        <v>99.25</v>
      </c>
      <c r="F96">
        <v>0.4</v>
      </c>
      <c r="G96" t="s">
        <v>16</v>
      </c>
      <c r="H96" t="s">
        <v>16</v>
      </c>
      <c r="I96" s="1">
        <v>0.167926112510495</v>
      </c>
      <c r="J96" s="1">
        <v>0.33585222502099099</v>
      </c>
      <c r="K96">
        <v>2</v>
      </c>
      <c r="L96">
        <v>4</v>
      </c>
    </row>
    <row r="97" spans="1:12" x14ac:dyDescent="0.25">
      <c r="A97">
        <v>2019</v>
      </c>
      <c r="B97">
        <v>4</v>
      </c>
      <c r="C97" t="s">
        <v>13</v>
      </c>
      <c r="D97">
        <v>724</v>
      </c>
      <c r="E97" s="2">
        <v>60.3333333333333</v>
      </c>
      <c r="F97">
        <v>0.3</v>
      </c>
      <c r="G97" t="s">
        <v>16</v>
      </c>
      <c r="H97" t="s">
        <v>16</v>
      </c>
      <c r="I97" s="1">
        <v>0.138121546961326</v>
      </c>
      <c r="J97" s="1">
        <v>0.27624309392265201</v>
      </c>
      <c r="K97">
        <v>1</v>
      </c>
      <c r="L97">
        <v>2</v>
      </c>
    </row>
    <row r="98" spans="1:12" x14ac:dyDescent="0.25">
      <c r="A98">
        <v>2020</v>
      </c>
      <c r="B98">
        <v>2</v>
      </c>
      <c r="C98" t="s">
        <v>17</v>
      </c>
      <c r="D98">
        <v>873</v>
      </c>
      <c r="E98" s="2">
        <v>72.75</v>
      </c>
      <c r="F98">
        <v>0.1</v>
      </c>
      <c r="G98" t="s">
        <v>16</v>
      </c>
      <c r="H98" t="s">
        <v>16</v>
      </c>
      <c r="I98" s="1">
        <v>0</v>
      </c>
      <c r="J98" s="1">
        <v>0</v>
      </c>
      <c r="K98">
        <v>0</v>
      </c>
      <c r="L98">
        <v>0</v>
      </c>
    </row>
    <row r="102" spans="1:12" x14ac:dyDescent="0.25">
      <c r="B102" t="s">
        <v>23</v>
      </c>
      <c r="D102" t="s">
        <v>31</v>
      </c>
      <c r="E102" t="s">
        <v>57</v>
      </c>
    </row>
    <row r="103" spans="1:12" x14ac:dyDescent="0.25">
      <c r="A103" t="s">
        <v>14</v>
      </c>
      <c r="B103" s="2">
        <f>SUM(E2:E14)</f>
        <v>1155.7500000000005</v>
      </c>
      <c r="C103" s="1"/>
      <c r="D103" s="4"/>
      <c r="E103" s="1">
        <f>B103/B107</f>
        <v>0.13769692974269571</v>
      </c>
    </row>
    <row r="104" spans="1:12" x14ac:dyDescent="0.25">
      <c r="A104" t="s">
        <v>22</v>
      </c>
      <c r="B104" s="2">
        <f>SUM(E68:E98)</f>
        <v>2755.4833333333336</v>
      </c>
      <c r="C104" s="1"/>
      <c r="D104" s="4"/>
      <c r="E104" s="1">
        <f>B104/B107</f>
        <v>0.32829036985262289</v>
      </c>
    </row>
    <row r="105" spans="1:12" x14ac:dyDescent="0.25">
      <c r="A105" t="s">
        <v>11</v>
      </c>
      <c r="B105" s="2">
        <f>SUM(E15:E67)</f>
        <v>4482.2</v>
      </c>
      <c r="C105" s="1"/>
      <c r="D105" s="4"/>
      <c r="E105" s="1">
        <f>B105/B107</f>
        <v>0.53401270040468141</v>
      </c>
    </row>
    <row r="107" spans="1:12" x14ac:dyDescent="0.25">
      <c r="A107" t="s">
        <v>29</v>
      </c>
      <c r="B107" s="2">
        <f>SUM(B103:B105)</f>
        <v>8393.4333333333343</v>
      </c>
    </row>
  </sheetData>
  <sortState ref="A2:M98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K51" sqref="A1:K51"/>
    </sheetView>
  </sheetViews>
  <sheetFormatPr defaultColWidth="8.85546875" defaultRowHeight="15" x14ac:dyDescent="0.25"/>
  <cols>
    <col min="4" max="4" width="13.140625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58</v>
      </c>
      <c r="G1" t="s">
        <v>7</v>
      </c>
      <c r="H1" t="s">
        <v>2</v>
      </c>
      <c r="I1" t="s">
        <v>3</v>
      </c>
      <c r="J1" t="s">
        <v>8</v>
      </c>
      <c r="K1" t="s">
        <v>9</v>
      </c>
    </row>
    <row r="2" spans="1:11" x14ac:dyDescent="0.25">
      <c r="A2">
        <v>2022</v>
      </c>
      <c r="B2" t="s">
        <v>13</v>
      </c>
      <c r="C2">
        <v>1458</v>
      </c>
      <c r="D2">
        <v>121.5</v>
      </c>
      <c r="E2" t="s">
        <v>11</v>
      </c>
      <c r="F2">
        <v>-1.9</v>
      </c>
      <c r="G2" t="s">
        <v>18</v>
      </c>
      <c r="H2">
        <v>1</v>
      </c>
      <c r="I2">
        <v>4</v>
      </c>
      <c r="J2">
        <v>0.82304526748971196</v>
      </c>
      <c r="K2">
        <v>3.2921810699588501</v>
      </c>
    </row>
    <row r="3" spans="1:11" x14ac:dyDescent="0.25">
      <c r="A3">
        <v>2022</v>
      </c>
      <c r="B3" t="s">
        <v>17</v>
      </c>
      <c r="C3">
        <v>581</v>
      </c>
      <c r="D3">
        <v>48.4166666666667</v>
      </c>
      <c r="E3" t="s">
        <v>11</v>
      </c>
      <c r="F3">
        <v>-1.9</v>
      </c>
      <c r="G3" t="s">
        <v>18</v>
      </c>
      <c r="H3">
        <v>1</v>
      </c>
      <c r="I3">
        <v>0</v>
      </c>
      <c r="J3">
        <v>2.0654044750430298</v>
      </c>
      <c r="K3">
        <v>0</v>
      </c>
    </row>
    <row r="4" spans="1:11" x14ac:dyDescent="0.25">
      <c r="A4">
        <v>2010</v>
      </c>
      <c r="B4" t="s">
        <v>13</v>
      </c>
      <c r="C4">
        <v>4232</v>
      </c>
      <c r="D4">
        <v>352.66666666666703</v>
      </c>
      <c r="E4" t="s">
        <v>11</v>
      </c>
      <c r="F4">
        <v>-1.7</v>
      </c>
      <c r="G4" t="s">
        <v>12</v>
      </c>
      <c r="H4">
        <v>2</v>
      </c>
      <c r="I4">
        <v>5</v>
      </c>
      <c r="J4">
        <v>0.56710775047258999</v>
      </c>
      <c r="K4">
        <v>1.41776937618147</v>
      </c>
    </row>
    <row r="5" spans="1:11" x14ac:dyDescent="0.25">
      <c r="A5">
        <v>2010</v>
      </c>
      <c r="B5" t="s">
        <v>15</v>
      </c>
      <c r="C5">
        <v>1138</v>
      </c>
      <c r="D5">
        <v>94.8333333333333</v>
      </c>
      <c r="E5" t="s">
        <v>11</v>
      </c>
      <c r="F5">
        <v>-1.7</v>
      </c>
      <c r="G5" t="s">
        <v>12</v>
      </c>
      <c r="H5">
        <v>2</v>
      </c>
      <c r="I5">
        <v>0</v>
      </c>
      <c r="J5">
        <v>2.1089630931458698</v>
      </c>
      <c r="K5">
        <v>0</v>
      </c>
    </row>
    <row r="6" spans="1:11" x14ac:dyDescent="0.25">
      <c r="A6">
        <v>2011</v>
      </c>
      <c r="B6" t="s">
        <v>13</v>
      </c>
      <c r="C6">
        <v>5348</v>
      </c>
      <c r="D6">
        <v>445.66666666666703</v>
      </c>
      <c r="E6" t="s">
        <v>11</v>
      </c>
      <c r="F6">
        <v>-1.2</v>
      </c>
      <c r="G6" t="s">
        <v>12</v>
      </c>
      <c r="H6">
        <v>3</v>
      </c>
      <c r="I6">
        <v>8</v>
      </c>
      <c r="J6">
        <v>0.67314884068810799</v>
      </c>
      <c r="K6">
        <v>1.79506357516829</v>
      </c>
    </row>
    <row r="7" spans="1:11" x14ac:dyDescent="0.25">
      <c r="A7">
        <v>2011</v>
      </c>
      <c r="B7" t="s">
        <v>17</v>
      </c>
      <c r="C7">
        <v>1083</v>
      </c>
      <c r="D7">
        <v>90.25</v>
      </c>
      <c r="E7" t="s">
        <v>11</v>
      </c>
      <c r="F7">
        <v>-1.2</v>
      </c>
      <c r="G7" t="s">
        <v>12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2021</v>
      </c>
      <c r="B8" t="s">
        <v>13</v>
      </c>
      <c r="C8">
        <v>3108</v>
      </c>
      <c r="D8">
        <v>259</v>
      </c>
      <c r="E8" t="s">
        <v>11</v>
      </c>
      <c r="F8">
        <v>-1.2</v>
      </c>
      <c r="G8" t="s">
        <v>12</v>
      </c>
      <c r="H8">
        <v>4</v>
      </c>
      <c r="I8">
        <v>4</v>
      </c>
      <c r="J8">
        <v>1.54440154440154</v>
      </c>
      <c r="K8">
        <v>1.54440154440154</v>
      </c>
    </row>
    <row r="9" spans="1:11" x14ac:dyDescent="0.25">
      <c r="A9">
        <v>2021</v>
      </c>
      <c r="B9" t="s">
        <v>17</v>
      </c>
      <c r="C9">
        <v>625</v>
      </c>
      <c r="D9">
        <v>52.0833333333333</v>
      </c>
      <c r="E9" t="s">
        <v>11</v>
      </c>
      <c r="F9">
        <v>-1.2</v>
      </c>
      <c r="G9" t="s">
        <v>12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2000</v>
      </c>
      <c r="B10" t="s">
        <v>10</v>
      </c>
      <c r="C10">
        <v>259</v>
      </c>
      <c r="D10">
        <v>21.5833333333333</v>
      </c>
      <c r="E10" t="s">
        <v>11</v>
      </c>
      <c r="F10">
        <v>-1</v>
      </c>
      <c r="G10" t="s">
        <v>12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2008</v>
      </c>
      <c r="B11" t="s">
        <v>13</v>
      </c>
      <c r="C11">
        <v>5424</v>
      </c>
      <c r="D11">
        <v>452</v>
      </c>
      <c r="E11" t="s">
        <v>11</v>
      </c>
      <c r="F11">
        <v>-1</v>
      </c>
      <c r="G11" t="s">
        <v>12</v>
      </c>
      <c r="H11">
        <v>1</v>
      </c>
      <c r="I11">
        <v>6</v>
      </c>
      <c r="J11">
        <v>0.221238938053097</v>
      </c>
      <c r="K11">
        <v>1.3274336283185799</v>
      </c>
    </row>
    <row r="12" spans="1:11" x14ac:dyDescent="0.25">
      <c r="A12">
        <v>2008</v>
      </c>
      <c r="B12" t="s">
        <v>17</v>
      </c>
      <c r="C12">
        <v>580</v>
      </c>
      <c r="D12">
        <v>48.3333333333333</v>
      </c>
      <c r="E12" t="s">
        <v>11</v>
      </c>
      <c r="F12">
        <v>-1</v>
      </c>
      <c r="G12" t="s">
        <v>12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2007</v>
      </c>
      <c r="B13" t="s">
        <v>13</v>
      </c>
      <c r="C13">
        <v>1360</v>
      </c>
      <c r="D13">
        <v>113.333333333333</v>
      </c>
      <c r="E13" t="s">
        <v>11</v>
      </c>
      <c r="F13">
        <v>-0.9</v>
      </c>
      <c r="G13" t="s">
        <v>12</v>
      </c>
      <c r="H13">
        <v>1</v>
      </c>
      <c r="I13">
        <v>0</v>
      </c>
      <c r="J13">
        <v>0.88235294117647101</v>
      </c>
      <c r="K13">
        <v>0</v>
      </c>
    </row>
    <row r="14" spans="1:11" x14ac:dyDescent="0.25">
      <c r="A14">
        <v>2001</v>
      </c>
      <c r="B14" t="s">
        <v>10</v>
      </c>
      <c r="C14">
        <v>3</v>
      </c>
      <c r="D14">
        <v>0.25</v>
      </c>
      <c r="E14" t="s">
        <v>11</v>
      </c>
      <c r="F14">
        <v>-0.8</v>
      </c>
      <c r="G14" t="s">
        <v>20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2020</v>
      </c>
      <c r="B15" t="s">
        <v>13</v>
      </c>
      <c r="C15">
        <v>2010</v>
      </c>
      <c r="D15">
        <v>167.5</v>
      </c>
      <c r="E15" t="s">
        <v>11</v>
      </c>
      <c r="F15">
        <v>-0.8</v>
      </c>
      <c r="G15" t="s">
        <v>20</v>
      </c>
      <c r="H15">
        <v>1</v>
      </c>
      <c r="I15">
        <v>4</v>
      </c>
      <c r="J15">
        <v>0.59701492537313405</v>
      </c>
      <c r="K15">
        <v>2.3880597014925402</v>
      </c>
    </row>
    <row r="16" spans="1:11" x14ac:dyDescent="0.25">
      <c r="A16">
        <v>2020</v>
      </c>
      <c r="B16" t="s">
        <v>17</v>
      </c>
      <c r="C16">
        <v>466</v>
      </c>
      <c r="D16">
        <v>38.8333333333333</v>
      </c>
      <c r="E16" t="s">
        <v>11</v>
      </c>
      <c r="F16">
        <v>-0.8</v>
      </c>
      <c r="G16" t="s">
        <v>20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2020</v>
      </c>
      <c r="B17" t="s">
        <v>19</v>
      </c>
      <c r="C17">
        <v>806</v>
      </c>
      <c r="D17">
        <v>67.1666666666667</v>
      </c>
      <c r="E17" t="s">
        <v>11</v>
      </c>
      <c r="F17">
        <v>-0.8</v>
      </c>
      <c r="G17" t="s">
        <v>20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2017</v>
      </c>
      <c r="B18" t="s">
        <v>13</v>
      </c>
      <c r="C18">
        <v>1943</v>
      </c>
      <c r="D18">
        <v>161.916666666667</v>
      </c>
      <c r="E18" t="s">
        <v>11</v>
      </c>
      <c r="F18">
        <v>-0.6</v>
      </c>
      <c r="G18" t="s">
        <v>20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2017</v>
      </c>
      <c r="B19" t="s">
        <v>17</v>
      </c>
      <c r="C19">
        <v>573</v>
      </c>
      <c r="D19">
        <v>47.75</v>
      </c>
      <c r="E19" t="s">
        <v>11</v>
      </c>
      <c r="F19">
        <v>-0.6</v>
      </c>
      <c r="G19" t="s">
        <v>20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2017</v>
      </c>
      <c r="B20" t="s">
        <v>19</v>
      </c>
      <c r="C20">
        <v>811</v>
      </c>
      <c r="D20">
        <v>67.5833333333333</v>
      </c>
      <c r="E20" t="s">
        <v>11</v>
      </c>
      <c r="F20">
        <v>-0.6</v>
      </c>
      <c r="G20" t="s">
        <v>20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2017</v>
      </c>
      <c r="B21" t="s">
        <v>15</v>
      </c>
      <c r="C21">
        <v>1200</v>
      </c>
      <c r="D21">
        <v>100</v>
      </c>
      <c r="E21" t="s">
        <v>11</v>
      </c>
      <c r="F21">
        <v>-0.6</v>
      </c>
      <c r="G21" t="s">
        <v>20</v>
      </c>
      <c r="H21">
        <v>2</v>
      </c>
      <c r="I21">
        <v>1</v>
      </c>
      <c r="J21">
        <v>2</v>
      </c>
      <c r="K21">
        <v>1</v>
      </c>
    </row>
    <row r="22" spans="1:11" x14ac:dyDescent="0.25">
      <c r="A22">
        <v>2017</v>
      </c>
      <c r="B22" t="s">
        <v>15</v>
      </c>
      <c r="C22">
        <v>1400</v>
      </c>
      <c r="D22" s="2">
        <v>116.666666666667</v>
      </c>
      <c r="E22" t="s">
        <v>11</v>
      </c>
      <c r="F22">
        <v>-0.6</v>
      </c>
      <c r="G22" t="s">
        <v>20</v>
      </c>
      <c r="H22">
        <v>2</v>
      </c>
      <c r="I22">
        <v>1</v>
      </c>
      <c r="J22" s="1">
        <v>0.14285714285714299</v>
      </c>
      <c r="K22" s="1">
        <v>7.1428571428571397E-2</v>
      </c>
    </row>
    <row r="23" spans="1:11" x14ac:dyDescent="0.25">
      <c r="A23">
        <v>2005</v>
      </c>
      <c r="B23" t="s">
        <v>13</v>
      </c>
      <c r="C23">
        <v>1404</v>
      </c>
      <c r="D23">
        <v>117</v>
      </c>
      <c r="E23" t="s">
        <v>11</v>
      </c>
      <c r="F23">
        <v>-0.5</v>
      </c>
      <c r="G23" t="s">
        <v>20</v>
      </c>
      <c r="H23">
        <v>2</v>
      </c>
      <c r="I23">
        <v>4</v>
      </c>
      <c r="J23">
        <v>1.70940170940171</v>
      </c>
      <c r="K23">
        <v>3.41880341880342</v>
      </c>
    </row>
    <row r="24" spans="1:11" x14ac:dyDescent="0.25">
      <c r="A24">
        <v>2005</v>
      </c>
      <c r="B24" t="s">
        <v>17</v>
      </c>
      <c r="C24">
        <v>1077</v>
      </c>
      <c r="D24">
        <v>89.75</v>
      </c>
      <c r="E24" t="s">
        <v>11</v>
      </c>
      <c r="F24">
        <v>-0.5</v>
      </c>
      <c r="G24" t="s">
        <v>20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2013</v>
      </c>
      <c r="B25" t="s">
        <v>13</v>
      </c>
      <c r="C25">
        <v>3128</v>
      </c>
      <c r="D25">
        <v>260.66666666666703</v>
      </c>
      <c r="E25" t="s">
        <v>11</v>
      </c>
      <c r="F25">
        <v>-0.5</v>
      </c>
      <c r="G25" t="s">
        <v>20</v>
      </c>
      <c r="H25">
        <v>1</v>
      </c>
      <c r="I25">
        <v>6</v>
      </c>
      <c r="J25">
        <v>0.38363171355498699</v>
      </c>
      <c r="K25">
        <v>2.3017902813299198</v>
      </c>
    </row>
    <row r="26" spans="1:11" x14ac:dyDescent="0.25">
      <c r="A26">
        <v>2013</v>
      </c>
      <c r="B26" t="s">
        <v>17</v>
      </c>
      <c r="C26">
        <v>711</v>
      </c>
      <c r="D26">
        <v>59.25</v>
      </c>
      <c r="E26" t="s">
        <v>11</v>
      </c>
      <c r="F26">
        <v>-0.5</v>
      </c>
      <c r="G26" t="s">
        <v>20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2018</v>
      </c>
      <c r="B27" t="s">
        <v>13</v>
      </c>
      <c r="C27">
        <v>1660</v>
      </c>
      <c r="D27">
        <v>138.333333333333</v>
      </c>
      <c r="E27" t="s">
        <v>11</v>
      </c>
      <c r="F27">
        <v>-0.5</v>
      </c>
      <c r="G27" t="s">
        <v>20</v>
      </c>
      <c r="H27">
        <v>1</v>
      </c>
      <c r="I27">
        <v>0</v>
      </c>
      <c r="J27">
        <v>0.72289156626506001</v>
      </c>
      <c r="K27">
        <v>0</v>
      </c>
    </row>
    <row r="28" spans="1:11" x14ac:dyDescent="0.25">
      <c r="A28">
        <v>2018</v>
      </c>
      <c r="B28" t="s">
        <v>17</v>
      </c>
      <c r="C28">
        <v>928</v>
      </c>
      <c r="D28">
        <v>77.3333333333333</v>
      </c>
      <c r="E28" t="s">
        <v>11</v>
      </c>
      <c r="F28">
        <v>-0.5</v>
      </c>
      <c r="G28" t="s">
        <v>20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2018</v>
      </c>
      <c r="B29" t="s">
        <v>19</v>
      </c>
      <c r="C29">
        <v>406</v>
      </c>
      <c r="D29">
        <v>33.8333333333333</v>
      </c>
      <c r="E29" t="s">
        <v>11</v>
      </c>
      <c r="F29">
        <v>-0.5</v>
      </c>
      <c r="G29" t="s">
        <v>20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2003</v>
      </c>
      <c r="B30" t="s">
        <v>13</v>
      </c>
      <c r="C30">
        <v>2800</v>
      </c>
      <c r="D30">
        <v>233.333333333333</v>
      </c>
      <c r="E30" t="s">
        <v>16</v>
      </c>
      <c r="F30">
        <v>-0.3</v>
      </c>
      <c r="G30" t="s">
        <v>16</v>
      </c>
      <c r="H30">
        <v>2</v>
      </c>
      <c r="I30">
        <v>5</v>
      </c>
      <c r="J30">
        <v>0.85714285714285698</v>
      </c>
      <c r="K30">
        <v>2.1428571428571401</v>
      </c>
    </row>
    <row r="31" spans="1:11" x14ac:dyDescent="0.25">
      <c r="A31">
        <v>2003</v>
      </c>
      <c r="B31" t="s">
        <v>17</v>
      </c>
      <c r="C31">
        <v>1698</v>
      </c>
      <c r="D31">
        <v>141.5</v>
      </c>
      <c r="E31" t="s">
        <v>16</v>
      </c>
      <c r="F31">
        <v>-0.3</v>
      </c>
      <c r="G31" t="s">
        <v>16</v>
      </c>
      <c r="H31">
        <v>4</v>
      </c>
      <c r="I31">
        <v>0</v>
      </c>
      <c r="J31">
        <v>2.82685512367491</v>
      </c>
      <c r="K31">
        <v>0</v>
      </c>
    </row>
    <row r="32" spans="1:11" x14ac:dyDescent="0.25">
      <c r="A32">
        <v>2003</v>
      </c>
      <c r="B32" t="s">
        <v>10</v>
      </c>
      <c r="C32">
        <v>339</v>
      </c>
      <c r="D32">
        <v>28.25</v>
      </c>
      <c r="E32" t="s">
        <v>16</v>
      </c>
      <c r="F32">
        <v>-0.3</v>
      </c>
      <c r="G32" t="s">
        <v>16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2003</v>
      </c>
      <c r="B33" t="s">
        <v>15</v>
      </c>
      <c r="C33">
        <v>944</v>
      </c>
      <c r="D33">
        <v>78.6666666666667</v>
      </c>
      <c r="E33" t="s">
        <v>16</v>
      </c>
      <c r="F33">
        <v>-0.3</v>
      </c>
      <c r="G33" t="s">
        <v>16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2012</v>
      </c>
      <c r="B34" t="s">
        <v>13</v>
      </c>
      <c r="C34">
        <v>5082</v>
      </c>
      <c r="D34">
        <v>423.5</v>
      </c>
      <c r="E34" t="s">
        <v>16</v>
      </c>
      <c r="F34">
        <v>-0.2</v>
      </c>
      <c r="G34" t="s">
        <v>16</v>
      </c>
      <c r="H34">
        <v>6</v>
      </c>
      <c r="I34">
        <v>5</v>
      </c>
      <c r="J34">
        <v>1.4167650531286899</v>
      </c>
      <c r="K34">
        <v>1.1806375442739101</v>
      </c>
    </row>
    <row r="35" spans="1:11" x14ac:dyDescent="0.25">
      <c r="A35">
        <v>2012</v>
      </c>
      <c r="B35" t="s">
        <v>17</v>
      </c>
      <c r="C35">
        <v>1098</v>
      </c>
      <c r="D35">
        <v>91.5</v>
      </c>
      <c r="E35" t="s">
        <v>16</v>
      </c>
      <c r="F35">
        <v>-0.2</v>
      </c>
      <c r="G35" t="s">
        <v>16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2012</v>
      </c>
      <c r="B36" t="s">
        <v>19</v>
      </c>
      <c r="C36">
        <v>372</v>
      </c>
      <c r="D36">
        <v>31</v>
      </c>
      <c r="E36" t="s">
        <v>16</v>
      </c>
      <c r="F36">
        <v>-0.2</v>
      </c>
      <c r="G36" t="s">
        <v>16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2002</v>
      </c>
      <c r="B37" t="s">
        <v>13</v>
      </c>
      <c r="C37">
        <v>1442</v>
      </c>
      <c r="D37">
        <v>120.166666666667</v>
      </c>
      <c r="E37" t="s">
        <v>16</v>
      </c>
      <c r="F37">
        <v>-0.1</v>
      </c>
      <c r="G37" t="s">
        <v>16</v>
      </c>
      <c r="H37">
        <v>2</v>
      </c>
      <c r="I37">
        <v>4</v>
      </c>
      <c r="J37">
        <v>1.6643550624133101</v>
      </c>
      <c r="K37">
        <v>3.32871012482663</v>
      </c>
    </row>
    <row r="38" spans="1:11" x14ac:dyDescent="0.25">
      <c r="A38">
        <v>2002</v>
      </c>
      <c r="B38" t="s">
        <v>15</v>
      </c>
      <c r="C38">
        <v>322</v>
      </c>
      <c r="D38">
        <v>26.8333333333333</v>
      </c>
      <c r="E38" t="s">
        <v>16</v>
      </c>
      <c r="F38">
        <v>-0.1</v>
      </c>
      <c r="G38" t="s">
        <v>16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2006</v>
      </c>
      <c r="B39" t="s">
        <v>13</v>
      </c>
      <c r="C39">
        <v>5673</v>
      </c>
      <c r="D39">
        <v>472.75</v>
      </c>
      <c r="E39" t="s">
        <v>16</v>
      </c>
      <c r="F39">
        <v>0</v>
      </c>
      <c r="G39" t="s">
        <v>16</v>
      </c>
      <c r="H39">
        <v>7</v>
      </c>
      <c r="I39">
        <v>10</v>
      </c>
      <c r="J39">
        <v>1.4806980433632999</v>
      </c>
      <c r="K39">
        <v>2.1152829190904301</v>
      </c>
    </row>
    <row r="40" spans="1:11" x14ac:dyDescent="0.25">
      <c r="A40">
        <v>2009</v>
      </c>
      <c r="B40" t="s">
        <v>13</v>
      </c>
      <c r="C40">
        <v>3658</v>
      </c>
      <c r="D40">
        <v>304.83333333333297</v>
      </c>
      <c r="E40" t="s">
        <v>16</v>
      </c>
      <c r="F40">
        <v>0.1</v>
      </c>
      <c r="G40" t="s">
        <v>16</v>
      </c>
      <c r="H40">
        <v>5</v>
      </c>
      <c r="I40">
        <v>12</v>
      </c>
      <c r="J40">
        <v>1.6402405686167301</v>
      </c>
      <c r="K40">
        <v>3.9365773646801498</v>
      </c>
    </row>
    <row r="41" spans="1:11" x14ac:dyDescent="0.25">
      <c r="A41">
        <v>2014</v>
      </c>
      <c r="B41" t="s">
        <v>13</v>
      </c>
      <c r="C41">
        <v>2985</v>
      </c>
      <c r="D41">
        <v>248.75</v>
      </c>
      <c r="E41" t="s">
        <v>16</v>
      </c>
      <c r="F41">
        <v>0.1</v>
      </c>
      <c r="G41" t="s">
        <v>16</v>
      </c>
      <c r="H41">
        <v>2</v>
      </c>
      <c r="I41">
        <v>5</v>
      </c>
      <c r="J41">
        <v>0.80402010050251305</v>
      </c>
      <c r="K41">
        <v>2.0100502512562799</v>
      </c>
    </row>
    <row r="42" spans="1:11" x14ac:dyDescent="0.25">
      <c r="A42">
        <v>2014</v>
      </c>
      <c r="B42" t="s">
        <v>17</v>
      </c>
      <c r="C42">
        <v>1205</v>
      </c>
      <c r="D42">
        <v>100.416666666667</v>
      </c>
      <c r="E42" t="s">
        <v>16</v>
      </c>
      <c r="F42">
        <v>0.1</v>
      </c>
      <c r="G42" t="s">
        <v>16</v>
      </c>
      <c r="H42">
        <v>1</v>
      </c>
      <c r="I42">
        <v>0</v>
      </c>
      <c r="J42">
        <v>0.99585062240663902</v>
      </c>
      <c r="K42">
        <v>0</v>
      </c>
    </row>
    <row r="43" spans="1:11" x14ac:dyDescent="0.25">
      <c r="A43">
        <v>2004</v>
      </c>
      <c r="B43" t="s">
        <v>13</v>
      </c>
      <c r="C43">
        <v>3144</v>
      </c>
      <c r="D43">
        <v>262</v>
      </c>
      <c r="E43" t="s">
        <v>14</v>
      </c>
      <c r="F43">
        <v>0.5</v>
      </c>
      <c r="G43" t="s">
        <v>20</v>
      </c>
      <c r="H43">
        <v>4</v>
      </c>
      <c r="I43">
        <v>5</v>
      </c>
      <c r="J43">
        <v>1.5267175572519101</v>
      </c>
      <c r="K43">
        <v>1.90839694656489</v>
      </c>
    </row>
    <row r="44" spans="1:11" x14ac:dyDescent="0.25">
      <c r="A44">
        <v>2016</v>
      </c>
      <c r="B44" t="s">
        <v>13</v>
      </c>
      <c r="C44">
        <v>1422</v>
      </c>
      <c r="D44">
        <v>118.5</v>
      </c>
      <c r="E44" t="s">
        <v>14</v>
      </c>
      <c r="F44">
        <v>0.5</v>
      </c>
      <c r="G44" t="s">
        <v>20</v>
      </c>
      <c r="H44">
        <v>1</v>
      </c>
      <c r="I44">
        <v>1</v>
      </c>
      <c r="J44">
        <v>0.84388185654008396</v>
      </c>
      <c r="K44">
        <v>0.84388185654008396</v>
      </c>
    </row>
    <row r="45" spans="1:11" x14ac:dyDescent="0.25">
      <c r="A45">
        <v>2016</v>
      </c>
      <c r="B45" t="s">
        <v>17</v>
      </c>
      <c r="C45">
        <v>466</v>
      </c>
      <c r="D45">
        <v>38.8333333333333</v>
      </c>
      <c r="E45" t="s">
        <v>14</v>
      </c>
      <c r="F45">
        <v>0.5</v>
      </c>
      <c r="G45" t="s">
        <v>20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2016</v>
      </c>
      <c r="B46" t="s">
        <v>15</v>
      </c>
      <c r="C46">
        <v>1519</v>
      </c>
      <c r="D46">
        <v>126.583333333333</v>
      </c>
      <c r="E46" t="s">
        <v>14</v>
      </c>
      <c r="F46">
        <v>0.5</v>
      </c>
      <c r="G46" t="s">
        <v>20</v>
      </c>
      <c r="H46">
        <v>2</v>
      </c>
      <c r="I46">
        <v>0</v>
      </c>
      <c r="J46">
        <v>1.57998683344305</v>
      </c>
      <c r="K46">
        <v>0</v>
      </c>
    </row>
    <row r="47" spans="1:11" x14ac:dyDescent="0.25">
      <c r="A47">
        <v>2019</v>
      </c>
      <c r="B47" t="s">
        <v>13</v>
      </c>
      <c r="C47">
        <v>1785</v>
      </c>
      <c r="D47">
        <v>148.75</v>
      </c>
      <c r="E47" t="s">
        <v>14</v>
      </c>
      <c r="F47">
        <v>0.5</v>
      </c>
      <c r="G47" t="s">
        <v>20</v>
      </c>
      <c r="H47">
        <v>3</v>
      </c>
      <c r="I47">
        <v>6</v>
      </c>
      <c r="J47">
        <v>2.01680672268908</v>
      </c>
      <c r="K47">
        <v>4.0336134453781503</v>
      </c>
    </row>
    <row r="48" spans="1:11" x14ac:dyDescent="0.25">
      <c r="A48">
        <v>2019</v>
      </c>
      <c r="B48" t="s">
        <v>10</v>
      </c>
      <c r="C48">
        <v>14</v>
      </c>
      <c r="D48">
        <v>1.1666666666666701</v>
      </c>
      <c r="E48" t="s">
        <v>14</v>
      </c>
      <c r="F48">
        <v>0.5</v>
      </c>
      <c r="G48" t="s">
        <v>20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2015</v>
      </c>
      <c r="B49" t="s">
        <v>13</v>
      </c>
      <c r="C49">
        <v>2638</v>
      </c>
      <c r="D49">
        <v>219.833333333333</v>
      </c>
      <c r="E49" t="s">
        <v>14</v>
      </c>
      <c r="F49">
        <v>0.8</v>
      </c>
      <c r="G49" t="s">
        <v>20</v>
      </c>
      <c r="H49">
        <v>4</v>
      </c>
      <c r="I49">
        <v>2</v>
      </c>
      <c r="J49">
        <v>1.8195602729340401</v>
      </c>
      <c r="K49">
        <v>0.90978013646702005</v>
      </c>
    </row>
    <row r="50" spans="1:11" x14ac:dyDescent="0.25">
      <c r="A50">
        <v>2015</v>
      </c>
      <c r="B50" t="s">
        <v>17</v>
      </c>
      <c r="C50">
        <v>1050</v>
      </c>
      <c r="D50">
        <v>87.5</v>
      </c>
      <c r="E50" t="s">
        <v>14</v>
      </c>
      <c r="F50">
        <v>0.8</v>
      </c>
      <c r="G50" t="s">
        <v>20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2015</v>
      </c>
      <c r="B51" t="s">
        <v>15</v>
      </c>
      <c r="C51">
        <v>386</v>
      </c>
      <c r="D51">
        <v>32.1666666666667</v>
      </c>
      <c r="E51" t="s">
        <v>14</v>
      </c>
      <c r="F51">
        <v>0.8</v>
      </c>
      <c r="G51" t="s">
        <v>20</v>
      </c>
      <c r="H51">
        <v>0</v>
      </c>
      <c r="I51">
        <v>0</v>
      </c>
      <c r="J51">
        <v>0</v>
      </c>
      <c r="K51">
        <v>0</v>
      </c>
    </row>
    <row r="52" spans="1:11" x14ac:dyDescent="0.25">
      <c r="J52" s="1"/>
      <c r="K52" s="1"/>
    </row>
    <row r="53" spans="1:11" x14ac:dyDescent="0.25">
      <c r="J53" s="1"/>
      <c r="K53" s="1"/>
    </row>
    <row r="54" spans="1:11" x14ac:dyDescent="0.25">
      <c r="J54" s="1"/>
      <c r="K54" s="1"/>
    </row>
    <row r="55" spans="1:11" x14ac:dyDescent="0.25">
      <c r="J55" s="1"/>
      <c r="K55" s="1"/>
    </row>
    <row r="56" spans="1:11" x14ac:dyDescent="0.25">
      <c r="J56" s="1"/>
      <c r="K56" s="1"/>
    </row>
    <row r="57" spans="1:11" x14ac:dyDescent="0.25">
      <c r="J57" s="1"/>
      <c r="K57" s="1"/>
    </row>
    <row r="58" spans="1:11" x14ac:dyDescent="0.25">
      <c r="J58" s="1"/>
      <c r="K58" s="1"/>
    </row>
    <row r="59" spans="1:11" x14ac:dyDescent="0.25">
      <c r="J59" s="1"/>
      <c r="K59" s="1"/>
    </row>
    <row r="60" spans="1:11" x14ac:dyDescent="0.25">
      <c r="J60" s="1"/>
      <c r="K60" s="1"/>
    </row>
    <row r="61" spans="1:11" x14ac:dyDescent="0.25">
      <c r="J61" s="1"/>
      <c r="K61" s="1"/>
    </row>
    <row r="62" spans="1:11" x14ac:dyDescent="0.25">
      <c r="J62" s="1"/>
      <c r="K62" s="1"/>
    </row>
    <row r="63" spans="1:11" x14ac:dyDescent="0.25">
      <c r="J63" s="1"/>
      <c r="K63" s="1"/>
    </row>
    <row r="64" spans="1:11" x14ac:dyDescent="0.25">
      <c r="J64" s="1"/>
      <c r="K64" s="1"/>
    </row>
    <row r="65" spans="10:11" x14ac:dyDescent="0.25">
      <c r="J65" s="1"/>
      <c r="K65" s="1"/>
    </row>
    <row r="66" spans="10:11" x14ac:dyDescent="0.25">
      <c r="J66" s="1"/>
      <c r="K66" s="1"/>
    </row>
    <row r="67" spans="10:11" x14ac:dyDescent="0.25">
      <c r="J67" s="1"/>
      <c r="K67" s="1"/>
    </row>
    <row r="68" spans="10:11" x14ac:dyDescent="0.25">
      <c r="J68" s="1"/>
      <c r="K68" s="1"/>
    </row>
    <row r="69" spans="10:11" x14ac:dyDescent="0.25">
      <c r="J69" s="1"/>
      <c r="K69" s="1"/>
    </row>
    <row r="70" spans="10:11" x14ac:dyDescent="0.25">
      <c r="J70" s="1"/>
      <c r="K70" s="1"/>
    </row>
    <row r="71" spans="10:11" x14ac:dyDescent="0.25">
      <c r="J71" s="1"/>
      <c r="K71" s="1"/>
    </row>
    <row r="72" spans="10:11" x14ac:dyDescent="0.25">
      <c r="J72" s="1"/>
      <c r="K72" s="1"/>
    </row>
    <row r="73" spans="10:11" x14ac:dyDescent="0.25">
      <c r="J73" s="1"/>
      <c r="K73" s="1"/>
    </row>
    <row r="74" spans="10:11" x14ac:dyDescent="0.25">
      <c r="J74" s="1"/>
      <c r="K74" s="1"/>
    </row>
    <row r="75" spans="10:11" x14ac:dyDescent="0.25">
      <c r="J75" s="1"/>
      <c r="K75" s="1"/>
    </row>
    <row r="76" spans="10:11" x14ac:dyDescent="0.25">
      <c r="J76" s="1"/>
      <c r="K76" s="1"/>
    </row>
    <row r="77" spans="10:11" x14ac:dyDescent="0.25">
      <c r="J77" s="1"/>
      <c r="K77" s="1"/>
    </row>
  </sheetData>
  <sortState ref="A2:K51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I22" sqref="A1:I22"/>
    </sheetView>
  </sheetViews>
  <sheetFormatPr defaultRowHeight="15" x14ac:dyDescent="0.25"/>
  <sheetData>
    <row r="1" spans="1:9" ht="75.75" thickBot="1" x14ac:dyDescent="0.3">
      <c r="A1" s="15" t="s">
        <v>25</v>
      </c>
      <c r="B1" s="16" t="s">
        <v>69</v>
      </c>
      <c r="C1" s="16" t="s">
        <v>70</v>
      </c>
      <c r="D1" s="16" t="s">
        <v>71</v>
      </c>
      <c r="E1" s="16" t="s">
        <v>7</v>
      </c>
      <c r="F1" s="16" t="s">
        <v>72</v>
      </c>
      <c r="G1" s="16" t="s">
        <v>73</v>
      </c>
      <c r="H1" s="16" t="s">
        <v>74</v>
      </c>
      <c r="I1" s="16" t="s">
        <v>75</v>
      </c>
    </row>
    <row r="2" spans="1:9" x14ac:dyDescent="0.25">
      <c r="A2">
        <v>2002</v>
      </c>
      <c r="B2" s="2">
        <v>120.166666666667</v>
      </c>
      <c r="C2" t="s">
        <v>16</v>
      </c>
      <c r="D2">
        <v>-0.1</v>
      </c>
      <c r="E2" t="s">
        <v>16</v>
      </c>
      <c r="F2">
        <v>2</v>
      </c>
      <c r="G2">
        <v>4</v>
      </c>
      <c r="H2" s="2">
        <v>1.6643550624133101</v>
      </c>
      <c r="I2" s="2">
        <v>3.32871012482663</v>
      </c>
    </row>
    <row r="3" spans="1:9" x14ac:dyDescent="0.25">
      <c r="A3">
        <v>2003</v>
      </c>
      <c r="B3" s="2">
        <v>233.333333333333</v>
      </c>
      <c r="C3" t="s">
        <v>16</v>
      </c>
      <c r="D3">
        <v>-0.3</v>
      </c>
      <c r="E3" t="s">
        <v>16</v>
      </c>
      <c r="F3">
        <v>2</v>
      </c>
      <c r="G3">
        <v>5</v>
      </c>
      <c r="H3" s="2">
        <v>0.85714285714285698</v>
      </c>
      <c r="I3" s="2">
        <v>2.1428571428571401</v>
      </c>
    </row>
    <row r="4" spans="1:9" x14ac:dyDescent="0.25">
      <c r="A4">
        <v>2004</v>
      </c>
      <c r="B4" s="2">
        <v>262</v>
      </c>
      <c r="C4" t="s">
        <v>14</v>
      </c>
      <c r="D4">
        <v>0.5</v>
      </c>
      <c r="E4" t="s">
        <v>20</v>
      </c>
      <c r="F4">
        <v>4</v>
      </c>
      <c r="G4">
        <v>5</v>
      </c>
      <c r="H4" s="2">
        <v>1.5267175572519101</v>
      </c>
      <c r="I4" s="2">
        <v>1.90839694656489</v>
      </c>
    </row>
    <row r="5" spans="1:9" x14ac:dyDescent="0.25">
      <c r="A5">
        <v>2005</v>
      </c>
      <c r="B5" s="2">
        <v>117</v>
      </c>
      <c r="C5" t="s">
        <v>11</v>
      </c>
      <c r="D5">
        <v>-0.5</v>
      </c>
      <c r="E5" t="s">
        <v>20</v>
      </c>
      <c r="F5">
        <v>2</v>
      </c>
      <c r="G5">
        <v>4</v>
      </c>
      <c r="H5" s="2">
        <v>1.70940170940171</v>
      </c>
      <c r="I5" s="2">
        <v>3.41880341880342</v>
      </c>
    </row>
    <row r="6" spans="1:9" x14ac:dyDescent="0.25">
      <c r="A6">
        <v>2006</v>
      </c>
      <c r="B6" s="2">
        <v>472.75</v>
      </c>
      <c r="C6" t="s">
        <v>16</v>
      </c>
      <c r="D6">
        <v>0</v>
      </c>
      <c r="E6" t="s">
        <v>16</v>
      </c>
      <c r="F6">
        <v>7</v>
      </c>
      <c r="G6">
        <v>10</v>
      </c>
      <c r="H6" s="2">
        <v>1.4806980433632999</v>
      </c>
      <c r="I6" s="2">
        <v>2.1152829190904301</v>
      </c>
    </row>
    <row r="7" spans="1:9" x14ac:dyDescent="0.25">
      <c r="A7">
        <v>2007</v>
      </c>
      <c r="B7" s="2">
        <v>113.333333333333</v>
      </c>
      <c r="C7" t="s">
        <v>11</v>
      </c>
      <c r="D7">
        <v>-0.9</v>
      </c>
      <c r="E7" t="s">
        <v>12</v>
      </c>
      <c r="F7">
        <v>1</v>
      </c>
      <c r="G7">
        <v>0</v>
      </c>
      <c r="H7" s="2">
        <v>0.88235294117647101</v>
      </c>
      <c r="I7" s="2">
        <v>0</v>
      </c>
    </row>
    <row r="8" spans="1:9" x14ac:dyDescent="0.25">
      <c r="A8">
        <v>2008</v>
      </c>
      <c r="B8" s="2">
        <v>452</v>
      </c>
      <c r="C8" t="s">
        <v>11</v>
      </c>
      <c r="D8">
        <v>-1</v>
      </c>
      <c r="E8" t="s">
        <v>12</v>
      </c>
      <c r="F8">
        <v>1</v>
      </c>
      <c r="G8">
        <v>6</v>
      </c>
      <c r="H8" s="2">
        <v>0.221238938053097</v>
      </c>
      <c r="I8" s="2">
        <v>1.3274336283185799</v>
      </c>
    </row>
    <row r="9" spans="1:9" x14ac:dyDescent="0.25">
      <c r="A9">
        <v>2009</v>
      </c>
      <c r="B9" s="2">
        <v>304.83333333333297</v>
      </c>
      <c r="C9" t="s">
        <v>16</v>
      </c>
      <c r="D9">
        <v>0.1</v>
      </c>
      <c r="E9" t="s">
        <v>16</v>
      </c>
      <c r="F9">
        <v>5</v>
      </c>
      <c r="G9">
        <v>12</v>
      </c>
      <c r="H9" s="2">
        <v>1.6402405686167301</v>
      </c>
      <c r="I9" s="2">
        <v>3.9365773646801498</v>
      </c>
    </row>
    <row r="10" spans="1:9" x14ac:dyDescent="0.25">
      <c r="A10">
        <v>2010</v>
      </c>
      <c r="B10" s="2">
        <v>352.66666666666703</v>
      </c>
      <c r="C10" t="s">
        <v>11</v>
      </c>
      <c r="D10">
        <v>-1.7</v>
      </c>
      <c r="E10" t="s">
        <v>12</v>
      </c>
      <c r="F10">
        <v>2</v>
      </c>
      <c r="G10">
        <v>5</v>
      </c>
      <c r="H10" s="2">
        <v>0.56710775047258999</v>
      </c>
      <c r="I10" s="2">
        <v>1.41776937618147</v>
      </c>
    </row>
    <row r="11" spans="1:9" x14ac:dyDescent="0.25">
      <c r="A11">
        <v>2011</v>
      </c>
      <c r="B11" s="2">
        <v>445.66666666666703</v>
      </c>
      <c r="C11" t="s">
        <v>11</v>
      </c>
      <c r="D11">
        <v>-1.2</v>
      </c>
      <c r="E11" t="s">
        <v>12</v>
      </c>
      <c r="F11">
        <v>3</v>
      </c>
      <c r="G11">
        <v>8</v>
      </c>
      <c r="H11" s="2">
        <v>0.67314884068810799</v>
      </c>
      <c r="I11" s="2">
        <v>1.79506357516829</v>
      </c>
    </row>
    <row r="12" spans="1:9" x14ac:dyDescent="0.25">
      <c r="A12">
        <v>2012</v>
      </c>
      <c r="B12" s="2">
        <v>423.5</v>
      </c>
      <c r="C12" t="s">
        <v>16</v>
      </c>
      <c r="D12">
        <v>-0.2</v>
      </c>
      <c r="E12" t="s">
        <v>16</v>
      </c>
      <c r="F12">
        <v>6</v>
      </c>
      <c r="G12">
        <v>5</v>
      </c>
      <c r="H12" s="2">
        <v>1.4167650531286899</v>
      </c>
      <c r="I12" s="2">
        <v>1.1806375442739101</v>
      </c>
    </row>
    <row r="13" spans="1:9" x14ac:dyDescent="0.25">
      <c r="A13">
        <v>2013</v>
      </c>
      <c r="B13" s="2">
        <v>260.66666666666703</v>
      </c>
      <c r="C13" t="s">
        <v>11</v>
      </c>
      <c r="D13">
        <v>-0.5</v>
      </c>
      <c r="E13" t="s">
        <v>20</v>
      </c>
      <c r="F13">
        <v>1</v>
      </c>
      <c r="G13">
        <v>6</v>
      </c>
      <c r="H13" s="2">
        <v>0.38363171355498699</v>
      </c>
      <c r="I13" s="2">
        <v>2.3017902813299198</v>
      </c>
    </row>
    <row r="14" spans="1:9" x14ac:dyDescent="0.25">
      <c r="A14">
        <v>2014</v>
      </c>
      <c r="B14" s="2">
        <v>248.75</v>
      </c>
      <c r="C14" t="s">
        <v>16</v>
      </c>
      <c r="D14">
        <v>0.1</v>
      </c>
      <c r="E14" t="s">
        <v>16</v>
      </c>
      <c r="F14">
        <v>2</v>
      </c>
      <c r="G14">
        <v>5</v>
      </c>
      <c r="H14" s="2">
        <v>0.80402010050251305</v>
      </c>
      <c r="I14" s="2">
        <v>2.0100502512562799</v>
      </c>
    </row>
    <row r="15" spans="1:9" x14ac:dyDescent="0.25">
      <c r="A15">
        <v>2015</v>
      </c>
      <c r="B15" s="2">
        <v>219.833333333333</v>
      </c>
      <c r="C15" t="s">
        <v>14</v>
      </c>
      <c r="D15">
        <v>0.8</v>
      </c>
      <c r="E15" t="s">
        <v>20</v>
      </c>
      <c r="F15">
        <v>4</v>
      </c>
      <c r="G15">
        <v>2</v>
      </c>
      <c r="H15" s="2">
        <v>1.8195602729340401</v>
      </c>
      <c r="I15" s="2">
        <v>0.90978013646702005</v>
      </c>
    </row>
    <row r="16" spans="1:9" x14ac:dyDescent="0.25">
      <c r="A16">
        <v>2016</v>
      </c>
      <c r="B16" s="2">
        <v>118.5</v>
      </c>
      <c r="C16" t="s">
        <v>14</v>
      </c>
      <c r="D16">
        <v>0.5</v>
      </c>
      <c r="E16" t="s">
        <v>20</v>
      </c>
      <c r="F16">
        <v>1</v>
      </c>
      <c r="G16">
        <v>1</v>
      </c>
      <c r="H16" s="2">
        <v>0.84388185654008396</v>
      </c>
      <c r="I16" s="2">
        <v>0.84388185654008396</v>
      </c>
    </row>
    <row r="17" spans="1:9" x14ac:dyDescent="0.25">
      <c r="A17">
        <v>2017</v>
      </c>
      <c r="B17" s="2">
        <v>161.916666666667</v>
      </c>
      <c r="C17" t="s">
        <v>11</v>
      </c>
      <c r="D17">
        <v>-0.6</v>
      </c>
      <c r="E17" t="s">
        <v>20</v>
      </c>
      <c r="F17">
        <v>0</v>
      </c>
      <c r="G17">
        <v>0</v>
      </c>
      <c r="H17" s="2">
        <v>0</v>
      </c>
      <c r="I17" s="2">
        <v>0</v>
      </c>
    </row>
    <row r="18" spans="1:9" x14ac:dyDescent="0.25">
      <c r="A18">
        <v>2018</v>
      </c>
      <c r="B18" s="2">
        <v>138.333333333333</v>
      </c>
      <c r="C18" t="s">
        <v>11</v>
      </c>
      <c r="D18">
        <v>-0.5</v>
      </c>
      <c r="E18" t="s">
        <v>20</v>
      </c>
      <c r="F18">
        <v>1</v>
      </c>
      <c r="G18">
        <v>0</v>
      </c>
      <c r="H18" s="2">
        <v>0.72289156626506001</v>
      </c>
      <c r="I18" s="2">
        <v>0</v>
      </c>
    </row>
    <row r="19" spans="1:9" x14ac:dyDescent="0.25">
      <c r="A19">
        <v>2019</v>
      </c>
      <c r="B19" s="2">
        <v>148.75</v>
      </c>
      <c r="C19" t="s">
        <v>14</v>
      </c>
      <c r="D19">
        <v>0.5</v>
      </c>
      <c r="E19" t="s">
        <v>20</v>
      </c>
      <c r="F19">
        <v>3</v>
      </c>
      <c r="G19">
        <v>6</v>
      </c>
      <c r="H19" s="2">
        <v>2.01680672268908</v>
      </c>
      <c r="I19" s="2">
        <v>4.0336134453781503</v>
      </c>
    </row>
    <row r="20" spans="1:9" x14ac:dyDescent="0.25">
      <c r="A20">
        <v>2020</v>
      </c>
      <c r="B20" s="2">
        <v>167.5</v>
      </c>
      <c r="C20" t="s">
        <v>11</v>
      </c>
      <c r="D20">
        <v>-0.8</v>
      </c>
      <c r="E20" t="s">
        <v>20</v>
      </c>
      <c r="F20">
        <v>1</v>
      </c>
      <c r="G20">
        <v>4</v>
      </c>
      <c r="H20" s="2">
        <v>0.59701492537313405</v>
      </c>
      <c r="I20" s="2">
        <v>2.3880597014925402</v>
      </c>
    </row>
    <row r="21" spans="1:9" x14ac:dyDescent="0.25">
      <c r="A21">
        <v>2021</v>
      </c>
      <c r="B21" s="2">
        <v>259</v>
      </c>
      <c r="C21" t="s">
        <v>11</v>
      </c>
      <c r="D21">
        <v>-1.2</v>
      </c>
      <c r="E21" t="s">
        <v>12</v>
      </c>
      <c r="F21">
        <v>4</v>
      </c>
      <c r="G21">
        <v>4</v>
      </c>
      <c r="H21" s="2">
        <v>1.54440154440154</v>
      </c>
      <c r="I21" s="2">
        <v>1.54440154440154</v>
      </c>
    </row>
    <row r="22" spans="1:9" x14ac:dyDescent="0.25">
      <c r="A22">
        <v>2022</v>
      </c>
      <c r="B22" s="2">
        <v>121.5</v>
      </c>
      <c r="C22" t="s">
        <v>11</v>
      </c>
      <c r="D22">
        <v>-1.9</v>
      </c>
      <c r="E22" t="s">
        <v>18</v>
      </c>
      <c r="F22">
        <v>1</v>
      </c>
      <c r="G22">
        <v>4</v>
      </c>
      <c r="H22" s="2">
        <v>0.82304526748971196</v>
      </c>
      <c r="I22" s="2">
        <v>3.2921810699588501</v>
      </c>
    </row>
    <row r="47" spans="4:11" x14ac:dyDescent="0.25">
      <c r="D47" s="2"/>
      <c r="J47" s="1"/>
      <c r="K47" s="1"/>
    </row>
  </sheetData>
  <sortState ref="A2:K22">
    <sortCondition ref="A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G126" sqref="G126"/>
    </sheetView>
  </sheetViews>
  <sheetFormatPr defaultColWidth="8.85546875" defaultRowHeight="15" x14ac:dyDescent="0.25"/>
  <cols>
    <col min="4" max="4" width="10.42578125" bestFit="1" customWidth="1"/>
    <col min="9" max="9" width="15.42578125" customWidth="1"/>
    <col min="10" max="10" width="16.42578125" customWidth="1"/>
  </cols>
  <sheetData>
    <row r="1" spans="1:10" x14ac:dyDescent="0.25">
      <c r="A1" t="s">
        <v>0</v>
      </c>
      <c r="B1" t="s">
        <v>21</v>
      </c>
      <c r="C1" t="s">
        <v>1</v>
      </c>
      <c r="D1" t="s">
        <v>5</v>
      </c>
      <c r="E1" t="s">
        <v>6</v>
      </c>
    </row>
    <row r="2" spans="1:10" x14ac:dyDescent="0.25">
      <c r="A2">
        <v>2004</v>
      </c>
      <c r="B2">
        <v>12</v>
      </c>
      <c r="C2" t="s">
        <v>13</v>
      </c>
      <c r="D2" s="2">
        <v>54.9166666666667</v>
      </c>
      <c r="E2" t="s">
        <v>14</v>
      </c>
      <c r="I2" s="1"/>
      <c r="J2" s="1"/>
    </row>
    <row r="3" spans="1:10" x14ac:dyDescent="0.25">
      <c r="A3">
        <v>2004</v>
      </c>
      <c r="B3">
        <v>9</v>
      </c>
      <c r="C3" t="s">
        <v>13</v>
      </c>
      <c r="D3" s="2">
        <v>153.416666666667</v>
      </c>
      <c r="E3" t="s">
        <v>14</v>
      </c>
      <c r="I3" s="1"/>
      <c r="J3" s="1"/>
    </row>
    <row r="4" spans="1:10" x14ac:dyDescent="0.25">
      <c r="A4">
        <v>2015</v>
      </c>
      <c r="B4">
        <v>4</v>
      </c>
      <c r="C4" t="s">
        <v>13</v>
      </c>
      <c r="D4" s="2">
        <v>153.416666666667</v>
      </c>
      <c r="E4" t="s">
        <v>14</v>
      </c>
      <c r="I4" s="1"/>
      <c r="J4" s="1"/>
    </row>
    <row r="5" spans="1:10" x14ac:dyDescent="0.25">
      <c r="A5">
        <v>2006</v>
      </c>
      <c r="B5">
        <v>12</v>
      </c>
      <c r="C5" t="s">
        <v>13</v>
      </c>
      <c r="D5" s="2">
        <v>68.3333333333333</v>
      </c>
      <c r="E5" t="s">
        <v>14</v>
      </c>
      <c r="I5" s="1"/>
      <c r="J5" s="1"/>
    </row>
    <row r="6" spans="1:10" x14ac:dyDescent="0.25">
      <c r="A6">
        <v>2009</v>
      </c>
      <c r="B6">
        <v>10</v>
      </c>
      <c r="C6" t="s">
        <v>13</v>
      </c>
      <c r="D6" s="2">
        <v>93.9166666666667</v>
      </c>
      <c r="E6" t="s">
        <v>14</v>
      </c>
      <c r="I6" s="1"/>
      <c r="J6" s="1"/>
    </row>
    <row r="7" spans="1:10" x14ac:dyDescent="0.25">
      <c r="A7">
        <v>2002</v>
      </c>
      <c r="B7">
        <v>9</v>
      </c>
      <c r="C7" t="s">
        <v>13</v>
      </c>
      <c r="D7" s="2">
        <v>88.3333333333333</v>
      </c>
      <c r="E7" t="s">
        <v>14</v>
      </c>
      <c r="I7" s="1"/>
      <c r="J7" s="1"/>
    </row>
    <row r="8" spans="1:10" x14ac:dyDescent="0.25">
      <c r="A8">
        <v>2006</v>
      </c>
      <c r="B8">
        <v>11</v>
      </c>
      <c r="C8" t="s">
        <v>13</v>
      </c>
      <c r="D8" s="2">
        <v>108</v>
      </c>
      <c r="E8" t="s">
        <v>14</v>
      </c>
      <c r="I8" s="1"/>
      <c r="J8" s="1"/>
    </row>
    <row r="9" spans="1:10" x14ac:dyDescent="0.25">
      <c r="A9">
        <v>2009</v>
      </c>
      <c r="B9">
        <v>12</v>
      </c>
      <c r="C9" t="s">
        <v>13</v>
      </c>
      <c r="D9" s="2">
        <v>101.083333333333</v>
      </c>
      <c r="E9" t="s">
        <v>14</v>
      </c>
      <c r="I9" s="1"/>
      <c r="J9" s="1"/>
    </row>
    <row r="10" spans="1:10" x14ac:dyDescent="0.25">
      <c r="A10">
        <v>2015</v>
      </c>
      <c r="B10">
        <v>11</v>
      </c>
      <c r="C10" t="s">
        <v>13</v>
      </c>
      <c r="D10" s="2">
        <v>111.166666666667</v>
      </c>
      <c r="E10" t="s">
        <v>14</v>
      </c>
      <c r="I10" s="1"/>
      <c r="J10" s="1"/>
    </row>
    <row r="11" spans="1:10" x14ac:dyDescent="0.25">
      <c r="A11">
        <v>2016</v>
      </c>
      <c r="B11">
        <v>2</v>
      </c>
      <c r="C11" t="s">
        <v>17</v>
      </c>
      <c r="D11" s="2">
        <v>50.25</v>
      </c>
      <c r="E11" t="s">
        <v>14</v>
      </c>
      <c r="I11" s="1"/>
      <c r="J11" s="1"/>
    </row>
    <row r="12" spans="1:10" x14ac:dyDescent="0.25">
      <c r="A12">
        <v>2015</v>
      </c>
      <c r="B12">
        <v>9</v>
      </c>
      <c r="C12" t="s">
        <v>17</v>
      </c>
      <c r="D12" s="2">
        <v>64.5833333333333</v>
      </c>
      <c r="E12" t="s">
        <v>14</v>
      </c>
      <c r="I12" s="1"/>
      <c r="J12" s="1"/>
    </row>
    <row r="13" spans="1:10" x14ac:dyDescent="0.25">
      <c r="A13">
        <v>2019</v>
      </c>
      <c r="B13">
        <v>3</v>
      </c>
      <c r="C13" t="s">
        <v>10</v>
      </c>
      <c r="D13" s="2">
        <v>50.5833333333333</v>
      </c>
      <c r="E13" t="s">
        <v>14</v>
      </c>
      <c r="I13" s="1"/>
      <c r="J13" s="1"/>
    </row>
    <row r="14" spans="1:10" x14ac:dyDescent="0.25">
      <c r="A14">
        <v>2016</v>
      </c>
      <c r="B14">
        <v>1</v>
      </c>
      <c r="C14" t="s">
        <v>15</v>
      </c>
      <c r="D14" s="2">
        <v>57.75</v>
      </c>
      <c r="E14" t="s">
        <v>14</v>
      </c>
      <c r="I14" s="1"/>
      <c r="J14" s="1"/>
    </row>
    <row r="15" spans="1:10" x14ac:dyDescent="0.25">
      <c r="A15">
        <v>2010</v>
      </c>
      <c r="B15">
        <v>7</v>
      </c>
      <c r="C15" t="s">
        <v>13</v>
      </c>
      <c r="D15" s="2">
        <v>85.25</v>
      </c>
      <c r="E15" t="s">
        <v>11</v>
      </c>
      <c r="I15" s="1"/>
      <c r="J15" s="1"/>
    </row>
    <row r="16" spans="1:10" x14ac:dyDescent="0.25">
      <c r="A16">
        <v>2010</v>
      </c>
      <c r="B16">
        <v>8</v>
      </c>
      <c r="C16" t="s">
        <v>13</v>
      </c>
      <c r="D16" s="2">
        <v>122.416666666667</v>
      </c>
      <c r="E16" t="s">
        <v>11</v>
      </c>
      <c r="I16" s="1"/>
      <c r="J16" s="1"/>
    </row>
    <row r="17" spans="1:10" x14ac:dyDescent="0.25">
      <c r="A17">
        <v>2022</v>
      </c>
      <c r="B17">
        <v>6</v>
      </c>
      <c r="C17" t="s">
        <v>13</v>
      </c>
      <c r="D17" s="2">
        <v>67.8333333333333</v>
      </c>
      <c r="E17" t="s">
        <v>11</v>
      </c>
      <c r="I17" s="1"/>
      <c r="J17" s="1"/>
    </row>
    <row r="18" spans="1:10" x14ac:dyDescent="0.25">
      <c r="A18">
        <v>2010</v>
      </c>
      <c r="B18">
        <v>12</v>
      </c>
      <c r="C18" t="s">
        <v>13</v>
      </c>
      <c r="D18" s="2">
        <v>102.916666666667</v>
      </c>
      <c r="E18" t="s">
        <v>11</v>
      </c>
      <c r="I18" s="1"/>
      <c r="J18" s="1"/>
    </row>
    <row r="19" spans="1:10" x14ac:dyDescent="0.25">
      <c r="A19">
        <v>2022</v>
      </c>
      <c r="B19">
        <v>10</v>
      </c>
      <c r="C19" t="s">
        <v>13</v>
      </c>
      <c r="D19" s="2">
        <v>74.6666666666667</v>
      </c>
      <c r="E19" t="s">
        <v>11</v>
      </c>
      <c r="I19" s="1"/>
      <c r="J19" s="1"/>
    </row>
    <row r="20" spans="1:10" x14ac:dyDescent="0.25">
      <c r="A20">
        <v>2011</v>
      </c>
      <c r="B20">
        <v>10</v>
      </c>
      <c r="C20" t="s">
        <v>13</v>
      </c>
      <c r="D20" s="2">
        <v>159.833333333333</v>
      </c>
      <c r="E20" t="s">
        <v>11</v>
      </c>
      <c r="I20" s="1"/>
      <c r="J20" s="1"/>
    </row>
    <row r="21" spans="1:10" x14ac:dyDescent="0.25">
      <c r="A21">
        <v>2021</v>
      </c>
      <c r="B21">
        <v>11</v>
      </c>
      <c r="C21" t="s">
        <v>13</v>
      </c>
      <c r="D21" s="2">
        <v>100</v>
      </c>
      <c r="E21" t="s">
        <v>11</v>
      </c>
      <c r="I21" s="1"/>
      <c r="J21" s="1"/>
    </row>
    <row r="22" spans="1:10" x14ac:dyDescent="0.25">
      <c r="A22">
        <v>2008</v>
      </c>
      <c r="B22">
        <v>4</v>
      </c>
      <c r="C22" t="s">
        <v>13</v>
      </c>
      <c r="D22" s="2">
        <v>103.583333333333</v>
      </c>
      <c r="E22" t="s">
        <v>11</v>
      </c>
      <c r="I22" s="1"/>
      <c r="J22" s="1"/>
    </row>
    <row r="23" spans="1:10" x14ac:dyDescent="0.25">
      <c r="A23">
        <v>2011</v>
      </c>
      <c r="B23">
        <v>11</v>
      </c>
      <c r="C23" t="s">
        <v>13</v>
      </c>
      <c r="D23" s="2">
        <v>100.416666666667</v>
      </c>
      <c r="E23" t="s">
        <v>11</v>
      </c>
      <c r="I23" s="1"/>
      <c r="J23" s="1"/>
    </row>
    <row r="24" spans="1:10" x14ac:dyDescent="0.25">
      <c r="A24">
        <v>2011</v>
      </c>
      <c r="B24">
        <v>5</v>
      </c>
      <c r="C24" t="s">
        <v>13</v>
      </c>
      <c r="D24" s="2">
        <v>74</v>
      </c>
      <c r="E24" t="s">
        <v>11</v>
      </c>
      <c r="I24" s="1"/>
      <c r="J24" s="1"/>
    </row>
    <row r="25" spans="1:10" x14ac:dyDescent="0.25">
      <c r="A25">
        <v>2018</v>
      </c>
      <c r="B25">
        <v>4</v>
      </c>
      <c r="C25" t="s">
        <v>13</v>
      </c>
      <c r="D25" s="2">
        <v>78.8333333333333</v>
      </c>
      <c r="E25" t="s">
        <v>11</v>
      </c>
      <c r="I25" s="1"/>
      <c r="J25" s="1"/>
    </row>
    <row r="26" spans="1:10" x14ac:dyDescent="0.25">
      <c r="A26">
        <v>2020</v>
      </c>
      <c r="B26">
        <v>10</v>
      </c>
      <c r="C26" t="s">
        <v>13</v>
      </c>
      <c r="D26" s="2">
        <v>20.1666666666667</v>
      </c>
      <c r="E26" t="s">
        <v>11</v>
      </c>
      <c r="I26" s="1"/>
      <c r="J26" s="1"/>
    </row>
    <row r="27" spans="1:10" x14ac:dyDescent="0.25">
      <c r="A27">
        <v>2021</v>
      </c>
      <c r="B27">
        <v>5</v>
      </c>
      <c r="C27" t="s">
        <v>13</v>
      </c>
      <c r="D27" s="2">
        <v>132.166666666667</v>
      </c>
      <c r="E27" t="s">
        <v>11</v>
      </c>
      <c r="I27" s="1"/>
      <c r="J27" s="1"/>
    </row>
    <row r="28" spans="1:10" x14ac:dyDescent="0.25">
      <c r="A28">
        <v>2008</v>
      </c>
      <c r="B28">
        <v>12</v>
      </c>
      <c r="C28" t="s">
        <v>13</v>
      </c>
      <c r="D28" s="2">
        <v>94.3333333333333</v>
      </c>
      <c r="E28" t="s">
        <v>11</v>
      </c>
      <c r="I28" s="1"/>
      <c r="J28" s="1"/>
    </row>
    <row r="29" spans="1:10" x14ac:dyDescent="0.25">
      <c r="A29">
        <v>2008</v>
      </c>
      <c r="B29">
        <v>5</v>
      </c>
      <c r="C29" t="s">
        <v>13</v>
      </c>
      <c r="D29" s="2">
        <v>116.166666666667</v>
      </c>
      <c r="E29" t="s">
        <v>11</v>
      </c>
      <c r="I29" s="1"/>
      <c r="J29" s="1"/>
    </row>
    <row r="30" spans="1:10" x14ac:dyDescent="0.25">
      <c r="A30">
        <v>2021</v>
      </c>
      <c r="B30">
        <v>4</v>
      </c>
      <c r="C30" t="s">
        <v>13</v>
      </c>
      <c r="D30" s="2">
        <v>8.3333333333333304</v>
      </c>
      <c r="E30" t="s">
        <v>11</v>
      </c>
      <c r="I30" s="1"/>
      <c r="J30" s="1"/>
    </row>
    <row r="31" spans="1:10" x14ac:dyDescent="0.25">
      <c r="A31">
        <v>2007</v>
      </c>
      <c r="B31">
        <v>8</v>
      </c>
      <c r="C31" t="s">
        <v>13</v>
      </c>
      <c r="D31" s="2">
        <v>130.833333333333</v>
      </c>
      <c r="E31" t="s">
        <v>11</v>
      </c>
      <c r="I31" s="1"/>
      <c r="J31" s="1"/>
    </row>
    <row r="32" spans="1:10" x14ac:dyDescent="0.25">
      <c r="A32">
        <v>2008</v>
      </c>
      <c r="B32">
        <v>7</v>
      </c>
      <c r="C32" t="s">
        <v>13</v>
      </c>
      <c r="D32" s="2">
        <v>179.166666666667</v>
      </c>
      <c r="E32" t="s">
        <v>11</v>
      </c>
      <c r="I32" s="1"/>
      <c r="J32" s="1"/>
    </row>
    <row r="33" spans="1:10" x14ac:dyDescent="0.25">
      <c r="A33">
        <v>2011</v>
      </c>
      <c r="B33">
        <v>8</v>
      </c>
      <c r="C33" t="s">
        <v>13</v>
      </c>
      <c r="D33" s="2">
        <v>139.25</v>
      </c>
      <c r="E33" t="s">
        <v>11</v>
      </c>
      <c r="I33" s="1"/>
      <c r="J33" s="1"/>
    </row>
    <row r="34" spans="1:10" x14ac:dyDescent="0.25">
      <c r="A34">
        <v>2013</v>
      </c>
      <c r="B34">
        <v>5</v>
      </c>
      <c r="C34" t="s">
        <v>13</v>
      </c>
      <c r="D34" s="2">
        <v>160.5</v>
      </c>
      <c r="E34" t="s">
        <v>11</v>
      </c>
      <c r="I34" s="1"/>
      <c r="J34" s="1"/>
    </row>
    <row r="35" spans="1:10" x14ac:dyDescent="0.25">
      <c r="A35">
        <v>2020</v>
      </c>
      <c r="B35">
        <v>6</v>
      </c>
      <c r="C35" t="s">
        <v>13</v>
      </c>
      <c r="D35" s="2">
        <v>99.1666666666667</v>
      </c>
      <c r="E35" t="s">
        <v>11</v>
      </c>
      <c r="I35" s="1"/>
      <c r="J35" s="1"/>
    </row>
    <row r="36" spans="1:10" x14ac:dyDescent="0.25">
      <c r="A36">
        <v>2020</v>
      </c>
      <c r="B36">
        <v>8</v>
      </c>
      <c r="C36" t="s">
        <v>13</v>
      </c>
      <c r="D36" s="2">
        <v>70.8333333333333</v>
      </c>
      <c r="E36" t="s">
        <v>11</v>
      </c>
      <c r="I36" s="1"/>
      <c r="J36" s="1"/>
    </row>
    <row r="37" spans="1:10" x14ac:dyDescent="0.25">
      <c r="A37">
        <v>2006</v>
      </c>
      <c r="B37">
        <v>4</v>
      </c>
      <c r="C37" t="s">
        <v>13</v>
      </c>
      <c r="D37" s="2">
        <v>190.25</v>
      </c>
      <c r="E37" t="s">
        <v>11</v>
      </c>
      <c r="I37" s="1"/>
      <c r="J37" s="1"/>
    </row>
    <row r="38" spans="1:10" x14ac:dyDescent="0.25">
      <c r="A38">
        <v>2021</v>
      </c>
      <c r="B38">
        <v>3</v>
      </c>
      <c r="C38" t="s">
        <v>13</v>
      </c>
      <c r="D38" s="2">
        <v>40.8333333333333</v>
      </c>
      <c r="E38" t="s">
        <v>11</v>
      </c>
      <c r="I38" s="1"/>
      <c r="J38" s="1"/>
    </row>
    <row r="39" spans="1:10" x14ac:dyDescent="0.25">
      <c r="A39">
        <v>2009</v>
      </c>
      <c r="B39">
        <v>4</v>
      </c>
      <c r="C39" t="s">
        <v>13</v>
      </c>
      <c r="D39" s="2">
        <v>87.5</v>
      </c>
      <c r="E39" t="s">
        <v>11</v>
      </c>
      <c r="I39" s="1"/>
      <c r="J39" s="1"/>
    </row>
    <row r="40" spans="1:10" x14ac:dyDescent="0.25">
      <c r="A40">
        <v>2006</v>
      </c>
      <c r="B40">
        <v>3</v>
      </c>
      <c r="C40" t="s">
        <v>13</v>
      </c>
      <c r="D40" s="2">
        <v>70.1666666666667</v>
      </c>
      <c r="E40" t="s">
        <v>11</v>
      </c>
      <c r="I40" s="1"/>
      <c r="J40" s="1"/>
    </row>
    <row r="41" spans="1:10" x14ac:dyDescent="0.25">
      <c r="A41">
        <v>2009</v>
      </c>
      <c r="B41">
        <v>5</v>
      </c>
      <c r="C41" t="s">
        <v>13</v>
      </c>
      <c r="D41" s="2">
        <v>53.1666666666667</v>
      </c>
      <c r="E41" t="s">
        <v>11</v>
      </c>
      <c r="I41" s="1"/>
      <c r="J41" s="1"/>
    </row>
    <row r="42" spans="1:10" x14ac:dyDescent="0.25">
      <c r="A42">
        <v>2017</v>
      </c>
      <c r="B42">
        <v>10</v>
      </c>
      <c r="C42" t="s">
        <v>13</v>
      </c>
      <c r="D42" s="2">
        <v>73.1666666666667</v>
      </c>
      <c r="E42" t="s">
        <v>11</v>
      </c>
      <c r="I42" s="1"/>
      <c r="J42" s="1"/>
    </row>
    <row r="43" spans="1:10" x14ac:dyDescent="0.25">
      <c r="A43">
        <v>2017</v>
      </c>
      <c r="B43">
        <v>6</v>
      </c>
      <c r="C43" t="s">
        <v>13</v>
      </c>
      <c r="D43" s="2">
        <v>109.75</v>
      </c>
      <c r="E43" t="s">
        <v>11</v>
      </c>
      <c r="I43" s="1"/>
      <c r="J43" s="1"/>
    </row>
    <row r="44" spans="1:10" x14ac:dyDescent="0.25">
      <c r="A44">
        <v>2003</v>
      </c>
      <c r="B44">
        <v>5</v>
      </c>
      <c r="C44" t="s">
        <v>13</v>
      </c>
      <c r="D44" s="2">
        <v>108.916666666667</v>
      </c>
      <c r="E44" t="s">
        <v>11</v>
      </c>
      <c r="I44" s="1"/>
      <c r="J44" s="1"/>
    </row>
    <row r="45" spans="1:10" x14ac:dyDescent="0.25">
      <c r="A45">
        <v>2016</v>
      </c>
      <c r="B45">
        <v>7</v>
      </c>
      <c r="C45" t="s">
        <v>13</v>
      </c>
      <c r="D45" s="2">
        <v>78.4166666666667</v>
      </c>
      <c r="E45" t="s">
        <v>11</v>
      </c>
      <c r="I45" s="1"/>
      <c r="J45" s="1"/>
    </row>
    <row r="46" spans="1:10" x14ac:dyDescent="0.25">
      <c r="A46">
        <v>2022</v>
      </c>
      <c r="B46">
        <v>8</v>
      </c>
      <c r="C46" t="s">
        <v>17</v>
      </c>
      <c r="D46" s="2">
        <v>64.4166666666667</v>
      </c>
      <c r="E46" t="s">
        <v>11</v>
      </c>
      <c r="I46" s="1"/>
      <c r="J46" s="1"/>
    </row>
    <row r="47" spans="1:10" x14ac:dyDescent="0.25">
      <c r="A47">
        <v>2011</v>
      </c>
      <c r="B47">
        <v>2</v>
      </c>
      <c r="C47" t="s">
        <v>17</v>
      </c>
      <c r="D47" s="2">
        <v>36.1666666666667</v>
      </c>
      <c r="E47" t="s">
        <v>11</v>
      </c>
      <c r="I47" s="1"/>
      <c r="J47" s="1"/>
    </row>
    <row r="48" spans="1:10" x14ac:dyDescent="0.25">
      <c r="A48">
        <v>2021</v>
      </c>
      <c r="B48">
        <v>8</v>
      </c>
      <c r="C48" t="s">
        <v>17</v>
      </c>
      <c r="D48" s="2">
        <v>83.5</v>
      </c>
      <c r="E48" t="s">
        <v>11</v>
      </c>
      <c r="I48" s="1"/>
      <c r="J48" s="1"/>
    </row>
    <row r="49" spans="1:10" x14ac:dyDescent="0.25">
      <c r="A49">
        <v>2012</v>
      </c>
      <c r="B49">
        <v>1</v>
      </c>
      <c r="C49" t="s">
        <v>17</v>
      </c>
      <c r="D49" s="2">
        <v>40.6666666666667</v>
      </c>
      <c r="E49" t="s">
        <v>11</v>
      </c>
      <c r="I49" s="1"/>
      <c r="J49" s="1"/>
    </row>
    <row r="50" spans="1:10" x14ac:dyDescent="0.25">
      <c r="A50">
        <v>2008</v>
      </c>
      <c r="B50">
        <v>7</v>
      </c>
      <c r="C50" t="s">
        <v>17</v>
      </c>
      <c r="D50" s="2">
        <v>6.6666666666666696</v>
      </c>
      <c r="E50" t="s">
        <v>11</v>
      </c>
      <c r="I50" s="1"/>
      <c r="J50" s="1"/>
    </row>
    <row r="51" spans="1:10" x14ac:dyDescent="0.25">
      <c r="A51">
        <v>2011</v>
      </c>
      <c r="B51">
        <v>7</v>
      </c>
      <c r="C51" t="s">
        <v>17</v>
      </c>
      <c r="D51" s="2">
        <v>73.4166666666667</v>
      </c>
      <c r="E51" t="s">
        <v>11</v>
      </c>
      <c r="I51" s="1"/>
      <c r="J51" s="1"/>
    </row>
    <row r="52" spans="1:10" x14ac:dyDescent="0.25">
      <c r="A52">
        <v>2011</v>
      </c>
      <c r="B52">
        <v>8</v>
      </c>
      <c r="C52" t="s">
        <v>17</v>
      </c>
      <c r="D52" s="2">
        <v>47.1666666666667</v>
      </c>
      <c r="E52" t="s">
        <v>11</v>
      </c>
      <c r="I52" s="1"/>
      <c r="J52" s="1"/>
    </row>
    <row r="53" spans="1:10" x14ac:dyDescent="0.25">
      <c r="A53">
        <v>2017</v>
      </c>
      <c r="B53">
        <v>8</v>
      </c>
      <c r="C53" t="s">
        <v>17</v>
      </c>
      <c r="D53" s="2">
        <v>70.4166666666667</v>
      </c>
      <c r="E53" t="s">
        <v>11</v>
      </c>
      <c r="I53" s="1"/>
      <c r="J53" s="1"/>
    </row>
    <row r="54" spans="1:10" x14ac:dyDescent="0.25">
      <c r="A54">
        <v>2005</v>
      </c>
      <c r="B54">
        <v>10</v>
      </c>
      <c r="C54" t="s">
        <v>17</v>
      </c>
      <c r="D54" s="2">
        <v>83.5833333333333</v>
      </c>
      <c r="E54" t="s">
        <v>11</v>
      </c>
      <c r="I54" s="1"/>
      <c r="J54" s="1"/>
    </row>
    <row r="55" spans="1:10" x14ac:dyDescent="0.25">
      <c r="A55">
        <v>2005</v>
      </c>
      <c r="B55">
        <v>11</v>
      </c>
      <c r="C55" t="s">
        <v>17</v>
      </c>
      <c r="D55" s="2">
        <v>62.8333333333333</v>
      </c>
      <c r="E55" t="s">
        <v>11</v>
      </c>
      <c r="I55" s="1"/>
      <c r="J55" s="1"/>
    </row>
    <row r="56" spans="1:10" x14ac:dyDescent="0.25">
      <c r="A56">
        <v>2008</v>
      </c>
      <c r="B56">
        <v>6</v>
      </c>
      <c r="C56" t="s">
        <v>17</v>
      </c>
      <c r="D56" s="2">
        <v>48.5833333333333</v>
      </c>
      <c r="E56" t="s">
        <v>11</v>
      </c>
      <c r="I56" s="1"/>
      <c r="J56" s="1"/>
    </row>
    <row r="57" spans="1:10" x14ac:dyDescent="0.25">
      <c r="A57">
        <v>2013</v>
      </c>
      <c r="B57">
        <v>7</v>
      </c>
      <c r="C57" t="s">
        <v>17</v>
      </c>
      <c r="D57" s="2">
        <v>28.3333333333333</v>
      </c>
      <c r="E57" t="s">
        <v>11</v>
      </c>
      <c r="I57" s="1"/>
      <c r="J57" s="1"/>
    </row>
    <row r="58" spans="1:10" x14ac:dyDescent="0.25">
      <c r="A58">
        <v>2003</v>
      </c>
      <c r="B58">
        <v>5</v>
      </c>
      <c r="C58" t="s">
        <v>17</v>
      </c>
      <c r="D58" s="2">
        <v>36.0833333333333</v>
      </c>
      <c r="E58" t="s">
        <v>11</v>
      </c>
      <c r="I58" s="1"/>
      <c r="J58" s="1"/>
    </row>
    <row r="59" spans="1:10" x14ac:dyDescent="0.25">
      <c r="A59">
        <v>2013</v>
      </c>
      <c r="B59">
        <v>8</v>
      </c>
      <c r="C59" t="s">
        <v>17</v>
      </c>
      <c r="D59" s="2">
        <v>8.25</v>
      </c>
      <c r="E59" t="s">
        <v>11</v>
      </c>
      <c r="I59" s="1"/>
      <c r="J59" s="1"/>
    </row>
    <row r="60" spans="1:10" x14ac:dyDescent="0.25">
      <c r="A60">
        <v>2020</v>
      </c>
      <c r="B60">
        <v>12</v>
      </c>
      <c r="C60" t="s">
        <v>19</v>
      </c>
      <c r="D60" s="2">
        <v>105.5</v>
      </c>
      <c r="E60" t="s">
        <v>11</v>
      </c>
      <c r="I60" s="1"/>
      <c r="J60" s="1"/>
    </row>
    <row r="61" spans="1:10" x14ac:dyDescent="0.25">
      <c r="A61">
        <v>2018</v>
      </c>
      <c r="B61">
        <v>3</v>
      </c>
      <c r="C61" t="s">
        <v>19</v>
      </c>
      <c r="D61" s="2">
        <v>33.0833333333333</v>
      </c>
      <c r="E61" t="s">
        <v>11</v>
      </c>
      <c r="I61" s="1"/>
      <c r="J61" s="1"/>
    </row>
    <row r="62" spans="1:10" x14ac:dyDescent="0.25">
      <c r="A62">
        <v>2018</v>
      </c>
      <c r="B62">
        <v>2</v>
      </c>
      <c r="C62" t="s">
        <v>19</v>
      </c>
      <c r="D62" s="2">
        <v>46.3333333333333</v>
      </c>
      <c r="E62" t="s">
        <v>11</v>
      </c>
      <c r="I62" s="1"/>
      <c r="J62" s="1"/>
    </row>
    <row r="63" spans="1:10" x14ac:dyDescent="0.25">
      <c r="A63">
        <v>2017</v>
      </c>
      <c r="B63">
        <v>3</v>
      </c>
      <c r="C63" t="s">
        <v>19</v>
      </c>
      <c r="D63" s="2">
        <v>115.916666666667</v>
      </c>
      <c r="E63" t="s">
        <v>11</v>
      </c>
      <c r="I63" s="1"/>
      <c r="J63" s="1"/>
    </row>
    <row r="64" spans="1:10" x14ac:dyDescent="0.25">
      <c r="A64">
        <v>2000</v>
      </c>
      <c r="B64">
        <v>3</v>
      </c>
      <c r="C64" t="s">
        <v>10</v>
      </c>
      <c r="D64" s="2">
        <v>89.9166666666667</v>
      </c>
      <c r="E64" t="s">
        <v>11</v>
      </c>
      <c r="I64" s="1"/>
      <c r="J64" s="1"/>
    </row>
    <row r="65" spans="1:10" x14ac:dyDescent="0.25">
      <c r="A65">
        <v>2000</v>
      </c>
      <c r="B65">
        <v>2</v>
      </c>
      <c r="C65" t="s">
        <v>10</v>
      </c>
      <c r="D65" s="2">
        <v>21</v>
      </c>
      <c r="E65" t="s">
        <v>11</v>
      </c>
      <c r="I65" s="1"/>
      <c r="J65" s="1"/>
    </row>
    <row r="66" spans="1:10" x14ac:dyDescent="0.25">
      <c r="A66">
        <v>2000</v>
      </c>
      <c r="B66">
        <v>4</v>
      </c>
      <c r="C66" t="s">
        <v>10</v>
      </c>
      <c r="D66" s="2">
        <v>41.3333333333333</v>
      </c>
      <c r="E66" t="s">
        <v>11</v>
      </c>
      <c r="I66" s="1"/>
      <c r="J66" s="1"/>
    </row>
    <row r="67" spans="1:10" x14ac:dyDescent="0.25">
      <c r="A67">
        <v>2000</v>
      </c>
      <c r="B67">
        <v>11</v>
      </c>
      <c r="C67" t="s">
        <v>10</v>
      </c>
      <c r="D67" s="2">
        <v>28.9166666666667</v>
      </c>
      <c r="E67" t="s">
        <v>11</v>
      </c>
      <c r="I67" s="1"/>
      <c r="J67" s="1"/>
    </row>
    <row r="68" spans="1:10" x14ac:dyDescent="0.25">
      <c r="A68">
        <v>2001</v>
      </c>
      <c r="B68">
        <v>1</v>
      </c>
      <c r="C68" t="s">
        <v>10</v>
      </c>
      <c r="D68" s="2">
        <v>60.25</v>
      </c>
      <c r="E68" t="s">
        <v>11</v>
      </c>
      <c r="I68" s="1"/>
      <c r="J68" s="1"/>
    </row>
    <row r="69" spans="1:10" x14ac:dyDescent="0.25">
      <c r="A69">
        <v>2001</v>
      </c>
      <c r="B69">
        <v>2</v>
      </c>
      <c r="C69" t="s">
        <v>10</v>
      </c>
      <c r="D69" s="2">
        <v>87.0833333333333</v>
      </c>
      <c r="E69" t="s">
        <v>11</v>
      </c>
      <c r="I69" s="1"/>
      <c r="J69" s="1"/>
    </row>
    <row r="70" spans="1:10" x14ac:dyDescent="0.25">
      <c r="A70">
        <v>2000</v>
      </c>
      <c r="B70">
        <v>12</v>
      </c>
      <c r="C70" t="s">
        <v>10</v>
      </c>
      <c r="D70" s="2">
        <v>110.333333333333</v>
      </c>
      <c r="E70" t="s">
        <v>11</v>
      </c>
      <c r="I70" s="1"/>
      <c r="J70" s="1"/>
    </row>
    <row r="71" spans="1:10" x14ac:dyDescent="0.25">
      <c r="A71">
        <v>2001</v>
      </c>
      <c r="B71">
        <v>3</v>
      </c>
      <c r="C71" t="s">
        <v>10</v>
      </c>
      <c r="D71" s="2">
        <v>36.6666666666667</v>
      </c>
      <c r="E71" t="s">
        <v>11</v>
      </c>
      <c r="I71" s="1"/>
      <c r="J71" s="1"/>
    </row>
    <row r="72" spans="1:10" x14ac:dyDescent="0.25">
      <c r="A72">
        <v>2003</v>
      </c>
      <c r="B72">
        <v>5</v>
      </c>
      <c r="C72" t="s">
        <v>10</v>
      </c>
      <c r="D72" s="2">
        <v>105.833333333333</v>
      </c>
      <c r="E72" t="s">
        <v>11</v>
      </c>
      <c r="I72" s="1"/>
      <c r="J72" s="1"/>
    </row>
    <row r="73" spans="1:10" x14ac:dyDescent="0.25">
      <c r="A73">
        <v>2010</v>
      </c>
      <c r="B73">
        <v>10</v>
      </c>
      <c r="C73" t="s">
        <v>15</v>
      </c>
      <c r="D73" s="2">
        <v>105.916666666667</v>
      </c>
      <c r="E73" t="s">
        <v>11</v>
      </c>
      <c r="I73" s="1"/>
      <c r="J73" s="1"/>
    </row>
    <row r="74" spans="1:10" x14ac:dyDescent="0.25">
      <c r="A74">
        <v>2003</v>
      </c>
      <c r="B74">
        <v>5</v>
      </c>
      <c r="C74" t="s">
        <v>15</v>
      </c>
      <c r="D74" s="2">
        <v>112.166666666667</v>
      </c>
      <c r="E74" t="s">
        <v>11</v>
      </c>
      <c r="I74" s="1"/>
      <c r="J74" s="1"/>
    </row>
    <row r="75" spans="1:10" x14ac:dyDescent="0.25">
      <c r="A75">
        <v>2016</v>
      </c>
      <c r="B75">
        <v>10</v>
      </c>
      <c r="C75" t="s">
        <v>15</v>
      </c>
      <c r="D75" s="2">
        <v>114.083333333333</v>
      </c>
      <c r="E75" t="s">
        <v>11</v>
      </c>
      <c r="I75" s="1"/>
      <c r="J75" s="1"/>
    </row>
    <row r="76" spans="1:10" x14ac:dyDescent="0.25">
      <c r="A76">
        <v>2017</v>
      </c>
      <c r="B76">
        <v>11</v>
      </c>
      <c r="C76" t="s">
        <v>15</v>
      </c>
      <c r="D76" s="2">
        <v>116.666666666667</v>
      </c>
      <c r="E76" t="s">
        <v>11</v>
      </c>
      <c r="I76" s="1"/>
      <c r="J76" s="1"/>
    </row>
    <row r="77" spans="1:10" x14ac:dyDescent="0.25">
      <c r="A77">
        <v>2002</v>
      </c>
      <c r="B77">
        <v>4</v>
      </c>
      <c r="C77" t="s">
        <v>13</v>
      </c>
      <c r="D77" s="2">
        <v>73.0833333333333</v>
      </c>
      <c r="E77" t="s">
        <v>16</v>
      </c>
      <c r="I77" s="1"/>
      <c r="J77" s="1"/>
    </row>
    <row r="78" spans="1:10" x14ac:dyDescent="0.25">
      <c r="A78">
        <v>2012</v>
      </c>
      <c r="B78">
        <v>5</v>
      </c>
      <c r="C78" t="s">
        <v>13</v>
      </c>
      <c r="D78" s="2">
        <v>153.083333333333</v>
      </c>
      <c r="E78" t="s">
        <v>16</v>
      </c>
      <c r="I78" s="1"/>
      <c r="J78" s="1"/>
    </row>
    <row r="79" spans="1:10" x14ac:dyDescent="0.25">
      <c r="A79">
        <v>2016</v>
      </c>
      <c r="B79">
        <v>9</v>
      </c>
      <c r="C79" t="s">
        <v>13</v>
      </c>
      <c r="D79" s="2">
        <v>55.75</v>
      </c>
      <c r="E79" t="s">
        <v>16</v>
      </c>
      <c r="I79" s="1"/>
      <c r="J79" s="1"/>
    </row>
    <row r="80" spans="1:10" x14ac:dyDescent="0.25">
      <c r="A80">
        <v>2013</v>
      </c>
      <c r="B80">
        <v>10</v>
      </c>
      <c r="C80" t="s">
        <v>13</v>
      </c>
      <c r="D80" s="2">
        <v>124.916666666667</v>
      </c>
      <c r="E80" t="s">
        <v>16</v>
      </c>
      <c r="I80" s="1"/>
      <c r="J80" s="1"/>
    </row>
    <row r="81" spans="1:10" x14ac:dyDescent="0.25">
      <c r="A81">
        <v>2012</v>
      </c>
      <c r="B81">
        <v>8</v>
      </c>
      <c r="C81" t="s">
        <v>13</v>
      </c>
      <c r="D81" s="2">
        <v>298</v>
      </c>
      <c r="E81" t="s">
        <v>16</v>
      </c>
      <c r="I81" s="1"/>
      <c r="J81" s="1"/>
    </row>
    <row r="82" spans="1:10" x14ac:dyDescent="0.25">
      <c r="A82">
        <v>2005</v>
      </c>
      <c r="B82">
        <v>1</v>
      </c>
      <c r="C82" t="s">
        <v>13</v>
      </c>
      <c r="D82" s="2">
        <v>125.666666666667</v>
      </c>
      <c r="E82" t="s">
        <v>16</v>
      </c>
      <c r="I82" s="1"/>
      <c r="J82" s="1"/>
    </row>
    <row r="83" spans="1:10" x14ac:dyDescent="0.25">
      <c r="A83">
        <v>2006</v>
      </c>
      <c r="B83">
        <v>7</v>
      </c>
      <c r="C83" t="s">
        <v>13</v>
      </c>
      <c r="D83" s="2">
        <v>76</v>
      </c>
      <c r="E83" t="s">
        <v>16</v>
      </c>
      <c r="I83" s="1"/>
      <c r="J83" s="1"/>
    </row>
    <row r="84" spans="1:10" x14ac:dyDescent="0.25">
      <c r="A84">
        <v>2018</v>
      </c>
      <c r="B84">
        <v>11</v>
      </c>
      <c r="C84" t="s">
        <v>13</v>
      </c>
      <c r="D84" s="2">
        <v>113.25</v>
      </c>
      <c r="E84" t="s">
        <v>16</v>
      </c>
      <c r="I84" s="1"/>
      <c r="J84" s="1"/>
    </row>
    <row r="85" spans="1:10" x14ac:dyDescent="0.25">
      <c r="A85">
        <v>2003</v>
      </c>
      <c r="B85">
        <v>10</v>
      </c>
      <c r="C85" t="s">
        <v>13</v>
      </c>
      <c r="D85" s="2">
        <v>174</v>
      </c>
      <c r="E85" t="s">
        <v>16</v>
      </c>
      <c r="I85" s="1"/>
      <c r="J85" s="1"/>
    </row>
    <row r="86" spans="1:10" x14ac:dyDescent="0.25">
      <c r="A86">
        <v>2014</v>
      </c>
      <c r="B86">
        <v>11</v>
      </c>
      <c r="C86" t="s">
        <v>13</v>
      </c>
      <c r="D86" s="2">
        <v>133.583333333333</v>
      </c>
      <c r="E86" t="s">
        <v>16</v>
      </c>
      <c r="I86" s="1"/>
      <c r="J86" s="1"/>
    </row>
    <row r="87" spans="1:10" x14ac:dyDescent="0.25">
      <c r="A87">
        <v>2014</v>
      </c>
      <c r="B87">
        <v>12</v>
      </c>
      <c r="C87" t="s">
        <v>13</v>
      </c>
      <c r="D87" s="2">
        <v>33.3333333333333</v>
      </c>
      <c r="E87" t="s">
        <v>16</v>
      </c>
      <c r="I87" s="1"/>
      <c r="J87" s="1"/>
    </row>
    <row r="88" spans="1:10" x14ac:dyDescent="0.25">
      <c r="A88">
        <v>2019</v>
      </c>
      <c r="B88">
        <v>4</v>
      </c>
      <c r="C88" t="s">
        <v>13</v>
      </c>
      <c r="D88" s="2">
        <v>60.3333333333333</v>
      </c>
      <c r="E88" t="s">
        <v>16</v>
      </c>
      <c r="I88" s="1"/>
      <c r="J88" s="1"/>
    </row>
    <row r="89" spans="1:10" x14ac:dyDescent="0.25">
      <c r="A89">
        <v>2004</v>
      </c>
      <c r="B89">
        <v>11</v>
      </c>
      <c r="C89" t="s">
        <v>13</v>
      </c>
      <c r="D89" s="2">
        <v>80.6666666666667</v>
      </c>
      <c r="E89" t="s">
        <v>16</v>
      </c>
      <c r="I89" s="1"/>
      <c r="J89" s="1"/>
    </row>
    <row r="90" spans="1:10" x14ac:dyDescent="0.25">
      <c r="A90">
        <v>2010</v>
      </c>
      <c r="B90">
        <v>4</v>
      </c>
      <c r="C90" t="s">
        <v>13</v>
      </c>
      <c r="D90" s="2">
        <v>106.5</v>
      </c>
      <c r="E90" t="s">
        <v>16</v>
      </c>
      <c r="I90" s="1"/>
      <c r="J90" s="1"/>
    </row>
    <row r="91" spans="1:10" x14ac:dyDescent="0.25">
      <c r="A91">
        <v>2014</v>
      </c>
      <c r="B91">
        <v>7</v>
      </c>
      <c r="C91" t="s">
        <v>13</v>
      </c>
      <c r="D91" s="2">
        <v>97.4166666666667</v>
      </c>
      <c r="E91" t="s">
        <v>16</v>
      </c>
      <c r="I91" s="1"/>
      <c r="J91" s="1"/>
    </row>
    <row r="92" spans="1:10" x14ac:dyDescent="0.25">
      <c r="A92">
        <v>2019</v>
      </c>
      <c r="B92">
        <v>11</v>
      </c>
      <c r="C92" t="s">
        <v>13</v>
      </c>
      <c r="D92" s="2">
        <v>99.25</v>
      </c>
      <c r="E92" t="s">
        <v>16</v>
      </c>
      <c r="I92" s="1"/>
      <c r="J92" s="1"/>
    </row>
    <row r="93" spans="1:10" x14ac:dyDescent="0.25">
      <c r="A93">
        <v>2014</v>
      </c>
      <c r="B93">
        <v>2</v>
      </c>
      <c r="C93" t="s">
        <v>17</v>
      </c>
      <c r="D93" s="2">
        <v>66.5833333333333</v>
      </c>
      <c r="E93" t="s">
        <v>16</v>
      </c>
      <c r="I93" s="1"/>
      <c r="J93" s="1"/>
    </row>
    <row r="94" spans="1:10" x14ac:dyDescent="0.25">
      <c r="A94">
        <v>2003</v>
      </c>
      <c r="B94">
        <v>6</v>
      </c>
      <c r="C94" t="s">
        <v>17</v>
      </c>
      <c r="D94" s="2">
        <v>161.416666666667</v>
      </c>
      <c r="E94" t="s">
        <v>16</v>
      </c>
      <c r="I94" s="1"/>
      <c r="J94" s="1"/>
    </row>
    <row r="95" spans="1:10" x14ac:dyDescent="0.25">
      <c r="A95">
        <v>2012</v>
      </c>
      <c r="B95">
        <v>6</v>
      </c>
      <c r="C95" t="s">
        <v>17</v>
      </c>
      <c r="D95" s="2">
        <v>102.583333333333</v>
      </c>
      <c r="E95" t="s">
        <v>16</v>
      </c>
      <c r="I95" s="1"/>
      <c r="J95" s="1"/>
    </row>
    <row r="96" spans="1:10" x14ac:dyDescent="0.25">
      <c r="A96">
        <v>2013</v>
      </c>
      <c r="B96">
        <v>2</v>
      </c>
      <c r="C96" t="s">
        <v>17</v>
      </c>
      <c r="D96" s="2">
        <v>56.75</v>
      </c>
      <c r="E96" t="s">
        <v>16</v>
      </c>
      <c r="I96" s="1"/>
      <c r="J96" s="1"/>
    </row>
    <row r="97" spans="1:10" x14ac:dyDescent="0.25">
      <c r="A97">
        <v>2014</v>
      </c>
      <c r="B97">
        <v>10</v>
      </c>
      <c r="C97" t="s">
        <v>17</v>
      </c>
      <c r="D97" s="2">
        <v>80.6666666666667</v>
      </c>
      <c r="E97" t="s">
        <v>16</v>
      </c>
      <c r="I97" s="1"/>
      <c r="J97" s="1"/>
    </row>
    <row r="98" spans="1:10" x14ac:dyDescent="0.25">
      <c r="A98">
        <v>2015</v>
      </c>
      <c r="B98">
        <v>2</v>
      </c>
      <c r="C98" t="s">
        <v>17</v>
      </c>
      <c r="D98" s="2">
        <v>63.0833333333333</v>
      </c>
      <c r="E98" t="s">
        <v>16</v>
      </c>
      <c r="I98" s="1"/>
      <c r="J98" s="1"/>
    </row>
    <row r="99" spans="1:10" x14ac:dyDescent="0.25">
      <c r="A99">
        <v>2018</v>
      </c>
      <c r="B99">
        <v>8</v>
      </c>
      <c r="C99" t="s">
        <v>17</v>
      </c>
      <c r="D99" s="2">
        <v>102.583333333333</v>
      </c>
      <c r="E99" t="s">
        <v>16</v>
      </c>
      <c r="I99" s="1"/>
      <c r="J99" s="1"/>
    </row>
    <row r="100" spans="1:10" x14ac:dyDescent="0.25">
      <c r="A100">
        <v>2020</v>
      </c>
      <c r="B100">
        <v>2</v>
      </c>
      <c r="C100" t="s">
        <v>17</v>
      </c>
      <c r="D100" s="2">
        <v>72.75</v>
      </c>
      <c r="E100" t="s">
        <v>16</v>
      </c>
      <c r="I100" s="1"/>
      <c r="J100" s="1"/>
    </row>
    <row r="101" spans="1:10" x14ac:dyDescent="0.25">
      <c r="A101">
        <v>2012</v>
      </c>
      <c r="B101">
        <v>7</v>
      </c>
      <c r="C101" t="s">
        <v>17</v>
      </c>
      <c r="D101" s="2">
        <v>14.5</v>
      </c>
      <c r="E101" t="s">
        <v>16</v>
      </c>
      <c r="I101" s="1"/>
      <c r="J101" s="1"/>
    </row>
    <row r="102" spans="1:10" x14ac:dyDescent="0.25">
      <c r="A102">
        <v>2017</v>
      </c>
      <c r="B102">
        <v>2</v>
      </c>
      <c r="C102" t="s">
        <v>19</v>
      </c>
      <c r="D102" s="2">
        <v>7.6666666666666696</v>
      </c>
      <c r="E102" t="s">
        <v>16</v>
      </c>
      <c r="I102" s="1"/>
      <c r="J102" s="1"/>
    </row>
    <row r="103" spans="1:10" x14ac:dyDescent="0.25">
      <c r="A103">
        <v>2012</v>
      </c>
      <c r="B103">
        <v>12</v>
      </c>
      <c r="C103" t="s">
        <v>19</v>
      </c>
      <c r="D103" s="2">
        <v>77.4166666666667</v>
      </c>
      <c r="E103" t="s">
        <v>16</v>
      </c>
      <c r="I103" s="1"/>
      <c r="J103" s="1"/>
    </row>
    <row r="104" spans="1:10" x14ac:dyDescent="0.25">
      <c r="A104">
        <v>2002</v>
      </c>
      <c r="B104">
        <v>4</v>
      </c>
      <c r="C104" t="s">
        <v>10</v>
      </c>
      <c r="D104" s="2">
        <v>48.3333333333333</v>
      </c>
      <c r="E104" t="s">
        <v>16</v>
      </c>
      <c r="I104" s="1"/>
      <c r="J104" s="1"/>
    </row>
    <row r="105" spans="1:10" x14ac:dyDescent="0.25">
      <c r="A105">
        <v>2002</v>
      </c>
      <c r="B105">
        <v>4</v>
      </c>
      <c r="C105" t="s">
        <v>15</v>
      </c>
      <c r="D105" s="2">
        <v>51.0833333333333</v>
      </c>
      <c r="E105" t="s">
        <v>16</v>
      </c>
      <c r="I105" s="1"/>
      <c r="J105" s="1"/>
    </row>
    <row r="106" spans="1:10" x14ac:dyDescent="0.25">
      <c r="A106">
        <v>2002</v>
      </c>
      <c r="B106">
        <v>5</v>
      </c>
      <c r="C106" t="s">
        <v>15</v>
      </c>
      <c r="D106" s="2">
        <v>6.6666666666666696</v>
      </c>
      <c r="E106" t="s">
        <v>16</v>
      </c>
      <c r="I106" s="1"/>
      <c r="J106" s="1"/>
    </row>
    <row r="107" spans="1:10" x14ac:dyDescent="0.25">
      <c r="A107">
        <v>2015</v>
      </c>
      <c r="B107">
        <v>2</v>
      </c>
      <c r="C107" t="s">
        <v>15</v>
      </c>
      <c r="D107" s="2">
        <v>21.5833333333333</v>
      </c>
      <c r="E107" t="s">
        <v>16</v>
      </c>
      <c r="I107" s="1"/>
      <c r="J107" s="1"/>
    </row>
    <row r="108" spans="1:10" x14ac:dyDescent="0.25">
      <c r="A108">
        <v>2015</v>
      </c>
      <c r="B108">
        <v>1</v>
      </c>
      <c r="C108" t="s">
        <v>15</v>
      </c>
      <c r="D108" s="2">
        <v>17</v>
      </c>
      <c r="E108" t="s">
        <v>16</v>
      </c>
      <c r="I108" s="1"/>
      <c r="J108" s="1"/>
    </row>
  </sheetData>
  <sortState ref="A2:E108">
    <sortCondition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J2" sqref="J2"/>
    </sheetView>
  </sheetViews>
  <sheetFormatPr defaultColWidth="8.85546875" defaultRowHeight="15" x14ac:dyDescent="0.25"/>
  <cols>
    <col min="5" max="10" width="9.140625"/>
  </cols>
  <sheetData>
    <row r="1" spans="1:15" x14ac:dyDescent="0.25">
      <c r="A1" t="s">
        <v>0</v>
      </c>
      <c r="B1" t="s">
        <v>21</v>
      </c>
      <c r="C1" t="s">
        <v>1</v>
      </c>
      <c r="D1" t="s">
        <v>76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52</v>
      </c>
      <c r="L1" t="s">
        <v>6</v>
      </c>
      <c r="M1" t="s">
        <v>77</v>
      </c>
      <c r="N1" t="s">
        <v>78</v>
      </c>
      <c r="O1" t="s">
        <v>62</v>
      </c>
    </row>
    <row r="2" spans="1:15" x14ac:dyDescent="0.25">
      <c r="A2">
        <v>2002</v>
      </c>
      <c r="B2">
        <v>9</v>
      </c>
      <c r="C2" t="s">
        <v>13</v>
      </c>
      <c r="D2" t="s">
        <v>13</v>
      </c>
      <c r="E2">
        <v>1</v>
      </c>
      <c r="F2">
        <v>4</v>
      </c>
      <c r="G2">
        <v>952</v>
      </c>
      <c r="H2">
        <v>79.3333333333333</v>
      </c>
      <c r="I2">
        <v>1.26050420168067</v>
      </c>
      <c r="J2">
        <v>5.0420168067226898</v>
      </c>
      <c r="K2">
        <v>0.7</v>
      </c>
      <c r="L2" t="s">
        <v>14</v>
      </c>
      <c r="M2">
        <v>-0.21</v>
      </c>
      <c r="N2" t="s">
        <v>79</v>
      </c>
      <c r="O2" t="s">
        <v>60</v>
      </c>
    </row>
    <row r="3" spans="1:15" x14ac:dyDescent="0.25">
      <c r="A3">
        <v>2004</v>
      </c>
      <c r="B3">
        <v>12</v>
      </c>
      <c r="C3" t="s">
        <v>13</v>
      </c>
      <c r="D3" t="s">
        <v>13</v>
      </c>
      <c r="E3">
        <v>1</v>
      </c>
      <c r="F3">
        <v>0</v>
      </c>
      <c r="G3">
        <v>566</v>
      </c>
      <c r="H3">
        <v>47.1666666666667</v>
      </c>
      <c r="I3">
        <v>2.1201413427561802</v>
      </c>
      <c r="J3">
        <v>0</v>
      </c>
      <c r="K3">
        <v>0.5</v>
      </c>
      <c r="L3" t="s">
        <v>14</v>
      </c>
      <c r="M3">
        <v>-0.64</v>
      </c>
      <c r="N3" t="s">
        <v>80</v>
      </c>
      <c r="O3" t="s">
        <v>60</v>
      </c>
    </row>
    <row r="4" spans="1:15" x14ac:dyDescent="0.25">
      <c r="A4">
        <v>2004</v>
      </c>
      <c r="B4">
        <v>9</v>
      </c>
      <c r="C4" t="s">
        <v>13</v>
      </c>
      <c r="D4" t="s">
        <v>13</v>
      </c>
      <c r="E4">
        <v>2</v>
      </c>
      <c r="F4">
        <v>2</v>
      </c>
      <c r="G4">
        <v>1699</v>
      </c>
      <c r="H4">
        <v>141.583333333333</v>
      </c>
      <c r="I4">
        <v>1.41259564449676</v>
      </c>
      <c r="J4">
        <v>1.41259564449676</v>
      </c>
      <c r="K4">
        <v>0.5</v>
      </c>
      <c r="L4" t="s">
        <v>14</v>
      </c>
      <c r="M4">
        <v>0.02</v>
      </c>
      <c r="N4" t="s">
        <v>80</v>
      </c>
      <c r="O4" t="s">
        <v>60</v>
      </c>
    </row>
    <row r="5" spans="1:15" x14ac:dyDescent="0.25">
      <c r="A5">
        <v>2006</v>
      </c>
      <c r="B5">
        <v>11</v>
      </c>
      <c r="C5" t="s">
        <v>13</v>
      </c>
      <c r="D5" t="s">
        <v>13</v>
      </c>
      <c r="E5">
        <v>2</v>
      </c>
      <c r="F5">
        <v>6</v>
      </c>
      <c r="G5">
        <v>1221</v>
      </c>
      <c r="H5">
        <v>101.75</v>
      </c>
      <c r="I5">
        <v>1.9656019656019701</v>
      </c>
      <c r="J5">
        <v>5.8968058968059003</v>
      </c>
      <c r="K5">
        <v>0.8</v>
      </c>
      <c r="L5" t="s">
        <v>14</v>
      </c>
      <c r="M5">
        <v>-0.81</v>
      </c>
      <c r="N5" t="s">
        <v>16</v>
      </c>
      <c r="O5" t="s">
        <v>60</v>
      </c>
    </row>
    <row r="6" spans="1:15" x14ac:dyDescent="0.25">
      <c r="A6">
        <v>2006</v>
      </c>
      <c r="B6">
        <v>12</v>
      </c>
      <c r="C6" t="s">
        <v>13</v>
      </c>
      <c r="D6" t="s">
        <v>13</v>
      </c>
      <c r="E6">
        <v>1</v>
      </c>
      <c r="F6">
        <v>2</v>
      </c>
      <c r="G6">
        <v>738</v>
      </c>
      <c r="H6">
        <v>61.5</v>
      </c>
      <c r="I6">
        <v>1.6260162601626</v>
      </c>
      <c r="J6">
        <v>3.2520325203252001</v>
      </c>
      <c r="K6">
        <v>0.6</v>
      </c>
      <c r="L6" t="s">
        <v>14</v>
      </c>
      <c r="M6">
        <v>-0.42</v>
      </c>
      <c r="N6" t="s">
        <v>16</v>
      </c>
      <c r="O6" t="s">
        <v>60</v>
      </c>
    </row>
    <row r="7" spans="1:15" x14ac:dyDescent="0.25">
      <c r="A7">
        <v>2009</v>
      </c>
      <c r="B7">
        <v>10</v>
      </c>
      <c r="C7" t="s">
        <v>13</v>
      </c>
      <c r="D7" t="s">
        <v>13</v>
      </c>
      <c r="E7">
        <v>1</v>
      </c>
      <c r="F7">
        <v>3</v>
      </c>
      <c r="G7">
        <v>975</v>
      </c>
      <c r="H7">
        <v>81.25</v>
      </c>
      <c r="I7">
        <v>1.2307692307692299</v>
      </c>
      <c r="J7">
        <v>3.6923076923076898</v>
      </c>
      <c r="K7">
        <v>0.6</v>
      </c>
      <c r="L7" t="s">
        <v>14</v>
      </c>
      <c r="M7">
        <v>-0.13</v>
      </c>
      <c r="N7" t="s">
        <v>79</v>
      </c>
      <c r="O7" t="s">
        <v>60</v>
      </c>
    </row>
    <row r="8" spans="1:15" x14ac:dyDescent="0.25">
      <c r="A8">
        <v>2009</v>
      </c>
      <c r="B8">
        <v>12</v>
      </c>
      <c r="C8" t="s">
        <v>13</v>
      </c>
      <c r="D8" t="s">
        <v>13</v>
      </c>
      <c r="E8">
        <v>2</v>
      </c>
      <c r="F8">
        <v>5</v>
      </c>
      <c r="G8">
        <v>1141</v>
      </c>
      <c r="H8">
        <v>95.0833333333333</v>
      </c>
      <c r="I8">
        <v>2.1034180543383001</v>
      </c>
      <c r="J8">
        <v>5.2585451358457496</v>
      </c>
      <c r="K8">
        <v>1.1000000000000001</v>
      </c>
      <c r="L8" t="s">
        <v>14</v>
      </c>
      <c r="M8">
        <v>-0.51</v>
      </c>
      <c r="N8" t="s">
        <v>79</v>
      </c>
      <c r="O8" t="s">
        <v>60</v>
      </c>
    </row>
    <row r="9" spans="1:15" x14ac:dyDescent="0.25">
      <c r="A9">
        <v>2015</v>
      </c>
      <c r="B9">
        <v>11</v>
      </c>
      <c r="C9" t="s">
        <v>13</v>
      </c>
      <c r="D9" t="s">
        <v>13</v>
      </c>
      <c r="E9">
        <v>1</v>
      </c>
      <c r="F9">
        <v>2</v>
      </c>
      <c r="G9">
        <v>1270</v>
      </c>
      <c r="H9">
        <v>105.833333333333</v>
      </c>
      <c r="I9">
        <v>0.94488188976377996</v>
      </c>
      <c r="J9">
        <v>1.8897637795275599</v>
      </c>
      <c r="K9">
        <v>1.9</v>
      </c>
      <c r="L9" t="s">
        <v>14</v>
      </c>
      <c r="M9">
        <v>0.17</v>
      </c>
      <c r="N9" t="s">
        <v>80</v>
      </c>
      <c r="O9" t="s">
        <v>61</v>
      </c>
    </row>
    <row r="10" spans="1:15" x14ac:dyDescent="0.25">
      <c r="A10">
        <v>2015</v>
      </c>
      <c r="B10">
        <v>4</v>
      </c>
      <c r="C10" t="s">
        <v>13</v>
      </c>
      <c r="D10" t="s">
        <v>13</v>
      </c>
      <c r="E10">
        <v>3</v>
      </c>
      <c r="F10">
        <v>0</v>
      </c>
      <c r="G10">
        <v>1368</v>
      </c>
      <c r="H10">
        <v>114</v>
      </c>
      <c r="I10">
        <v>2.6315789473684199</v>
      </c>
      <c r="J10">
        <v>0</v>
      </c>
      <c r="K10">
        <v>0.5</v>
      </c>
      <c r="L10" t="s">
        <v>14</v>
      </c>
      <c r="M10">
        <v>0.9</v>
      </c>
      <c r="N10" t="s">
        <v>80</v>
      </c>
      <c r="O10" t="s">
        <v>60</v>
      </c>
    </row>
    <row r="11" spans="1:15" x14ac:dyDescent="0.25">
      <c r="A11">
        <v>2003</v>
      </c>
      <c r="B11">
        <v>5</v>
      </c>
      <c r="C11" t="s">
        <v>13</v>
      </c>
      <c r="D11" t="s">
        <v>13</v>
      </c>
      <c r="E11">
        <v>1</v>
      </c>
      <c r="F11">
        <v>0</v>
      </c>
      <c r="G11">
        <v>775</v>
      </c>
      <c r="H11">
        <v>64.5833333333333</v>
      </c>
      <c r="I11">
        <v>1.54838709677419</v>
      </c>
      <c r="J11">
        <v>0</v>
      </c>
      <c r="K11">
        <v>-0.5</v>
      </c>
      <c r="L11" t="s">
        <v>11</v>
      </c>
      <c r="M11">
        <v>0.21</v>
      </c>
      <c r="N11" t="s">
        <v>80</v>
      </c>
    </row>
    <row r="12" spans="1:15" x14ac:dyDescent="0.25">
      <c r="A12">
        <v>2006</v>
      </c>
      <c r="B12">
        <v>3</v>
      </c>
      <c r="C12" t="s">
        <v>13</v>
      </c>
      <c r="D12" t="s">
        <v>13</v>
      </c>
      <c r="E12">
        <v>2</v>
      </c>
      <c r="F12">
        <v>0</v>
      </c>
      <c r="G12">
        <v>722</v>
      </c>
      <c r="H12">
        <v>60.1666666666667</v>
      </c>
      <c r="I12">
        <v>3.32409972299169</v>
      </c>
      <c r="J12">
        <v>0</v>
      </c>
      <c r="K12">
        <v>-0.6</v>
      </c>
      <c r="L12" t="s">
        <v>11</v>
      </c>
      <c r="M12">
        <v>-0.74</v>
      </c>
      <c r="N12" t="s">
        <v>16</v>
      </c>
    </row>
    <row r="13" spans="1:15" x14ac:dyDescent="0.25">
      <c r="A13">
        <v>2006</v>
      </c>
      <c r="B13">
        <v>4</v>
      </c>
      <c r="C13" t="s">
        <v>13</v>
      </c>
      <c r="D13" t="s">
        <v>13</v>
      </c>
      <c r="E13">
        <v>2</v>
      </c>
      <c r="F13">
        <v>2</v>
      </c>
      <c r="G13">
        <v>2192</v>
      </c>
      <c r="H13">
        <v>182.666666666667</v>
      </c>
      <c r="I13">
        <v>1.09489051094891</v>
      </c>
      <c r="J13">
        <v>1.09489051094891</v>
      </c>
      <c r="K13">
        <v>-0.8</v>
      </c>
      <c r="L13" t="s">
        <v>11</v>
      </c>
      <c r="M13">
        <v>-0.54</v>
      </c>
      <c r="N13" t="s">
        <v>16</v>
      </c>
    </row>
    <row r="14" spans="1:15" x14ac:dyDescent="0.25">
      <c r="A14">
        <v>2007</v>
      </c>
      <c r="B14">
        <v>8</v>
      </c>
      <c r="C14" t="s">
        <v>13</v>
      </c>
      <c r="D14" t="s">
        <v>13</v>
      </c>
      <c r="E14">
        <v>1</v>
      </c>
      <c r="F14">
        <v>0</v>
      </c>
      <c r="G14">
        <v>1360</v>
      </c>
      <c r="H14">
        <v>113.333333333333</v>
      </c>
      <c r="I14">
        <v>0.88235294117647101</v>
      </c>
      <c r="J14">
        <v>0</v>
      </c>
      <c r="K14">
        <v>-0.9</v>
      </c>
      <c r="L14" t="s">
        <v>11</v>
      </c>
      <c r="M14">
        <v>0.09</v>
      </c>
      <c r="N14" t="s">
        <v>79</v>
      </c>
    </row>
    <row r="15" spans="1:15" x14ac:dyDescent="0.25">
      <c r="A15">
        <v>2008</v>
      </c>
      <c r="B15">
        <v>12</v>
      </c>
      <c r="C15" t="s">
        <v>13</v>
      </c>
      <c r="D15" t="s">
        <v>13</v>
      </c>
      <c r="E15">
        <v>0</v>
      </c>
      <c r="F15">
        <v>2</v>
      </c>
      <c r="G15">
        <v>979</v>
      </c>
      <c r="H15">
        <v>81.5833333333333</v>
      </c>
      <c r="I15">
        <v>0</v>
      </c>
      <c r="J15">
        <v>2.4514811031665</v>
      </c>
      <c r="K15">
        <v>-1.1000000000000001</v>
      </c>
      <c r="L15" t="s">
        <v>11</v>
      </c>
      <c r="M15">
        <v>-1.31</v>
      </c>
      <c r="N15" t="s">
        <v>79</v>
      </c>
    </row>
    <row r="16" spans="1:15" x14ac:dyDescent="0.25">
      <c r="A16">
        <v>2008</v>
      </c>
      <c r="B16">
        <v>4</v>
      </c>
      <c r="C16" t="s">
        <v>13</v>
      </c>
      <c r="D16" t="s">
        <v>13</v>
      </c>
      <c r="E16">
        <v>0</v>
      </c>
      <c r="F16">
        <v>0</v>
      </c>
      <c r="G16">
        <v>1197</v>
      </c>
      <c r="H16">
        <v>99.75</v>
      </c>
      <c r="I16">
        <v>0</v>
      </c>
      <c r="J16">
        <v>0</v>
      </c>
      <c r="K16">
        <v>-1.3</v>
      </c>
      <c r="L16" t="s">
        <v>11</v>
      </c>
      <c r="M16">
        <v>-1.79</v>
      </c>
      <c r="N16" t="s">
        <v>79</v>
      </c>
    </row>
    <row r="17" spans="1:14" x14ac:dyDescent="0.25">
      <c r="A17">
        <v>2008</v>
      </c>
      <c r="B17">
        <v>5</v>
      </c>
      <c r="C17" t="s">
        <v>13</v>
      </c>
      <c r="D17" t="s">
        <v>13</v>
      </c>
      <c r="E17">
        <v>0</v>
      </c>
      <c r="F17">
        <v>2</v>
      </c>
      <c r="G17">
        <v>1351</v>
      </c>
      <c r="H17">
        <v>112.583333333333</v>
      </c>
      <c r="I17">
        <v>0</v>
      </c>
      <c r="J17">
        <v>1.7764618800888199</v>
      </c>
      <c r="K17">
        <v>-1</v>
      </c>
      <c r="L17" t="s">
        <v>11</v>
      </c>
      <c r="M17">
        <v>-1.62</v>
      </c>
      <c r="N17" t="s">
        <v>79</v>
      </c>
    </row>
    <row r="18" spans="1:14" x14ac:dyDescent="0.25">
      <c r="A18">
        <v>2008</v>
      </c>
      <c r="B18">
        <v>7</v>
      </c>
      <c r="C18" t="s">
        <v>13</v>
      </c>
      <c r="D18" t="s">
        <v>13</v>
      </c>
      <c r="E18">
        <v>1</v>
      </c>
      <c r="F18">
        <v>2</v>
      </c>
      <c r="G18">
        <v>1897</v>
      </c>
      <c r="H18">
        <v>158.083333333333</v>
      </c>
      <c r="I18">
        <v>0.63257775434897201</v>
      </c>
      <c r="J18">
        <v>1.26515550869794</v>
      </c>
      <c r="K18">
        <v>-0.9</v>
      </c>
      <c r="L18" t="s">
        <v>11</v>
      </c>
      <c r="M18">
        <v>-1.96</v>
      </c>
      <c r="N18" t="s">
        <v>79</v>
      </c>
    </row>
    <row r="19" spans="1:14" x14ac:dyDescent="0.25">
      <c r="A19">
        <v>2009</v>
      </c>
      <c r="B19">
        <v>4</v>
      </c>
      <c r="C19" t="s">
        <v>13</v>
      </c>
      <c r="D19" t="s">
        <v>13</v>
      </c>
      <c r="E19">
        <v>1</v>
      </c>
      <c r="F19">
        <v>4</v>
      </c>
      <c r="G19">
        <v>965</v>
      </c>
      <c r="H19">
        <v>80.4166666666667</v>
      </c>
      <c r="I19">
        <v>1.2435233160621799</v>
      </c>
      <c r="J19">
        <v>4.9740932642487001</v>
      </c>
      <c r="K19">
        <v>-0.7</v>
      </c>
      <c r="L19" t="s">
        <v>11</v>
      </c>
      <c r="M19">
        <v>-2.23</v>
      </c>
      <c r="N19" t="s">
        <v>79</v>
      </c>
    </row>
    <row r="20" spans="1:14" x14ac:dyDescent="0.25">
      <c r="A20">
        <v>2009</v>
      </c>
      <c r="B20">
        <v>5</v>
      </c>
      <c r="C20" t="s">
        <v>13</v>
      </c>
      <c r="D20" t="s">
        <v>13</v>
      </c>
      <c r="E20">
        <v>1</v>
      </c>
      <c r="F20">
        <v>0</v>
      </c>
      <c r="G20">
        <v>577</v>
      </c>
      <c r="H20">
        <v>48.0833333333333</v>
      </c>
      <c r="I20">
        <v>2.0797227036395101</v>
      </c>
      <c r="J20">
        <v>0</v>
      </c>
      <c r="K20">
        <v>-0.6</v>
      </c>
      <c r="L20" t="s">
        <v>11</v>
      </c>
      <c r="M20">
        <v>-1.32</v>
      </c>
      <c r="N20" t="s">
        <v>79</v>
      </c>
    </row>
    <row r="21" spans="1:14" x14ac:dyDescent="0.25">
      <c r="A21">
        <v>2010</v>
      </c>
      <c r="B21">
        <v>12</v>
      </c>
      <c r="C21" t="s">
        <v>13</v>
      </c>
      <c r="D21" t="s">
        <v>13</v>
      </c>
      <c r="E21">
        <v>0</v>
      </c>
      <c r="F21">
        <v>1</v>
      </c>
      <c r="G21">
        <v>1167</v>
      </c>
      <c r="H21">
        <v>97.25</v>
      </c>
      <c r="I21">
        <v>0</v>
      </c>
      <c r="J21">
        <v>1.02827763496144</v>
      </c>
      <c r="K21">
        <v>-1.9</v>
      </c>
      <c r="L21" t="s">
        <v>11</v>
      </c>
      <c r="M21">
        <v>-2.04</v>
      </c>
      <c r="N21" t="s">
        <v>79</v>
      </c>
    </row>
    <row r="22" spans="1:14" x14ac:dyDescent="0.25">
      <c r="A22">
        <v>2010</v>
      </c>
      <c r="B22">
        <v>7</v>
      </c>
      <c r="C22" t="s">
        <v>13</v>
      </c>
      <c r="D22" t="s">
        <v>13</v>
      </c>
      <c r="E22">
        <v>1</v>
      </c>
      <c r="F22">
        <v>0</v>
      </c>
      <c r="G22">
        <v>766</v>
      </c>
      <c r="H22">
        <v>63.8333333333333</v>
      </c>
      <c r="I22">
        <v>1.56657963446475</v>
      </c>
      <c r="J22">
        <v>0</v>
      </c>
      <c r="K22">
        <v>-2.5</v>
      </c>
      <c r="L22" t="s">
        <v>11</v>
      </c>
      <c r="M22">
        <v>-1.99</v>
      </c>
      <c r="N22" t="s">
        <v>79</v>
      </c>
    </row>
    <row r="23" spans="1:14" x14ac:dyDescent="0.25">
      <c r="A23">
        <v>2010</v>
      </c>
      <c r="B23">
        <v>8</v>
      </c>
      <c r="C23" t="s">
        <v>13</v>
      </c>
      <c r="D23" t="s">
        <v>13</v>
      </c>
      <c r="E23">
        <v>1</v>
      </c>
      <c r="F23">
        <v>2</v>
      </c>
      <c r="G23">
        <v>1158</v>
      </c>
      <c r="H23">
        <v>96.5</v>
      </c>
      <c r="I23">
        <v>1.03626943005181</v>
      </c>
      <c r="J23">
        <v>2.0725388601036299</v>
      </c>
      <c r="K23">
        <v>-2.5</v>
      </c>
      <c r="L23" t="s">
        <v>11</v>
      </c>
      <c r="M23">
        <v>-2.21</v>
      </c>
      <c r="N23" t="s">
        <v>79</v>
      </c>
    </row>
    <row r="24" spans="1:14" x14ac:dyDescent="0.25">
      <c r="A24">
        <v>2011</v>
      </c>
      <c r="B24">
        <v>10</v>
      </c>
      <c r="C24" t="s">
        <v>13</v>
      </c>
      <c r="D24" t="s">
        <v>13</v>
      </c>
      <c r="E24">
        <v>1</v>
      </c>
      <c r="F24">
        <v>4</v>
      </c>
      <c r="G24">
        <v>1830</v>
      </c>
      <c r="H24">
        <v>152.5</v>
      </c>
      <c r="I24">
        <v>0.65573770491803296</v>
      </c>
      <c r="J24">
        <v>2.6229508196721301</v>
      </c>
      <c r="K24">
        <v>-1.4</v>
      </c>
      <c r="L24" t="s">
        <v>11</v>
      </c>
      <c r="M24">
        <v>-1.92</v>
      </c>
      <c r="N24" t="s">
        <v>79</v>
      </c>
    </row>
    <row r="25" spans="1:14" x14ac:dyDescent="0.25">
      <c r="A25">
        <v>2011</v>
      </c>
      <c r="B25">
        <v>11</v>
      </c>
      <c r="C25" t="s">
        <v>13</v>
      </c>
      <c r="D25" t="s">
        <v>13</v>
      </c>
      <c r="E25">
        <v>0</v>
      </c>
      <c r="F25">
        <v>2</v>
      </c>
      <c r="G25">
        <v>1159</v>
      </c>
      <c r="H25">
        <v>96.5833333333333</v>
      </c>
      <c r="I25">
        <v>0</v>
      </c>
      <c r="J25">
        <v>2.07075064710958</v>
      </c>
      <c r="K25">
        <v>-1.3</v>
      </c>
      <c r="L25" t="s">
        <v>11</v>
      </c>
      <c r="M25">
        <v>-2.95</v>
      </c>
      <c r="N25" t="s">
        <v>79</v>
      </c>
    </row>
    <row r="26" spans="1:14" x14ac:dyDescent="0.25">
      <c r="A26">
        <v>2011</v>
      </c>
      <c r="B26">
        <v>5</v>
      </c>
      <c r="C26" t="s">
        <v>13</v>
      </c>
      <c r="D26" t="s">
        <v>13</v>
      </c>
      <c r="E26">
        <v>1</v>
      </c>
      <c r="F26">
        <v>0</v>
      </c>
      <c r="G26">
        <v>838</v>
      </c>
      <c r="H26">
        <v>69.8333333333333</v>
      </c>
      <c r="I26">
        <v>1.4319809069212399</v>
      </c>
      <c r="J26">
        <v>0</v>
      </c>
      <c r="K26">
        <v>-1.3</v>
      </c>
      <c r="L26" t="s">
        <v>11</v>
      </c>
      <c r="M26">
        <v>-0.66</v>
      </c>
      <c r="N26" t="s">
        <v>79</v>
      </c>
    </row>
    <row r="27" spans="1:14" x14ac:dyDescent="0.25">
      <c r="A27">
        <v>2011</v>
      </c>
      <c r="B27">
        <v>8</v>
      </c>
      <c r="C27" t="s">
        <v>13</v>
      </c>
      <c r="D27" t="s">
        <v>13</v>
      </c>
      <c r="E27">
        <v>1</v>
      </c>
      <c r="F27">
        <v>2</v>
      </c>
      <c r="G27">
        <v>1521</v>
      </c>
      <c r="H27">
        <v>126.75</v>
      </c>
      <c r="I27">
        <v>0.78895463510848096</v>
      </c>
      <c r="J27">
        <v>1.5779092702169599</v>
      </c>
      <c r="K27">
        <v>-0.9</v>
      </c>
      <c r="L27" t="s">
        <v>11</v>
      </c>
      <c r="M27">
        <v>-2.37</v>
      </c>
      <c r="N27" t="s">
        <v>79</v>
      </c>
    </row>
    <row r="28" spans="1:14" x14ac:dyDescent="0.25">
      <c r="A28">
        <v>2013</v>
      </c>
      <c r="B28">
        <v>5</v>
      </c>
      <c r="C28" t="s">
        <v>13</v>
      </c>
      <c r="D28" t="s">
        <v>13</v>
      </c>
      <c r="E28">
        <v>0</v>
      </c>
      <c r="F28">
        <v>2</v>
      </c>
      <c r="G28">
        <v>1736</v>
      </c>
      <c r="H28">
        <v>144.666666666667</v>
      </c>
      <c r="I28">
        <v>0</v>
      </c>
      <c r="J28">
        <v>1.3824884792626699</v>
      </c>
      <c r="K28">
        <v>-0.9</v>
      </c>
      <c r="L28" t="s">
        <v>11</v>
      </c>
      <c r="M28">
        <v>-0.4</v>
      </c>
      <c r="N28" t="s">
        <v>79</v>
      </c>
    </row>
    <row r="29" spans="1:14" x14ac:dyDescent="0.25">
      <c r="A29">
        <v>2016</v>
      </c>
      <c r="B29">
        <v>7</v>
      </c>
      <c r="C29" t="s">
        <v>13</v>
      </c>
      <c r="D29" t="s">
        <v>13</v>
      </c>
      <c r="E29">
        <v>1</v>
      </c>
      <c r="F29">
        <v>1</v>
      </c>
      <c r="G29">
        <v>839</v>
      </c>
      <c r="H29">
        <v>69.9166666666667</v>
      </c>
      <c r="I29">
        <v>1.43027413587604</v>
      </c>
      <c r="J29">
        <v>1.43027413587604</v>
      </c>
      <c r="K29">
        <v>-0.5</v>
      </c>
      <c r="L29" t="s">
        <v>11</v>
      </c>
      <c r="M29">
        <v>0.56999999999999995</v>
      </c>
      <c r="N29" t="s">
        <v>80</v>
      </c>
    </row>
    <row r="30" spans="1:14" x14ac:dyDescent="0.25">
      <c r="A30">
        <v>2017</v>
      </c>
      <c r="B30">
        <v>10</v>
      </c>
      <c r="C30" t="s">
        <v>13</v>
      </c>
      <c r="D30" t="s">
        <v>13</v>
      </c>
      <c r="E30">
        <v>0</v>
      </c>
      <c r="F30">
        <v>0</v>
      </c>
      <c r="G30">
        <v>741</v>
      </c>
      <c r="H30">
        <v>61.75</v>
      </c>
      <c r="I30">
        <v>0</v>
      </c>
      <c r="J30">
        <v>0</v>
      </c>
      <c r="K30">
        <v>-0.6</v>
      </c>
      <c r="L30" t="s">
        <v>11</v>
      </c>
      <c r="M30">
        <v>-0.68</v>
      </c>
      <c r="N30" t="s">
        <v>16</v>
      </c>
    </row>
    <row r="31" spans="1:14" x14ac:dyDescent="0.25">
      <c r="A31">
        <v>2017</v>
      </c>
      <c r="B31">
        <v>6</v>
      </c>
      <c r="C31" t="s">
        <v>13</v>
      </c>
      <c r="D31" t="s">
        <v>13</v>
      </c>
      <c r="E31">
        <v>0</v>
      </c>
      <c r="F31">
        <v>0</v>
      </c>
      <c r="G31">
        <v>1202</v>
      </c>
      <c r="H31">
        <v>100.166666666667</v>
      </c>
      <c r="I31">
        <v>0</v>
      </c>
      <c r="J31">
        <v>0</v>
      </c>
      <c r="K31">
        <v>-0.6</v>
      </c>
      <c r="L31" t="s">
        <v>11</v>
      </c>
      <c r="M31">
        <v>0.35</v>
      </c>
      <c r="N31" t="s">
        <v>16</v>
      </c>
    </row>
    <row r="32" spans="1:14" x14ac:dyDescent="0.25">
      <c r="A32">
        <v>2018</v>
      </c>
      <c r="B32">
        <v>4</v>
      </c>
      <c r="C32" t="s">
        <v>13</v>
      </c>
      <c r="D32" t="s">
        <v>13</v>
      </c>
      <c r="E32">
        <v>0</v>
      </c>
      <c r="F32">
        <v>0</v>
      </c>
      <c r="G32">
        <v>804</v>
      </c>
      <c r="H32">
        <v>67</v>
      </c>
      <c r="I32">
        <v>0</v>
      </c>
      <c r="J32">
        <v>0</v>
      </c>
      <c r="K32">
        <v>-1.3</v>
      </c>
      <c r="L32" t="s">
        <v>11</v>
      </c>
      <c r="M32">
        <v>-0.81</v>
      </c>
      <c r="N32" t="s">
        <v>16</v>
      </c>
    </row>
    <row r="33" spans="1:14" x14ac:dyDescent="0.25">
      <c r="A33">
        <v>2020</v>
      </c>
      <c r="B33">
        <v>10</v>
      </c>
      <c r="C33" t="s">
        <v>13</v>
      </c>
      <c r="D33" t="s">
        <v>13</v>
      </c>
      <c r="E33">
        <v>1</v>
      </c>
      <c r="F33">
        <v>0</v>
      </c>
      <c r="G33">
        <v>202</v>
      </c>
      <c r="H33">
        <v>16.8333333333333</v>
      </c>
      <c r="I33">
        <v>5.9405940594059397</v>
      </c>
      <c r="J33">
        <v>0</v>
      </c>
      <c r="K33">
        <v>-1.2</v>
      </c>
      <c r="L33" t="s">
        <v>11</v>
      </c>
      <c r="M33">
        <v>-0.62</v>
      </c>
      <c r="N33" t="s">
        <v>79</v>
      </c>
    </row>
    <row r="34" spans="1:14" x14ac:dyDescent="0.25">
      <c r="A34">
        <v>2020</v>
      </c>
      <c r="B34">
        <v>6</v>
      </c>
      <c r="C34" t="s">
        <v>13</v>
      </c>
      <c r="D34" t="s">
        <v>13</v>
      </c>
      <c r="E34">
        <v>0</v>
      </c>
      <c r="F34">
        <v>2</v>
      </c>
      <c r="G34">
        <v>1042</v>
      </c>
      <c r="H34">
        <v>86.8333333333333</v>
      </c>
      <c r="I34">
        <v>0</v>
      </c>
      <c r="J34">
        <v>2.3032629558541302</v>
      </c>
      <c r="K34">
        <v>-0.9</v>
      </c>
      <c r="L34" t="s">
        <v>11</v>
      </c>
      <c r="M34">
        <v>-0.76</v>
      </c>
      <c r="N34" t="s">
        <v>79</v>
      </c>
    </row>
    <row r="35" spans="1:14" x14ac:dyDescent="0.25">
      <c r="A35">
        <v>2020</v>
      </c>
      <c r="B35">
        <v>8</v>
      </c>
      <c r="C35" t="s">
        <v>13</v>
      </c>
      <c r="D35" t="s">
        <v>13</v>
      </c>
      <c r="E35">
        <v>0</v>
      </c>
      <c r="F35">
        <v>2</v>
      </c>
      <c r="G35">
        <v>766</v>
      </c>
      <c r="H35">
        <v>63.8333333333333</v>
      </c>
      <c r="I35">
        <v>0</v>
      </c>
      <c r="J35">
        <v>3.1331592689295</v>
      </c>
      <c r="K35">
        <v>-0.9</v>
      </c>
      <c r="L35" t="s">
        <v>11</v>
      </c>
      <c r="M35">
        <v>-1.33</v>
      </c>
      <c r="N35" t="s">
        <v>79</v>
      </c>
    </row>
    <row r="36" spans="1:14" x14ac:dyDescent="0.25">
      <c r="A36">
        <v>2021</v>
      </c>
      <c r="B36">
        <v>11</v>
      </c>
      <c r="C36" t="s">
        <v>13</v>
      </c>
      <c r="D36" t="s">
        <v>13</v>
      </c>
      <c r="E36">
        <v>0</v>
      </c>
      <c r="F36">
        <v>4</v>
      </c>
      <c r="G36">
        <v>1061</v>
      </c>
      <c r="H36">
        <v>88.4166666666667</v>
      </c>
      <c r="I36">
        <v>0</v>
      </c>
      <c r="J36">
        <v>4.5240339302544799</v>
      </c>
      <c r="K36">
        <v>-1.4</v>
      </c>
      <c r="L36" t="s">
        <v>11</v>
      </c>
      <c r="M36">
        <v>-2.75</v>
      </c>
      <c r="N36" t="s">
        <v>79</v>
      </c>
    </row>
    <row r="37" spans="1:14" x14ac:dyDescent="0.25">
      <c r="A37">
        <v>2021</v>
      </c>
      <c r="B37">
        <v>3</v>
      </c>
      <c r="C37" t="s">
        <v>13</v>
      </c>
      <c r="D37" t="s">
        <v>13</v>
      </c>
      <c r="E37">
        <v>0</v>
      </c>
      <c r="F37">
        <v>0</v>
      </c>
      <c r="G37">
        <v>463</v>
      </c>
      <c r="H37">
        <v>38.5833333333333</v>
      </c>
      <c r="I37">
        <v>0</v>
      </c>
      <c r="J37">
        <v>0</v>
      </c>
      <c r="K37">
        <v>-0.8</v>
      </c>
      <c r="L37" t="s">
        <v>11</v>
      </c>
      <c r="M37">
        <v>-1.68</v>
      </c>
      <c r="N37" t="s">
        <v>79</v>
      </c>
    </row>
    <row r="38" spans="1:14" x14ac:dyDescent="0.25">
      <c r="A38">
        <v>2021</v>
      </c>
      <c r="B38">
        <v>5</v>
      </c>
      <c r="C38" t="s">
        <v>13</v>
      </c>
      <c r="D38" t="s">
        <v>13</v>
      </c>
      <c r="E38">
        <v>4</v>
      </c>
      <c r="F38">
        <v>0</v>
      </c>
      <c r="G38">
        <v>1584</v>
      </c>
      <c r="H38">
        <v>132</v>
      </c>
      <c r="I38">
        <v>3.0303030303030298</v>
      </c>
      <c r="J38">
        <v>0</v>
      </c>
      <c r="K38">
        <v>-1.2</v>
      </c>
      <c r="L38" t="s">
        <v>11</v>
      </c>
      <c r="M38">
        <v>-2.0099999999999998</v>
      </c>
      <c r="N38" t="s">
        <v>79</v>
      </c>
    </row>
    <row r="39" spans="1:14" x14ac:dyDescent="0.25">
      <c r="A39">
        <v>2022</v>
      </c>
      <c r="B39">
        <v>10</v>
      </c>
      <c r="C39" t="s">
        <v>13</v>
      </c>
      <c r="D39" t="s">
        <v>13</v>
      </c>
      <c r="E39">
        <v>1</v>
      </c>
      <c r="F39">
        <v>3</v>
      </c>
      <c r="G39">
        <v>824</v>
      </c>
      <c r="H39">
        <v>68.6666666666667</v>
      </c>
      <c r="I39">
        <v>1.4563106796116501</v>
      </c>
      <c r="J39">
        <v>4.3689320388349504</v>
      </c>
      <c r="K39">
        <v>-1.7</v>
      </c>
      <c r="L39" t="s">
        <v>11</v>
      </c>
      <c r="M39">
        <v>-1.8</v>
      </c>
      <c r="N39" t="s">
        <v>79</v>
      </c>
    </row>
    <row r="40" spans="1:14" x14ac:dyDescent="0.25">
      <c r="A40">
        <v>2022</v>
      </c>
      <c r="B40">
        <v>6</v>
      </c>
      <c r="C40" t="s">
        <v>13</v>
      </c>
      <c r="D40" t="s">
        <v>13</v>
      </c>
      <c r="E40">
        <v>0</v>
      </c>
      <c r="F40">
        <v>0</v>
      </c>
      <c r="G40">
        <v>634</v>
      </c>
      <c r="H40">
        <v>52.8333333333333</v>
      </c>
      <c r="I40">
        <v>0</v>
      </c>
      <c r="J40">
        <v>0</v>
      </c>
      <c r="K40">
        <v>-2.1</v>
      </c>
      <c r="L40" t="s">
        <v>11</v>
      </c>
      <c r="M40">
        <v>-1.34</v>
      </c>
      <c r="N40" t="s">
        <v>79</v>
      </c>
    </row>
    <row r="41" spans="1:14" x14ac:dyDescent="0.25">
      <c r="A41">
        <v>2002</v>
      </c>
      <c r="B41">
        <v>4</v>
      </c>
      <c r="C41" t="s">
        <v>13</v>
      </c>
      <c r="D41" t="s">
        <v>13</v>
      </c>
      <c r="E41">
        <v>1</v>
      </c>
      <c r="F41">
        <v>0</v>
      </c>
      <c r="G41">
        <v>490</v>
      </c>
      <c r="H41">
        <v>40.8333333333333</v>
      </c>
      <c r="I41">
        <v>2.4489795918367299</v>
      </c>
      <c r="J41">
        <v>0</v>
      </c>
      <c r="K41">
        <v>-0.4</v>
      </c>
      <c r="L41" t="s">
        <v>16</v>
      </c>
      <c r="M41">
        <v>-1.23</v>
      </c>
      <c r="N41" t="s">
        <v>79</v>
      </c>
    </row>
    <row r="42" spans="1:14" x14ac:dyDescent="0.25">
      <c r="A42">
        <v>2003</v>
      </c>
      <c r="B42">
        <v>10</v>
      </c>
      <c r="C42" t="s">
        <v>13</v>
      </c>
      <c r="D42" t="s">
        <v>13</v>
      </c>
      <c r="E42">
        <v>1</v>
      </c>
      <c r="F42">
        <v>5</v>
      </c>
      <c r="G42">
        <v>2025</v>
      </c>
      <c r="H42">
        <v>168.75</v>
      </c>
      <c r="I42">
        <v>0.592592592592593</v>
      </c>
      <c r="J42">
        <v>2.9629629629629601</v>
      </c>
      <c r="K42">
        <v>0.3</v>
      </c>
      <c r="L42" t="s">
        <v>16</v>
      </c>
      <c r="M42">
        <v>0.74</v>
      </c>
      <c r="N42" t="s">
        <v>80</v>
      </c>
    </row>
    <row r="43" spans="1:14" x14ac:dyDescent="0.25">
      <c r="A43">
        <v>2004</v>
      </c>
      <c r="B43">
        <v>11</v>
      </c>
      <c r="C43" t="s">
        <v>13</v>
      </c>
      <c r="D43" t="s">
        <v>13</v>
      </c>
      <c r="E43">
        <v>1</v>
      </c>
      <c r="F43">
        <v>3</v>
      </c>
      <c r="G43">
        <v>879</v>
      </c>
      <c r="H43">
        <v>73.25</v>
      </c>
      <c r="I43">
        <v>1.3651877133105801</v>
      </c>
      <c r="J43">
        <v>4.0955631399317403</v>
      </c>
      <c r="K43">
        <v>0.4</v>
      </c>
      <c r="L43" t="s">
        <v>16</v>
      </c>
      <c r="M43">
        <v>-1.22</v>
      </c>
      <c r="N43" t="s">
        <v>80</v>
      </c>
    </row>
    <row r="44" spans="1:14" x14ac:dyDescent="0.25">
      <c r="A44">
        <v>2005</v>
      </c>
      <c r="B44">
        <v>1</v>
      </c>
      <c r="C44" t="s">
        <v>13</v>
      </c>
      <c r="D44" t="s">
        <v>13</v>
      </c>
      <c r="E44">
        <v>2</v>
      </c>
      <c r="F44">
        <v>4</v>
      </c>
      <c r="G44">
        <v>1404</v>
      </c>
      <c r="H44">
        <v>117</v>
      </c>
      <c r="I44">
        <v>1.70940170940171</v>
      </c>
      <c r="J44">
        <v>3.41880341880342</v>
      </c>
      <c r="K44">
        <v>0.1</v>
      </c>
      <c r="L44" t="s">
        <v>16</v>
      </c>
      <c r="M44">
        <v>-0.15</v>
      </c>
      <c r="N44" t="s">
        <v>80</v>
      </c>
    </row>
    <row r="45" spans="1:14" x14ac:dyDescent="0.25">
      <c r="A45">
        <v>2006</v>
      </c>
      <c r="B45">
        <v>7</v>
      </c>
      <c r="C45" t="s">
        <v>13</v>
      </c>
      <c r="D45" t="s">
        <v>13</v>
      </c>
      <c r="E45">
        <v>0</v>
      </c>
      <c r="F45">
        <v>0</v>
      </c>
      <c r="G45">
        <v>800</v>
      </c>
      <c r="H45">
        <v>66.6666666666667</v>
      </c>
      <c r="I45">
        <v>0</v>
      </c>
      <c r="J45">
        <v>0</v>
      </c>
      <c r="K45">
        <v>0.2</v>
      </c>
      <c r="L45" t="s">
        <v>16</v>
      </c>
      <c r="M45">
        <v>0.39</v>
      </c>
      <c r="N45" t="s">
        <v>16</v>
      </c>
    </row>
    <row r="46" spans="1:14" x14ac:dyDescent="0.25">
      <c r="A46">
        <v>2010</v>
      </c>
      <c r="B46">
        <v>4</v>
      </c>
      <c r="C46" t="s">
        <v>13</v>
      </c>
      <c r="D46" t="s">
        <v>13</v>
      </c>
      <c r="E46">
        <v>0</v>
      </c>
      <c r="F46">
        <v>2</v>
      </c>
      <c r="G46">
        <v>1141</v>
      </c>
      <c r="H46">
        <v>95.0833333333333</v>
      </c>
      <c r="I46">
        <v>0</v>
      </c>
      <c r="J46">
        <v>2.1034180543383001</v>
      </c>
      <c r="K46">
        <v>0.4</v>
      </c>
      <c r="L46" t="s">
        <v>16</v>
      </c>
      <c r="M46">
        <v>-0.04</v>
      </c>
      <c r="N46" t="s">
        <v>79</v>
      </c>
    </row>
    <row r="47" spans="1:14" x14ac:dyDescent="0.25">
      <c r="A47">
        <v>2012</v>
      </c>
      <c r="B47">
        <v>5</v>
      </c>
      <c r="C47" t="s">
        <v>13</v>
      </c>
      <c r="D47" t="s">
        <v>13</v>
      </c>
      <c r="E47">
        <v>6</v>
      </c>
      <c r="F47">
        <v>4</v>
      </c>
      <c r="G47">
        <v>1740</v>
      </c>
      <c r="H47">
        <v>145</v>
      </c>
      <c r="I47">
        <v>4.1379310344827598</v>
      </c>
      <c r="J47">
        <v>2.7586206896551699</v>
      </c>
      <c r="K47">
        <v>-0.4</v>
      </c>
      <c r="L47" t="s">
        <v>16</v>
      </c>
      <c r="M47">
        <v>-2.12</v>
      </c>
      <c r="N47" t="s">
        <v>79</v>
      </c>
    </row>
    <row r="48" spans="1:14" x14ac:dyDescent="0.25">
      <c r="A48">
        <v>2012</v>
      </c>
      <c r="B48">
        <v>8</v>
      </c>
      <c r="C48" t="s">
        <v>13</v>
      </c>
      <c r="D48" t="s">
        <v>13</v>
      </c>
      <c r="E48">
        <v>0</v>
      </c>
      <c r="F48">
        <v>1</v>
      </c>
      <c r="G48">
        <v>3342</v>
      </c>
      <c r="H48">
        <v>278.5</v>
      </c>
      <c r="I48">
        <v>0</v>
      </c>
      <c r="J48">
        <v>0.35906642728904797</v>
      </c>
      <c r="K48">
        <v>0</v>
      </c>
      <c r="L48" t="s">
        <v>16</v>
      </c>
      <c r="M48">
        <v>-2.6</v>
      </c>
      <c r="N48" t="s">
        <v>79</v>
      </c>
    </row>
    <row r="49" spans="1:15" x14ac:dyDescent="0.25">
      <c r="A49">
        <v>2013</v>
      </c>
      <c r="B49">
        <v>10</v>
      </c>
      <c r="C49" t="s">
        <v>13</v>
      </c>
      <c r="D49" t="s">
        <v>13</v>
      </c>
      <c r="E49">
        <v>1</v>
      </c>
      <c r="F49">
        <v>4</v>
      </c>
      <c r="G49">
        <v>1392</v>
      </c>
      <c r="H49">
        <v>116</v>
      </c>
      <c r="I49">
        <v>0.86206896551724099</v>
      </c>
      <c r="J49">
        <v>3.4482758620689702</v>
      </c>
      <c r="K49">
        <v>-0.2</v>
      </c>
      <c r="L49" t="s">
        <v>16</v>
      </c>
      <c r="M49">
        <v>-1.65</v>
      </c>
      <c r="N49" t="s">
        <v>79</v>
      </c>
    </row>
    <row r="50" spans="1:15" x14ac:dyDescent="0.25">
      <c r="A50">
        <v>2014</v>
      </c>
      <c r="B50">
        <v>11</v>
      </c>
      <c r="C50" t="s">
        <v>13</v>
      </c>
      <c r="D50" t="s">
        <v>13</v>
      </c>
      <c r="E50">
        <v>0</v>
      </c>
      <c r="F50">
        <v>4</v>
      </c>
      <c r="G50">
        <v>1901</v>
      </c>
      <c r="H50">
        <v>158.416666666667</v>
      </c>
      <c r="I50">
        <v>0</v>
      </c>
      <c r="J50">
        <v>2.5249868490268299</v>
      </c>
      <c r="K50">
        <v>0.3</v>
      </c>
      <c r="L50" t="s">
        <v>16</v>
      </c>
      <c r="M50">
        <v>1.35</v>
      </c>
      <c r="N50" t="s">
        <v>80</v>
      </c>
    </row>
    <row r="51" spans="1:15" x14ac:dyDescent="0.25">
      <c r="A51">
        <v>2014</v>
      </c>
      <c r="B51">
        <v>7</v>
      </c>
      <c r="C51" t="s">
        <v>13</v>
      </c>
      <c r="D51" t="s">
        <v>13</v>
      </c>
      <c r="E51">
        <v>2</v>
      </c>
      <c r="F51">
        <v>1</v>
      </c>
      <c r="G51">
        <v>1084</v>
      </c>
      <c r="H51">
        <v>90.3333333333333</v>
      </c>
      <c r="I51">
        <v>2.2140221402214002</v>
      </c>
      <c r="J51">
        <v>1.1070110701107001</v>
      </c>
      <c r="K51">
        <v>0.4</v>
      </c>
      <c r="L51" t="s">
        <v>16</v>
      </c>
      <c r="M51">
        <v>0.25</v>
      </c>
      <c r="N51" t="s">
        <v>80</v>
      </c>
    </row>
    <row r="52" spans="1:15" x14ac:dyDescent="0.25">
      <c r="A52">
        <v>2016</v>
      </c>
      <c r="B52">
        <v>9</v>
      </c>
      <c r="C52" t="s">
        <v>13</v>
      </c>
      <c r="D52" t="s">
        <v>13</v>
      </c>
      <c r="E52">
        <v>0</v>
      </c>
      <c r="F52">
        <v>0</v>
      </c>
      <c r="G52">
        <v>583</v>
      </c>
      <c r="H52">
        <v>48.5833333333333</v>
      </c>
      <c r="I52">
        <v>0</v>
      </c>
      <c r="J52">
        <v>0</v>
      </c>
      <c r="K52">
        <v>-0.3</v>
      </c>
      <c r="L52" t="s">
        <v>16</v>
      </c>
      <c r="M52">
        <v>-0.8</v>
      </c>
      <c r="N52" t="s">
        <v>16</v>
      </c>
    </row>
    <row r="53" spans="1:15" x14ac:dyDescent="0.25">
      <c r="A53">
        <v>2018</v>
      </c>
      <c r="B53">
        <v>11</v>
      </c>
      <c r="C53" t="s">
        <v>13</v>
      </c>
      <c r="D53" t="s">
        <v>13</v>
      </c>
      <c r="E53">
        <v>1</v>
      </c>
      <c r="F53">
        <v>0</v>
      </c>
      <c r="G53">
        <v>856</v>
      </c>
      <c r="H53">
        <v>71.3333333333333</v>
      </c>
      <c r="I53">
        <v>1.4018691588784999</v>
      </c>
      <c r="J53">
        <v>0</v>
      </c>
      <c r="K53">
        <v>0.2</v>
      </c>
      <c r="L53" t="s">
        <v>16</v>
      </c>
      <c r="M53">
        <v>-0.69</v>
      </c>
      <c r="N53" t="s">
        <v>16</v>
      </c>
    </row>
    <row r="54" spans="1:15" x14ac:dyDescent="0.25">
      <c r="A54">
        <v>2019</v>
      </c>
      <c r="B54">
        <v>11</v>
      </c>
      <c r="C54" t="s">
        <v>13</v>
      </c>
      <c r="D54" t="s">
        <v>13</v>
      </c>
      <c r="E54">
        <v>2</v>
      </c>
      <c r="F54">
        <v>4</v>
      </c>
      <c r="G54">
        <v>1097</v>
      </c>
      <c r="H54">
        <v>91.4166666666667</v>
      </c>
      <c r="I54">
        <v>2.1877848678213301</v>
      </c>
      <c r="J54">
        <v>4.3755697356426602</v>
      </c>
      <c r="K54">
        <v>0.4</v>
      </c>
      <c r="L54" t="s">
        <v>16</v>
      </c>
      <c r="M54">
        <v>-0.49</v>
      </c>
      <c r="N54" t="s">
        <v>16</v>
      </c>
    </row>
    <row r="55" spans="1:15" x14ac:dyDescent="0.25">
      <c r="A55">
        <v>2019</v>
      </c>
      <c r="B55">
        <v>4</v>
      </c>
      <c r="C55" t="s">
        <v>13</v>
      </c>
      <c r="D55" t="s">
        <v>13</v>
      </c>
      <c r="E55">
        <v>1</v>
      </c>
      <c r="F55">
        <v>2</v>
      </c>
      <c r="G55">
        <v>688</v>
      </c>
      <c r="H55">
        <v>57.3333333333333</v>
      </c>
      <c r="I55">
        <v>1.7441860465116299</v>
      </c>
      <c r="J55">
        <v>3.4883720930232598</v>
      </c>
      <c r="K55">
        <v>0.3</v>
      </c>
      <c r="L55" t="s">
        <v>16</v>
      </c>
      <c r="M55">
        <v>0.1</v>
      </c>
      <c r="N55" t="s">
        <v>16</v>
      </c>
    </row>
    <row r="56" spans="1:15" x14ac:dyDescent="0.25">
      <c r="A56">
        <v>2015</v>
      </c>
      <c r="B56">
        <v>9</v>
      </c>
      <c r="C56" t="s">
        <v>17</v>
      </c>
      <c r="D56" t="s">
        <v>17</v>
      </c>
      <c r="E56">
        <v>0</v>
      </c>
      <c r="F56">
        <v>0</v>
      </c>
      <c r="G56">
        <v>554</v>
      </c>
      <c r="H56">
        <v>46.1666666666667</v>
      </c>
      <c r="I56">
        <v>0</v>
      </c>
      <c r="J56">
        <v>0</v>
      </c>
      <c r="K56">
        <v>2.1</v>
      </c>
      <c r="L56" t="s">
        <v>14</v>
      </c>
      <c r="M56">
        <v>0.97</v>
      </c>
      <c r="N56" t="s">
        <v>80</v>
      </c>
      <c r="O56" t="s">
        <v>61</v>
      </c>
    </row>
    <row r="57" spans="1:15" x14ac:dyDescent="0.25">
      <c r="A57">
        <v>2016</v>
      </c>
      <c r="B57">
        <v>2</v>
      </c>
      <c r="C57" t="s">
        <v>17</v>
      </c>
      <c r="D57" t="s">
        <v>17</v>
      </c>
      <c r="E57">
        <v>0</v>
      </c>
      <c r="F57">
        <v>0</v>
      </c>
      <c r="G57">
        <v>466</v>
      </c>
      <c r="H57">
        <v>38.8333333333333</v>
      </c>
      <c r="I57">
        <v>0</v>
      </c>
      <c r="J57">
        <v>0</v>
      </c>
      <c r="K57">
        <v>1.8</v>
      </c>
      <c r="L57" t="s">
        <v>14</v>
      </c>
      <c r="M57">
        <v>1.29</v>
      </c>
      <c r="N57" t="s">
        <v>80</v>
      </c>
      <c r="O57" t="s">
        <v>61</v>
      </c>
    </row>
    <row r="58" spans="1:15" x14ac:dyDescent="0.25">
      <c r="A58">
        <v>2003</v>
      </c>
      <c r="B58">
        <v>5</v>
      </c>
      <c r="C58" t="s">
        <v>17</v>
      </c>
      <c r="D58" t="s">
        <v>17</v>
      </c>
      <c r="E58">
        <v>1</v>
      </c>
      <c r="F58">
        <v>0</v>
      </c>
      <c r="G58">
        <v>286</v>
      </c>
      <c r="H58">
        <v>23.8333333333333</v>
      </c>
      <c r="I58">
        <v>4.1958041958042003</v>
      </c>
      <c r="J58">
        <v>0</v>
      </c>
      <c r="K58">
        <v>-0.5</v>
      </c>
      <c r="L58" t="s">
        <v>11</v>
      </c>
      <c r="M58">
        <v>0.21</v>
      </c>
      <c r="N58" t="s">
        <v>80</v>
      </c>
    </row>
    <row r="59" spans="1:15" x14ac:dyDescent="0.25">
      <c r="A59">
        <v>2005</v>
      </c>
      <c r="B59">
        <v>10</v>
      </c>
      <c r="C59" t="s">
        <v>17</v>
      </c>
      <c r="D59" t="s">
        <v>17</v>
      </c>
      <c r="E59">
        <v>0</v>
      </c>
      <c r="F59">
        <v>0</v>
      </c>
      <c r="G59">
        <v>562</v>
      </c>
      <c r="H59">
        <v>46.8333333333333</v>
      </c>
      <c r="I59">
        <v>0</v>
      </c>
      <c r="J59">
        <v>0</v>
      </c>
      <c r="K59">
        <v>-0.8</v>
      </c>
      <c r="L59" t="s">
        <v>11</v>
      </c>
      <c r="M59">
        <v>-2</v>
      </c>
      <c r="N59" t="s">
        <v>16</v>
      </c>
    </row>
    <row r="60" spans="1:15" x14ac:dyDescent="0.25">
      <c r="A60">
        <v>2005</v>
      </c>
      <c r="B60">
        <v>11</v>
      </c>
      <c r="C60" t="s">
        <v>17</v>
      </c>
      <c r="D60" t="s">
        <v>17</v>
      </c>
      <c r="E60">
        <v>0</v>
      </c>
      <c r="F60">
        <v>0</v>
      </c>
      <c r="G60">
        <v>515</v>
      </c>
      <c r="H60">
        <v>42.9166666666667</v>
      </c>
      <c r="I60">
        <v>0</v>
      </c>
      <c r="J60">
        <v>0</v>
      </c>
      <c r="K60">
        <v>-0.8</v>
      </c>
      <c r="L60" t="s">
        <v>11</v>
      </c>
      <c r="M60">
        <v>-1.89</v>
      </c>
      <c r="N60" t="s">
        <v>16</v>
      </c>
    </row>
    <row r="61" spans="1:15" x14ac:dyDescent="0.25">
      <c r="A61">
        <v>2008</v>
      </c>
      <c r="B61">
        <v>6</v>
      </c>
      <c r="C61" t="s">
        <v>17</v>
      </c>
      <c r="D61" t="s">
        <v>17</v>
      </c>
      <c r="E61">
        <v>0</v>
      </c>
      <c r="F61">
        <v>0</v>
      </c>
      <c r="G61">
        <v>512</v>
      </c>
      <c r="H61">
        <v>42.6666666666667</v>
      </c>
      <c r="I61">
        <v>0</v>
      </c>
      <c r="J61">
        <v>0</v>
      </c>
      <c r="K61">
        <v>-0.8</v>
      </c>
      <c r="L61" t="s">
        <v>11</v>
      </c>
      <c r="M61">
        <v>-1.85</v>
      </c>
      <c r="N61" t="s">
        <v>79</v>
      </c>
    </row>
    <row r="62" spans="1:15" x14ac:dyDescent="0.25">
      <c r="A62">
        <v>2008</v>
      </c>
      <c r="B62">
        <v>7</v>
      </c>
      <c r="C62" t="s">
        <v>17</v>
      </c>
      <c r="D62" t="s">
        <v>17</v>
      </c>
      <c r="E62">
        <v>0</v>
      </c>
      <c r="F62">
        <v>0</v>
      </c>
      <c r="G62">
        <v>68</v>
      </c>
      <c r="H62">
        <v>5.6666666666666696</v>
      </c>
      <c r="I62">
        <v>0</v>
      </c>
      <c r="J62">
        <v>0</v>
      </c>
      <c r="K62">
        <v>-0.9</v>
      </c>
      <c r="L62" t="s">
        <v>11</v>
      </c>
      <c r="M62">
        <v>-1.96</v>
      </c>
      <c r="N62" t="s">
        <v>79</v>
      </c>
    </row>
    <row r="63" spans="1:15" x14ac:dyDescent="0.25">
      <c r="A63">
        <v>2011</v>
      </c>
      <c r="B63">
        <v>2</v>
      </c>
      <c r="C63" t="s">
        <v>17</v>
      </c>
      <c r="D63" t="s">
        <v>17</v>
      </c>
      <c r="E63">
        <v>0</v>
      </c>
      <c r="F63">
        <v>0</v>
      </c>
      <c r="G63">
        <v>275</v>
      </c>
      <c r="H63">
        <v>22.9166666666667</v>
      </c>
      <c r="I63">
        <v>0</v>
      </c>
      <c r="J63">
        <v>0</v>
      </c>
      <c r="K63">
        <v>-1.6</v>
      </c>
      <c r="L63" t="s">
        <v>11</v>
      </c>
      <c r="M63">
        <v>-1.46</v>
      </c>
      <c r="N63" t="s">
        <v>79</v>
      </c>
    </row>
    <row r="64" spans="1:15" x14ac:dyDescent="0.25">
      <c r="A64">
        <v>2011</v>
      </c>
      <c r="B64">
        <v>7</v>
      </c>
      <c r="C64" t="s">
        <v>17</v>
      </c>
      <c r="D64" t="s">
        <v>17</v>
      </c>
      <c r="E64">
        <v>0</v>
      </c>
      <c r="F64">
        <v>0</v>
      </c>
      <c r="G64">
        <v>517</v>
      </c>
      <c r="H64">
        <v>43.0833333333333</v>
      </c>
      <c r="I64">
        <v>0</v>
      </c>
      <c r="J64">
        <v>0</v>
      </c>
      <c r="K64">
        <v>-0.9</v>
      </c>
      <c r="L64" t="s">
        <v>11</v>
      </c>
      <c r="M64">
        <v>-2.2999999999999998</v>
      </c>
      <c r="N64" t="s">
        <v>79</v>
      </c>
    </row>
    <row r="65" spans="1:14" x14ac:dyDescent="0.25">
      <c r="A65">
        <v>2011</v>
      </c>
      <c r="B65">
        <v>8</v>
      </c>
      <c r="C65" t="s">
        <v>17</v>
      </c>
      <c r="D65" t="s">
        <v>17</v>
      </c>
      <c r="E65">
        <v>0</v>
      </c>
      <c r="F65">
        <v>0</v>
      </c>
      <c r="G65">
        <v>291</v>
      </c>
      <c r="H65">
        <v>24.25</v>
      </c>
      <c r="I65">
        <v>0</v>
      </c>
      <c r="J65">
        <v>0</v>
      </c>
      <c r="K65">
        <v>-0.9</v>
      </c>
      <c r="L65" t="s">
        <v>11</v>
      </c>
      <c r="M65">
        <v>-2.37</v>
      </c>
      <c r="N65" t="s">
        <v>79</v>
      </c>
    </row>
    <row r="66" spans="1:14" x14ac:dyDescent="0.25">
      <c r="A66">
        <v>2012</v>
      </c>
      <c r="B66">
        <v>1</v>
      </c>
      <c r="C66" t="s">
        <v>17</v>
      </c>
      <c r="D66" t="s">
        <v>17</v>
      </c>
      <c r="E66">
        <v>0</v>
      </c>
      <c r="F66">
        <v>0</v>
      </c>
      <c r="G66">
        <v>348</v>
      </c>
      <c r="H66">
        <v>29</v>
      </c>
      <c r="I66">
        <v>0</v>
      </c>
      <c r="J66">
        <v>0</v>
      </c>
      <c r="K66">
        <v>-1.1000000000000001</v>
      </c>
      <c r="L66" t="s">
        <v>11</v>
      </c>
      <c r="M66">
        <v>-1.85</v>
      </c>
      <c r="N66" t="s">
        <v>79</v>
      </c>
    </row>
    <row r="67" spans="1:14" x14ac:dyDescent="0.25">
      <c r="A67">
        <v>2013</v>
      </c>
      <c r="B67">
        <v>7</v>
      </c>
      <c r="C67" t="s">
        <v>17</v>
      </c>
      <c r="D67" t="s">
        <v>17</v>
      </c>
      <c r="E67">
        <v>0</v>
      </c>
      <c r="F67">
        <v>0</v>
      </c>
      <c r="G67">
        <v>222</v>
      </c>
      <c r="H67">
        <v>18.5</v>
      </c>
      <c r="I67">
        <v>0</v>
      </c>
      <c r="J67">
        <v>0</v>
      </c>
      <c r="K67">
        <v>-0.8</v>
      </c>
      <c r="L67" t="s">
        <v>11</v>
      </c>
      <c r="M67">
        <v>-1.34</v>
      </c>
      <c r="N67" t="s">
        <v>79</v>
      </c>
    </row>
    <row r="68" spans="1:14" x14ac:dyDescent="0.25">
      <c r="A68">
        <v>2013</v>
      </c>
      <c r="B68">
        <v>8</v>
      </c>
      <c r="C68" t="s">
        <v>17</v>
      </c>
      <c r="D68" t="s">
        <v>17</v>
      </c>
      <c r="E68">
        <v>0</v>
      </c>
      <c r="F68">
        <v>0</v>
      </c>
      <c r="G68">
        <v>44</v>
      </c>
      <c r="H68">
        <v>3.6666666666666701</v>
      </c>
      <c r="I68">
        <v>0</v>
      </c>
      <c r="J68">
        <v>0</v>
      </c>
      <c r="K68">
        <v>-0.5</v>
      </c>
      <c r="L68" t="s">
        <v>11</v>
      </c>
      <c r="M68">
        <v>-1.56</v>
      </c>
      <c r="N68" t="s">
        <v>79</v>
      </c>
    </row>
    <row r="69" spans="1:14" x14ac:dyDescent="0.25">
      <c r="A69">
        <v>2017</v>
      </c>
      <c r="B69">
        <v>8</v>
      </c>
      <c r="C69" t="s">
        <v>17</v>
      </c>
      <c r="D69" t="s">
        <v>17</v>
      </c>
      <c r="E69">
        <v>0</v>
      </c>
      <c r="F69">
        <v>0</v>
      </c>
      <c r="G69">
        <v>573</v>
      </c>
      <c r="H69">
        <v>47.75</v>
      </c>
      <c r="I69">
        <v>0</v>
      </c>
      <c r="J69">
        <v>0</v>
      </c>
      <c r="K69">
        <v>-0.9</v>
      </c>
      <c r="L69" t="s">
        <v>11</v>
      </c>
      <c r="M69">
        <v>-0.62</v>
      </c>
      <c r="N69" t="s">
        <v>16</v>
      </c>
    </row>
    <row r="70" spans="1:14" x14ac:dyDescent="0.25">
      <c r="A70">
        <v>2021</v>
      </c>
      <c r="B70">
        <v>8</v>
      </c>
      <c r="C70" t="s">
        <v>17</v>
      </c>
      <c r="D70" t="s">
        <v>17</v>
      </c>
      <c r="E70">
        <v>0</v>
      </c>
      <c r="F70">
        <v>0</v>
      </c>
      <c r="G70">
        <v>625</v>
      </c>
      <c r="H70">
        <v>52.0833333333333</v>
      </c>
      <c r="I70">
        <v>0</v>
      </c>
      <c r="J70">
        <v>0</v>
      </c>
      <c r="K70">
        <v>-1.3</v>
      </c>
      <c r="L70" t="s">
        <v>11</v>
      </c>
      <c r="M70">
        <v>-0.94</v>
      </c>
      <c r="N70" t="s">
        <v>79</v>
      </c>
    </row>
    <row r="71" spans="1:14" x14ac:dyDescent="0.25">
      <c r="A71">
        <v>2022</v>
      </c>
      <c r="B71">
        <v>8</v>
      </c>
      <c r="C71" t="s">
        <v>17</v>
      </c>
      <c r="D71" t="s">
        <v>17</v>
      </c>
      <c r="E71">
        <v>1</v>
      </c>
      <c r="F71">
        <v>0</v>
      </c>
      <c r="G71">
        <v>581</v>
      </c>
      <c r="H71">
        <v>48.4166666666667</v>
      </c>
      <c r="I71">
        <v>2.0654044750430298</v>
      </c>
      <c r="J71">
        <v>0</v>
      </c>
      <c r="K71">
        <v>-1.8</v>
      </c>
      <c r="L71" t="s">
        <v>11</v>
      </c>
      <c r="M71">
        <v>-2.38</v>
      </c>
      <c r="N71" t="s">
        <v>79</v>
      </c>
    </row>
    <row r="72" spans="1:14" x14ac:dyDescent="0.25">
      <c r="A72">
        <v>2003</v>
      </c>
      <c r="B72">
        <v>6</v>
      </c>
      <c r="C72" t="s">
        <v>17</v>
      </c>
      <c r="D72" t="s">
        <v>17</v>
      </c>
      <c r="E72">
        <v>3</v>
      </c>
      <c r="F72">
        <v>0</v>
      </c>
      <c r="G72">
        <v>1412</v>
      </c>
      <c r="H72">
        <v>117.666666666667</v>
      </c>
      <c r="I72">
        <v>2.5495750708215299</v>
      </c>
      <c r="J72">
        <v>0</v>
      </c>
      <c r="K72">
        <v>-0.2</v>
      </c>
      <c r="L72" t="s">
        <v>16</v>
      </c>
      <c r="M72">
        <v>-0.42</v>
      </c>
      <c r="N72" t="s">
        <v>80</v>
      </c>
    </row>
    <row r="73" spans="1:14" x14ac:dyDescent="0.25">
      <c r="A73">
        <v>2012</v>
      </c>
      <c r="B73">
        <v>6</v>
      </c>
      <c r="C73" t="s">
        <v>17</v>
      </c>
      <c r="D73" t="s">
        <v>17</v>
      </c>
      <c r="E73">
        <v>0</v>
      </c>
      <c r="F73">
        <v>0</v>
      </c>
      <c r="G73">
        <v>638</v>
      </c>
      <c r="H73">
        <v>53.1666666666667</v>
      </c>
      <c r="I73">
        <v>0</v>
      </c>
      <c r="J73">
        <v>0</v>
      </c>
      <c r="K73">
        <v>-0.1</v>
      </c>
      <c r="L73" t="s">
        <v>16</v>
      </c>
      <c r="M73">
        <v>-1.63</v>
      </c>
      <c r="N73" t="s">
        <v>79</v>
      </c>
    </row>
    <row r="74" spans="1:14" x14ac:dyDescent="0.25">
      <c r="A74">
        <v>2012</v>
      </c>
      <c r="B74">
        <v>7</v>
      </c>
      <c r="C74" t="s">
        <v>17</v>
      </c>
      <c r="D74" t="s">
        <v>17</v>
      </c>
      <c r="E74">
        <v>0</v>
      </c>
      <c r="F74">
        <v>0</v>
      </c>
      <c r="G74">
        <v>112</v>
      </c>
      <c r="H74">
        <v>9.3333333333333304</v>
      </c>
      <c r="I74">
        <v>0</v>
      </c>
      <c r="J74">
        <v>0</v>
      </c>
      <c r="K74">
        <v>0.4</v>
      </c>
      <c r="L74" t="s">
        <v>16</v>
      </c>
      <c r="M74">
        <v>-2.4</v>
      </c>
      <c r="N74" t="s">
        <v>79</v>
      </c>
    </row>
    <row r="75" spans="1:14" x14ac:dyDescent="0.25">
      <c r="A75">
        <v>2013</v>
      </c>
      <c r="B75">
        <v>2</v>
      </c>
      <c r="C75" t="s">
        <v>17</v>
      </c>
      <c r="D75" t="s">
        <v>17</v>
      </c>
      <c r="E75">
        <v>0</v>
      </c>
      <c r="F75">
        <v>0</v>
      </c>
      <c r="G75">
        <v>445</v>
      </c>
      <c r="H75">
        <v>37.0833333333333</v>
      </c>
      <c r="I75">
        <v>0</v>
      </c>
      <c r="J75">
        <v>0</v>
      </c>
      <c r="K75">
        <v>0</v>
      </c>
      <c r="L75" t="s">
        <v>16</v>
      </c>
      <c r="M75">
        <v>-1.42</v>
      </c>
      <c r="N75" t="s">
        <v>79</v>
      </c>
    </row>
    <row r="76" spans="1:14" x14ac:dyDescent="0.25">
      <c r="A76">
        <v>2014</v>
      </c>
      <c r="B76">
        <v>10</v>
      </c>
      <c r="C76" t="s">
        <v>17</v>
      </c>
      <c r="D76" t="s">
        <v>17</v>
      </c>
      <c r="E76">
        <v>0</v>
      </c>
      <c r="F76">
        <v>0</v>
      </c>
      <c r="G76">
        <v>672</v>
      </c>
      <c r="H76">
        <v>56</v>
      </c>
      <c r="I76">
        <v>0</v>
      </c>
      <c r="J76">
        <v>0</v>
      </c>
      <c r="K76">
        <v>0</v>
      </c>
      <c r="L76" t="s">
        <v>16</v>
      </c>
      <c r="M76">
        <v>1.43</v>
      </c>
      <c r="N76" t="s">
        <v>80</v>
      </c>
    </row>
    <row r="77" spans="1:14" x14ac:dyDescent="0.25">
      <c r="A77">
        <v>2014</v>
      </c>
      <c r="B77">
        <v>2</v>
      </c>
      <c r="C77" t="s">
        <v>17</v>
      </c>
      <c r="D77" t="s">
        <v>17</v>
      </c>
      <c r="E77">
        <v>1</v>
      </c>
      <c r="F77">
        <v>0</v>
      </c>
      <c r="G77">
        <v>533</v>
      </c>
      <c r="H77">
        <v>44.4166666666667</v>
      </c>
      <c r="I77">
        <v>2.2514071294559099</v>
      </c>
      <c r="J77">
        <v>0</v>
      </c>
      <c r="K77">
        <v>-0.4</v>
      </c>
      <c r="L77" t="s">
        <v>16</v>
      </c>
      <c r="M77">
        <v>-0.42</v>
      </c>
      <c r="N77" t="s">
        <v>79</v>
      </c>
    </row>
    <row r="78" spans="1:14" x14ac:dyDescent="0.25">
      <c r="A78">
        <v>2015</v>
      </c>
      <c r="B78">
        <v>2</v>
      </c>
      <c r="C78" t="s">
        <v>17</v>
      </c>
      <c r="D78" t="s">
        <v>17</v>
      </c>
      <c r="E78">
        <v>0</v>
      </c>
      <c r="F78">
        <v>0</v>
      </c>
      <c r="G78">
        <v>496</v>
      </c>
      <c r="H78">
        <v>41.3333333333333</v>
      </c>
      <c r="I78">
        <v>0</v>
      </c>
      <c r="J78">
        <v>0</v>
      </c>
      <c r="K78">
        <v>0</v>
      </c>
      <c r="L78" t="s">
        <v>16</v>
      </c>
      <c r="M78">
        <v>1.52</v>
      </c>
      <c r="N78" t="s">
        <v>80</v>
      </c>
    </row>
    <row r="79" spans="1:14" x14ac:dyDescent="0.25">
      <c r="A79">
        <v>2018</v>
      </c>
      <c r="B79">
        <v>8</v>
      </c>
      <c r="C79" t="s">
        <v>17</v>
      </c>
      <c r="D79" t="s">
        <v>17</v>
      </c>
      <c r="E79">
        <v>0</v>
      </c>
      <c r="F79">
        <v>0</v>
      </c>
      <c r="G79">
        <v>928</v>
      </c>
      <c r="H79">
        <v>77.3333333333333</v>
      </c>
      <c r="I79">
        <v>0</v>
      </c>
      <c r="J79">
        <v>0</v>
      </c>
      <c r="K79">
        <v>0.1</v>
      </c>
      <c r="L79" t="s">
        <v>16</v>
      </c>
      <c r="M79">
        <v>-0.24</v>
      </c>
      <c r="N79" t="s">
        <v>16</v>
      </c>
    </row>
    <row r="80" spans="1:14" x14ac:dyDescent="0.25">
      <c r="A80">
        <v>2020</v>
      </c>
      <c r="B80">
        <v>2</v>
      </c>
      <c r="C80" t="s">
        <v>17</v>
      </c>
      <c r="D80" t="s">
        <v>17</v>
      </c>
      <c r="E80">
        <v>0</v>
      </c>
      <c r="F80">
        <v>0</v>
      </c>
      <c r="G80">
        <v>466</v>
      </c>
      <c r="H80">
        <v>38.8333333333333</v>
      </c>
      <c r="I80">
        <v>0</v>
      </c>
      <c r="J80">
        <v>0</v>
      </c>
      <c r="K80">
        <v>0.1</v>
      </c>
      <c r="L80" t="s">
        <v>16</v>
      </c>
      <c r="M80">
        <v>-1.48</v>
      </c>
      <c r="N80" t="s">
        <v>79</v>
      </c>
    </row>
    <row r="81" spans="1:15" x14ac:dyDescent="0.25">
      <c r="A81">
        <v>2017</v>
      </c>
      <c r="B81">
        <v>3</v>
      </c>
      <c r="C81" t="s">
        <v>19</v>
      </c>
      <c r="D81" t="s">
        <v>19</v>
      </c>
      <c r="E81">
        <v>0</v>
      </c>
      <c r="F81">
        <v>0</v>
      </c>
      <c r="G81">
        <v>770</v>
      </c>
      <c r="H81">
        <v>64.1666666666667</v>
      </c>
      <c r="I81">
        <v>0</v>
      </c>
      <c r="J81">
        <v>0</v>
      </c>
      <c r="K81">
        <v>-0.5</v>
      </c>
      <c r="L81" t="s">
        <v>11</v>
      </c>
      <c r="M81">
        <v>0.1</v>
      </c>
      <c r="N81" t="s">
        <v>16</v>
      </c>
    </row>
    <row r="82" spans="1:15" x14ac:dyDescent="0.25">
      <c r="A82">
        <v>2018</v>
      </c>
      <c r="B82">
        <v>2</v>
      </c>
      <c r="C82" t="s">
        <v>19</v>
      </c>
      <c r="D82" t="s">
        <v>19</v>
      </c>
      <c r="E82">
        <v>0</v>
      </c>
      <c r="F82">
        <v>0</v>
      </c>
      <c r="G82">
        <v>205</v>
      </c>
      <c r="H82">
        <v>17.0833333333333</v>
      </c>
      <c r="I82">
        <v>0</v>
      </c>
      <c r="J82">
        <v>0</v>
      </c>
      <c r="K82">
        <v>-0.7</v>
      </c>
      <c r="L82" t="s">
        <v>11</v>
      </c>
      <c r="M82">
        <v>-0.08</v>
      </c>
      <c r="N82" t="s">
        <v>16</v>
      </c>
    </row>
    <row r="83" spans="1:15" x14ac:dyDescent="0.25">
      <c r="A83">
        <v>2018</v>
      </c>
      <c r="B83">
        <v>3</v>
      </c>
      <c r="C83" t="s">
        <v>19</v>
      </c>
      <c r="D83" t="s">
        <v>19</v>
      </c>
      <c r="E83">
        <v>0</v>
      </c>
      <c r="F83">
        <v>0</v>
      </c>
      <c r="G83">
        <v>201</v>
      </c>
      <c r="H83">
        <v>16.75</v>
      </c>
      <c r="I83">
        <v>0</v>
      </c>
      <c r="J83">
        <v>0</v>
      </c>
      <c r="K83">
        <v>-0.9</v>
      </c>
      <c r="L83" t="s">
        <v>11</v>
      </c>
      <c r="M83">
        <v>-0.71</v>
      </c>
      <c r="N83" t="s">
        <v>16</v>
      </c>
    </row>
    <row r="84" spans="1:15" x14ac:dyDescent="0.25">
      <c r="A84">
        <v>2020</v>
      </c>
      <c r="B84">
        <v>12</v>
      </c>
      <c r="C84" t="s">
        <v>19</v>
      </c>
      <c r="D84" t="s">
        <v>19</v>
      </c>
      <c r="E84">
        <v>0</v>
      </c>
      <c r="F84">
        <v>0</v>
      </c>
      <c r="G84">
        <v>806</v>
      </c>
      <c r="H84">
        <v>67.1666666666667</v>
      </c>
      <c r="I84">
        <v>0</v>
      </c>
      <c r="J84">
        <v>0</v>
      </c>
      <c r="K84">
        <v>-1.2</v>
      </c>
      <c r="L84" t="s">
        <v>11</v>
      </c>
      <c r="M84">
        <v>-0.99</v>
      </c>
      <c r="N84" t="s">
        <v>79</v>
      </c>
    </row>
    <row r="85" spans="1:15" x14ac:dyDescent="0.25">
      <c r="A85">
        <v>2012</v>
      </c>
      <c r="B85">
        <v>12</v>
      </c>
      <c r="C85" t="s">
        <v>19</v>
      </c>
      <c r="D85" t="s">
        <v>19</v>
      </c>
      <c r="E85">
        <v>0</v>
      </c>
      <c r="F85">
        <v>0</v>
      </c>
      <c r="G85">
        <v>372</v>
      </c>
      <c r="H85">
        <v>31</v>
      </c>
      <c r="I85">
        <v>0</v>
      </c>
      <c r="J85">
        <v>0</v>
      </c>
      <c r="K85">
        <v>0</v>
      </c>
      <c r="L85" t="s">
        <v>16</v>
      </c>
      <c r="M85">
        <v>-1.31</v>
      </c>
      <c r="N85" t="s">
        <v>79</v>
      </c>
    </row>
    <row r="86" spans="1:15" x14ac:dyDescent="0.25">
      <c r="A86">
        <v>2017</v>
      </c>
      <c r="B86">
        <v>2</v>
      </c>
      <c r="C86" t="s">
        <v>19</v>
      </c>
      <c r="D86" t="s">
        <v>19</v>
      </c>
      <c r="E86">
        <v>0</v>
      </c>
      <c r="F86">
        <v>0</v>
      </c>
      <c r="G86">
        <v>41</v>
      </c>
      <c r="H86">
        <v>3.4166666666666701</v>
      </c>
      <c r="I86">
        <v>0</v>
      </c>
      <c r="J86">
        <v>0</v>
      </c>
      <c r="K86">
        <v>-0.2</v>
      </c>
      <c r="L86" t="s">
        <v>16</v>
      </c>
      <c r="M86">
        <v>-0.01</v>
      </c>
      <c r="N86" t="s">
        <v>16</v>
      </c>
    </row>
    <row r="87" spans="1:15" x14ac:dyDescent="0.25">
      <c r="A87">
        <v>2019</v>
      </c>
      <c r="B87">
        <v>3</v>
      </c>
      <c r="C87" t="s">
        <v>10</v>
      </c>
      <c r="D87" t="s">
        <v>10</v>
      </c>
      <c r="E87">
        <v>0</v>
      </c>
      <c r="F87">
        <v>0</v>
      </c>
      <c r="G87">
        <v>14</v>
      </c>
      <c r="H87">
        <v>1.1666666666666701</v>
      </c>
      <c r="I87">
        <v>0</v>
      </c>
      <c r="J87">
        <v>0</v>
      </c>
      <c r="K87">
        <v>0.7</v>
      </c>
      <c r="L87" t="s">
        <v>14</v>
      </c>
      <c r="M87">
        <v>-0.39</v>
      </c>
      <c r="N87" t="s">
        <v>16</v>
      </c>
      <c r="O87" t="s">
        <v>60</v>
      </c>
    </row>
    <row r="88" spans="1:15" x14ac:dyDescent="0.25">
      <c r="A88">
        <v>2000</v>
      </c>
      <c r="B88">
        <v>11</v>
      </c>
      <c r="C88" t="s">
        <v>10</v>
      </c>
      <c r="D88" t="s">
        <v>10</v>
      </c>
      <c r="E88">
        <v>0</v>
      </c>
      <c r="F88">
        <v>0</v>
      </c>
      <c r="G88">
        <v>45</v>
      </c>
      <c r="H88">
        <v>3.75</v>
      </c>
      <c r="I88">
        <v>0</v>
      </c>
      <c r="J88">
        <v>0</v>
      </c>
      <c r="K88">
        <v>-0.8</v>
      </c>
      <c r="L88" t="s">
        <v>11</v>
      </c>
      <c r="M88">
        <v>-1.04</v>
      </c>
      <c r="N88" t="s">
        <v>79</v>
      </c>
    </row>
    <row r="89" spans="1:15" x14ac:dyDescent="0.25">
      <c r="A89">
        <v>2000</v>
      </c>
      <c r="B89">
        <v>12</v>
      </c>
      <c r="C89" t="s">
        <v>10</v>
      </c>
      <c r="D89" t="s">
        <v>10</v>
      </c>
      <c r="E89">
        <v>0</v>
      </c>
      <c r="F89">
        <v>0</v>
      </c>
      <c r="G89">
        <v>200</v>
      </c>
      <c r="H89">
        <v>16.6666666666667</v>
      </c>
      <c r="I89">
        <v>0</v>
      </c>
      <c r="J89">
        <v>0</v>
      </c>
      <c r="K89">
        <v>-0.7</v>
      </c>
      <c r="L89" t="s">
        <v>11</v>
      </c>
      <c r="M89">
        <v>0</v>
      </c>
      <c r="N89" t="s">
        <v>79</v>
      </c>
    </row>
    <row r="90" spans="1:15" x14ac:dyDescent="0.25">
      <c r="A90">
        <v>2000</v>
      </c>
      <c r="B90">
        <v>2</v>
      </c>
      <c r="C90" t="s">
        <v>10</v>
      </c>
      <c r="D90" t="s">
        <v>10</v>
      </c>
      <c r="E90">
        <v>0</v>
      </c>
      <c r="F90">
        <v>0</v>
      </c>
      <c r="G90">
        <v>5</v>
      </c>
      <c r="H90">
        <v>0.41666666666666702</v>
      </c>
      <c r="I90">
        <v>0</v>
      </c>
      <c r="J90">
        <v>0</v>
      </c>
      <c r="K90">
        <v>-1.2</v>
      </c>
      <c r="L90" t="s">
        <v>11</v>
      </c>
      <c r="M90">
        <v>-1.28</v>
      </c>
      <c r="N90" t="s">
        <v>79</v>
      </c>
    </row>
    <row r="91" spans="1:15" x14ac:dyDescent="0.25">
      <c r="A91">
        <v>2000</v>
      </c>
      <c r="B91">
        <v>3</v>
      </c>
      <c r="C91" t="s">
        <v>10</v>
      </c>
      <c r="D91" t="s">
        <v>10</v>
      </c>
      <c r="E91">
        <v>0</v>
      </c>
      <c r="F91">
        <v>0</v>
      </c>
      <c r="G91">
        <v>9</v>
      </c>
      <c r="H91">
        <v>0.75</v>
      </c>
      <c r="I91">
        <v>0</v>
      </c>
      <c r="J91">
        <v>0</v>
      </c>
      <c r="K91">
        <v>-1.4</v>
      </c>
      <c r="L91" t="s">
        <v>11</v>
      </c>
      <c r="M91">
        <v>-0.66</v>
      </c>
      <c r="N91" t="s">
        <v>79</v>
      </c>
    </row>
    <row r="92" spans="1:15" x14ac:dyDescent="0.25">
      <c r="A92">
        <v>2001</v>
      </c>
      <c r="B92">
        <v>2</v>
      </c>
      <c r="C92" t="s">
        <v>10</v>
      </c>
      <c r="D92" t="s">
        <v>10</v>
      </c>
      <c r="E92">
        <v>0</v>
      </c>
      <c r="F92">
        <v>0</v>
      </c>
      <c r="G92">
        <v>3</v>
      </c>
      <c r="H92">
        <v>0.25</v>
      </c>
      <c r="I92">
        <v>0</v>
      </c>
      <c r="J92">
        <v>0</v>
      </c>
      <c r="K92">
        <v>-0.8</v>
      </c>
      <c r="L92" t="s">
        <v>11</v>
      </c>
      <c r="M92">
        <v>-0.01</v>
      </c>
      <c r="N92" t="s">
        <v>79</v>
      </c>
    </row>
    <row r="93" spans="1:15" x14ac:dyDescent="0.25">
      <c r="A93">
        <v>2003</v>
      </c>
      <c r="B93">
        <v>5</v>
      </c>
      <c r="C93" t="s">
        <v>10</v>
      </c>
      <c r="D93" t="s">
        <v>10</v>
      </c>
      <c r="E93">
        <v>0</v>
      </c>
      <c r="F93">
        <v>0</v>
      </c>
      <c r="G93">
        <v>339</v>
      </c>
      <c r="H93">
        <v>28.25</v>
      </c>
      <c r="I93">
        <v>0</v>
      </c>
      <c r="J93">
        <v>0</v>
      </c>
      <c r="K93">
        <v>-0.5</v>
      </c>
      <c r="L93" t="s">
        <v>11</v>
      </c>
      <c r="M93">
        <v>0.21</v>
      </c>
      <c r="N93" t="s">
        <v>80</v>
      </c>
    </row>
    <row r="94" spans="1:15" x14ac:dyDescent="0.25">
      <c r="A94">
        <v>2016</v>
      </c>
      <c r="B94">
        <v>1</v>
      </c>
      <c r="C94" t="s">
        <v>15</v>
      </c>
      <c r="D94" t="s">
        <v>15</v>
      </c>
      <c r="E94">
        <v>1</v>
      </c>
      <c r="F94">
        <v>0</v>
      </c>
      <c r="G94">
        <v>557</v>
      </c>
      <c r="H94">
        <v>46.4166666666667</v>
      </c>
      <c r="I94">
        <v>2.15439856373429</v>
      </c>
      <c r="J94">
        <v>0</v>
      </c>
      <c r="K94">
        <v>1.9</v>
      </c>
      <c r="L94" t="s">
        <v>14</v>
      </c>
      <c r="M94">
        <v>0.75</v>
      </c>
      <c r="N94" t="s">
        <v>80</v>
      </c>
      <c r="O94" t="s">
        <v>61</v>
      </c>
    </row>
    <row r="95" spans="1:15" x14ac:dyDescent="0.25">
      <c r="A95">
        <v>2003</v>
      </c>
      <c r="B95">
        <v>5</v>
      </c>
      <c r="C95" t="s">
        <v>15</v>
      </c>
      <c r="D95" t="s">
        <v>15</v>
      </c>
      <c r="E95">
        <v>0</v>
      </c>
      <c r="F95">
        <v>0</v>
      </c>
      <c r="G95">
        <v>944</v>
      </c>
      <c r="H95">
        <v>78.6666666666667</v>
      </c>
      <c r="I95">
        <v>0</v>
      </c>
      <c r="J95">
        <v>0</v>
      </c>
      <c r="K95">
        <v>-0.5</v>
      </c>
      <c r="L95" t="s">
        <v>11</v>
      </c>
      <c r="M95">
        <v>0.21</v>
      </c>
      <c r="N95" t="s">
        <v>80</v>
      </c>
    </row>
    <row r="96" spans="1:15" x14ac:dyDescent="0.25">
      <c r="A96">
        <v>2010</v>
      </c>
      <c r="B96">
        <v>10</v>
      </c>
      <c r="C96" t="s">
        <v>15</v>
      </c>
      <c r="D96" t="s">
        <v>15</v>
      </c>
      <c r="E96">
        <v>2</v>
      </c>
      <c r="F96">
        <v>0</v>
      </c>
      <c r="G96">
        <v>1138</v>
      </c>
      <c r="H96">
        <v>94.8333333333333</v>
      </c>
      <c r="I96">
        <v>2.1089630931458698</v>
      </c>
      <c r="J96">
        <v>0</v>
      </c>
      <c r="K96">
        <v>-2.2000000000000002</v>
      </c>
      <c r="L96" t="s">
        <v>11</v>
      </c>
      <c r="M96">
        <v>-1.6</v>
      </c>
      <c r="N96" t="s">
        <v>79</v>
      </c>
    </row>
    <row r="97" spans="1:14" x14ac:dyDescent="0.25">
      <c r="A97">
        <v>2016</v>
      </c>
      <c r="B97">
        <v>10</v>
      </c>
      <c r="C97" t="s">
        <v>15</v>
      </c>
      <c r="D97" t="s">
        <v>15</v>
      </c>
      <c r="E97">
        <v>1</v>
      </c>
      <c r="F97">
        <v>0</v>
      </c>
      <c r="G97">
        <v>962</v>
      </c>
      <c r="H97">
        <v>80.1666666666667</v>
      </c>
      <c r="I97">
        <v>1.2474012474012499</v>
      </c>
      <c r="J97">
        <v>0</v>
      </c>
      <c r="K97">
        <v>-0.5</v>
      </c>
      <c r="L97" t="s">
        <v>11</v>
      </c>
      <c r="M97">
        <v>-0.43</v>
      </c>
      <c r="N97" t="s">
        <v>16</v>
      </c>
    </row>
    <row r="98" spans="1:14" x14ac:dyDescent="0.25">
      <c r="A98">
        <v>2017</v>
      </c>
      <c r="B98">
        <v>11</v>
      </c>
      <c r="C98" t="s">
        <v>15</v>
      </c>
      <c r="D98" t="s">
        <v>15</v>
      </c>
      <c r="E98">
        <v>2</v>
      </c>
      <c r="F98">
        <v>1</v>
      </c>
      <c r="G98">
        <v>1200</v>
      </c>
      <c r="H98">
        <v>100</v>
      </c>
      <c r="I98">
        <v>2</v>
      </c>
      <c r="J98">
        <v>1</v>
      </c>
      <c r="K98">
        <v>-0.5</v>
      </c>
      <c r="L98" t="s">
        <v>11</v>
      </c>
      <c r="M98">
        <v>-0.59</v>
      </c>
      <c r="N98" t="s">
        <v>16</v>
      </c>
    </row>
    <row r="99" spans="1:14" x14ac:dyDescent="0.25">
      <c r="A99">
        <v>2002</v>
      </c>
      <c r="B99">
        <v>4</v>
      </c>
      <c r="C99" t="s">
        <v>15</v>
      </c>
      <c r="D99" t="s">
        <v>15</v>
      </c>
      <c r="E99">
        <v>0</v>
      </c>
      <c r="F99">
        <v>0</v>
      </c>
      <c r="G99">
        <v>284</v>
      </c>
      <c r="H99">
        <v>23.6666666666667</v>
      </c>
      <c r="I99">
        <v>0</v>
      </c>
      <c r="J99">
        <v>0</v>
      </c>
      <c r="K99">
        <v>-0.4</v>
      </c>
      <c r="L99" t="s">
        <v>16</v>
      </c>
      <c r="M99">
        <v>-1.23</v>
      </c>
      <c r="N99" t="s">
        <v>79</v>
      </c>
    </row>
    <row r="100" spans="1:14" x14ac:dyDescent="0.25">
      <c r="A100">
        <v>2002</v>
      </c>
      <c r="B100">
        <v>5</v>
      </c>
      <c r="C100" t="s">
        <v>15</v>
      </c>
      <c r="D100" t="s">
        <v>15</v>
      </c>
      <c r="E100">
        <v>0</v>
      </c>
      <c r="F100">
        <v>0</v>
      </c>
      <c r="G100">
        <v>38</v>
      </c>
      <c r="H100">
        <v>3.1666666666666701</v>
      </c>
      <c r="I100">
        <v>0</v>
      </c>
      <c r="J100">
        <v>0</v>
      </c>
      <c r="K100">
        <v>-0.1</v>
      </c>
      <c r="L100" t="s">
        <v>16</v>
      </c>
      <c r="M100">
        <v>-1.3</v>
      </c>
      <c r="N100" t="s">
        <v>79</v>
      </c>
    </row>
    <row r="101" spans="1:14" x14ac:dyDescent="0.25">
      <c r="A101">
        <v>2015</v>
      </c>
      <c r="B101">
        <v>1</v>
      </c>
      <c r="C101" t="s">
        <v>15</v>
      </c>
      <c r="D101" t="s">
        <v>15</v>
      </c>
      <c r="E101">
        <v>0</v>
      </c>
      <c r="F101">
        <v>0</v>
      </c>
      <c r="G101">
        <v>166</v>
      </c>
      <c r="H101">
        <v>13.8333333333333</v>
      </c>
      <c r="I101">
        <v>0</v>
      </c>
      <c r="J101">
        <v>0</v>
      </c>
      <c r="K101">
        <v>0.2</v>
      </c>
      <c r="L101" t="s">
        <v>16</v>
      </c>
      <c r="M101">
        <v>1.51</v>
      </c>
      <c r="N101" t="s">
        <v>80</v>
      </c>
    </row>
    <row r="102" spans="1:14" x14ac:dyDescent="0.25">
      <c r="A102">
        <v>2015</v>
      </c>
      <c r="B102">
        <v>2</v>
      </c>
      <c r="C102" t="s">
        <v>15</v>
      </c>
      <c r="D102" t="s">
        <v>15</v>
      </c>
      <c r="E102">
        <v>0</v>
      </c>
      <c r="F102">
        <v>0</v>
      </c>
      <c r="G102">
        <v>220</v>
      </c>
      <c r="H102">
        <v>18.3333333333333</v>
      </c>
      <c r="I102">
        <v>0</v>
      </c>
      <c r="J102">
        <v>0</v>
      </c>
      <c r="K102">
        <v>0</v>
      </c>
      <c r="L102" t="s">
        <v>16</v>
      </c>
      <c r="M102">
        <v>1.52</v>
      </c>
      <c r="N102" t="s">
        <v>80</v>
      </c>
    </row>
  </sheetData>
  <sortState ref="A2:O10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workbookViewId="0">
      <selection activeCell="I2" sqref="I2:I10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21</v>
      </c>
      <c r="C1" t="s">
        <v>1</v>
      </c>
      <c r="D1" t="s">
        <v>76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52</v>
      </c>
      <c r="L1" t="s">
        <v>6</v>
      </c>
      <c r="M1" t="s">
        <v>77</v>
      </c>
      <c r="N1" t="s">
        <v>78</v>
      </c>
      <c r="O1" t="s">
        <v>62</v>
      </c>
    </row>
    <row r="2" spans="1:15" x14ac:dyDescent="0.25">
      <c r="A2">
        <v>2006</v>
      </c>
      <c r="B2">
        <v>11</v>
      </c>
      <c r="C2" t="s">
        <v>13</v>
      </c>
      <c r="D2" t="s">
        <v>13</v>
      </c>
      <c r="E2">
        <v>2</v>
      </c>
      <c r="F2">
        <v>6</v>
      </c>
      <c r="G2">
        <v>1221</v>
      </c>
      <c r="H2">
        <v>101.75</v>
      </c>
      <c r="I2">
        <v>1.9656019656019701</v>
      </c>
      <c r="J2">
        <v>5.8968058968059003</v>
      </c>
      <c r="K2">
        <v>0.8</v>
      </c>
      <c r="L2" t="s">
        <v>14</v>
      </c>
      <c r="M2">
        <v>-0.81</v>
      </c>
      <c r="N2" t="s">
        <v>16</v>
      </c>
      <c r="O2" t="s">
        <v>60</v>
      </c>
    </row>
    <row r="3" spans="1:15" x14ac:dyDescent="0.25">
      <c r="A3">
        <v>2009</v>
      </c>
      <c r="B3">
        <v>12</v>
      </c>
      <c r="C3" t="s">
        <v>13</v>
      </c>
      <c r="D3" t="s">
        <v>13</v>
      </c>
      <c r="E3">
        <v>2</v>
      </c>
      <c r="F3">
        <v>5</v>
      </c>
      <c r="G3">
        <v>1141</v>
      </c>
      <c r="H3">
        <v>95.0833333333333</v>
      </c>
      <c r="I3">
        <v>2.1034180543383001</v>
      </c>
      <c r="J3">
        <v>5.2585451358457496</v>
      </c>
      <c r="K3">
        <v>1.1000000000000001</v>
      </c>
      <c r="L3" t="s">
        <v>14</v>
      </c>
      <c r="M3">
        <v>-0.51</v>
      </c>
      <c r="N3" t="s">
        <v>79</v>
      </c>
      <c r="O3" t="s">
        <v>60</v>
      </c>
    </row>
    <row r="4" spans="1:15" x14ac:dyDescent="0.25">
      <c r="A4">
        <v>2002</v>
      </c>
      <c r="B4">
        <v>9</v>
      </c>
      <c r="C4" t="s">
        <v>13</v>
      </c>
      <c r="D4" t="s">
        <v>13</v>
      </c>
      <c r="E4">
        <v>1</v>
      </c>
      <c r="F4">
        <v>4</v>
      </c>
      <c r="G4">
        <v>952</v>
      </c>
      <c r="H4">
        <v>79.3333333333333</v>
      </c>
      <c r="I4">
        <v>1.26050420168067</v>
      </c>
      <c r="J4">
        <v>5.0420168067226898</v>
      </c>
      <c r="K4">
        <v>0.7</v>
      </c>
      <c r="L4" t="s">
        <v>14</v>
      </c>
      <c r="M4">
        <v>-0.21</v>
      </c>
      <c r="N4" t="s">
        <v>79</v>
      </c>
      <c r="O4" t="s">
        <v>60</v>
      </c>
    </row>
    <row r="5" spans="1:15" x14ac:dyDescent="0.25">
      <c r="A5">
        <v>2009</v>
      </c>
      <c r="B5">
        <v>10</v>
      </c>
      <c r="C5" t="s">
        <v>13</v>
      </c>
      <c r="D5" t="s">
        <v>13</v>
      </c>
      <c r="E5">
        <v>1</v>
      </c>
      <c r="F5">
        <v>3</v>
      </c>
      <c r="G5">
        <v>975</v>
      </c>
      <c r="H5">
        <v>81.25</v>
      </c>
      <c r="I5">
        <v>1.2307692307692299</v>
      </c>
      <c r="J5">
        <v>3.6923076923076898</v>
      </c>
      <c r="K5">
        <v>0.6</v>
      </c>
      <c r="L5" t="s">
        <v>14</v>
      </c>
      <c r="M5">
        <v>-0.13</v>
      </c>
      <c r="N5" t="s">
        <v>79</v>
      </c>
      <c r="O5" t="s">
        <v>60</v>
      </c>
    </row>
    <row r="6" spans="1:15" x14ac:dyDescent="0.25">
      <c r="A6">
        <v>2006</v>
      </c>
      <c r="B6">
        <v>12</v>
      </c>
      <c r="C6" t="s">
        <v>13</v>
      </c>
      <c r="D6" t="s">
        <v>13</v>
      </c>
      <c r="E6">
        <v>1</v>
      </c>
      <c r="F6">
        <v>2</v>
      </c>
      <c r="G6">
        <v>738</v>
      </c>
      <c r="H6">
        <v>61.5</v>
      </c>
      <c r="I6">
        <v>1.6260162601626</v>
      </c>
      <c r="J6">
        <v>3.2520325203252001</v>
      </c>
      <c r="K6">
        <v>0.6</v>
      </c>
      <c r="L6" t="s">
        <v>14</v>
      </c>
      <c r="M6">
        <v>-0.42</v>
      </c>
      <c r="N6" t="s">
        <v>16</v>
      </c>
      <c r="O6" t="s">
        <v>60</v>
      </c>
    </row>
    <row r="7" spans="1:15" x14ac:dyDescent="0.25">
      <c r="A7">
        <v>2015</v>
      </c>
      <c r="B7">
        <v>11</v>
      </c>
      <c r="C7" t="s">
        <v>13</v>
      </c>
      <c r="D7" t="s">
        <v>13</v>
      </c>
      <c r="E7">
        <v>1</v>
      </c>
      <c r="F7">
        <v>2</v>
      </c>
      <c r="G7">
        <v>1270</v>
      </c>
      <c r="H7">
        <v>105.833333333333</v>
      </c>
      <c r="I7">
        <v>0.94488188976377996</v>
      </c>
      <c r="J7">
        <v>1.8897637795275599</v>
      </c>
      <c r="K7">
        <v>1.9</v>
      </c>
      <c r="L7" t="s">
        <v>14</v>
      </c>
      <c r="M7">
        <v>0.17</v>
      </c>
      <c r="N7" t="s">
        <v>80</v>
      </c>
      <c r="O7" t="s">
        <v>61</v>
      </c>
    </row>
    <row r="8" spans="1:15" x14ac:dyDescent="0.25">
      <c r="A8">
        <v>2004</v>
      </c>
      <c r="B8">
        <v>9</v>
      </c>
      <c r="C8" t="s">
        <v>13</v>
      </c>
      <c r="D8" t="s">
        <v>13</v>
      </c>
      <c r="E8">
        <v>2</v>
      </c>
      <c r="F8">
        <v>2</v>
      </c>
      <c r="G8">
        <v>1699</v>
      </c>
      <c r="H8">
        <v>141.583333333333</v>
      </c>
      <c r="I8">
        <v>1.41259564449676</v>
      </c>
      <c r="J8">
        <v>1.41259564449676</v>
      </c>
      <c r="K8">
        <v>0.5</v>
      </c>
      <c r="L8" t="s">
        <v>14</v>
      </c>
      <c r="M8">
        <v>0.02</v>
      </c>
      <c r="N8" t="s">
        <v>80</v>
      </c>
      <c r="O8" t="s">
        <v>60</v>
      </c>
    </row>
    <row r="9" spans="1:15" x14ac:dyDescent="0.25">
      <c r="A9">
        <v>2004</v>
      </c>
      <c r="B9">
        <v>12</v>
      </c>
      <c r="C9" t="s">
        <v>13</v>
      </c>
      <c r="D9" t="s">
        <v>13</v>
      </c>
      <c r="E9">
        <v>1</v>
      </c>
      <c r="F9">
        <v>0</v>
      </c>
      <c r="G9">
        <v>566</v>
      </c>
      <c r="H9">
        <v>47.1666666666667</v>
      </c>
      <c r="I9">
        <v>2.1201413427561802</v>
      </c>
      <c r="J9">
        <v>0</v>
      </c>
      <c r="K9">
        <v>0.5</v>
      </c>
      <c r="L9" t="s">
        <v>14</v>
      </c>
      <c r="M9">
        <v>-0.64</v>
      </c>
      <c r="N9" t="s">
        <v>80</v>
      </c>
      <c r="O9" t="s">
        <v>60</v>
      </c>
    </row>
    <row r="10" spans="1:15" x14ac:dyDescent="0.25">
      <c r="A10">
        <v>2015</v>
      </c>
      <c r="B10">
        <v>4</v>
      </c>
      <c r="C10" t="s">
        <v>13</v>
      </c>
      <c r="D10" t="s">
        <v>13</v>
      </c>
      <c r="E10">
        <v>3</v>
      </c>
      <c r="F10">
        <v>0</v>
      </c>
      <c r="G10">
        <v>1368</v>
      </c>
      <c r="H10">
        <v>114</v>
      </c>
      <c r="I10">
        <v>2.6315789473684199</v>
      </c>
      <c r="J10">
        <v>0</v>
      </c>
      <c r="K10">
        <v>0.5</v>
      </c>
      <c r="L10" t="s">
        <v>14</v>
      </c>
      <c r="M10">
        <v>0.9</v>
      </c>
      <c r="N10" t="s">
        <v>80</v>
      </c>
      <c r="O10" t="s">
        <v>60</v>
      </c>
    </row>
    <row r="11" spans="1:15" x14ac:dyDescent="0.25">
      <c r="A11">
        <v>2009</v>
      </c>
      <c r="B11">
        <v>4</v>
      </c>
      <c r="C11" t="s">
        <v>13</v>
      </c>
      <c r="D11" t="s">
        <v>13</v>
      </c>
      <c r="E11">
        <v>1</v>
      </c>
      <c r="F11">
        <v>4</v>
      </c>
      <c r="G11">
        <v>965</v>
      </c>
      <c r="H11">
        <v>80.4166666666667</v>
      </c>
      <c r="I11">
        <v>1.2435233160621799</v>
      </c>
      <c r="J11">
        <v>4.9740932642487001</v>
      </c>
      <c r="K11">
        <v>-0.7</v>
      </c>
      <c r="L11" t="s">
        <v>11</v>
      </c>
      <c r="M11">
        <v>-2.23</v>
      </c>
      <c r="N11" t="s">
        <v>79</v>
      </c>
    </row>
    <row r="12" spans="1:15" x14ac:dyDescent="0.25">
      <c r="A12">
        <v>2021</v>
      </c>
      <c r="B12">
        <v>11</v>
      </c>
      <c r="C12" t="s">
        <v>13</v>
      </c>
      <c r="D12" t="s">
        <v>13</v>
      </c>
      <c r="E12">
        <v>0</v>
      </c>
      <c r="F12">
        <v>4</v>
      </c>
      <c r="G12">
        <v>1061</v>
      </c>
      <c r="H12">
        <v>88.4166666666667</v>
      </c>
      <c r="I12">
        <v>0</v>
      </c>
      <c r="J12">
        <v>4.5240339302544799</v>
      </c>
      <c r="K12">
        <v>-1.4</v>
      </c>
      <c r="L12" t="s">
        <v>11</v>
      </c>
      <c r="M12">
        <v>-2.75</v>
      </c>
      <c r="N12" t="s">
        <v>79</v>
      </c>
    </row>
    <row r="13" spans="1:15" x14ac:dyDescent="0.25">
      <c r="A13">
        <v>2022</v>
      </c>
      <c r="B13">
        <v>10</v>
      </c>
      <c r="C13" t="s">
        <v>13</v>
      </c>
      <c r="D13" t="s">
        <v>13</v>
      </c>
      <c r="E13">
        <v>1</v>
      </c>
      <c r="F13">
        <v>3</v>
      </c>
      <c r="G13">
        <v>824</v>
      </c>
      <c r="H13">
        <v>68.6666666666667</v>
      </c>
      <c r="I13">
        <v>1.4563106796116501</v>
      </c>
      <c r="J13">
        <v>4.3689320388349504</v>
      </c>
      <c r="K13">
        <v>-1.7</v>
      </c>
      <c r="L13" t="s">
        <v>11</v>
      </c>
      <c r="M13">
        <v>-1.8</v>
      </c>
      <c r="N13" t="s">
        <v>79</v>
      </c>
    </row>
    <row r="14" spans="1:15" x14ac:dyDescent="0.25">
      <c r="A14">
        <v>2020</v>
      </c>
      <c r="B14">
        <v>8</v>
      </c>
      <c r="C14" t="s">
        <v>13</v>
      </c>
      <c r="D14" t="s">
        <v>13</v>
      </c>
      <c r="E14">
        <v>0</v>
      </c>
      <c r="F14">
        <v>2</v>
      </c>
      <c r="G14">
        <v>766</v>
      </c>
      <c r="H14">
        <v>63.8333333333333</v>
      </c>
      <c r="I14">
        <v>0</v>
      </c>
      <c r="J14">
        <v>3.1331592689295</v>
      </c>
      <c r="K14">
        <v>-0.9</v>
      </c>
      <c r="L14" t="s">
        <v>11</v>
      </c>
      <c r="M14">
        <v>-1.33</v>
      </c>
      <c r="N14" t="s">
        <v>79</v>
      </c>
    </row>
    <row r="15" spans="1:15" x14ac:dyDescent="0.25">
      <c r="A15">
        <v>2011</v>
      </c>
      <c r="B15">
        <v>10</v>
      </c>
      <c r="C15" t="s">
        <v>13</v>
      </c>
      <c r="D15" t="s">
        <v>13</v>
      </c>
      <c r="E15">
        <v>1</v>
      </c>
      <c r="F15">
        <v>4</v>
      </c>
      <c r="G15">
        <v>1830</v>
      </c>
      <c r="H15">
        <v>152.5</v>
      </c>
      <c r="I15">
        <v>0.65573770491803296</v>
      </c>
      <c r="J15">
        <v>2.6229508196721301</v>
      </c>
      <c r="K15">
        <v>-1.4</v>
      </c>
      <c r="L15" t="s">
        <v>11</v>
      </c>
      <c r="M15">
        <v>-1.92</v>
      </c>
      <c r="N15" t="s">
        <v>79</v>
      </c>
    </row>
    <row r="16" spans="1:15" x14ac:dyDescent="0.25">
      <c r="A16">
        <v>2008</v>
      </c>
      <c r="B16">
        <v>12</v>
      </c>
      <c r="C16" t="s">
        <v>13</v>
      </c>
      <c r="D16" t="s">
        <v>13</v>
      </c>
      <c r="E16">
        <v>0</v>
      </c>
      <c r="F16">
        <v>2</v>
      </c>
      <c r="G16">
        <v>979</v>
      </c>
      <c r="H16">
        <v>81.5833333333333</v>
      </c>
      <c r="I16">
        <v>0</v>
      </c>
      <c r="J16">
        <v>2.4514811031665</v>
      </c>
      <c r="K16">
        <v>-1.1000000000000001</v>
      </c>
      <c r="L16" t="s">
        <v>11</v>
      </c>
      <c r="M16">
        <v>-1.31</v>
      </c>
      <c r="N16" t="s">
        <v>79</v>
      </c>
    </row>
    <row r="17" spans="1:14" x14ac:dyDescent="0.25">
      <c r="A17">
        <v>2020</v>
      </c>
      <c r="B17">
        <v>6</v>
      </c>
      <c r="C17" t="s">
        <v>13</v>
      </c>
      <c r="D17" t="s">
        <v>13</v>
      </c>
      <c r="E17">
        <v>0</v>
      </c>
      <c r="F17">
        <v>2</v>
      </c>
      <c r="G17">
        <v>1042</v>
      </c>
      <c r="H17">
        <v>86.8333333333333</v>
      </c>
      <c r="I17">
        <v>0</v>
      </c>
      <c r="J17">
        <v>2.3032629558541302</v>
      </c>
      <c r="K17">
        <v>-0.9</v>
      </c>
      <c r="L17" t="s">
        <v>11</v>
      </c>
      <c r="M17">
        <v>-0.76</v>
      </c>
      <c r="N17" t="s">
        <v>79</v>
      </c>
    </row>
    <row r="18" spans="1:14" x14ac:dyDescent="0.25">
      <c r="A18">
        <v>2010</v>
      </c>
      <c r="B18">
        <v>8</v>
      </c>
      <c r="C18" t="s">
        <v>13</v>
      </c>
      <c r="D18" t="s">
        <v>13</v>
      </c>
      <c r="E18">
        <v>1</v>
      </c>
      <c r="F18">
        <v>2</v>
      </c>
      <c r="G18">
        <v>1158</v>
      </c>
      <c r="H18">
        <v>96.5</v>
      </c>
      <c r="I18">
        <v>1.03626943005181</v>
      </c>
      <c r="J18">
        <v>2.0725388601036299</v>
      </c>
      <c r="K18">
        <v>-2.5</v>
      </c>
      <c r="L18" t="s">
        <v>11</v>
      </c>
      <c r="M18">
        <v>-2.21</v>
      </c>
      <c r="N18" t="s">
        <v>79</v>
      </c>
    </row>
    <row r="19" spans="1:14" x14ac:dyDescent="0.25">
      <c r="A19">
        <v>2011</v>
      </c>
      <c r="B19">
        <v>11</v>
      </c>
      <c r="C19" t="s">
        <v>13</v>
      </c>
      <c r="D19" t="s">
        <v>13</v>
      </c>
      <c r="E19">
        <v>0</v>
      </c>
      <c r="F19">
        <v>2</v>
      </c>
      <c r="G19">
        <v>1159</v>
      </c>
      <c r="H19">
        <v>96.5833333333333</v>
      </c>
      <c r="I19">
        <v>0</v>
      </c>
      <c r="J19">
        <v>2.07075064710958</v>
      </c>
      <c r="K19">
        <v>-1.3</v>
      </c>
      <c r="L19" t="s">
        <v>11</v>
      </c>
      <c r="M19">
        <v>-2.95</v>
      </c>
      <c r="N19" t="s">
        <v>79</v>
      </c>
    </row>
    <row r="20" spans="1:14" x14ac:dyDescent="0.25">
      <c r="A20">
        <v>2008</v>
      </c>
      <c r="B20">
        <v>5</v>
      </c>
      <c r="C20" t="s">
        <v>13</v>
      </c>
      <c r="D20" t="s">
        <v>13</v>
      </c>
      <c r="E20">
        <v>0</v>
      </c>
      <c r="F20">
        <v>2</v>
      </c>
      <c r="G20">
        <v>1351</v>
      </c>
      <c r="H20">
        <v>112.583333333333</v>
      </c>
      <c r="I20">
        <v>0</v>
      </c>
      <c r="J20">
        <v>1.7764618800888199</v>
      </c>
      <c r="K20">
        <v>-1</v>
      </c>
      <c r="L20" t="s">
        <v>11</v>
      </c>
      <c r="M20">
        <v>-1.62</v>
      </c>
      <c r="N20" t="s">
        <v>79</v>
      </c>
    </row>
    <row r="21" spans="1:14" x14ac:dyDescent="0.25">
      <c r="A21">
        <v>2011</v>
      </c>
      <c r="B21">
        <v>8</v>
      </c>
      <c r="C21" t="s">
        <v>13</v>
      </c>
      <c r="D21" t="s">
        <v>13</v>
      </c>
      <c r="E21">
        <v>1</v>
      </c>
      <c r="F21">
        <v>2</v>
      </c>
      <c r="G21">
        <v>1521</v>
      </c>
      <c r="H21">
        <v>126.75</v>
      </c>
      <c r="I21">
        <v>0.78895463510848096</v>
      </c>
      <c r="J21">
        <v>1.5779092702169599</v>
      </c>
      <c r="K21">
        <v>-0.9</v>
      </c>
      <c r="L21" t="s">
        <v>11</v>
      </c>
      <c r="M21">
        <v>-2.37</v>
      </c>
      <c r="N21" t="s">
        <v>79</v>
      </c>
    </row>
    <row r="22" spans="1:14" x14ac:dyDescent="0.25">
      <c r="A22">
        <v>2016</v>
      </c>
      <c r="B22">
        <v>7</v>
      </c>
      <c r="C22" t="s">
        <v>13</v>
      </c>
      <c r="D22" t="s">
        <v>13</v>
      </c>
      <c r="E22">
        <v>1</v>
      </c>
      <c r="F22">
        <v>1</v>
      </c>
      <c r="G22">
        <v>839</v>
      </c>
      <c r="H22">
        <v>69.9166666666667</v>
      </c>
      <c r="I22">
        <v>1.43027413587604</v>
      </c>
      <c r="J22">
        <v>1.43027413587604</v>
      </c>
      <c r="K22">
        <v>-0.5</v>
      </c>
      <c r="L22" t="s">
        <v>11</v>
      </c>
      <c r="M22">
        <v>0.56999999999999995</v>
      </c>
      <c r="N22" t="s">
        <v>80</v>
      </c>
    </row>
    <row r="23" spans="1:14" x14ac:dyDescent="0.25">
      <c r="A23">
        <v>2013</v>
      </c>
      <c r="B23">
        <v>5</v>
      </c>
      <c r="C23" t="s">
        <v>13</v>
      </c>
      <c r="D23" t="s">
        <v>13</v>
      </c>
      <c r="E23">
        <v>0</v>
      </c>
      <c r="F23">
        <v>2</v>
      </c>
      <c r="G23">
        <v>1736</v>
      </c>
      <c r="H23">
        <v>144.666666666667</v>
      </c>
      <c r="I23">
        <v>0</v>
      </c>
      <c r="J23">
        <v>1.3824884792626699</v>
      </c>
      <c r="K23">
        <v>-0.9</v>
      </c>
      <c r="L23" t="s">
        <v>11</v>
      </c>
      <c r="M23">
        <v>-0.4</v>
      </c>
      <c r="N23" t="s">
        <v>79</v>
      </c>
    </row>
    <row r="24" spans="1:14" x14ac:dyDescent="0.25">
      <c r="A24">
        <v>2008</v>
      </c>
      <c r="B24">
        <v>7</v>
      </c>
      <c r="C24" t="s">
        <v>13</v>
      </c>
      <c r="D24" t="s">
        <v>13</v>
      </c>
      <c r="E24">
        <v>1</v>
      </c>
      <c r="F24">
        <v>2</v>
      </c>
      <c r="G24">
        <v>1897</v>
      </c>
      <c r="H24">
        <v>158.083333333333</v>
      </c>
      <c r="I24">
        <v>0.63257775434897201</v>
      </c>
      <c r="J24">
        <v>1.26515550869794</v>
      </c>
      <c r="K24">
        <v>-0.9</v>
      </c>
      <c r="L24" t="s">
        <v>11</v>
      </c>
      <c r="M24">
        <v>-1.96</v>
      </c>
      <c r="N24" t="s">
        <v>79</v>
      </c>
    </row>
    <row r="25" spans="1:14" x14ac:dyDescent="0.25">
      <c r="A25">
        <v>2006</v>
      </c>
      <c r="B25">
        <v>4</v>
      </c>
      <c r="C25" t="s">
        <v>13</v>
      </c>
      <c r="D25" t="s">
        <v>13</v>
      </c>
      <c r="E25">
        <v>2</v>
      </c>
      <c r="F25">
        <v>2</v>
      </c>
      <c r="G25">
        <v>2192</v>
      </c>
      <c r="H25">
        <v>182.666666666667</v>
      </c>
      <c r="I25">
        <v>1.09489051094891</v>
      </c>
      <c r="J25">
        <v>1.09489051094891</v>
      </c>
      <c r="K25">
        <v>-0.8</v>
      </c>
      <c r="L25" t="s">
        <v>11</v>
      </c>
      <c r="M25">
        <v>-0.54</v>
      </c>
      <c r="N25" t="s">
        <v>16</v>
      </c>
    </row>
    <row r="26" spans="1:14" x14ac:dyDescent="0.25">
      <c r="A26">
        <v>2010</v>
      </c>
      <c r="B26">
        <v>12</v>
      </c>
      <c r="C26" t="s">
        <v>13</v>
      </c>
      <c r="D26" t="s">
        <v>13</v>
      </c>
      <c r="E26">
        <v>0</v>
      </c>
      <c r="F26">
        <v>1</v>
      </c>
      <c r="G26">
        <v>1167</v>
      </c>
      <c r="H26">
        <v>97.25</v>
      </c>
      <c r="I26">
        <v>0</v>
      </c>
      <c r="J26">
        <v>1.02827763496144</v>
      </c>
      <c r="K26">
        <v>-1.9</v>
      </c>
      <c r="L26" t="s">
        <v>11</v>
      </c>
      <c r="M26">
        <v>-2.04</v>
      </c>
      <c r="N26" t="s">
        <v>79</v>
      </c>
    </row>
    <row r="27" spans="1:14" x14ac:dyDescent="0.25">
      <c r="A27">
        <v>2003</v>
      </c>
      <c r="B27">
        <v>5</v>
      </c>
      <c r="C27" t="s">
        <v>13</v>
      </c>
      <c r="D27" t="s">
        <v>13</v>
      </c>
      <c r="E27">
        <v>1</v>
      </c>
      <c r="F27">
        <v>0</v>
      </c>
      <c r="G27">
        <v>775</v>
      </c>
      <c r="H27">
        <v>64.5833333333333</v>
      </c>
      <c r="I27">
        <v>1.54838709677419</v>
      </c>
      <c r="J27">
        <v>0</v>
      </c>
      <c r="K27">
        <v>-0.5</v>
      </c>
      <c r="L27" t="s">
        <v>11</v>
      </c>
      <c r="M27">
        <v>0.21</v>
      </c>
      <c r="N27" t="s">
        <v>80</v>
      </c>
    </row>
    <row r="28" spans="1:14" x14ac:dyDescent="0.25">
      <c r="A28">
        <v>2006</v>
      </c>
      <c r="B28">
        <v>3</v>
      </c>
      <c r="C28" t="s">
        <v>13</v>
      </c>
      <c r="D28" t="s">
        <v>13</v>
      </c>
      <c r="E28">
        <v>2</v>
      </c>
      <c r="F28">
        <v>0</v>
      </c>
      <c r="G28">
        <v>722</v>
      </c>
      <c r="H28">
        <v>60.1666666666667</v>
      </c>
      <c r="I28">
        <v>3.32409972299169</v>
      </c>
      <c r="J28">
        <v>0</v>
      </c>
      <c r="K28">
        <v>-0.6</v>
      </c>
      <c r="L28" t="s">
        <v>11</v>
      </c>
      <c r="M28">
        <v>-0.74</v>
      </c>
      <c r="N28" t="s">
        <v>16</v>
      </c>
    </row>
    <row r="29" spans="1:14" x14ac:dyDescent="0.25">
      <c r="A29">
        <v>2007</v>
      </c>
      <c r="B29">
        <v>8</v>
      </c>
      <c r="C29" t="s">
        <v>13</v>
      </c>
      <c r="D29" t="s">
        <v>13</v>
      </c>
      <c r="E29">
        <v>1</v>
      </c>
      <c r="F29">
        <v>0</v>
      </c>
      <c r="G29">
        <v>1360</v>
      </c>
      <c r="H29">
        <v>113.333333333333</v>
      </c>
      <c r="I29">
        <v>0.88235294117647101</v>
      </c>
      <c r="J29">
        <v>0</v>
      </c>
      <c r="K29">
        <v>-0.9</v>
      </c>
      <c r="L29" t="s">
        <v>11</v>
      </c>
      <c r="M29">
        <v>0.09</v>
      </c>
      <c r="N29" t="s">
        <v>79</v>
      </c>
    </row>
    <row r="30" spans="1:14" x14ac:dyDescent="0.25">
      <c r="A30">
        <v>2008</v>
      </c>
      <c r="B30">
        <v>4</v>
      </c>
      <c r="C30" t="s">
        <v>13</v>
      </c>
      <c r="D30" t="s">
        <v>13</v>
      </c>
      <c r="E30">
        <v>0</v>
      </c>
      <c r="F30">
        <v>0</v>
      </c>
      <c r="G30">
        <v>1197</v>
      </c>
      <c r="H30">
        <v>99.75</v>
      </c>
      <c r="I30">
        <v>0</v>
      </c>
      <c r="J30">
        <v>0</v>
      </c>
      <c r="K30">
        <v>-1.3</v>
      </c>
      <c r="L30" t="s">
        <v>11</v>
      </c>
      <c r="M30">
        <v>-1.79</v>
      </c>
      <c r="N30" t="s">
        <v>79</v>
      </c>
    </row>
    <row r="31" spans="1:14" x14ac:dyDescent="0.25">
      <c r="A31">
        <v>2009</v>
      </c>
      <c r="B31">
        <v>5</v>
      </c>
      <c r="C31" t="s">
        <v>13</v>
      </c>
      <c r="D31" t="s">
        <v>13</v>
      </c>
      <c r="E31">
        <v>1</v>
      </c>
      <c r="F31">
        <v>0</v>
      </c>
      <c r="G31">
        <v>577</v>
      </c>
      <c r="H31">
        <v>48.0833333333333</v>
      </c>
      <c r="I31">
        <v>2.0797227036395101</v>
      </c>
      <c r="J31">
        <v>0</v>
      </c>
      <c r="K31">
        <v>-0.6</v>
      </c>
      <c r="L31" t="s">
        <v>11</v>
      </c>
      <c r="M31">
        <v>-1.32</v>
      </c>
      <c r="N31" t="s">
        <v>79</v>
      </c>
    </row>
    <row r="32" spans="1:14" x14ac:dyDescent="0.25">
      <c r="A32">
        <v>2010</v>
      </c>
      <c r="B32">
        <v>7</v>
      </c>
      <c r="C32" t="s">
        <v>13</v>
      </c>
      <c r="D32" t="s">
        <v>13</v>
      </c>
      <c r="E32">
        <v>1</v>
      </c>
      <c r="F32">
        <v>0</v>
      </c>
      <c r="G32">
        <v>766</v>
      </c>
      <c r="H32">
        <v>63.8333333333333</v>
      </c>
      <c r="I32">
        <v>1.56657963446475</v>
      </c>
      <c r="J32">
        <v>0</v>
      </c>
      <c r="K32">
        <v>-2.5</v>
      </c>
      <c r="L32" t="s">
        <v>11</v>
      </c>
      <c r="M32">
        <v>-1.99</v>
      </c>
      <c r="N32" t="s">
        <v>79</v>
      </c>
    </row>
    <row r="33" spans="1:14" x14ac:dyDescent="0.25">
      <c r="A33">
        <v>2011</v>
      </c>
      <c r="B33">
        <v>5</v>
      </c>
      <c r="C33" t="s">
        <v>13</v>
      </c>
      <c r="D33" t="s">
        <v>13</v>
      </c>
      <c r="E33">
        <v>1</v>
      </c>
      <c r="F33">
        <v>0</v>
      </c>
      <c r="G33">
        <v>838</v>
      </c>
      <c r="H33">
        <v>69.8333333333333</v>
      </c>
      <c r="I33">
        <v>1.4319809069212399</v>
      </c>
      <c r="J33">
        <v>0</v>
      </c>
      <c r="K33">
        <v>-1.3</v>
      </c>
      <c r="L33" t="s">
        <v>11</v>
      </c>
      <c r="M33">
        <v>-0.66</v>
      </c>
      <c r="N33" t="s">
        <v>79</v>
      </c>
    </row>
    <row r="34" spans="1:14" x14ac:dyDescent="0.25">
      <c r="A34">
        <v>2017</v>
      </c>
      <c r="B34">
        <v>10</v>
      </c>
      <c r="C34" t="s">
        <v>13</v>
      </c>
      <c r="D34" t="s">
        <v>13</v>
      </c>
      <c r="E34">
        <v>0</v>
      </c>
      <c r="F34">
        <v>0</v>
      </c>
      <c r="G34">
        <v>741</v>
      </c>
      <c r="H34">
        <v>61.75</v>
      </c>
      <c r="I34">
        <v>0</v>
      </c>
      <c r="J34">
        <v>0</v>
      </c>
      <c r="K34">
        <v>-0.6</v>
      </c>
      <c r="L34" t="s">
        <v>11</v>
      </c>
      <c r="M34">
        <v>-0.68</v>
      </c>
      <c r="N34" t="s">
        <v>16</v>
      </c>
    </row>
    <row r="35" spans="1:14" x14ac:dyDescent="0.25">
      <c r="A35">
        <v>2017</v>
      </c>
      <c r="B35">
        <v>6</v>
      </c>
      <c r="C35" t="s">
        <v>13</v>
      </c>
      <c r="D35" t="s">
        <v>13</v>
      </c>
      <c r="E35">
        <v>0</v>
      </c>
      <c r="F35">
        <v>0</v>
      </c>
      <c r="G35">
        <v>1202</v>
      </c>
      <c r="H35">
        <v>100.166666666667</v>
      </c>
      <c r="I35">
        <v>0</v>
      </c>
      <c r="J35">
        <v>0</v>
      </c>
      <c r="K35">
        <v>-0.6</v>
      </c>
      <c r="L35" t="s">
        <v>11</v>
      </c>
      <c r="M35">
        <v>0.35</v>
      </c>
      <c r="N35" t="s">
        <v>16</v>
      </c>
    </row>
    <row r="36" spans="1:14" x14ac:dyDescent="0.25">
      <c r="A36">
        <v>2018</v>
      </c>
      <c r="B36">
        <v>4</v>
      </c>
      <c r="C36" t="s">
        <v>13</v>
      </c>
      <c r="D36" t="s">
        <v>13</v>
      </c>
      <c r="E36">
        <v>0</v>
      </c>
      <c r="F36">
        <v>0</v>
      </c>
      <c r="G36">
        <v>804</v>
      </c>
      <c r="H36">
        <v>67</v>
      </c>
      <c r="I36">
        <v>0</v>
      </c>
      <c r="J36">
        <v>0</v>
      </c>
      <c r="K36">
        <v>-1.3</v>
      </c>
      <c r="L36" t="s">
        <v>11</v>
      </c>
      <c r="M36">
        <v>-0.81</v>
      </c>
      <c r="N36" t="s">
        <v>16</v>
      </c>
    </row>
    <row r="37" spans="1:14" x14ac:dyDescent="0.25">
      <c r="A37">
        <v>2020</v>
      </c>
      <c r="B37">
        <v>10</v>
      </c>
      <c r="C37" t="s">
        <v>13</v>
      </c>
      <c r="D37" t="s">
        <v>13</v>
      </c>
      <c r="E37">
        <v>1</v>
      </c>
      <c r="F37">
        <v>0</v>
      </c>
      <c r="G37">
        <v>202</v>
      </c>
      <c r="H37">
        <v>16.8333333333333</v>
      </c>
      <c r="I37">
        <v>5.9405940594059397</v>
      </c>
      <c r="J37">
        <v>0</v>
      </c>
      <c r="K37">
        <v>-1.2</v>
      </c>
      <c r="L37" t="s">
        <v>11</v>
      </c>
      <c r="M37">
        <v>-0.62</v>
      </c>
      <c r="N37" t="s">
        <v>79</v>
      </c>
    </row>
    <row r="38" spans="1:14" x14ac:dyDescent="0.25">
      <c r="A38">
        <v>2021</v>
      </c>
      <c r="B38">
        <v>3</v>
      </c>
      <c r="C38" t="s">
        <v>13</v>
      </c>
      <c r="D38" t="s">
        <v>13</v>
      </c>
      <c r="E38">
        <v>0</v>
      </c>
      <c r="F38">
        <v>0</v>
      </c>
      <c r="G38">
        <v>463</v>
      </c>
      <c r="H38">
        <v>38.5833333333333</v>
      </c>
      <c r="I38">
        <v>0</v>
      </c>
      <c r="J38">
        <v>0</v>
      </c>
      <c r="K38">
        <v>-0.8</v>
      </c>
      <c r="L38" t="s">
        <v>11</v>
      </c>
      <c r="M38">
        <v>-1.68</v>
      </c>
      <c r="N38" t="s">
        <v>79</v>
      </c>
    </row>
    <row r="39" spans="1:14" x14ac:dyDescent="0.25">
      <c r="A39">
        <v>2021</v>
      </c>
      <c r="B39">
        <v>5</v>
      </c>
      <c r="C39" t="s">
        <v>13</v>
      </c>
      <c r="D39" t="s">
        <v>13</v>
      </c>
      <c r="E39">
        <v>4</v>
      </c>
      <c r="F39">
        <v>0</v>
      </c>
      <c r="G39">
        <v>1584</v>
      </c>
      <c r="H39">
        <v>132</v>
      </c>
      <c r="I39">
        <v>3.0303030303030298</v>
      </c>
      <c r="J39">
        <v>0</v>
      </c>
      <c r="K39">
        <v>-1.2</v>
      </c>
      <c r="L39" t="s">
        <v>11</v>
      </c>
      <c r="M39">
        <v>-2.0099999999999998</v>
      </c>
      <c r="N39" t="s">
        <v>79</v>
      </c>
    </row>
    <row r="40" spans="1:14" x14ac:dyDescent="0.25">
      <c r="A40">
        <v>2022</v>
      </c>
      <c r="B40">
        <v>6</v>
      </c>
      <c r="C40" t="s">
        <v>13</v>
      </c>
      <c r="D40" t="s">
        <v>13</v>
      </c>
      <c r="E40">
        <v>0</v>
      </c>
      <c r="F40">
        <v>0</v>
      </c>
      <c r="G40">
        <v>634</v>
      </c>
      <c r="H40">
        <v>52.8333333333333</v>
      </c>
      <c r="I40">
        <v>0</v>
      </c>
      <c r="J40">
        <v>0</v>
      </c>
      <c r="K40">
        <v>-2.1</v>
      </c>
      <c r="L40" t="s">
        <v>11</v>
      </c>
      <c r="M40">
        <v>-1.34</v>
      </c>
      <c r="N40" t="s">
        <v>79</v>
      </c>
    </row>
    <row r="41" spans="1:14" x14ac:dyDescent="0.25">
      <c r="A41">
        <v>2019</v>
      </c>
      <c r="B41">
        <v>11</v>
      </c>
      <c r="C41" t="s">
        <v>13</v>
      </c>
      <c r="D41" t="s">
        <v>13</v>
      </c>
      <c r="E41">
        <v>2</v>
      </c>
      <c r="F41">
        <v>4</v>
      </c>
      <c r="G41">
        <v>1097</v>
      </c>
      <c r="H41">
        <v>91.4166666666667</v>
      </c>
      <c r="I41">
        <v>2.1877848678213301</v>
      </c>
      <c r="J41">
        <v>4.3755697356426602</v>
      </c>
      <c r="K41">
        <v>0.4</v>
      </c>
      <c r="L41" t="s">
        <v>16</v>
      </c>
      <c r="M41">
        <v>-0.49</v>
      </c>
      <c r="N41" t="s">
        <v>16</v>
      </c>
    </row>
    <row r="42" spans="1:14" x14ac:dyDescent="0.25">
      <c r="A42">
        <v>2004</v>
      </c>
      <c r="B42">
        <v>11</v>
      </c>
      <c r="C42" t="s">
        <v>13</v>
      </c>
      <c r="D42" t="s">
        <v>13</v>
      </c>
      <c r="E42">
        <v>1</v>
      </c>
      <c r="F42">
        <v>3</v>
      </c>
      <c r="G42">
        <v>879</v>
      </c>
      <c r="H42">
        <v>73.25</v>
      </c>
      <c r="I42">
        <v>1.3651877133105801</v>
      </c>
      <c r="J42">
        <v>4.0955631399317403</v>
      </c>
      <c r="K42">
        <v>0.4</v>
      </c>
      <c r="L42" t="s">
        <v>16</v>
      </c>
      <c r="M42">
        <v>-1.22</v>
      </c>
      <c r="N42" t="s">
        <v>80</v>
      </c>
    </row>
    <row r="43" spans="1:14" x14ac:dyDescent="0.25">
      <c r="A43">
        <v>2019</v>
      </c>
      <c r="B43">
        <v>4</v>
      </c>
      <c r="C43" t="s">
        <v>13</v>
      </c>
      <c r="D43" t="s">
        <v>13</v>
      </c>
      <c r="E43">
        <v>1</v>
      </c>
      <c r="F43">
        <v>2</v>
      </c>
      <c r="G43">
        <v>688</v>
      </c>
      <c r="H43">
        <v>57.3333333333333</v>
      </c>
      <c r="I43">
        <v>1.7441860465116299</v>
      </c>
      <c r="J43">
        <v>3.4883720930232598</v>
      </c>
      <c r="K43">
        <v>0.3</v>
      </c>
      <c r="L43" t="s">
        <v>16</v>
      </c>
      <c r="M43">
        <v>0.1</v>
      </c>
      <c r="N43" t="s">
        <v>16</v>
      </c>
    </row>
    <row r="44" spans="1:14" x14ac:dyDescent="0.25">
      <c r="A44">
        <v>2013</v>
      </c>
      <c r="B44">
        <v>10</v>
      </c>
      <c r="C44" t="s">
        <v>13</v>
      </c>
      <c r="D44" t="s">
        <v>13</v>
      </c>
      <c r="E44">
        <v>1</v>
      </c>
      <c r="F44">
        <v>4</v>
      </c>
      <c r="G44">
        <v>1392</v>
      </c>
      <c r="H44">
        <v>116</v>
      </c>
      <c r="I44">
        <v>0.86206896551724099</v>
      </c>
      <c r="J44">
        <v>3.4482758620689702</v>
      </c>
      <c r="K44">
        <v>-0.2</v>
      </c>
      <c r="L44" t="s">
        <v>16</v>
      </c>
      <c r="M44">
        <v>-1.65</v>
      </c>
      <c r="N44" t="s">
        <v>79</v>
      </c>
    </row>
    <row r="45" spans="1:14" x14ac:dyDescent="0.25">
      <c r="A45">
        <v>2005</v>
      </c>
      <c r="B45">
        <v>1</v>
      </c>
      <c r="C45" t="s">
        <v>13</v>
      </c>
      <c r="D45" t="s">
        <v>13</v>
      </c>
      <c r="E45">
        <v>2</v>
      </c>
      <c r="F45">
        <v>4</v>
      </c>
      <c r="G45">
        <v>1404</v>
      </c>
      <c r="H45">
        <v>117</v>
      </c>
      <c r="I45">
        <v>1.70940170940171</v>
      </c>
      <c r="J45">
        <v>3.41880341880342</v>
      </c>
      <c r="K45">
        <v>0.1</v>
      </c>
      <c r="L45" t="s">
        <v>16</v>
      </c>
      <c r="M45">
        <v>-0.15</v>
      </c>
      <c r="N45" t="s">
        <v>80</v>
      </c>
    </row>
    <row r="46" spans="1:14" x14ac:dyDescent="0.25">
      <c r="A46">
        <v>2003</v>
      </c>
      <c r="B46">
        <v>10</v>
      </c>
      <c r="C46" t="s">
        <v>13</v>
      </c>
      <c r="D46" t="s">
        <v>13</v>
      </c>
      <c r="E46">
        <v>1</v>
      </c>
      <c r="F46">
        <v>5</v>
      </c>
      <c r="G46">
        <v>2025</v>
      </c>
      <c r="H46">
        <v>168.75</v>
      </c>
      <c r="I46">
        <v>0.592592592592593</v>
      </c>
      <c r="J46">
        <v>2.9629629629629601</v>
      </c>
      <c r="K46">
        <v>0.3</v>
      </c>
      <c r="L46" t="s">
        <v>16</v>
      </c>
      <c r="M46">
        <v>0.74</v>
      </c>
      <c r="N46" t="s">
        <v>80</v>
      </c>
    </row>
    <row r="47" spans="1:14" x14ac:dyDescent="0.25">
      <c r="A47">
        <v>2012</v>
      </c>
      <c r="B47">
        <v>5</v>
      </c>
      <c r="C47" t="s">
        <v>13</v>
      </c>
      <c r="D47" t="s">
        <v>13</v>
      </c>
      <c r="E47">
        <v>6</v>
      </c>
      <c r="F47">
        <v>4</v>
      </c>
      <c r="G47">
        <v>1740</v>
      </c>
      <c r="H47">
        <v>145</v>
      </c>
      <c r="I47">
        <v>4.1379310344827598</v>
      </c>
      <c r="J47">
        <v>2.7586206896551699</v>
      </c>
      <c r="K47">
        <v>-0.4</v>
      </c>
      <c r="L47" t="s">
        <v>16</v>
      </c>
      <c r="M47">
        <v>-2.12</v>
      </c>
      <c r="N47" t="s">
        <v>79</v>
      </c>
    </row>
    <row r="48" spans="1:14" x14ac:dyDescent="0.25">
      <c r="A48">
        <v>2014</v>
      </c>
      <c r="B48">
        <v>11</v>
      </c>
      <c r="C48" t="s">
        <v>13</v>
      </c>
      <c r="D48" t="s">
        <v>13</v>
      </c>
      <c r="E48">
        <v>0</v>
      </c>
      <c r="F48">
        <v>4</v>
      </c>
      <c r="G48">
        <v>1901</v>
      </c>
      <c r="H48">
        <v>158.416666666667</v>
      </c>
      <c r="I48">
        <v>0</v>
      </c>
      <c r="J48">
        <v>2.5249868490268299</v>
      </c>
      <c r="K48">
        <v>0.3</v>
      </c>
      <c r="L48" t="s">
        <v>16</v>
      </c>
      <c r="M48">
        <v>1.35</v>
      </c>
      <c r="N48" t="s">
        <v>80</v>
      </c>
    </row>
    <row r="49" spans="1:14" x14ac:dyDescent="0.25">
      <c r="A49">
        <v>2010</v>
      </c>
      <c r="B49">
        <v>4</v>
      </c>
      <c r="C49" t="s">
        <v>13</v>
      </c>
      <c r="D49" t="s">
        <v>13</v>
      </c>
      <c r="E49">
        <v>0</v>
      </c>
      <c r="F49">
        <v>2</v>
      </c>
      <c r="G49">
        <v>1141</v>
      </c>
      <c r="H49">
        <v>95.0833333333333</v>
      </c>
      <c r="I49">
        <v>0</v>
      </c>
      <c r="J49">
        <v>2.1034180543383001</v>
      </c>
      <c r="K49">
        <v>0.4</v>
      </c>
      <c r="L49" t="s">
        <v>16</v>
      </c>
      <c r="M49">
        <v>-0.04</v>
      </c>
      <c r="N49" t="s">
        <v>79</v>
      </c>
    </row>
    <row r="50" spans="1:14" x14ac:dyDescent="0.25">
      <c r="A50">
        <v>2014</v>
      </c>
      <c r="B50">
        <v>7</v>
      </c>
      <c r="C50" t="s">
        <v>13</v>
      </c>
      <c r="D50" t="s">
        <v>13</v>
      </c>
      <c r="E50">
        <v>2</v>
      </c>
      <c r="F50">
        <v>1</v>
      </c>
      <c r="G50">
        <v>1084</v>
      </c>
      <c r="H50">
        <v>90.3333333333333</v>
      </c>
      <c r="I50">
        <v>2.2140221402214002</v>
      </c>
      <c r="J50">
        <v>1.1070110701107001</v>
      </c>
      <c r="K50">
        <v>0.4</v>
      </c>
      <c r="L50" t="s">
        <v>16</v>
      </c>
      <c r="M50">
        <v>0.25</v>
      </c>
      <c r="N50" t="s">
        <v>80</v>
      </c>
    </row>
    <row r="51" spans="1:14" x14ac:dyDescent="0.25">
      <c r="A51">
        <v>2012</v>
      </c>
      <c r="B51">
        <v>8</v>
      </c>
      <c r="C51" t="s">
        <v>13</v>
      </c>
      <c r="D51" t="s">
        <v>13</v>
      </c>
      <c r="E51">
        <v>0</v>
      </c>
      <c r="F51">
        <v>1</v>
      </c>
      <c r="G51">
        <v>3342</v>
      </c>
      <c r="H51">
        <v>278.5</v>
      </c>
      <c r="I51">
        <v>0</v>
      </c>
      <c r="J51">
        <v>0.35906642728904797</v>
      </c>
      <c r="K51">
        <v>0</v>
      </c>
      <c r="L51" t="s">
        <v>16</v>
      </c>
      <c r="M51">
        <v>-2.6</v>
      </c>
      <c r="N51" t="s">
        <v>79</v>
      </c>
    </row>
    <row r="52" spans="1:14" x14ac:dyDescent="0.25">
      <c r="A52">
        <v>2002</v>
      </c>
      <c r="B52">
        <v>4</v>
      </c>
      <c r="C52" t="s">
        <v>13</v>
      </c>
      <c r="D52" t="s">
        <v>13</v>
      </c>
      <c r="E52">
        <v>1</v>
      </c>
      <c r="F52">
        <v>0</v>
      </c>
      <c r="G52">
        <v>490</v>
      </c>
      <c r="H52">
        <v>40.8333333333333</v>
      </c>
      <c r="I52">
        <v>2.4489795918367299</v>
      </c>
      <c r="J52">
        <v>0</v>
      </c>
      <c r="K52">
        <v>-0.4</v>
      </c>
      <c r="L52" t="s">
        <v>16</v>
      </c>
      <c r="M52">
        <v>-1.23</v>
      </c>
      <c r="N52" t="s">
        <v>79</v>
      </c>
    </row>
    <row r="53" spans="1:14" x14ac:dyDescent="0.25">
      <c r="A53">
        <v>2006</v>
      </c>
      <c r="B53">
        <v>7</v>
      </c>
      <c r="C53" t="s">
        <v>13</v>
      </c>
      <c r="D53" t="s">
        <v>13</v>
      </c>
      <c r="E53">
        <v>0</v>
      </c>
      <c r="F53">
        <v>0</v>
      </c>
      <c r="G53">
        <v>800</v>
      </c>
      <c r="H53">
        <v>66.6666666666667</v>
      </c>
      <c r="I53">
        <v>0</v>
      </c>
      <c r="J53">
        <v>0</v>
      </c>
      <c r="K53">
        <v>0.2</v>
      </c>
      <c r="L53" t="s">
        <v>16</v>
      </c>
      <c r="M53">
        <v>0.39</v>
      </c>
      <c r="N53" t="s">
        <v>16</v>
      </c>
    </row>
    <row r="54" spans="1:14" x14ac:dyDescent="0.25">
      <c r="A54">
        <v>2016</v>
      </c>
      <c r="B54">
        <v>9</v>
      </c>
      <c r="C54" t="s">
        <v>13</v>
      </c>
      <c r="D54" t="s">
        <v>13</v>
      </c>
      <c r="E54">
        <v>0</v>
      </c>
      <c r="F54">
        <v>0</v>
      </c>
      <c r="G54">
        <v>583</v>
      </c>
      <c r="H54">
        <v>48.5833333333333</v>
      </c>
      <c r="I54">
        <v>0</v>
      </c>
      <c r="J54">
        <v>0</v>
      </c>
      <c r="K54">
        <v>-0.3</v>
      </c>
      <c r="L54" t="s">
        <v>16</v>
      </c>
      <c r="M54">
        <v>-0.8</v>
      </c>
      <c r="N54" t="s">
        <v>16</v>
      </c>
    </row>
    <row r="55" spans="1:14" x14ac:dyDescent="0.25">
      <c r="A55">
        <v>2018</v>
      </c>
      <c r="B55">
        <v>11</v>
      </c>
      <c r="C55" t="s">
        <v>13</v>
      </c>
      <c r="D55" t="s">
        <v>13</v>
      </c>
      <c r="E55">
        <v>1</v>
      </c>
      <c r="F55">
        <v>0</v>
      </c>
      <c r="G55">
        <v>856</v>
      </c>
      <c r="H55">
        <v>71.3333333333333</v>
      </c>
      <c r="I55">
        <v>1.4018691588784999</v>
      </c>
      <c r="J55">
        <v>0</v>
      </c>
      <c r="K55">
        <v>0.2</v>
      </c>
      <c r="L55" t="s">
        <v>16</v>
      </c>
      <c r="M55">
        <v>-0.69</v>
      </c>
      <c r="N55" t="s">
        <v>16</v>
      </c>
    </row>
    <row r="56" spans="1:14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4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4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4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4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4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4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4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4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7" spans="5:10" x14ac:dyDescent="0.25">
      <c r="E67" s="2"/>
      <c r="I67" s="1"/>
      <c r="J67" s="1"/>
    </row>
    <row r="69" spans="5:10" x14ac:dyDescent="0.25">
      <c r="E69" s="2"/>
      <c r="I69" s="1"/>
      <c r="J69" s="1"/>
    </row>
    <row r="71" spans="5:10" x14ac:dyDescent="0.25">
      <c r="E71" s="2"/>
      <c r="I71" s="1"/>
      <c r="J71" s="1"/>
    </row>
    <row r="75" spans="5:10" x14ac:dyDescent="0.25">
      <c r="E75" s="2"/>
      <c r="I75" s="1"/>
      <c r="J75" s="1"/>
    </row>
  </sheetData>
  <sortState ref="A2:O55">
    <sortCondition ref="L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O1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21</v>
      </c>
      <c r="C1" t="s">
        <v>1</v>
      </c>
      <c r="D1" t="s">
        <v>76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52</v>
      </c>
      <c r="L1" t="s">
        <v>6</v>
      </c>
      <c r="M1" t="s">
        <v>77</v>
      </c>
      <c r="N1" t="s">
        <v>78</v>
      </c>
      <c r="O1" t="s">
        <v>62</v>
      </c>
    </row>
    <row r="2" spans="1:15" x14ac:dyDescent="0.25">
      <c r="A2">
        <v>2015</v>
      </c>
      <c r="B2">
        <v>9</v>
      </c>
      <c r="C2" t="s">
        <v>17</v>
      </c>
      <c r="D2" t="s">
        <v>17</v>
      </c>
      <c r="E2">
        <v>0</v>
      </c>
      <c r="F2">
        <v>0</v>
      </c>
      <c r="G2">
        <v>554</v>
      </c>
      <c r="H2">
        <v>46.1666666666667</v>
      </c>
      <c r="I2">
        <v>0</v>
      </c>
      <c r="J2">
        <v>0</v>
      </c>
      <c r="K2">
        <v>2.1</v>
      </c>
      <c r="L2" t="s">
        <v>14</v>
      </c>
      <c r="M2">
        <v>0.97</v>
      </c>
      <c r="N2" t="s">
        <v>80</v>
      </c>
      <c r="O2" t="s">
        <v>61</v>
      </c>
    </row>
    <row r="3" spans="1:15" x14ac:dyDescent="0.25">
      <c r="A3">
        <v>2016</v>
      </c>
      <c r="B3">
        <v>2</v>
      </c>
      <c r="C3" t="s">
        <v>17</v>
      </c>
      <c r="D3" t="s">
        <v>17</v>
      </c>
      <c r="E3">
        <v>0</v>
      </c>
      <c r="F3">
        <v>0</v>
      </c>
      <c r="G3">
        <v>466</v>
      </c>
      <c r="H3">
        <v>38.8333333333333</v>
      </c>
      <c r="I3">
        <v>0</v>
      </c>
      <c r="J3">
        <v>0</v>
      </c>
      <c r="K3">
        <v>1.8</v>
      </c>
      <c r="L3" t="s">
        <v>14</v>
      </c>
      <c r="M3">
        <v>1.29</v>
      </c>
      <c r="N3" t="s">
        <v>80</v>
      </c>
    </row>
    <row r="4" spans="1:15" x14ac:dyDescent="0.25">
      <c r="A4">
        <v>2003</v>
      </c>
      <c r="B4">
        <v>5</v>
      </c>
      <c r="C4" t="s">
        <v>17</v>
      </c>
      <c r="D4" t="s">
        <v>17</v>
      </c>
      <c r="E4">
        <v>1</v>
      </c>
      <c r="F4">
        <v>0</v>
      </c>
      <c r="G4">
        <v>286</v>
      </c>
      <c r="H4">
        <v>23.8333333333333</v>
      </c>
      <c r="I4">
        <v>4.1958041958042003</v>
      </c>
      <c r="J4">
        <v>0</v>
      </c>
      <c r="K4">
        <v>-0.5</v>
      </c>
      <c r="L4" t="s">
        <v>11</v>
      </c>
      <c r="M4">
        <v>0.21</v>
      </c>
      <c r="N4" t="s">
        <v>80</v>
      </c>
    </row>
    <row r="5" spans="1:15" x14ac:dyDescent="0.25">
      <c r="A5">
        <v>2005</v>
      </c>
      <c r="B5">
        <v>10</v>
      </c>
      <c r="C5" t="s">
        <v>17</v>
      </c>
      <c r="D5" t="s">
        <v>17</v>
      </c>
      <c r="E5">
        <v>0</v>
      </c>
      <c r="F5">
        <v>0</v>
      </c>
      <c r="G5">
        <v>562</v>
      </c>
      <c r="H5">
        <v>46.8333333333333</v>
      </c>
      <c r="I5">
        <v>0</v>
      </c>
      <c r="J5">
        <v>0</v>
      </c>
      <c r="K5">
        <v>-0.8</v>
      </c>
      <c r="L5" t="s">
        <v>11</v>
      </c>
      <c r="M5">
        <v>-2</v>
      </c>
      <c r="N5" t="s">
        <v>16</v>
      </c>
    </row>
    <row r="6" spans="1:15" x14ac:dyDescent="0.25">
      <c r="A6">
        <v>2005</v>
      </c>
      <c r="B6">
        <v>11</v>
      </c>
      <c r="C6" t="s">
        <v>17</v>
      </c>
      <c r="D6" t="s">
        <v>17</v>
      </c>
      <c r="E6">
        <v>0</v>
      </c>
      <c r="F6">
        <v>0</v>
      </c>
      <c r="G6">
        <v>515</v>
      </c>
      <c r="H6">
        <v>42.9166666666667</v>
      </c>
      <c r="I6">
        <v>0</v>
      </c>
      <c r="J6">
        <v>0</v>
      </c>
      <c r="K6">
        <v>-0.8</v>
      </c>
      <c r="L6" t="s">
        <v>11</v>
      </c>
      <c r="M6">
        <v>-1.89</v>
      </c>
      <c r="N6" t="s">
        <v>16</v>
      </c>
    </row>
    <row r="7" spans="1:15" x14ac:dyDescent="0.25">
      <c r="A7">
        <v>2008</v>
      </c>
      <c r="B7">
        <v>6</v>
      </c>
      <c r="C7" t="s">
        <v>17</v>
      </c>
      <c r="D7" t="s">
        <v>17</v>
      </c>
      <c r="E7">
        <v>0</v>
      </c>
      <c r="F7">
        <v>0</v>
      </c>
      <c r="G7">
        <v>512</v>
      </c>
      <c r="H7">
        <v>42.6666666666667</v>
      </c>
      <c r="I7">
        <v>0</v>
      </c>
      <c r="J7">
        <v>0</v>
      </c>
      <c r="K7">
        <v>-0.8</v>
      </c>
      <c r="L7" t="s">
        <v>11</v>
      </c>
      <c r="M7">
        <v>-1.85</v>
      </c>
      <c r="N7" t="s">
        <v>79</v>
      </c>
    </row>
    <row r="8" spans="1:15" x14ac:dyDescent="0.25">
      <c r="A8">
        <v>2008</v>
      </c>
      <c r="B8">
        <v>7</v>
      </c>
      <c r="C8" t="s">
        <v>17</v>
      </c>
      <c r="D8" t="s">
        <v>17</v>
      </c>
      <c r="E8">
        <v>0</v>
      </c>
      <c r="F8">
        <v>0</v>
      </c>
      <c r="G8">
        <v>68</v>
      </c>
      <c r="H8">
        <v>5.6666666666666696</v>
      </c>
      <c r="I8">
        <v>0</v>
      </c>
      <c r="J8">
        <v>0</v>
      </c>
      <c r="K8">
        <v>-0.9</v>
      </c>
      <c r="L8" t="s">
        <v>11</v>
      </c>
      <c r="M8">
        <v>-1.96</v>
      </c>
      <c r="N8" t="s">
        <v>79</v>
      </c>
    </row>
    <row r="9" spans="1:15" x14ac:dyDescent="0.25">
      <c r="A9">
        <v>2011</v>
      </c>
      <c r="B9">
        <v>2</v>
      </c>
      <c r="C9" t="s">
        <v>17</v>
      </c>
      <c r="D9" t="s">
        <v>17</v>
      </c>
      <c r="E9">
        <v>0</v>
      </c>
      <c r="F9">
        <v>0</v>
      </c>
      <c r="G9">
        <v>275</v>
      </c>
      <c r="H9">
        <v>22.9166666666667</v>
      </c>
      <c r="I9">
        <v>0</v>
      </c>
      <c r="J9">
        <v>0</v>
      </c>
      <c r="K9">
        <v>-1.6</v>
      </c>
      <c r="L9" t="s">
        <v>11</v>
      </c>
      <c r="M9">
        <v>-1.46</v>
      </c>
      <c r="N9" t="s">
        <v>79</v>
      </c>
    </row>
    <row r="10" spans="1:15" x14ac:dyDescent="0.25">
      <c r="A10">
        <v>2011</v>
      </c>
      <c r="B10">
        <v>7</v>
      </c>
      <c r="C10" t="s">
        <v>17</v>
      </c>
      <c r="D10" t="s">
        <v>17</v>
      </c>
      <c r="E10">
        <v>0</v>
      </c>
      <c r="F10">
        <v>0</v>
      </c>
      <c r="G10">
        <v>517</v>
      </c>
      <c r="H10">
        <v>43.0833333333333</v>
      </c>
      <c r="I10">
        <v>0</v>
      </c>
      <c r="J10">
        <v>0</v>
      </c>
      <c r="K10">
        <v>-0.9</v>
      </c>
      <c r="L10" t="s">
        <v>11</v>
      </c>
      <c r="M10">
        <v>-2.2999999999999998</v>
      </c>
      <c r="N10" t="s">
        <v>79</v>
      </c>
    </row>
    <row r="11" spans="1:15" x14ac:dyDescent="0.25">
      <c r="A11">
        <v>2011</v>
      </c>
      <c r="B11">
        <v>8</v>
      </c>
      <c r="C11" t="s">
        <v>17</v>
      </c>
      <c r="D11" t="s">
        <v>17</v>
      </c>
      <c r="E11">
        <v>0</v>
      </c>
      <c r="F11">
        <v>0</v>
      </c>
      <c r="G11">
        <v>291</v>
      </c>
      <c r="H11">
        <v>24.25</v>
      </c>
      <c r="I11">
        <v>0</v>
      </c>
      <c r="J11">
        <v>0</v>
      </c>
      <c r="K11">
        <v>-0.9</v>
      </c>
      <c r="L11" t="s">
        <v>11</v>
      </c>
      <c r="M11">
        <v>-2.37</v>
      </c>
      <c r="N11" t="s">
        <v>79</v>
      </c>
    </row>
    <row r="12" spans="1:15" x14ac:dyDescent="0.25">
      <c r="A12">
        <v>2012</v>
      </c>
      <c r="B12">
        <v>1</v>
      </c>
      <c r="C12" t="s">
        <v>17</v>
      </c>
      <c r="D12" t="s">
        <v>17</v>
      </c>
      <c r="E12">
        <v>0</v>
      </c>
      <c r="F12">
        <v>0</v>
      </c>
      <c r="G12">
        <v>348</v>
      </c>
      <c r="H12">
        <v>29</v>
      </c>
      <c r="I12">
        <v>0</v>
      </c>
      <c r="J12">
        <v>0</v>
      </c>
      <c r="K12">
        <v>-1.1000000000000001</v>
      </c>
      <c r="L12" t="s">
        <v>11</v>
      </c>
      <c r="M12">
        <v>-1.85</v>
      </c>
      <c r="N12" t="s">
        <v>79</v>
      </c>
    </row>
    <row r="13" spans="1:15" x14ac:dyDescent="0.25">
      <c r="A13">
        <v>2013</v>
      </c>
      <c r="B13">
        <v>7</v>
      </c>
      <c r="C13" t="s">
        <v>17</v>
      </c>
      <c r="D13" t="s">
        <v>17</v>
      </c>
      <c r="E13">
        <v>0</v>
      </c>
      <c r="F13">
        <v>0</v>
      </c>
      <c r="G13">
        <v>222</v>
      </c>
      <c r="H13">
        <v>18.5</v>
      </c>
      <c r="I13">
        <v>0</v>
      </c>
      <c r="J13">
        <v>0</v>
      </c>
      <c r="K13">
        <v>-0.8</v>
      </c>
      <c r="L13" t="s">
        <v>11</v>
      </c>
      <c r="M13">
        <v>-1.34</v>
      </c>
      <c r="N13" t="s">
        <v>79</v>
      </c>
    </row>
    <row r="14" spans="1:15" x14ac:dyDescent="0.25">
      <c r="A14">
        <v>2013</v>
      </c>
      <c r="B14">
        <v>8</v>
      </c>
      <c r="C14" t="s">
        <v>17</v>
      </c>
      <c r="D14" t="s">
        <v>17</v>
      </c>
      <c r="E14">
        <v>0</v>
      </c>
      <c r="F14">
        <v>0</v>
      </c>
      <c r="G14">
        <v>44</v>
      </c>
      <c r="H14">
        <v>3.6666666666666701</v>
      </c>
      <c r="I14">
        <v>0</v>
      </c>
      <c r="J14">
        <v>0</v>
      </c>
      <c r="K14">
        <v>-0.5</v>
      </c>
      <c r="L14" t="s">
        <v>11</v>
      </c>
      <c r="M14">
        <v>-1.56</v>
      </c>
      <c r="N14" t="s">
        <v>79</v>
      </c>
    </row>
    <row r="15" spans="1:15" x14ac:dyDescent="0.25">
      <c r="A15">
        <v>2017</v>
      </c>
      <c r="B15">
        <v>8</v>
      </c>
      <c r="C15" t="s">
        <v>17</v>
      </c>
      <c r="D15" t="s">
        <v>17</v>
      </c>
      <c r="E15">
        <v>0</v>
      </c>
      <c r="F15">
        <v>0</v>
      </c>
      <c r="G15">
        <v>573</v>
      </c>
      <c r="H15">
        <v>47.75</v>
      </c>
      <c r="I15">
        <v>0</v>
      </c>
      <c r="J15">
        <v>0</v>
      </c>
      <c r="K15">
        <v>-0.9</v>
      </c>
      <c r="L15" t="s">
        <v>11</v>
      </c>
      <c r="M15">
        <v>-0.62</v>
      </c>
      <c r="N15" t="s">
        <v>16</v>
      </c>
    </row>
    <row r="16" spans="1:15" x14ac:dyDescent="0.25">
      <c r="A16">
        <v>2021</v>
      </c>
      <c r="B16">
        <v>8</v>
      </c>
      <c r="C16" t="s">
        <v>17</v>
      </c>
      <c r="D16" t="s">
        <v>17</v>
      </c>
      <c r="E16">
        <v>0</v>
      </c>
      <c r="F16">
        <v>0</v>
      </c>
      <c r="G16">
        <v>625</v>
      </c>
      <c r="H16">
        <v>52.0833333333333</v>
      </c>
      <c r="I16">
        <v>0</v>
      </c>
      <c r="J16">
        <v>0</v>
      </c>
      <c r="K16">
        <v>-1.3</v>
      </c>
      <c r="L16" t="s">
        <v>11</v>
      </c>
      <c r="M16">
        <v>-0.94</v>
      </c>
      <c r="N16" t="s">
        <v>79</v>
      </c>
    </row>
    <row r="17" spans="1:14" x14ac:dyDescent="0.25">
      <c r="A17">
        <v>2022</v>
      </c>
      <c r="B17">
        <v>8</v>
      </c>
      <c r="C17" t="s">
        <v>17</v>
      </c>
      <c r="D17" t="s">
        <v>17</v>
      </c>
      <c r="E17">
        <v>1</v>
      </c>
      <c r="F17">
        <v>0</v>
      </c>
      <c r="G17">
        <v>581</v>
      </c>
      <c r="H17">
        <v>48.4166666666667</v>
      </c>
      <c r="I17">
        <v>2.0654044750430298</v>
      </c>
      <c r="J17">
        <v>0</v>
      </c>
      <c r="K17">
        <v>-1.8</v>
      </c>
      <c r="L17" t="s">
        <v>11</v>
      </c>
      <c r="M17">
        <v>-2.38</v>
      </c>
      <c r="N17" t="s">
        <v>79</v>
      </c>
    </row>
    <row r="18" spans="1:14" x14ac:dyDescent="0.25">
      <c r="A18">
        <v>2003</v>
      </c>
      <c r="B18">
        <v>6</v>
      </c>
      <c r="C18" t="s">
        <v>17</v>
      </c>
      <c r="D18" t="s">
        <v>17</v>
      </c>
      <c r="E18">
        <v>3</v>
      </c>
      <c r="F18">
        <v>0</v>
      </c>
      <c r="G18">
        <v>1412</v>
      </c>
      <c r="H18">
        <v>117.666666666667</v>
      </c>
      <c r="I18">
        <v>2.5495750708215299</v>
      </c>
      <c r="J18">
        <v>0</v>
      </c>
      <c r="K18">
        <v>-0.2</v>
      </c>
      <c r="L18" t="s">
        <v>16</v>
      </c>
      <c r="M18">
        <v>-0.42</v>
      </c>
      <c r="N18" t="s">
        <v>80</v>
      </c>
    </row>
    <row r="19" spans="1:14" x14ac:dyDescent="0.25">
      <c r="A19">
        <v>2012</v>
      </c>
      <c r="B19">
        <v>6</v>
      </c>
      <c r="C19" t="s">
        <v>17</v>
      </c>
      <c r="D19" t="s">
        <v>17</v>
      </c>
      <c r="E19">
        <v>0</v>
      </c>
      <c r="F19">
        <v>0</v>
      </c>
      <c r="G19">
        <v>638</v>
      </c>
      <c r="H19">
        <v>53.1666666666667</v>
      </c>
      <c r="I19">
        <v>0</v>
      </c>
      <c r="J19">
        <v>0</v>
      </c>
      <c r="K19">
        <v>-0.1</v>
      </c>
      <c r="L19" t="s">
        <v>16</v>
      </c>
      <c r="M19">
        <v>-1.63</v>
      </c>
      <c r="N19" t="s">
        <v>79</v>
      </c>
    </row>
    <row r="20" spans="1:14" x14ac:dyDescent="0.25">
      <c r="A20">
        <v>2012</v>
      </c>
      <c r="B20">
        <v>7</v>
      </c>
      <c r="C20" t="s">
        <v>17</v>
      </c>
      <c r="D20" t="s">
        <v>17</v>
      </c>
      <c r="E20">
        <v>0</v>
      </c>
      <c r="F20">
        <v>0</v>
      </c>
      <c r="G20">
        <v>112</v>
      </c>
      <c r="H20">
        <v>9.3333333333333304</v>
      </c>
      <c r="I20">
        <v>0</v>
      </c>
      <c r="J20">
        <v>0</v>
      </c>
      <c r="K20">
        <v>0.4</v>
      </c>
      <c r="L20" t="s">
        <v>16</v>
      </c>
      <c r="M20">
        <v>-2.4</v>
      </c>
      <c r="N20" t="s">
        <v>79</v>
      </c>
    </row>
    <row r="21" spans="1:14" x14ac:dyDescent="0.25">
      <c r="A21">
        <v>2013</v>
      </c>
      <c r="B21">
        <v>2</v>
      </c>
      <c r="C21" t="s">
        <v>17</v>
      </c>
      <c r="D21" t="s">
        <v>17</v>
      </c>
      <c r="E21">
        <v>0</v>
      </c>
      <c r="F21">
        <v>0</v>
      </c>
      <c r="G21">
        <v>445</v>
      </c>
      <c r="H21">
        <v>37.0833333333333</v>
      </c>
      <c r="I21">
        <v>0</v>
      </c>
      <c r="J21">
        <v>0</v>
      </c>
      <c r="K21">
        <v>0</v>
      </c>
      <c r="L21" t="s">
        <v>16</v>
      </c>
      <c r="M21">
        <v>-1.42</v>
      </c>
      <c r="N21" t="s">
        <v>79</v>
      </c>
    </row>
    <row r="22" spans="1:14" x14ac:dyDescent="0.25">
      <c r="A22">
        <v>2014</v>
      </c>
      <c r="B22">
        <v>10</v>
      </c>
      <c r="C22" t="s">
        <v>17</v>
      </c>
      <c r="D22" t="s">
        <v>17</v>
      </c>
      <c r="E22">
        <v>0</v>
      </c>
      <c r="F22">
        <v>0</v>
      </c>
      <c r="G22">
        <v>672</v>
      </c>
      <c r="H22">
        <v>56</v>
      </c>
      <c r="I22">
        <v>0</v>
      </c>
      <c r="J22">
        <v>0</v>
      </c>
      <c r="K22">
        <v>0</v>
      </c>
      <c r="L22" t="s">
        <v>16</v>
      </c>
      <c r="M22">
        <v>1.43</v>
      </c>
      <c r="N22" t="s">
        <v>80</v>
      </c>
    </row>
    <row r="23" spans="1:14" x14ac:dyDescent="0.25">
      <c r="A23">
        <v>2014</v>
      </c>
      <c r="B23">
        <v>2</v>
      </c>
      <c r="C23" t="s">
        <v>17</v>
      </c>
      <c r="D23" t="s">
        <v>17</v>
      </c>
      <c r="E23">
        <v>1</v>
      </c>
      <c r="F23">
        <v>0</v>
      </c>
      <c r="G23">
        <v>533</v>
      </c>
      <c r="H23">
        <v>44.4166666666667</v>
      </c>
      <c r="I23">
        <v>2.2514071294559099</v>
      </c>
      <c r="J23">
        <v>0</v>
      </c>
      <c r="K23">
        <v>-0.4</v>
      </c>
      <c r="L23" t="s">
        <v>16</v>
      </c>
      <c r="M23">
        <v>-0.42</v>
      </c>
      <c r="N23" t="s">
        <v>79</v>
      </c>
    </row>
    <row r="24" spans="1:14" x14ac:dyDescent="0.25">
      <c r="A24">
        <v>2015</v>
      </c>
      <c r="B24">
        <v>2</v>
      </c>
      <c r="C24" t="s">
        <v>17</v>
      </c>
      <c r="D24" t="s">
        <v>17</v>
      </c>
      <c r="E24">
        <v>0</v>
      </c>
      <c r="F24">
        <v>0</v>
      </c>
      <c r="G24">
        <v>496</v>
      </c>
      <c r="H24">
        <v>41.3333333333333</v>
      </c>
      <c r="I24">
        <v>0</v>
      </c>
      <c r="J24">
        <v>0</v>
      </c>
      <c r="K24">
        <v>0</v>
      </c>
      <c r="L24" t="s">
        <v>16</v>
      </c>
      <c r="M24">
        <v>1.52</v>
      </c>
      <c r="N24" t="s">
        <v>80</v>
      </c>
    </row>
    <row r="25" spans="1:14" x14ac:dyDescent="0.25">
      <c r="A25">
        <v>2018</v>
      </c>
      <c r="B25">
        <v>8</v>
      </c>
      <c r="C25" t="s">
        <v>17</v>
      </c>
      <c r="D25" t="s">
        <v>17</v>
      </c>
      <c r="E25">
        <v>0</v>
      </c>
      <c r="F25">
        <v>0</v>
      </c>
      <c r="G25">
        <v>928</v>
      </c>
      <c r="H25">
        <v>77.3333333333333</v>
      </c>
      <c r="I25">
        <v>0</v>
      </c>
      <c r="J25">
        <v>0</v>
      </c>
      <c r="K25">
        <v>0.1</v>
      </c>
      <c r="L25" t="s">
        <v>16</v>
      </c>
      <c r="M25">
        <v>-0.24</v>
      </c>
      <c r="N25" t="s">
        <v>16</v>
      </c>
    </row>
    <row r="26" spans="1:14" x14ac:dyDescent="0.25">
      <c r="A26">
        <v>2020</v>
      </c>
      <c r="B26">
        <v>2</v>
      </c>
      <c r="C26" t="s">
        <v>17</v>
      </c>
      <c r="D26" t="s">
        <v>17</v>
      </c>
      <c r="E26">
        <v>0</v>
      </c>
      <c r="F26">
        <v>0</v>
      </c>
      <c r="G26">
        <v>466</v>
      </c>
      <c r="H26">
        <v>38.8333333333333</v>
      </c>
      <c r="I26">
        <v>0</v>
      </c>
      <c r="J26">
        <v>0</v>
      </c>
      <c r="K26">
        <v>0.1</v>
      </c>
      <c r="L26" t="s">
        <v>16</v>
      </c>
      <c r="M26">
        <v>-1.48</v>
      </c>
      <c r="N26" t="s">
        <v>79</v>
      </c>
    </row>
  </sheetData>
  <sortState ref="A2:L26">
    <sortCondition descending="1" ref="K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sqref="A1:XFD1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21</v>
      </c>
      <c r="C1" t="s">
        <v>1</v>
      </c>
      <c r="D1" t="s">
        <v>76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52</v>
      </c>
      <c r="L1" t="s">
        <v>6</v>
      </c>
      <c r="M1" t="s">
        <v>77</v>
      </c>
      <c r="N1" t="s">
        <v>78</v>
      </c>
      <c r="O1" t="s">
        <v>62</v>
      </c>
    </row>
    <row r="2" spans="1:15" x14ac:dyDescent="0.25">
      <c r="A2">
        <v>2016</v>
      </c>
      <c r="B2">
        <v>1</v>
      </c>
      <c r="C2" t="s">
        <v>15</v>
      </c>
      <c r="D2" t="s">
        <v>15</v>
      </c>
      <c r="E2">
        <v>1</v>
      </c>
      <c r="F2">
        <v>0</v>
      </c>
      <c r="G2">
        <v>557</v>
      </c>
      <c r="H2">
        <v>46.4166666666667</v>
      </c>
      <c r="I2">
        <v>2.15439856373429</v>
      </c>
      <c r="J2">
        <v>0</v>
      </c>
      <c r="K2">
        <v>1.9</v>
      </c>
      <c r="L2" t="s">
        <v>14</v>
      </c>
      <c r="M2">
        <v>0.75</v>
      </c>
      <c r="N2" t="s">
        <v>80</v>
      </c>
    </row>
    <row r="3" spans="1:15" x14ac:dyDescent="0.25">
      <c r="A3">
        <v>2003</v>
      </c>
      <c r="B3">
        <v>5</v>
      </c>
      <c r="C3" t="s">
        <v>15</v>
      </c>
      <c r="D3" t="s">
        <v>15</v>
      </c>
      <c r="E3">
        <v>0</v>
      </c>
      <c r="F3">
        <v>0</v>
      </c>
      <c r="G3">
        <v>944</v>
      </c>
      <c r="H3">
        <v>78.6666666666667</v>
      </c>
      <c r="I3">
        <v>0</v>
      </c>
      <c r="J3">
        <v>0</v>
      </c>
      <c r="K3">
        <v>-0.5</v>
      </c>
      <c r="L3" t="s">
        <v>11</v>
      </c>
      <c r="M3">
        <v>0.21</v>
      </c>
      <c r="N3" t="s">
        <v>80</v>
      </c>
    </row>
    <row r="4" spans="1:15" x14ac:dyDescent="0.25">
      <c r="A4">
        <v>2010</v>
      </c>
      <c r="B4">
        <v>10</v>
      </c>
      <c r="C4" t="s">
        <v>15</v>
      </c>
      <c r="D4" t="s">
        <v>15</v>
      </c>
      <c r="E4">
        <v>2</v>
      </c>
      <c r="F4">
        <v>0</v>
      </c>
      <c r="G4">
        <v>1138</v>
      </c>
      <c r="H4">
        <v>94.8333333333333</v>
      </c>
      <c r="I4">
        <v>2.1089630931458698</v>
      </c>
      <c r="J4">
        <v>0</v>
      </c>
      <c r="K4">
        <v>-2.2000000000000002</v>
      </c>
      <c r="L4" t="s">
        <v>11</v>
      </c>
      <c r="M4">
        <v>-1.6</v>
      </c>
      <c r="N4" t="s">
        <v>79</v>
      </c>
    </row>
    <row r="5" spans="1:15" x14ac:dyDescent="0.25">
      <c r="A5">
        <v>2016</v>
      </c>
      <c r="B5">
        <v>10</v>
      </c>
      <c r="C5" t="s">
        <v>15</v>
      </c>
      <c r="D5" t="s">
        <v>15</v>
      </c>
      <c r="E5">
        <v>1</v>
      </c>
      <c r="F5">
        <v>0</v>
      </c>
      <c r="G5">
        <v>962</v>
      </c>
      <c r="H5">
        <v>80.1666666666667</v>
      </c>
      <c r="I5">
        <v>1.2474012474012499</v>
      </c>
      <c r="J5">
        <v>0</v>
      </c>
      <c r="K5">
        <v>-0.5</v>
      </c>
      <c r="L5" t="s">
        <v>11</v>
      </c>
      <c r="M5">
        <v>-0.43</v>
      </c>
      <c r="N5" t="s">
        <v>16</v>
      </c>
    </row>
    <row r="6" spans="1:15" x14ac:dyDescent="0.25">
      <c r="A6">
        <v>2017</v>
      </c>
      <c r="B6">
        <v>11</v>
      </c>
      <c r="C6" t="s">
        <v>15</v>
      </c>
      <c r="D6" t="s">
        <v>15</v>
      </c>
      <c r="E6">
        <v>2</v>
      </c>
      <c r="F6">
        <v>1</v>
      </c>
      <c r="G6">
        <v>1200</v>
      </c>
      <c r="H6">
        <v>100</v>
      </c>
      <c r="I6">
        <v>2</v>
      </c>
      <c r="J6">
        <v>1</v>
      </c>
      <c r="K6">
        <v>-0.5</v>
      </c>
      <c r="L6" t="s">
        <v>11</v>
      </c>
      <c r="M6">
        <v>-0.59</v>
      </c>
      <c r="N6" t="s">
        <v>16</v>
      </c>
    </row>
    <row r="7" spans="1:15" x14ac:dyDescent="0.25">
      <c r="A7">
        <v>2002</v>
      </c>
      <c r="B7">
        <v>4</v>
      </c>
      <c r="C7" t="s">
        <v>15</v>
      </c>
      <c r="D7" t="s">
        <v>15</v>
      </c>
      <c r="E7">
        <v>0</v>
      </c>
      <c r="F7">
        <v>0</v>
      </c>
      <c r="G7">
        <v>284</v>
      </c>
      <c r="H7">
        <v>23.6666666666667</v>
      </c>
      <c r="I7">
        <v>0</v>
      </c>
      <c r="J7">
        <v>0</v>
      </c>
      <c r="K7">
        <v>-0.4</v>
      </c>
      <c r="L7" t="s">
        <v>16</v>
      </c>
      <c r="M7">
        <v>-1.23</v>
      </c>
      <c r="N7" t="s">
        <v>79</v>
      </c>
    </row>
    <row r="8" spans="1:15" x14ac:dyDescent="0.25">
      <c r="A8">
        <v>2002</v>
      </c>
      <c r="B8">
        <v>5</v>
      </c>
      <c r="C8" t="s">
        <v>15</v>
      </c>
      <c r="D8" t="s">
        <v>15</v>
      </c>
      <c r="E8">
        <v>0</v>
      </c>
      <c r="F8">
        <v>0</v>
      </c>
      <c r="G8">
        <v>38</v>
      </c>
      <c r="H8">
        <v>3.1666666666666701</v>
      </c>
      <c r="I8">
        <v>0</v>
      </c>
      <c r="J8">
        <v>0</v>
      </c>
      <c r="K8">
        <v>-0.1</v>
      </c>
      <c r="L8" t="s">
        <v>16</v>
      </c>
      <c r="M8">
        <v>-1.3</v>
      </c>
      <c r="N8" t="s">
        <v>79</v>
      </c>
    </row>
    <row r="9" spans="1:15" x14ac:dyDescent="0.25">
      <c r="A9">
        <v>2015</v>
      </c>
      <c r="B9">
        <v>1</v>
      </c>
      <c r="C9" t="s">
        <v>15</v>
      </c>
      <c r="D9" t="s">
        <v>15</v>
      </c>
      <c r="E9">
        <v>0</v>
      </c>
      <c r="F9">
        <v>0</v>
      </c>
      <c r="G9">
        <v>166</v>
      </c>
      <c r="H9">
        <v>13.8333333333333</v>
      </c>
      <c r="I9">
        <v>0</v>
      </c>
      <c r="J9">
        <v>0</v>
      </c>
      <c r="K9">
        <v>0.2</v>
      </c>
      <c r="L9" t="s">
        <v>16</v>
      </c>
      <c r="M9">
        <v>1.51</v>
      </c>
      <c r="N9" t="s">
        <v>80</v>
      </c>
    </row>
    <row r="10" spans="1:15" x14ac:dyDescent="0.25">
      <c r="A10">
        <v>2015</v>
      </c>
      <c r="B10">
        <v>2</v>
      </c>
      <c r="C10" t="s">
        <v>15</v>
      </c>
      <c r="D10" t="s">
        <v>15</v>
      </c>
      <c r="E10">
        <v>0</v>
      </c>
      <c r="F10">
        <v>0</v>
      </c>
      <c r="G10">
        <v>220</v>
      </c>
      <c r="H10">
        <v>18.3333333333333</v>
      </c>
      <c r="I10">
        <v>0</v>
      </c>
      <c r="J10">
        <v>0</v>
      </c>
      <c r="K10">
        <v>0</v>
      </c>
      <c r="L10" t="s">
        <v>16</v>
      </c>
      <c r="M10">
        <v>1.52</v>
      </c>
      <c r="N10" t="s">
        <v>80</v>
      </c>
    </row>
  </sheetData>
  <sortState ref="A2:L10">
    <sortCondition descending="1" ref="L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9" sqref="O9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21</v>
      </c>
      <c r="C1" t="s">
        <v>1</v>
      </c>
      <c r="D1" t="s">
        <v>76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52</v>
      </c>
      <c r="L1" t="s">
        <v>6</v>
      </c>
      <c r="M1" t="s">
        <v>77</v>
      </c>
      <c r="N1" t="s">
        <v>78</v>
      </c>
      <c r="O1" t="s">
        <v>62</v>
      </c>
    </row>
    <row r="2" spans="1:15" x14ac:dyDescent="0.25">
      <c r="A2">
        <v>2017</v>
      </c>
      <c r="B2">
        <v>3</v>
      </c>
      <c r="C2" t="s">
        <v>19</v>
      </c>
      <c r="D2" t="s">
        <v>19</v>
      </c>
      <c r="E2">
        <v>0</v>
      </c>
      <c r="F2">
        <v>0</v>
      </c>
      <c r="G2">
        <v>770</v>
      </c>
      <c r="H2">
        <v>64.1666666666667</v>
      </c>
      <c r="I2">
        <v>0</v>
      </c>
      <c r="J2">
        <v>0</v>
      </c>
      <c r="K2">
        <v>-0.5</v>
      </c>
      <c r="L2" t="s">
        <v>11</v>
      </c>
      <c r="M2">
        <v>0.1</v>
      </c>
      <c r="N2" t="s">
        <v>16</v>
      </c>
    </row>
    <row r="3" spans="1:15" x14ac:dyDescent="0.25">
      <c r="A3">
        <v>2018</v>
      </c>
      <c r="B3">
        <v>2</v>
      </c>
      <c r="C3" t="s">
        <v>19</v>
      </c>
      <c r="D3" t="s">
        <v>19</v>
      </c>
      <c r="E3">
        <v>0</v>
      </c>
      <c r="F3">
        <v>0</v>
      </c>
      <c r="G3">
        <v>205</v>
      </c>
      <c r="H3">
        <v>17.0833333333333</v>
      </c>
      <c r="I3">
        <v>0</v>
      </c>
      <c r="J3">
        <v>0</v>
      </c>
      <c r="K3">
        <v>-0.7</v>
      </c>
      <c r="L3" t="s">
        <v>11</v>
      </c>
      <c r="M3">
        <v>-0.08</v>
      </c>
      <c r="N3" t="s">
        <v>16</v>
      </c>
    </row>
    <row r="4" spans="1:15" x14ac:dyDescent="0.25">
      <c r="A4">
        <v>2018</v>
      </c>
      <c r="B4">
        <v>3</v>
      </c>
      <c r="C4" t="s">
        <v>19</v>
      </c>
      <c r="D4" t="s">
        <v>19</v>
      </c>
      <c r="E4">
        <v>0</v>
      </c>
      <c r="F4">
        <v>0</v>
      </c>
      <c r="G4">
        <v>201</v>
      </c>
      <c r="H4">
        <v>16.75</v>
      </c>
      <c r="I4">
        <v>0</v>
      </c>
      <c r="J4">
        <v>0</v>
      </c>
      <c r="K4">
        <v>-0.9</v>
      </c>
      <c r="L4" t="s">
        <v>11</v>
      </c>
      <c r="M4">
        <v>-0.71</v>
      </c>
      <c r="N4" t="s">
        <v>16</v>
      </c>
    </row>
    <row r="5" spans="1:15" x14ac:dyDescent="0.25">
      <c r="A5">
        <v>2020</v>
      </c>
      <c r="B5">
        <v>12</v>
      </c>
      <c r="C5" t="s">
        <v>19</v>
      </c>
      <c r="D5" t="s">
        <v>19</v>
      </c>
      <c r="E5">
        <v>0</v>
      </c>
      <c r="F5">
        <v>0</v>
      </c>
      <c r="G5">
        <v>806</v>
      </c>
      <c r="H5">
        <v>67.1666666666667</v>
      </c>
      <c r="I5">
        <v>0</v>
      </c>
      <c r="J5">
        <v>0</v>
      </c>
      <c r="K5">
        <v>-1.2</v>
      </c>
      <c r="L5" t="s">
        <v>11</v>
      </c>
      <c r="M5">
        <v>-0.99</v>
      </c>
      <c r="N5" t="s">
        <v>79</v>
      </c>
    </row>
    <row r="6" spans="1:15" x14ac:dyDescent="0.25">
      <c r="A6">
        <v>2012</v>
      </c>
      <c r="B6">
        <v>12</v>
      </c>
      <c r="C6" t="s">
        <v>19</v>
      </c>
      <c r="D6" t="s">
        <v>19</v>
      </c>
      <c r="E6">
        <v>0</v>
      </c>
      <c r="F6">
        <v>0</v>
      </c>
      <c r="G6">
        <v>372</v>
      </c>
      <c r="H6">
        <v>31</v>
      </c>
      <c r="I6">
        <v>0</v>
      </c>
      <c r="J6">
        <v>0</v>
      </c>
      <c r="K6">
        <v>0</v>
      </c>
      <c r="L6" t="s">
        <v>16</v>
      </c>
      <c r="M6">
        <v>-1.31</v>
      </c>
      <c r="N6" t="s">
        <v>79</v>
      </c>
    </row>
    <row r="7" spans="1:15" x14ac:dyDescent="0.25">
      <c r="A7">
        <v>2017</v>
      </c>
      <c r="B7">
        <v>2</v>
      </c>
      <c r="C7" t="s">
        <v>19</v>
      </c>
      <c r="D7" t="s">
        <v>19</v>
      </c>
      <c r="E7">
        <v>0</v>
      </c>
      <c r="F7">
        <v>0</v>
      </c>
      <c r="G7">
        <v>41</v>
      </c>
      <c r="H7">
        <v>3.4166666666666701</v>
      </c>
      <c r="I7">
        <v>0</v>
      </c>
      <c r="J7">
        <v>0</v>
      </c>
      <c r="K7">
        <v>-0.2</v>
      </c>
      <c r="L7" t="s">
        <v>16</v>
      </c>
      <c r="M7">
        <v>-0.01</v>
      </c>
      <c r="N7" t="s">
        <v>16</v>
      </c>
    </row>
    <row r="8" spans="1:15" x14ac:dyDescent="0.25">
      <c r="A8">
        <v>2019</v>
      </c>
      <c r="B8">
        <v>3</v>
      </c>
      <c r="C8" t="s">
        <v>10</v>
      </c>
      <c r="D8" t="s">
        <v>10</v>
      </c>
      <c r="E8">
        <v>0</v>
      </c>
      <c r="F8">
        <v>0</v>
      </c>
      <c r="G8">
        <v>14</v>
      </c>
      <c r="H8">
        <v>1.1666666666666701</v>
      </c>
      <c r="I8">
        <v>0</v>
      </c>
      <c r="J8">
        <v>0</v>
      </c>
      <c r="K8">
        <v>0.7</v>
      </c>
      <c r="L8" t="s">
        <v>14</v>
      </c>
      <c r="M8">
        <v>-0.39</v>
      </c>
      <c r="N8" t="s">
        <v>16</v>
      </c>
      <c r="O8" t="s">
        <v>60</v>
      </c>
    </row>
    <row r="9" spans="1:15" x14ac:dyDescent="0.25">
      <c r="A9">
        <v>2000</v>
      </c>
      <c r="B9">
        <v>11</v>
      </c>
      <c r="C9" t="s">
        <v>10</v>
      </c>
      <c r="D9" t="s">
        <v>10</v>
      </c>
      <c r="E9">
        <v>0</v>
      </c>
      <c r="F9">
        <v>0</v>
      </c>
      <c r="G9">
        <v>45</v>
      </c>
      <c r="H9">
        <v>3.75</v>
      </c>
      <c r="I9">
        <v>0</v>
      </c>
      <c r="J9">
        <v>0</v>
      </c>
      <c r="K9">
        <v>-0.8</v>
      </c>
      <c r="L9" t="s">
        <v>11</v>
      </c>
      <c r="M9">
        <v>-1.04</v>
      </c>
      <c r="N9" t="s">
        <v>79</v>
      </c>
    </row>
    <row r="10" spans="1:15" x14ac:dyDescent="0.25">
      <c r="A10">
        <v>2000</v>
      </c>
      <c r="B10">
        <v>12</v>
      </c>
      <c r="C10" t="s">
        <v>10</v>
      </c>
      <c r="D10" t="s">
        <v>10</v>
      </c>
      <c r="E10">
        <v>0</v>
      </c>
      <c r="F10">
        <v>0</v>
      </c>
      <c r="G10">
        <v>200</v>
      </c>
      <c r="H10">
        <v>16.6666666666667</v>
      </c>
      <c r="I10">
        <v>0</v>
      </c>
      <c r="J10">
        <v>0</v>
      </c>
      <c r="K10">
        <v>-0.7</v>
      </c>
      <c r="L10" t="s">
        <v>11</v>
      </c>
      <c r="M10">
        <v>0</v>
      </c>
      <c r="N10" t="s">
        <v>79</v>
      </c>
    </row>
    <row r="11" spans="1:15" x14ac:dyDescent="0.25">
      <c r="A11">
        <v>2000</v>
      </c>
      <c r="B11">
        <v>2</v>
      </c>
      <c r="C11" t="s">
        <v>10</v>
      </c>
      <c r="D11" t="s">
        <v>10</v>
      </c>
      <c r="E11">
        <v>0</v>
      </c>
      <c r="F11">
        <v>0</v>
      </c>
      <c r="G11">
        <v>5</v>
      </c>
      <c r="H11">
        <v>0.41666666666666702</v>
      </c>
      <c r="I11">
        <v>0</v>
      </c>
      <c r="J11">
        <v>0</v>
      </c>
      <c r="K11">
        <v>-1.2</v>
      </c>
      <c r="L11" t="s">
        <v>11</v>
      </c>
      <c r="M11">
        <v>-1.28</v>
      </c>
      <c r="N11" t="s">
        <v>79</v>
      </c>
    </row>
    <row r="12" spans="1:15" x14ac:dyDescent="0.25">
      <c r="A12">
        <v>2000</v>
      </c>
      <c r="B12">
        <v>3</v>
      </c>
      <c r="C12" t="s">
        <v>10</v>
      </c>
      <c r="D12" t="s">
        <v>10</v>
      </c>
      <c r="E12">
        <v>0</v>
      </c>
      <c r="F12">
        <v>0</v>
      </c>
      <c r="G12">
        <v>9</v>
      </c>
      <c r="H12">
        <v>0.75</v>
      </c>
      <c r="I12">
        <v>0</v>
      </c>
      <c r="J12">
        <v>0</v>
      </c>
      <c r="K12">
        <v>-1.4</v>
      </c>
      <c r="L12" t="s">
        <v>11</v>
      </c>
      <c r="M12">
        <v>-0.66</v>
      </c>
      <c r="N12" t="s">
        <v>79</v>
      </c>
    </row>
    <row r="13" spans="1:15" x14ac:dyDescent="0.25">
      <c r="A13">
        <v>2001</v>
      </c>
      <c r="B13">
        <v>2</v>
      </c>
      <c r="C13" t="s">
        <v>10</v>
      </c>
      <c r="D13" t="s">
        <v>10</v>
      </c>
      <c r="E13">
        <v>0</v>
      </c>
      <c r="F13">
        <v>0</v>
      </c>
      <c r="G13">
        <v>3</v>
      </c>
      <c r="H13">
        <v>0.25</v>
      </c>
      <c r="I13">
        <v>0</v>
      </c>
      <c r="J13">
        <v>0</v>
      </c>
      <c r="K13">
        <v>-0.8</v>
      </c>
      <c r="L13" t="s">
        <v>11</v>
      </c>
      <c r="M13">
        <v>-0.01</v>
      </c>
      <c r="N13" t="s">
        <v>79</v>
      </c>
    </row>
    <row r="14" spans="1:15" x14ac:dyDescent="0.25">
      <c r="A14">
        <v>2003</v>
      </c>
      <c r="B14">
        <v>5</v>
      </c>
      <c r="C14" t="s">
        <v>10</v>
      </c>
      <c r="D14" t="s">
        <v>10</v>
      </c>
      <c r="E14">
        <v>0</v>
      </c>
      <c r="F14">
        <v>0</v>
      </c>
      <c r="G14">
        <v>339</v>
      </c>
      <c r="H14">
        <v>28.25</v>
      </c>
      <c r="I14">
        <v>0</v>
      </c>
      <c r="J14">
        <v>0</v>
      </c>
      <c r="K14">
        <v>-0.5</v>
      </c>
      <c r="L14" t="s">
        <v>11</v>
      </c>
      <c r="M14">
        <v>0.21</v>
      </c>
      <c r="N14" t="s">
        <v>80</v>
      </c>
    </row>
    <row r="15" spans="1:15" x14ac:dyDescent="0.25">
      <c r="E15" s="2"/>
      <c r="I15" s="1"/>
      <c r="J15" s="1"/>
    </row>
    <row r="16" spans="1:15" x14ac:dyDescent="0.25">
      <c r="E16" s="2"/>
      <c r="I16" s="1"/>
      <c r="J16" s="1"/>
    </row>
    <row r="17" spans="5:10" x14ac:dyDescent="0.25">
      <c r="E17" s="2"/>
      <c r="I17" s="1"/>
      <c r="J17" s="1"/>
    </row>
    <row r="18" spans="5:10" x14ac:dyDescent="0.25">
      <c r="E18" s="2"/>
      <c r="I18" s="1"/>
      <c r="J18" s="1"/>
    </row>
  </sheetData>
  <sortState ref="A2:L1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Effort_vs_MEI</vt:lpstr>
      <vt:lpstr>Yearly</vt:lpstr>
      <vt:lpstr>Yearly_HI</vt:lpstr>
      <vt:lpstr>Cyclehournumber</vt:lpstr>
      <vt:lpstr>Mei_effort_all_beaked</vt:lpstr>
      <vt:lpstr>Hawaii</vt:lpstr>
      <vt:lpstr>Kauai</vt:lpstr>
      <vt:lpstr>Oahu</vt:lpstr>
      <vt:lpstr>Maui Nui</vt:lpstr>
      <vt:lpstr>MEI_Values</vt:lpstr>
      <vt:lpstr>MEI_values_csv</vt:lpstr>
      <vt:lpstr>before 2020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Barrios</dc:creator>
  <cp:lastModifiedBy>Danny Barrios</cp:lastModifiedBy>
  <dcterms:created xsi:type="dcterms:W3CDTF">2023-05-15T20:57:22Z</dcterms:created>
  <dcterms:modified xsi:type="dcterms:W3CDTF">2023-06-23T17:23:40Z</dcterms:modified>
</cp:coreProperties>
</file>