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ptive Analysis" sheetId="1" state="visible" r:id="rId2"/>
    <sheet name="Inferencial Analysi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<sst xmlns="http://schemas.openxmlformats.org/spreadsheetml/2006/main" count="75" uniqueCount="44">
  <si>
    <t xml:space="preserve">Congruent</t>
  </si>
  <si>
    <t xml:space="preserve">Incongruent</t>
  </si>
  <si>
    <t xml:space="preserve">With Outliers</t>
  </si>
  <si>
    <t xml:space="preserve">Mean</t>
  </si>
  <si>
    <t xml:space="preserve">Std. Dev.</t>
  </si>
  <si>
    <t xml:space="preserve">Minimum</t>
  </si>
  <si>
    <t xml:space="preserve">Q1</t>
  </si>
  <si>
    <t xml:space="preserve">Q2 = Median</t>
  </si>
  <si>
    <t xml:space="preserve">Q3</t>
  </si>
  <si>
    <t xml:space="preserve">Maximum</t>
  </si>
  <si>
    <t xml:space="preserve">IQR</t>
  </si>
  <si>
    <t xml:space="preserve"> Outlier Lower Limit</t>
  </si>
  <si>
    <t xml:space="preserve"> Outlier Upper Limit</t>
  </si>
  <si>
    <t xml:space="preserve">Congruent (c) </t>
  </si>
  <si>
    <t xml:space="preserve">Incongruent (i) </t>
  </si>
  <si>
    <t xml:space="preserve">Without Outliers</t>
  </si>
  <si>
    <t xml:space="preserve">Q1 = 11.89525</t>
  </si>
  <si>
    <t xml:space="preserve">Q1 = 18.71675</t>
  </si>
  <si>
    <t xml:space="preserve">Q1 = 18.66825</t>
  </si>
  <si>
    <t xml:space="preserve">Q2 = 20.82</t>
  </si>
  <si>
    <t xml:space="preserve">Q2 = 14.3565</t>
  </si>
  <si>
    <t xml:space="preserve">Q2 = 21.0175</t>
  </si>
  <si>
    <t xml:space="preserve">Q3 = 22.64175</t>
  </si>
  <si>
    <t xml:space="preserve">Q3 = 16.20075</t>
  </si>
  <si>
    <t xml:space="preserve">Q3 = 24.0515</t>
  </si>
  <si>
    <t xml:space="preserve">Congruent (c)</t>
  </si>
  <si>
    <t xml:space="preserve">Incongruent (i)</t>
  </si>
  <si>
    <t xml:space="preserve">Difference (i-c)</t>
  </si>
  <si>
    <t xml:space="preserve">n</t>
  </si>
  <si>
    <t xml:space="preserve">df</t>
  </si>
  <si>
    <t xml:space="preserve">t_critical_.05</t>
  </si>
  <si>
    <t xml:space="preserve">Mean_c</t>
  </si>
  <si>
    <t xml:space="preserve">Mean_i</t>
  </si>
  <si>
    <t xml:space="preserve">Mean_i-c</t>
  </si>
  <si>
    <t xml:space="preserve">StdDev_i-c</t>
  </si>
  <si>
    <t xml:space="preserve">StdErr_i-c</t>
  </si>
  <si>
    <t xml:space="preserve">t_statistic_i-c</t>
  </si>
  <si>
    <t xml:space="preserve">p_value</t>
  </si>
  <si>
    <t xml:space="preserve">&lt; 0.0001</t>
  </si>
  <si>
    <t xml:space="preserve">Cohen's_d_i-c</t>
  </si>
  <si>
    <t xml:space="preserve">r^2_i-c</t>
  </si>
  <si>
    <t xml:space="preserve">MarginError_i-c</t>
  </si>
  <si>
    <t xml:space="preserve">Lower_Limit_CI_i-c</t>
  </si>
  <si>
    <t xml:space="preserve">Upper_Limit_CI_i-c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</si>
</sst>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  <font>
      <sz val="11"/>
      <color rgb="FFFF0000"/>
      <name val="Cambria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CCFFCC"/>
        <bgColor rgb="FFD9EAD3"/>
      </patternFill>
    </fill>
    <fill>
      <patternFill patternType="solid">
        <fgColor rgb="FFFFCCCC"/>
        <bgColor rgb="FFEAD1DC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D9D9D9"/>
        <bgColor rgb="FFDDDDDD"/>
      </patternFill>
    </fill>
    <fill>
      <patternFill patternType="solid">
        <fgColor rgb="FFFFE599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9EAD3"/>
        <bgColor rgb="FFDDDDDD"/>
      </patternFill>
    </fill>
    <fill>
      <patternFill patternType="solid">
        <fgColor rgb="FFEAD1DC"/>
        <bgColor rgb="FFD9D9D9"/>
      </patternFill>
    </fill>
    <fill>
      <patternFill patternType="solid">
        <fgColor rgb="FFC9DAF8"/>
        <bgColor rgb="FFD9D9D9"/>
      </patternFill>
    </fill>
    <fill>
      <patternFill patternType="solid">
        <fgColor rgb="FFA4C2F4"/>
        <bgColor rgb="FFC9DAF8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1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11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1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1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1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1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1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9D9D9"/>
      <rgbColor rgb="FF808080"/>
      <rgbColor rgb="FF9999FF"/>
      <rgbColor rgb="FF993366"/>
      <rgbColor rgb="FFFFFFCC"/>
      <rgbColor rgb="FFD9EAD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2CC"/>
      <rgbColor rgb="FFA4C2F4"/>
      <rgbColor rgb="FFEAD1DC"/>
      <rgbColor rgb="FFCC99FF"/>
      <rgbColor rgb="FFFFCCCC"/>
      <rgbColor rgb="FF3366FF"/>
      <rgbColor rgb="FF33CCCC"/>
      <rgbColor rgb="FF99CC00"/>
      <rgbColor rgb="FFFFE599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G1" activeCellId="0" sqref="G1"/>
    </sheetView>
  </sheetViews>
  <sheetFormatPr defaultRowHeight="15.7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7.13"/>
    <col collapsed="false" customWidth="true" hidden="false" outlineLevel="0" max="6" min="3" style="0" width="17.58"/>
    <col collapsed="false" customWidth="true" hidden="false" outlineLevel="0" max="7" min="7" style="0" width="15.57"/>
    <col collapsed="false" customWidth="true" hidden="false" outlineLevel="0" max="15" min="8" style="0" width="14.43"/>
    <col collapsed="false" customWidth="true" hidden="false" outlineLevel="0" max="17" min="16" style="0" width="18"/>
    <col collapsed="false" customWidth="true" hidden="false" outlineLevel="0" max="1025" min="18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/>
      <c r="D1" s="1" t="s">
        <v>0</v>
      </c>
      <c r="E1" s="1" t="s">
        <v>1</v>
      </c>
      <c r="F1" s="1"/>
      <c r="G1" s="2" t="s">
        <v>2</v>
      </c>
      <c r="H1" s="3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</row>
    <row r="2" customFormat="false" ht="15.75" hidden="false" customHeight="false" outlineLevel="0" collapsed="false">
      <c r="A2" s="1" t="n">
        <v>12.079</v>
      </c>
      <c r="B2" s="1" t="n">
        <v>19.278</v>
      </c>
      <c r="D2" s="1" t="n">
        <v>12.079</v>
      </c>
      <c r="E2" s="1" t="n">
        <v>19.278</v>
      </c>
      <c r="G2" s="5" t="s">
        <v>13</v>
      </c>
      <c r="H2" s="6" t="n">
        <f aca="false">AVERAGE(A2:A25)</f>
        <v>14.051125</v>
      </c>
      <c r="I2" s="6" t="n">
        <f aca="false">STDEV(A2:A25)</f>
        <v>3.559357958</v>
      </c>
      <c r="J2" s="7" t="n">
        <f aca="false">MIN(A2:A25)</f>
        <v>8.63</v>
      </c>
      <c r="K2" s="7" t="n">
        <f aca="false">QUARTILE(A2:A25,1)</f>
        <v>11.89525</v>
      </c>
      <c r="L2" s="7" t="n">
        <f aca="false">MEDIAN(A2:A25)</f>
        <v>14.3565</v>
      </c>
      <c r="M2" s="7" t="n">
        <f aca="false">QUARTILE(A2:A25,3)</f>
        <v>16.20075</v>
      </c>
      <c r="N2" s="7" t="n">
        <f aca="false">MAX(A2:A25)</f>
        <v>22.328</v>
      </c>
      <c r="O2" s="7" t="n">
        <f aca="false">M2-K2</f>
        <v>4.3055</v>
      </c>
      <c r="P2" s="8" t="n">
        <f aca="false">K2-(1.5*O2)</f>
        <v>5.437</v>
      </c>
      <c r="Q2" s="8" t="n">
        <f aca="false">M2+(1.5*O2)</f>
        <v>22.659</v>
      </c>
    </row>
    <row r="3" customFormat="false" ht="15.75" hidden="false" customHeight="false" outlineLevel="0" collapsed="false">
      <c r="A3" s="1" t="n">
        <v>16.791</v>
      </c>
      <c r="B3" s="1" t="n">
        <v>18.741</v>
      </c>
      <c r="D3" s="1" t="n">
        <v>16.791</v>
      </c>
      <c r="E3" s="1" t="n">
        <v>18.741</v>
      </c>
      <c r="G3" s="5" t="s">
        <v>14</v>
      </c>
      <c r="H3" s="6" t="n">
        <f aca="false">AVERAGE(B2:B25)</f>
        <v>22.01591667</v>
      </c>
      <c r="I3" s="6" t="n">
        <f aca="false">STDEV(B2:B25)</f>
        <v>4.797057122</v>
      </c>
      <c r="J3" s="7" t="n">
        <f aca="false">MIN(B2:B25)</f>
        <v>15.687</v>
      </c>
      <c r="K3" s="7" t="n">
        <f aca="false">QUARTILE(B2:B25,1)</f>
        <v>18.71675</v>
      </c>
      <c r="L3" s="7" t="n">
        <f aca="false">MEDIAN(B2:B25)</f>
        <v>21.0175</v>
      </c>
      <c r="M3" s="7" t="n">
        <f aca="false">QUARTILE(B2:B25,3)</f>
        <v>24.0515</v>
      </c>
      <c r="N3" s="7" t="n">
        <f aca="false">MAX(B2:B25)</f>
        <v>35.255</v>
      </c>
      <c r="O3" s="7" t="n">
        <f aca="false">M3-K3</f>
        <v>5.33475</v>
      </c>
      <c r="P3" s="8" t="n">
        <f aca="false">K3-(1.5*O3)</f>
        <v>10.714625</v>
      </c>
      <c r="Q3" s="8" t="n">
        <f aca="false">M3+(1.5*O3)</f>
        <v>32.053625</v>
      </c>
    </row>
    <row r="4" customFormat="false" ht="15.75" hidden="false" customHeight="false" outlineLevel="0" collapsed="false">
      <c r="A4" s="1" t="n">
        <v>9.564</v>
      </c>
      <c r="B4" s="1" t="n">
        <v>21.214</v>
      </c>
      <c r="D4" s="1" t="n">
        <v>9.564</v>
      </c>
      <c r="E4" s="1" t="n">
        <v>21.214</v>
      </c>
    </row>
    <row r="5" customFormat="false" ht="15.75" hidden="false" customHeight="false" outlineLevel="0" collapsed="false">
      <c r="A5" s="1" t="n">
        <v>8.63</v>
      </c>
      <c r="B5" s="1" t="n">
        <v>15.687</v>
      </c>
      <c r="D5" s="1" t="n">
        <v>8.63</v>
      </c>
      <c r="E5" s="1" t="n">
        <v>15.687</v>
      </c>
      <c r="G5" s="2" t="s">
        <v>15</v>
      </c>
      <c r="H5" s="3" t="s">
        <v>3</v>
      </c>
      <c r="I5" s="4" t="s">
        <v>4</v>
      </c>
      <c r="J5" s="4" t="s">
        <v>5</v>
      </c>
      <c r="K5" s="4" t="s">
        <v>6</v>
      </c>
      <c r="L5" s="4" t="s">
        <v>7</v>
      </c>
      <c r="M5" s="4" t="s">
        <v>8</v>
      </c>
      <c r="N5" s="4" t="s">
        <v>9</v>
      </c>
      <c r="O5" s="4" t="s">
        <v>10</v>
      </c>
      <c r="P5" s="4" t="s">
        <v>11</v>
      </c>
      <c r="Q5" s="4" t="s">
        <v>12</v>
      </c>
    </row>
    <row r="6" customFormat="false" ht="15.75" hidden="false" customHeight="false" outlineLevel="0" collapsed="false">
      <c r="A6" s="1" t="n">
        <v>14.669</v>
      </c>
      <c r="B6" s="1" t="n">
        <v>22.803</v>
      </c>
      <c r="D6" s="1" t="n">
        <v>14.669</v>
      </c>
      <c r="E6" s="1" t="n">
        <v>22.803</v>
      </c>
      <c r="G6" s="5" t="s">
        <v>13</v>
      </c>
      <c r="H6" s="6" t="n">
        <f aca="false">AVERAGE(D2:D25)</f>
        <v>14.051125</v>
      </c>
      <c r="I6" s="6" t="n">
        <f aca="false">STDEV(D2:D25)</f>
        <v>3.559357958</v>
      </c>
      <c r="J6" s="7" t="n">
        <f aca="false">MIN(D2:D25)</f>
        <v>8.63</v>
      </c>
      <c r="K6" s="7" t="n">
        <f aca="false">QUARTILE(D2:D25,1)</f>
        <v>11.89525</v>
      </c>
      <c r="L6" s="7" t="n">
        <f aca="false">MEDIAN(D2:D25)</f>
        <v>14.3565</v>
      </c>
      <c r="M6" s="7" t="n">
        <f aca="false">QUARTILE(D2:D25,3)</f>
        <v>16.20075</v>
      </c>
      <c r="N6" s="7" t="n">
        <f aca="false">MAX(D2:D25)</f>
        <v>22.328</v>
      </c>
      <c r="O6" s="7" t="n">
        <f aca="false">M6-K6</f>
        <v>4.3055</v>
      </c>
      <c r="P6" s="8" t="n">
        <f aca="false">K6-(1.5*O6)</f>
        <v>5.437</v>
      </c>
      <c r="Q6" s="8" t="n">
        <f aca="false">M6+(1.5*O6)</f>
        <v>22.659</v>
      </c>
    </row>
    <row r="7" customFormat="false" ht="15.75" hidden="false" customHeight="false" outlineLevel="0" collapsed="false">
      <c r="A7" s="1" t="n">
        <v>12.238</v>
      </c>
      <c r="B7" s="1" t="n">
        <v>20.878</v>
      </c>
      <c r="D7" s="1" t="n">
        <v>12.238</v>
      </c>
      <c r="E7" s="1" t="n">
        <v>20.878</v>
      </c>
      <c r="G7" s="5" t="s">
        <v>14</v>
      </c>
      <c r="H7" s="6" t="n">
        <f aca="false">AVERAGE(E2:E25)</f>
        <v>20.85631818</v>
      </c>
      <c r="I7" s="6" t="n">
        <f aca="false">STDEV(E2:E25)</f>
        <v>2.876922502</v>
      </c>
      <c r="J7" s="7" t="n">
        <f aca="false">MIN(E2:E25)</f>
        <v>15.687</v>
      </c>
      <c r="K7" s="7" t="n">
        <f aca="false">QUARTILE(E2:E25,1)</f>
        <v>18.66825</v>
      </c>
      <c r="L7" s="7" t="n">
        <f aca="false">MEDIAN(E2:E25)</f>
        <v>20.82</v>
      </c>
      <c r="M7" s="7" t="n">
        <f aca="false">QUARTILE(E2:E25,3)</f>
        <v>22.64175</v>
      </c>
      <c r="N7" s="7" t="n">
        <f aca="false">MAX(E2:E25)</f>
        <v>26.282</v>
      </c>
      <c r="O7" s="7" t="n">
        <f aca="false">M7-K7</f>
        <v>3.9735</v>
      </c>
      <c r="P7" s="8" t="n">
        <f aca="false">K7-(1.5*O7)</f>
        <v>12.708</v>
      </c>
      <c r="Q7" s="8" t="n">
        <f aca="false">M7+(1.5*O7)</f>
        <v>28.602</v>
      </c>
    </row>
    <row r="8" customFormat="false" ht="15.75" hidden="false" customHeight="false" outlineLevel="0" collapsed="false">
      <c r="A8" s="1" t="n">
        <v>14.692</v>
      </c>
      <c r="B8" s="1" t="n">
        <v>24.572</v>
      </c>
      <c r="D8" s="1" t="n">
        <v>14.692</v>
      </c>
      <c r="E8" s="1" t="n">
        <v>24.572</v>
      </c>
    </row>
    <row r="9" customFormat="false" ht="15.75" hidden="false" customHeight="false" outlineLevel="0" collapsed="false">
      <c r="A9" s="1" t="n">
        <v>8.987</v>
      </c>
      <c r="B9" s="1" t="n">
        <v>17.394</v>
      </c>
      <c r="D9" s="1" t="n">
        <v>8.987</v>
      </c>
      <c r="E9" s="1" t="n">
        <v>17.394</v>
      </c>
      <c r="G9" s="3" t="s">
        <v>2</v>
      </c>
      <c r="H9" s="3"/>
      <c r="I9" s="3"/>
      <c r="J9" s="3"/>
      <c r="L9" s="3" t="s">
        <v>15</v>
      </c>
      <c r="M9" s="3"/>
      <c r="N9" s="3"/>
      <c r="O9" s="3"/>
    </row>
    <row r="10" customFormat="false" ht="15.75" hidden="false" customHeight="false" outlineLevel="0" collapsed="false">
      <c r="A10" s="1" t="n">
        <v>9.401</v>
      </c>
      <c r="B10" s="1" t="n">
        <v>20.762</v>
      </c>
      <c r="D10" s="1" t="n">
        <v>9.401</v>
      </c>
      <c r="E10" s="1" t="n">
        <v>20.762</v>
      </c>
      <c r="H10" s="3" t="s">
        <v>13</v>
      </c>
      <c r="I10" s="3" t="s">
        <v>14</v>
      </c>
      <c r="M10" s="3" t="s">
        <v>13</v>
      </c>
      <c r="N10" s="3" t="s">
        <v>14</v>
      </c>
    </row>
    <row r="11" customFormat="false" ht="15.75" hidden="false" customHeight="false" outlineLevel="0" collapsed="false">
      <c r="A11" s="1" t="n">
        <v>14.48</v>
      </c>
      <c r="B11" s="1" t="n">
        <v>26.282</v>
      </c>
      <c r="D11" s="1" t="n">
        <v>14.48</v>
      </c>
      <c r="E11" s="1" t="n">
        <v>26.282</v>
      </c>
      <c r="G11" s="9" t="s">
        <v>5</v>
      </c>
      <c r="H11" s="10" t="n">
        <v>8.63</v>
      </c>
      <c r="I11" s="10" t="n">
        <v>15.687</v>
      </c>
      <c r="J11" s="11" t="s">
        <v>5</v>
      </c>
      <c r="L11" s="9" t="s">
        <v>5</v>
      </c>
      <c r="M11" s="10" t="n">
        <v>8.63</v>
      </c>
      <c r="N11" s="10" t="n">
        <v>15.687</v>
      </c>
      <c r="O11" s="11" t="s">
        <v>5</v>
      </c>
    </row>
    <row r="12" customFormat="false" ht="15.75" hidden="false" customHeight="false" outlineLevel="0" collapsed="false">
      <c r="A12" s="1" t="n">
        <v>22.328</v>
      </c>
      <c r="B12" s="1" t="n">
        <v>24.524</v>
      </c>
      <c r="D12" s="1" t="n">
        <v>22.328</v>
      </c>
      <c r="E12" s="1" t="n">
        <v>24.524</v>
      </c>
      <c r="G12" s="12"/>
      <c r="H12" s="13" t="n">
        <v>8.987</v>
      </c>
      <c r="I12" s="13" t="n">
        <v>17.394</v>
      </c>
      <c r="J12" s="14"/>
      <c r="L12" s="12"/>
      <c r="M12" s="13" t="n">
        <v>8.987</v>
      </c>
      <c r="N12" s="13" t="n">
        <v>17.394</v>
      </c>
      <c r="O12" s="14"/>
    </row>
    <row r="13" customFormat="false" ht="15.75" hidden="false" customHeight="false" outlineLevel="0" collapsed="false">
      <c r="A13" s="1" t="n">
        <v>15.298</v>
      </c>
      <c r="B13" s="1" t="n">
        <v>18.644</v>
      </c>
      <c r="D13" s="1" t="n">
        <v>15.298</v>
      </c>
      <c r="E13" s="1" t="n">
        <v>18.644</v>
      </c>
      <c r="G13" s="12"/>
      <c r="H13" s="13" t="n">
        <v>9.401</v>
      </c>
      <c r="I13" s="13" t="n">
        <v>17.425</v>
      </c>
      <c r="J13" s="14"/>
      <c r="L13" s="12"/>
      <c r="M13" s="13" t="n">
        <v>9.401</v>
      </c>
      <c r="N13" s="13" t="n">
        <v>17.425</v>
      </c>
      <c r="O13" s="14"/>
    </row>
    <row r="14" customFormat="false" ht="15.75" hidden="false" customHeight="false" outlineLevel="0" collapsed="false">
      <c r="A14" s="1" t="n">
        <v>15.073</v>
      </c>
      <c r="B14" s="1" t="n">
        <v>17.51</v>
      </c>
      <c r="D14" s="1" t="n">
        <v>15.073</v>
      </c>
      <c r="E14" s="1" t="n">
        <v>17.51</v>
      </c>
      <c r="G14" s="12"/>
      <c r="H14" s="13" t="n">
        <v>9.564</v>
      </c>
      <c r="I14" s="13" t="n">
        <v>17.51</v>
      </c>
      <c r="J14" s="14"/>
      <c r="L14" s="12"/>
      <c r="M14" s="13" t="n">
        <v>9.564</v>
      </c>
      <c r="N14" s="13" t="n">
        <v>17.51</v>
      </c>
      <c r="O14" s="14"/>
    </row>
    <row r="15" customFormat="false" ht="15.75" hidden="false" customHeight="false" outlineLevel="0" collapsed="false">
      <c r="A15" s="1" t="n">
        <v>16.929</v>
      </c>
      <c r="B15" s="1" t="n">
        <v>20.33</v>
      </c>
      <c r="D15" s="1" t="n">
        <v>16.929</v>
      </c>
      <c r="E15" s="1" t="n">
        <v>20.33</v>
      </c>
      <c r="G15" s="12"/>
      <c r="H15" s="13" t="n">
        <v>10.639</v>
      </c>
      <c r="I15" s="13" t="n">
        <v>17.96</v>
      </c>
      <c r="J15" s="14"/>
      <c r="L15" s="12"/>
      <c r="M15" s="13" t="n">
        <v>10.639</v>
      </c>
      <c r="N15" s="13" t="n">
        <v>17.96</v>
      </c>
      <c r="O15" s="14"/>
    </row>
    <row r="16" customFormat="false" ht="15.75" hidden="false" customHeight="false" outlineLevel="0" collapsed="false">
      <c r="A16" s="1" t="n">
        <v>18.2</v>
      </c>
      <c r="B16" s="15" t="n">
        <v>35.255</v>
      </c>
      <c r="D16" s="1" t="n">
        <v>18.2</v>
      </c>
      <c r="E16" s="15"/>
      <c r="G16" s="16" t="s">
        <v>16</v>
      </c>
      <c r="H16" s="13" t="n">
        <v>11.344</v>
      </c>
      <c r="I16" s="13" t="n">
        <v>18.644</v>
      </c>
      <c r="J16" s="17" t="s">
        <v>17</v>
      </c>
      <c r="L16" s="16" t="s">
        <v>16</v>
      </c>
      <c r="M16" s="13" t="n">
        <v>11.344</v>
      </c>
      <c r="N16" s="13" t="n">
        <v>18.644</v>
      </c>
      <c r="O16" s="17" t="s">
        <v>18</v>
      </c>
    </row>
    <row r="17" customFormat="false" ht="15.75" hidden="false" customHeight="false" outlineLevel="0" collapsed="false">
      <c r="A17" s="1" t="n">
        <v>12.13</v>
      </c>
      <c r="B17" s="1" t="n">
        <v>22.158</v>
      </c>
      <c r="D17" s="1" t="n">
        <v>12.13</v>
      </c>
      <c r="E17" s="1" t="n">
        <v>22.158</v>
      </c>
      <c r="G17" s="16"/>
      <c r="H17" s="18" t="n">
        <v>12.079</v>
      </c>
      <c r="I17" s="18" t="n">
        <v>18.741</v>
      </c>
      <c r="J17" s="17"/>
      <c r="L17" s="16"/>
      <c r="M17" s="18" t="n">
        <v>12.079</v>
      </c>
      <c r="N17" s="18" t="n">
        <v>18.741</v>
      </c>
      <c r="O17" s="17"/>
    </row>
    <row r="18" customFormat="false" ht="15.75" hidden="false" customHeight="false" outlineLevel="0" collapsed="false">
      <c r="A18" s="1" t="n">
        <v>18.495</v>
      </c>
      <c r="B18" s="1" t="n">
        <v>25.139</v>
      </c>
      <c r="D18" s="1" t="n">
        <v>18.495</v>
      </c>
      <c r="E18" s="1" t="n">
        <v>25.139</v>
      </c>
      <c r="G18" s="12"/>
      <c r="H18" s="18" t="n">
        <v>12.13</v>
      </c>
      <c r="I18" s="18" t="n">
        <v>19.278</v>
      </c>
      <c r="J18" s="14"/>
      <c r="L18" s="12"/>
      <c r="M18" s="18" t="n">
        <v>12.13</v>
      </c>
      <c r="N18" s="18" t="n">
        <v>19.278</v>
      </c>
      <c r="O18" s="14"/>
    </row>
    <row r="19" customFormat="false" ht="15.75" hidden="false" customHeight="false" outlineLevel="0" collapsed="false">
      <c r="A19" s="1" t="n">
        <v>10.639</v>
      </c>
      <c r="B19" s="1" t="n">
        <v>20.429</v>
      </c>
      <c r="D19" s="1" t="n">
        <v>10.639</v>
      </c>
      <c r="E19" s="1" t="n">
        <v>20.429</v>
      </c>
      <c r="G19" s="12"/>
      <c r="H19" s="18" t="n">
        <v>12.238</v>
      </c>
      <c r="I19" s="18" t="n">
        <v>20.33</v>
      </c>
      <c r="J19" s="14"/>
      <c r="L19" s="12"/>
      <c r="M19" s="18" t="n">
        <v>12.238</v>
      </c>
      <c r="N19" s="18" t="n">
        <v>20.33</v>
      </c>
      <c r="O19" s="14"/>
    </row>
    <row r="20" customFormat="false" ht="15.75" hidden="false" customHeight="false" outlineLevel="0" collapsed="false">
      <c r="A20" s="1" t="n">
        <v>11.344</v>
      </c>
      <c r="B20" s="1" t="n">
        <v>17.425</v>
      </c>
      <c r="D20" s="1" t="n">
        <v>11.344</v>
      </c>
      <c r="E20" s="1" t="n">
        <v>17.425</v>
      </c>
      <c r="G20" s="12"/>
      <c r="H20" s="18" t="n">
        <v>12.369</v>
      </c>
      <c r="I20" s="18" t="n">
        <v>20.429</v>
      </c>
      <c r="J20" s="14"/>
      <c r="L20" s="12"/>
      <c r="M20" s="18" t="n">
        <v>12.369</v>
      </c>
      <c r="N20" s="18" t="n">
        <v>20.429</v>
      </c>
      <c r="O20" s="14"/>
    </row>
    <row r="21" customFormat="false" ht="15.75" hidden="false" customHeight="false" outlineLevel="0" collapsed="false">
      <c r="A21" s="1" t="n">
        <v>12.369</v>
      </c>
      <c r="B21" s="15" t="n">
        <v>34.288</v>
      </c>
      <c r="D21" s="1" t="n">
        <v>12.369</v>
      </c>
      <c r="E21" s="15"/>
      <c r="G21" s="12"/>
      <c r="H21" s="18" t="n">
        <v>12.944</v>
      </c>
      <c r="I21" s="18" t="n">
        <v>20.762</v>
      </c>
      <c r="J21" s="14"/>
      <c r="L21" s="12"/>
      <c r="M21" s="18" t="n">
        <v>12.944</v>
      </c>
      <c r="N21" s="18" t="n">
        <v>20.762</v>
      </c>
      <c r="O21" s="17" t="s">
        <v>19</v>
      </c>
    </row>
    <row r="22" customFormat="false" ht="15.75" hidden="false" customHeight="false" outlineLevel="0" collapsed="false">
      <c r="A22" s="1" t="n">
        <v>12.944</v>
      </c>
      <c r="B22" s="1" t="n">
        <v>23.894</v>
      </c>
      <c r="D22" s="1" t="n">
        <v>12.944</v>
      </c>
      <c r="E22" s="1" t="n">
        <v>23.894</v>
      </c>
      <c r="G22" s="16" t="s">
        <v>20</v>
      </c>
      <c r="H22" s="18" t="n">
        <v>14.233</v>
      </c>
      <c r="I22" s="18" t="n">
        <v>20.878</v>
      </c>
      <c r="J22" s="17" t="s">
        <v>21</v>
      </c>
      <c r="L22" s="16" t="s">
        <v>20</v>
      </c>
      <c r="M22" s="18" t="n">
        <v>14.233</v>
      </c>
      <c r="N22" s="19" t="n">
        <v>20.878</v>
      </c>
      <c r="O22" s="17"/>
    </row>
    <row r="23" customFormat="false" ht="15.75" hidden="false" customHeight="false" outlineLevel="0" collapsed="false">
      <c r="A23" s="1" t="n">
        <v>14.233</v>
      </c>
      <c r="B23" s="1" t="n">
        <v>17.96</v>
      </c>
      <c r="D23" s="1" t="n">
        <v>14.233</v>
      </c>
      <c r="E23" s="1" t="n">
        <v>17.96</v>
      </c>
      <c r="G23" s="16"/>
      <c r="H23" s="19" t="n">
        <v>14.48</v>
      </c>
      <c r="I23" s="19" t="n">
        <v>21.157</v>
      </c>
      <c r="J23" s="17"/>
      <c r="L23" s="16"/>
      <c r="M23" s="19" t="n">
        <v>14.48</v>
      </c>
      <c r="N23" s="19" t="n">
        <v>21.157</v>
      </c>
    </row>
    <row r="24" customFormat="false" ht="15.75" hidden="false" customHeight="false" outlineLevel="0" collapsed="false">
      <c r="A24" s="1" t="n">
        <v>19.71</v>
      </c>
      <c r="B24" s="1" t="n">
        <v>22.058</v>
      </c>
      <c r="D24" s="1" t="n">
        <v>19.71</v>
      </c>
      <c r="E24" s="1" t="n">
        <v>22.058</v>
      </c>
      <c r="G24" s="12"/>
      <c r="H24" s="19" t="n">
        <v>14.669</v>
      </c>
      <c r="I24" s="19" t="n">
        <v>21.214</v>
      </c>
      <c r="J24" s="14"/>
      <c r="L24" s="12"/>
      <c r="M24" s="19" t="n">
        <v>14.669</v>
      </c>
      <c r="N24" s="19" t="n">
        <v>21.214</v>
      </c>
      <c r="O24" s="14"/>
    </row>
    <row r="25" customFormat="false" ht="15.75" hidden="false" customHeight="false" outlineLevel="0" collapsed="false">
      <c r="A25" s="1" t="n">
        <v>16.004</v>
      </c>
      <c r="B25" s="1" t="n">
        <v>21.157</v>
      </c>
      <c r="D25" s="1" t="n">
        <v>16.004</v>
      </c>
      <c r="E25" s="1" t="n">
        <v>21.157</v>
      </c>
      <c r="G25" s="12"/>
      <c r="H25" s="19" t="n">
        <v>14.692</v>
      </c>
      <c r="I25" s="19" t="n">
        <v>22.058</v>
      </c>
      <c r="J25" s="14"/>
      <c r="L25" s="12"/>
      <c r="M25" s="19" t="n">
        <v>14.692</v>
      </c>
      <c r="N25" s="19" t="n">
        <v>22.058</v>
      </c>
      <c r="O25" s="14"/>
    </row>
    <row r="26" customFormat="false" ht="15.75" hidden="false" customHeight="false" outlineLevel="0" collapsed="false">
      <c r="G26" s="12"/>
      <c r="H26" s="19" t="n">
        <v>15.073</v>
      </c>
      <c r="I26" s="19" t="n">
        <v>22.158</v>
      </c>
      <c r="J26" s="14"/>
      <c r="L26" s="12"/>
      <c r="M26" s="19" t="n">
        <v>15.073</v>
      </c>
      <c r="N26" s="19" t="n">
        <v>22.158</v>
      </c>
      <c r="O26" s="17" t="s">
        <v>22</v>
      </c>
    </row>
    <row r="27" customFormat="false" ht="15.75" hidden="false" customHeight="false" outlineLevel="0" collapsed="false">
      <c r="C27" s="14"/>
      <c r="D27" s="14"/>
      <c r="E27" s="14"/>
      <c r="F27" s="14"/>
      <c r="G27" s="12"/>
      <c r="H27" s="19" t="n">
        <v>15.298</v>
      </c>
      <c r="I27" s="19" t="n">
        <v>22.803</v>
      </c>
      <c r="J27" s="14"/>
      <c r="L27" s="12"/>
      <c r="M27" s="19" t="n">
        <v>15.298</v>
      </c>
      <c r="N27" s="20" t="n">
        <v>22.803</v>
      </c>
      <c r="O27" s="17"/>
    </row>
    <row r="28" customFormat="false" ht="15.75" hidden="false" customHeight="false" outlineLevel="0" collapsed="false">
      <c r="G28" s="16" t="s">
        <v>23</v>
      </c>
      <c r="H28" s="19" t="n">
        <v>16.004</v>
      </c>
      <c r="I28" s="19" t="n">
        <v>23.894</v>
      </c>
      <c r="J28" s="17" t="s">
        <v>24</v>
      </c>
      <c r="L28" s="16" t="s">
        <v>23</v>
      </c>
      <c r="M28" s="19" t="n">
        <v>16.004</v>
      </c>
      <c r="N28" s="20" t="n">
        <v>23.894</v>
      </c>
    </row>
    <row r="29" customFormat="false" ht="15.75" hidden="false" customHeight="false" outlineLevel="0" collapsed="false">
      <c r="G29" s="16"/>
      <c r="H29" s="20" t="n">
        <v>16.791</v>
      </c>
      <c r="I29" s="20" t="n">
        <v>24.524</v>
      </c>
      <c r="J29" s="17"/>
      <c r="L29" s="16"/>
      <c r="M29" s="20" t="n">
        <v>16.791</v>
      </c>
      <c r="N29" s="20" t="n">
        <v>24.524</v>
      </c>
    </row>
    <row r="30" customFormat="false" ht="15.75" hidden="false" customHeight="false" outlineLevel="0" collapsed="false">
      <c r="G30" s="12"/>
      <c r="H30" s="20" t="n">
        <v>16.929</v>
      </c>
      <c r="I30" s="20" t="n">
        <v>24.572</v>
      </c>
      <c r="J30" s="14"/>
      <c r="L30" s="12"/>
      <c r="M30" s="20" t="n">
        <v>16.929</v>
      </c>
      <c r="N30" s="20" t="n">
        <v>24.572</v>
      </c>
      <c r="O30" s="14"/>
    </row>
    <row r="31" customFormat="false" ht="15.75" hidden="false" customHeight="false" outlineLevel="0" collapsed="false">
      <c r="G31" s="12"/>
      <c r="H31" s="20" t="n">
        <v>18.2</v>
      </c>
      <c r="I31" s="20" t="n">
        <v>25.139</v>
      </c>
      <c r="J31" s="14"/>
      <c r="L31" s="12"/>
      <c r="M31" s="20" t="n">
        <v>18.2</v>
      </c>
      <c r="N31" s="20" t="n">
        <v>25.139</v>
      </c>
      <c r="O31" s="14"/>
    </row>
    <row r="32" customFormat="false" ht="15.75" hidden="false" customHeight="false" outlineLevel="0" collapsed="false">
      <c r="G32" s="12"/>
      <c r="H32" s="20" t="n">
        <v>18.495</v>
      </c>
      <c r="I32" s="20" t="n">
        <v>26.282</v>
      </c>
      <c r="J32" s="14"/>
      <c r="K32" s="1"/>
      <c r="L32" s="12"/>
      <c r="M32" s="20" t="n">
        <v>18.495</v>
      </c>
      <c r="N32" s="21" t="n">
        <v>26.282</v>
      </c>
      <c r="O32" s="11" t="s">
        <v>9</v>
      </c>
    </row>
    <row r="33" customFormat="false" ht="15.75" hidden="false" customHeight="false" outlineLevel="0" collapsed="false">
      <c r="G33" s="12"/>
      <c r="H33" s="20" t="n">
        <v>19.71</v>
      </c>
      <c r="I33" s="22" t="n">
        <v>34.288</v>
      </c>
      <c r="J33" s="14"/>
      <c r="L33" s="12"/>
      <c r="M33" s="20" t="n">
        <v>19.71</v>
      </c>
      <c r="N33" s="1"/>
      <c r="O33" s="14"/>
    </row>
    <row r="34" customFormat="false" ht="15.75" hidden="false" customHeight="false" outlineLevel="0" collapsed="false">
      <c r="G34" s="9" t="s">
        <v>9</v>
      </c>
      <c r="H34" s="21" t="n">
        <v>22.328</v>
      </c>
      <c r="I34" s="23" t="n">
        <v>35.255</v>
      </c>
      <c r="J34" s="11" t="s">
        <v>9</v>
      </c>
      <c r="L34" s="9" t="s">
        <v>9</v>
      </c>
      <c r="M34" s="21" t="n">
        <v>22.328</v>
      </c>
      <c r="N34" s="1"/>
    </row>
  </sheetData>
  <mergeCells count="14">
    <mergeCell ref="G9:J9"/>
    <mergeCell ref="L9:O9"/>
    <mergeCell ref="G16:G17"/>
    <mergeCell ref="J16:J17"/>
    <mergeCell ref="L16:L17"/>
    <mergeCell ref="O16:O17"/>
    <mergeCell ref="O21:O22"/>
    <mergeCell ref="G22:G23"/>
    <mergeCell ref="J22:J23"/>
    <mergeCell ref="L22:L23"/>
    <mergeCell ref="O26:O27"/>
    <mergeCell ref="G28:G29"/>
    <mergeCell ref="J28:J29"/>
    <mergeCell ref="L28:L2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3" min="1" style="0" width="14.43"/>
    <col collapsed="false" customWidth="true" hidden="false" outlineLevel="0" max="5" min="4" style="0" width="18.13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" t="s">
        <v>25</v>
      </c>
      <c r="B1" s="1" t="s">
        <v>26</v>
      </c>
      <c r="C1" s="1" t="s">
        <v>27</v>
      </c>
      <c r="E1" s="24" t="s">
        <v>28</v>
      </c>
      <c r="F1" s="24" t="n">
        <f aca="false">COUNT(A2:A25)</f>
        <v>24</v>
      </c>
    </row>
    <row r="2" customFormat="false" ht="15.75" hidden="false" customHeight="false" outlineLevel="0" collapsed="false">
      <c r="A2" s="1" t="n">
        <v>12.079</v>
      </c>
      <c r="B2" s="1" t="n">
        <v>19.278</v>
      </c>
      <c r="C2" s="0" t="n">
        <f aca="false">B2-A2</f>
        <v>7.199</v>
      </c>
      <c r="E2" s="24" t="s">
        <v>29</v>
      </c>
      <c r="F2" s="14" t="n">
        <f aca="false">F1-1</f>
        <v>23</v>
      </c>
    </row>
    <row r="3" customFormat="false" ht="15.75" hidden="false" customHeight="false" outlineLevel="0" collapsed="false">
      <c r="A3" s="1" t="n">
        <v>16.791</v>
      </c>
      <c r="B3" s="1" t="n">
        <v>18.741</v>
      </c>
      <c r="C3" s="0" t="n">
        <f aca="false">B3-A3</f>
        <v>1.95</v>
      </c>
      <c r="E3" s="24" t="s">
        <v>30</v>
      </c>
      <c r="F3" s="24" t="n">
        <v>1.714</v>
      </c>
    </row>
    <row r="4" customFormat="false" ht="15.75" hidden="false" customHeight="false" outlineLevel="0" collapsed="false">
      <c r="A4" s="1" t="n">
        <v>9.564</v>
      </c>
      <c r="B4" s="1" t="n">
        <v>21.214</v>
      </c>
      <c r="C4" s="0" t="n">
        <f aca="false">B4-A4</f>
        <v>11.65</v>
      </c>
    </row>
    <row r="5" customFormat="false" ht="15.75" hidden="false" customHeight="false" outlineLevel="0" collapsed="false">
      <c r="A5" s="1" t="n">
        <v>8.63</v>
      </c>
      <c r="B5" s="1" t="n">
        <v>15.687</v>
      </c>
      <c r="C5" s="0" t="n">
        <f aca="false">B5-A5</f>
        <v>7.057</v>
      </c>
      <c r="E5" s="24" t="s">
        <v>31</v>
      </c>
      <c r="F5" s="14" t="n">
        <f aca="false">AVERAGE(A2:A25)</f>
        <v>14.051125</v>
      </c>
    </row>
    <row r="6" customFormat="false" ht="15.75" hidden="false" customHeight="false" outlineLevel="0" collapsed="false">
      <c r="A6" s="1" t="n">
        <v>14.669</v>
      </c>
      <c r="B6" s="1" t="n">
        <v>22.803</v>
      </c>
      <c r="C6" s="0" t="n">
        <f aca="false">B6-A6</f>
        <v>8.134</v>
      </c>
      <c r="E6" s="24" t="s">
        <v>32</v>
      </c>
      <c r="F6" s="14" t="n">
        <f aca="false">AVERAGE(B2:B25)</f>
        <v>22.01591667</v>
      </c>
    </row>
    <row r="7" customFormat="false" ht="15.75" hidden="false" customHeight="false" outlineLevel="0" collapsed="false">
      <c r="A7" s="1" t="n">
        <v>12.238</v>
      </c>
      <c r="B7" s="1" t="n">
        <v>20.878</v>
      </c>
      <c r="C7" s="0" t="n">
        <f aca="false">B7-A7</f>
        <v>8.64</v>
      </c>
      <c r="E7" s="24" t="s">
        <v>33</v>
      </c>
      <c r="F7" s="14" t="n">
        <f aca="false">AVERAGE(C2:C25)</f>
        <v>7.964791667</v>
      </c>
    </row>
    <row r="8" customFormat="false" ht="15.75" hidden="false" customHeight="false" outlineLevel="0" collapsed="false">
      <c r="A8" s="1" t="n">
        <v>14.692</v>
      </c>
      <c r="B8" s="1" t="n">
        <v>24.572</v>
      </c>
      <c r="C8" s="0" t="n">
        <f aca="false">B8-A8</f>
        <v>9.88</v>
      </c>
      <c r="E8" s="24" t="s">
        <v>34</v>
      </c>
      <c r="F8" s="14" t="n">
        <f aca="false">STDEV(C2:C25)</f>
        <v>4.86482691</v>
      </c>
    </row>
    <row r="9" customFormat="false" ht="15.75" hidden="false" customHeight="false" outlineLevel="0" collapsed="false">
      <c r="A9" s="1" t="n">
        <v>8.987</v>
      </c>
      <c r="B9" s="1" t="n">
        <v>17.394</v>
      </c>
      <c r="C9" s="0" t="n">
        <f aca="false">B9-A9</f>
        <v>8.407</v>
      </c>
      <c r="E9" s="24" t="s">
        <v>35</v>
      </c>
      <c r="F9" s="14" t="n">
        <f aca="false">F8/SQRT(F1)</f>
        <v>0.9930286348</v>
      </c>
    </row>
    <row r="10" customFormat="false" ht="15.75" hidden="false" customHeight="false" outlineLevel="0" collapsed="false">
      <c r="A10" s="1" t="n">
        <v>9.401</v>
      </c>
      <c r="B10" s="1" t="n">
        <v>20.762</v>
      </c>
      <c r="C10" s="0" t="n">
        <f aca="false">B10-A10</f>
        <v>11.361</v>
      </c>
    </row>
    <row r="11" customFormat="false" ht="15.75" hidden="false" customHeight="false" outlineLevel="0" collapsed="false">
      <c r="A11" s="1" t="n">
        <v>14.48</v>
      </c>
      <c r="B11" s="1" t="n">
        <v>26.282</v>
      </c>
      <c r="C11" s="0" t="n">
        <f aca="false">B11-A11</f>
        <v>11.802</v>
      </c>
      <c r="E11" s="24" t="s">
        <v>36</v>
      </c>
      <c r="F11" s="14" t="n">
        <f aca="false">(F7-0)/F9</f>
        <v>8.020706944</v>
      </c>
    </row>
    <row r="12" customFormat="false" ht="15.75" hidden="false" customHeight="false" outlineLevel="0" collapsed="false">
      <c r="A12" s="1" t="n">
        <v>22.328</v>
      </c>
      <c r="B12" s="1" t="n">
        <v>24.524</v>
      </c>
      <c r="C12" s="0" t="n">
        <f aca="false">B12-A12</f>
        <v>2.196</v>
      </c>
      <c r="E12" s="24" t="s">
        <v>37</v>
      </c>
      <c r="F12" s="25" t="s">
        <v>38</v>
      </c>
    </row>
    <row r="13" customFormat="false" ht="15.75" hidden="false" customHeight="false" outlineLevel="0" collapsed="false">
      <c r="A13" s="1" t="n">
        <v>15.298</v>
      </c>
      <c r="B13" s="1" t="n">
        <v>18.644</v>
      </c>
      <c r="C13" s="0" t="n">
        <f aca="false">B13-A13</f>
        <v>3.346</v>
      </c>
      <c r="E13" s="24" t="s">
        <v>39</v>
      </c>
      <c r="F13" s="14" t="n">
        <f aca="false">F7/F8</f>
        <v>1.637219949</v>
      </c>
    </row>
    <row r="14" customFormat="false" ht="15.75" hidden="false" customHeight="false" outlineLevel="0" collapsed="false">
      <c r="A14" s="1" t="n">
        <v>15.073</v>
      </c>
      <c r="B14" s="1" t="n">
        <v>17.51</v>
      </c>
      <c r="C14" s="0" t="n">
        <f aca="false">B14-A14</f>
        <v>2.437</v>
      </c>
      <c r="E14" s="24" t="s">
        <v>40</v>
      </c>
      <c r="F14" s="14" t="n">
        <f aca="false">F11^2/((F11^2)+F2)</f>
        <v>0.7366364161</v>
      </c>
    </row>
    <row r="15" customFormat="false" ht="15.75" hidden="false" customHeight="false" outlineLevel="0" collapsed="false">
      <c r="A15" s="1" t="n">
        <v>16.929</v>
      </c>
      <c r="B15" s="1" t="n">
        <v>20.33</v>
      </c>
      <c r="C15" s="0" t="n">
        <f aca="false">B15-A15</f>
        <v>3.401</v>
      </c>
    </row>
    <row r="16" customFormat="false" ht="15.75" hidden="false" customHeight="false" outlineLevel="0" collapsed="false">
      <c r="A16" s="1" t="n">
        <v>18.2</v>
      </c>
      <c r="B16" s="1" t="n">
        <v>35.255</v>
      </c>
      <c r="C16" s="0" t="n">
        <f aca="false">B16-A16</f>
        <v>17.055</v>
      </c>
      <c r="E16" s="24" t="s">
        <v>41</v>
      </c>
      <c r="F16" s="14" t="n">
        <f aca="false">F3*F9</f>
        <v>1.70205108</v>
      </c>
    </row>
    <row r="17" customFormat="false" ht="15.75" hidden="false" customHeight="false" outlineLevel="0" collapsed="false">
      <c r="A17" s="1" t="n">
        <v>12.13</v>
      </c>
      <c r="B17" s="1" t="n">
        <v>22.158</v>
      </c>
      <c r="C17" s="0" t="n">
        <f aca="false">B17-A17</f>
        <v>10.028</v>
      </c>
      <c r="E17" s="24" t="s">
        <v>42</v>
      </c>
      <c r="F17" s="14" t="n">
        <f aca="false">F7-F16</f>
        <v>6.262740587</v>
      </c>
    </row>
    <row r="18" customFormat="false" ht="15.75" hidden="false" customHeight="false" outlineLevel="0" collapsed="false">
      <c r="A18" s="1" t="n">
        <v>18.495</v>
      </c>
      <c r="B18" s="1" t="n">
        <v>25.139</v>
      </c>
      <c r="C18" s="0" t="n">
        <f aca="false">B18-A18</f>
        <v>6.644</v>
      </c>
      <c r="E18" s="24" t="s">
        <v>43</v>
      </c>
      <c r="F18" s="14" t="n">
        <f aca="false">F7+F16</f>
        <v>9.666842747</v>
      </c>
    </row>
    <row r="19" customFormat="false" ht="15.75" hidden="false" customHeight="false" outlineLevel="0" collapsed="false">
      <c r="A19" s="1" t="n">
        <v>10.639</v>
      </c>
      <c r="B19" s="1" t="n">
        <v>20.429</v>
      </c>
      <c r="C19" s="0" t="n">
        <f aca="false">B19-A19</f>
        <v>9.79</v>
      </c>
    </row>
    <row r="20" customFormat="false" ht="15.75" hidden="false" customHeight="false" outlineLevel="0" collapsed="false">
      <c r="A20" s="1" t="n">
        <v>11.344</v>
      </c>
      <c r="B20" s="1" t="n">
        <v>17.425</v>
      </c>
      <c r="C20" s="0" t="n">
        <f aca="false">B20-A20</f>
        <v>6.081</v>
      </c>
    </row>
    <row r="21" customFormat="false" ht="15.75" hidden="false" customHeight="false" outlineLevel="0" collapsed="false">
      <c r="A21" s="1" t="n">
        <v>12.369</v>
      </c>
      <c r="B21" s="1" t="n">
        <v>34.288</v>
      </c>
      <c r="C21" s="0" t="n">
        <f aca="false">B21-A21</f>
        <v>21.919</v>
      </c>
    </row>
    <row r="22" customFormat="false" ht="15.75" hidden="false" customHeight="false" outlineLevel="0" collapsed="false">
      <c r="A22" s="1" t="n">
        <v>12.944</v>
      </c>
      <c r="B22" s="1" t="n">
        <v>23.894</v>
      </c>
      <c r="C22" s="0" t="n">
        <f aca="false">B22-A22</f>
        <v>10.95</v>
      </c>
    </row>
    <row r="23" customFormat="false" ht="15.75" hidden="false" customHeight="false" outlineLevel="0" collapsed="false">
      <c r="A23" s="1" t="n">
        <v>14.233</v>
      </c>
      <c r="B23" s="1" t="n">
        <v>17.96</v>
      </c>
      <c r="C23" s="0" t="n">
        <f aca="false">B23-A23</f>
        <v>3.727</v>
      </c>
    </row>
    <row r="24" customFormat="false" ht="15.75" hidden="false" customHeight="false" outlineLevel="0" collapsed="false">
      <c r="A24" s="1" t="n">
        <v>19.71</v>
      </c>
      <c r="B24" s="1" t="n">
        <v>22.058</v>
      </c>
      <c r="C24" s="0" t="n">
        <f aca="false">B24-A24</f>
        <v>2.348</v>
      </c>
    </row>
    <row r="25" customFormat="false" ht="15.75" hidden="false" customHeight="false" outlineLevel="0" collapsed="false">
      <c r="A25" s="1" t="n">
        <v>16.004</v>
      </c>
      <c r="B25" s="1" t="n">
        <v>21.157</v>
      </c>
      <c r="C25" s="0" t="n">
        <f aca="false">B25-A25</f>
        <v>5.153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2017-08-15T11:41:35Z</dcterms:modified>
  <cp:revision>2</cp:revision>
  <dc:subject/>
  <dc:title/>
</cp:coreProperties>
</file>