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y/Google Drive/University/Tecnologias computacionales/Ingeniería de software/Proyecto IS/"/>
    </mc:Choice>
  </mc:AlternateContent>
  <xr:revisionPtr revIDLastSave="0" documentId="13_ncr:1_{2C19B084-FEA9-5B40-9064-404CB026C19B}" xr6:coauthVersionLast="43" xr6:coauthVersionMax="43" xr10:uidLastSave="{00000000-0000-0000-0000-000000000000}"/>
  <bookViews>
    <workbookView xWindow="0" yWindow="460" windowWidth="24620" windowHeight="14740" xr2:uid="{313FD516-16C0-434A-8D6A-1BF32FE31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C37" i="1"/>
  <c r="D37" i="1"/>
  <c r="B39" i="1"/>
  <c r="B38" i="1"/>
  <c r="B37" i="1"/>
  <c r="B57" i="1" l="1"/>
  <c r="D38" i="1" l="1"/>
  <c r="C38" i="1"/>
  <c r="D39" i="1"/>
  <c r="C39" i="1"/>
  <c r="D36" i="1"/>
  <c r="C36" i="1"/>
  <c r="E38" i="1"/>
  <c r="B36" i="1"/>
  <c r="D35" i="1"/>
  <c r="C35" i="1"/>
  <c r="B35" i="1"/>
  <c r="E39" i="1" l="1"/>
  <c r="E35" i="1"/>
  <c r="E37" i="1"/>
  <c r="E36" i="1"/>
  <c r="E40" i="1" l="1"/>
  <c r="H34" i="1" s="1"/>
</calcChain>
</file>

<file path=xl/sharedStrings.xml><?xml version="1.0" encoding="utf-8"?>
<sst xmlns="http://schemas.openxmlformats.org/spreadsheetml/2006/main" count="138" uniqueCount="83">
  <si>
    <t>Grado de dificultad de archivos</t>
  </si>
  <si>
    <t>Archivo</t>
  </si>
  <si>
    <t>Indicador</t>
  </si>
  <si>
    <t>TRE</t>
  </si>
  <si>
    <t>TDE</t>
  </si>
  <si>
    <t>Dificultad</t>
  </si>
  <si>
    <t>Cliente</t>
  </si>
  <si>
    <t>ALI</t>
  </si>
  <si>
    <t>Simple</t>
  </si>
  <si>
    <t>Nivel de dificultad para ALI y AIE</t>
  </si>
  <si>
    <t>1-19 TDE</t>
  </si>
  <si>
    <t>20-50 TDE</t>
  </si>
  <si>
    <t>51 o mas TDE</t>
  </si>
  <si>
    <t>0-1 TRE</t>
  </si>
  <si>
    <t>simple</t>
  </si>
  <si>
    <t>mediano</t>
  </si>
  <si>
    <t>2-5 TRE</t>
  </si>
  <si>
    <t>complejo</t>
  </si>
  <si>
    <t>6 o mas TRE</t>
  </si>
  <si>
    <t>EE, SE, CE</t>
  </si>
  <si>
    <t>Requerimiento</t>
  </si>
  <si>
    <t>RA</t>
  </si>
  <si>
    <t>SE</t>
  </si>
  <si>
    <t>CE</t>
  </si>
  <si>
    <t>EE</t>
  </si>
  <si>
    <t>Puntos de funcion sin ajustar</t>
  </si>
  <si>
    <t>Mediano</t>
  </si>
  <si>
    <t>Complejo</t>
  </si>
  <si>
    <t>Suma</t>
  </si>
  <si>
    <t>AIE</t>
  </si>
  <si>
    <t>Total</t>
  </si>
  <si>
    <t>Modificador</t>
  </si>
  <si>
    <t>Grado de influencia</t>
  </si>
  <si>
    <t>Comunicación de datos</t>
  </si>
  <si>
    <t>Procesamiento distribuido de datos</t>
  </si>
  <si>
    <t>Rendimiento</t>
  </si>
  <si>
    <t>Configuracion altamente usada</t>
  </si>
  <si>
    <t>Promedio de transacciones</t>
  </si>
  <si>
    <t>Entrada de datos en linea</t>
  </si>
  <si>
    <t>Eficiencia para el usuario final</t>
  </si>
  <si>
    <t>Actualizacion en linea</t>
  </si>
  <si>
    <t>Procesamiento complejo</t>
  </si>
  <si>
    <t>Reusabilidad</t>
  </si>
  <si>
    <t>Facilidad de instalacion</t>
  </si>
  <si>
    <t>Facilidad de operacion</t>
  </si>
  <si>
    <t>Varios sitios</t>
  </si>
  <si>
    <t>Facilidad de cambios</t>
  </si>
  <si>
    <t>Tiempo</t>
  </si>
  <si>
    <t>Productividad</t>
  </si>
  <si>
    <t>Personal</t>
  </si>
  <si>
    <t>Administrador</t>
  </si>
  <si>
    <t>Automovil</t>
  </si>
  <si>
    <t>Reparacion</t>
  </si>
  <si>
    <t>Agregar cliente</t>
  </si>
  <si>
    <t>Editar cliente</t>
  </si>
  <si>
    <t>Eliminar cliente</t>
  </si>
  <si>
    <t>Consultar cliente</t>
  </si>
  <si>
    <t>Visualizar clientes</t>
  </si>
  <si>
    <t>Buscar cliente</t>
  </si>
  <si>
    <t>Agregar automovil</t>
  </si>
  <si>
    <t>Editar automovil</t>
  </si>
  <si>
    <t>Eliminar automovil</t>
  </si>
  <si>
    <t>Consultar automovil</t>
  </si>
  <si>
    <t>Visualizar automoviles</t>
  </si>
  <si>
    <t>Buscar automovil</t>
  </si>
  <si>
    <t>Agregar reparacion</t>
  </si>
  <si>
    <t>Editar reparacion</t>
  </si>
  <si>
    <t>Eliminar reparacion</t>
  </si>
  <si>
    <t>Consultar reparacion</t>
  </si>
  <si>
    <t>Visualizar reparaciones</t>
  </si>
  <si>
    <t>Buscar reparacion</t>
  </si>
  <si>
    <t>Si se elimina el cliente se eliminan los automoviles asociados al cliente y las reparaciones asociadas al automovil</t>
  </si>
  <si>
    <t>Si se elimina el automovil se eliminan las reparaciones asociadas</t>
  </si>
  <si>
    <t>Se agrega el cliente y una lista vacia de automoviles</t>
  </si>
  <si>
    <t>Se agrega el automovil y una lista vacia de reparaciones</t>
  </si>
  <si>
    <t>Puntos de Funcion Ajustados</t>
  </si>
  <si>
    <t>Lineas de Codigo</t>
  </si>
  <si>
    <t>Esfuerzo</t>
  </si>
  <si>
    <t>KLDC</t>
  </si>
  <si>
    <t>Java = 53</t>
  </si>
  <si>
    <t>por persona</t>
  </si>
  <si>
    <t>meses</t>
  </si>
  <si>
    <t>pesonas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</si>
</sst>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MX$&quot;* #,##0.00_);_(&quot;MX$&quot;* \(#,##0.00\);_(&quot;MX$&quot;* &quot;-&quot;??_);_(@_)"/>
    <numFmt numFmtId="168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44" fontId="0" fillId="0" borderId="0" xfId="1" applyFont="1"/>
    <xf numFmtId="0" fontId="0" fillId="0" borderId="0" xfId="0" applyBorder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07D3-7371-F141-89EE-0B71A90FD9F1}">
  <dimension ref="A2:J57"/>
  <sheetViews>
    <sheetView tabSelected="1" topLeftCell="A6" zoomScale="75" workbookViewId="0">
      <selection activeCell="I42" sqref="I42"/>
    </sheetView>
  </sheetViews>
  <sheetFormatPr baseColWidth="10" defaultRowHeight="16" x14ac:dyDescent="0.2"/>
  <cols>
    <col min="1" max="1" width="30.5" bestFit="1" customWidth="1"/>
    <col min="2" max="2" width="17.33203125" bestFit="1" customWidth="1"/>
    <col min="5" max="5" width="10.5" customWidth="1"/>
    <col min="7" max="7" width="24.83203125" bestFit="1" customWidth="1"/>
    <col min="8" max="8" width="12.83203125" bestFit="1" customWidth="1"/>
    <col min="9" max="9" width="9.6640625" bestFit="1" customWidth="1"/>
    <col min="10" max="10" width="12.5" bestFit="1" customWidth="1"/>
    <col min="13" max="13" width="33.83203125" customWidth="1"/>
    <col min="14" max="14" width="14.1640625" bestFit="1" customWidth="1"/>
  </cols>
  <sheetData>
    <row r="2" spans="1:10" ht="21" x14ac:dyDescent="0.25">
      <c r="A2" s="23" t="s">
        <v>0</v>
      </c>
      <c r="B2" s="23"/>
      <c r="C2" s="23"/>
      <c r="D2" s="23"/>
      <c r="E2" s="23"/>
    </row>
    <row r="3" spans="1:10" ht="2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G3" s="24" t="s">
        <v>9</v>
      </c>
      <c r="H3" s="24"/>
      <c r="I3" s="24"/>
      <c r="J3" s="24"/>
    </row>
    <row r="4" spans="1:10" x14ac:dyDescent="0.2">
      <c r="A4" s="5" t="s">
        <v>50</v>
      </c>
      <c r="B4" s="5" t="s">
        <v>7</v>
      </c>
      <c r="C4" s="5">
        <v>1</v>
      </c>
      <c r="D4" s="5">
        <v>4</v>
      </c>
      <c r="E4" s="5" t="s">
        <v>8</v>
      </c>
      <c r="G4" s="6"/>
      <c r="H4" s="7" t="s">
        <v>10</v>
      </c>
      <c r="I4" s="7" t="s">
        <v>11</v>
      </c>
      <c r="J4" s="7" t="s">
        <v>12</v>
      </c>
    </row>
    <row r="5" spans="1:10" x14ac:dyDescent="0.2">
      <c r="A5" s="5" t="s">
        <v>6</v>
      </c>
      <c r="B5" s="5" t="s">
        <v>7</v>
      </c>
      <c r="C5" s="5">
        <v>1</v>
      </c>
      <c r="D5" s="5">
        <v>5</v>
      </c>
      <c r="E5" s="5" t="s">
        <v>8</v>
      </c>
      <c r="G5" s="7" t="s">
        <v>13</v>
      </c>
      <c r="H5" s="8" t="s">
        <v>14</v>
      </c>
      <c r="I5" s="9" t="s">
        <v>14</v>
      </c>
      <c r="J5" s="10" t="s">
        <v>15</v>
      </c>
    </row>
    <row r="6" spans="1:10" x14ac:dyDescent="0.2">
      <c r="A6" s="5" t="s">
        <v>51</v>
      </c>
      <c r="B6" s="5" t="s">
        <v>7</v>
      </c>
      <c r="C6" s="5">
        <v>1</v>
      </c>
      <c r="D6" s="5">
        <v>6</v>
      </c>
      <c r="E6" s="5" t="s">
        <v>8</v>
      </c>
      <c r="G6" s="7" t="s">
        <v>16</v>
      </c>
      <c r="H6" s="8" t="s">
        <v>14</v>
      </c>
      <c r="I6" s="10" t="s">
        <v>15</v>
      </c>
      <c r="J6" s="11" t="s">
        <v>17</v>
      </c>
    </row>
    <row r="7" spans="1:10" x14ac:dyDescent="0.2">
      <c r="A7" s="5" t="s">
        <v>52</v>
      </c>
      <c r="B7" s="5" t="s">
        <v>7</v>
      </c>
      <c r="C7" s="5">
        <v>1</v>
      </c>
      <c r="D7" s="5">
        <v>8</v>
      </c>
      <c r="E7" s="5" t="s">
        <v>8</v>
      </c>
      <c r="G7" s="7" t="s">
        <v>18</v>
      </c>
      <c r="H7" s="10" t="s">
        <v>15</v>
      </c>
      <c r="I7" s="11" t="s">
        <v>17</v>
      </c>
      <c r="J7" s="11" t="s">
        <v>17</v>
      </c>
    </row>
    <row r="8" spans="1:10" x14ac:dyDescent="0.2">
      <c r="A8" s="2"/>
    </row>
    <row r="11" spans="1:10" ht="21" x14ac:dyDescent="0.25">
      <c r="A11" s="23" t="s">
        <v>19</v>
      </c>
      <c r="B11" s="23"/>
      <c r="C11" s="23"/>
      <c r="D11" s="23"/>
      <c r="E11" s="23"/>
    </row>
    <row r="12" spans="1:10" x14ac:dyDescent="0.2">
      <c r="A12" s="4" t="s">
        <v>20</v>
      </c>
      <c r="B12" s="4" t="s">
        <v>2</v>
      </c>
      <c r="C12" s="4" t="s">
        <v>21</v>
      </c>
      <c r="D12" s="4" t="s">
        <v>4</v>
      </c>
      <c r="E12" s="4" t="s">
        <v>5</v>
      </c>
    </row>
    <row r="13" spans="1:10" x14ac:dyDescent="0.2">
      <c r="A13" s="12" t="s">
        <v>53</v>
      </c>
      <c r="B13" s="14" t="s">
        <v>24</v>
      </c>
      <c r="C13" s="13">
        <v>2</v>
      </c>
      <c r="D13" s="13">
        <v>11</v>
      </c>
      <c r="E13" s="5" t="s">
        <v>15</v>
      </c>
      <c r="F13" t="s">
        <v>73</v>
      </c>
    </row>
    <row r="14" spans="1:10" x14ac:dyDescent="0.2">
      <c r="A14" s="12" t="s">
        <v>54</v>
      </c>
      <c r="B14" s="14" t="s">
        <v>24</v>
      </c>
      <c r="C14" s="13">
        <v>1</v>
      </c>
      <c r="D14" s="13">
        <v>5</v>
      </c>
      <c r="E14" s="5" t="s">
        <v>14</v>
      </c>
    </row>
    <row r="15" spans="1:10" x14ac:dyDescent="0.2">
      <c r="A15" s="12" t="s">
        <v>55</v>
      </c>
      <c r="B15" s="14" t="s">
        <v>24</v>
      </c>
      <c r="C15" s="13">
        <v>3</v>
      </c>
      <c r="D15" s="13">
        <v>19</v>
      </c>
      <c r="E15" s="5" t="s">
        <v>17</v>
      </c>
      <c r="F15" t="s">
        <v>71</v>
      </c>
    </row>
    <row r="16" spans="1:10" x14ac:dyDescent="0.2">
      <c r="A16" s="12" t="s">
        <v>56</v>
      </c>
      <c r="B16" s="22" t="s">
        <v>23</v>
      </c>
      <c r="C16" s="13">
        <v>1</v>
      </c>
      <c r="D16" s="13">
        <v>5</v>
      </c>
      <c r="E16" s="5" t="s">
        <v>14</v>
      </c>
    </row>
    <row r="17" spans="1:6" x14ac:dyDescent="0.2">
      <c r="A17" s="12" t="s">
        <v>57</v>
      </c>
      <c r="B17" s="22" t="s">
        <v>23</v>
      </c>
      <c r="C17" s="28">
        <v>1</v>
      </c>
      <c r="D17" s="13">
        <v>5</v>
      </c>
      <c r="E17" s="5" t="s">
        <v>14</v>
      </c>
    </row>
    <row r="18" spans="1:6" x14ac:dyDescent="0.2">
      <c r="A18" s="12" t="s">
        <v>58</v>
      </c>
      <c r="B18" s="21" t="s">
        <v>22</v>
      </c>
      <c r="C18" s="28">
        <v>1</v>
      </c>
      <c r="D18" s="13">
        <v>5</v>
      </c>
      <c r="E18" s="5" t="s">
        <v>14</v>
      </c>
    </row>
    <row r="19" spans="1:6" x14ac:dyDescent="0.2">
      <c r="A19" s="12" t="s">
        <v>59</v>
      </c>
      <c r="B19" s="14" t="s">
        <v>24</v>
      </c>
      <c r="C19" s="28">
        <v>2</v>
      </c>
      <c r="D19" s="13">
        <v>14</v>
      </c>
      <c r="E19" s="5" t="s">
        <v>15</v>
      </c>
      <c r="F19" t="s">
        <v>74</v>
      </c>
    </row>
    <row r="20" spans="1:6" x14ac:dyDescent="0.2">
      <c r="A20" s="12" t="s">
        <v>60</v>
      </c>
      <c r="B20" s="14" t="s">
        <v>24</v>
      </c>
      <c r="C20" s="28">
        <v>1</v>
      </c>
      <c r="D20" s="13">
        <v>6</v>
      </c>
      <c r="E20" s="5" t="s">
        <v>14</v>
      </c>
    </row>
    <row r="21" spans="1:6" x14ac:dyDescent="0.2">
      <c r="A21" s="12" t="s">
        <v>61</v>
      </c>
      <c r="B21" s="14" t="s">
        <v>24</v>
      </c>
      <c r="C21" s="13">
        <v>2</v>
      </c>
      <c r="D21" s="13">
        <v>14</v>
      </c>
      <c r="E21" s="5" t="s">
        <v>15</v>
      </c>
      <c r="F21" t="s">
        <v>72</v>
      </c>
    </row>
    <row r="22" spans="1:6" x14ac:dyDescent="0.2">
      <c r="A22" s="12" t="s">
        <v>62</v>
      </c>
      <c r="B22" s="22" t="s">
        <v>23</v>
      </c>
      <c r="C22" s="13">
        <v>1</v>
      </c>
      <c r="D22" s="13">
        <v>6</v>
      </c>
      <c r="E22" s="5" t="s">
        <v>14</v>
      </c>
    </row>
    <row r="23" spans="1:6" x14ac:dyDescent="0.2">
      <c r="A23" s="12" t="s">
        <v>63</v>
      </c>
      <c r="B23" s="22" t="s">
        <v>23</v>
      </c>
      <c r="C23" s="13">
        <v>1</v>
      </c>
      <c r="D23" s="13">
        <v>6</v>
      </c>
      <c r="E23" s="5" t="s">
        <v>14</v>
      </c>
    </row>
    <row r="24" spans="1:6" x14ac:dyDescent="0.2">
      <c r="A24" s="12" t="s">
        <v>64</v>
      </c>
      <c r="B24" s="21" t="s">
        <v>22</v>
      </c>
      <c r="C24" s="13">
        <v>1</v>
      </c>
      <c r="D24" s="13">
        <v>6</v>
      </c>
      <c r="E24" s="5" t="s">
        <v>14</v>
      </c>
    </row>
    <row r="25" spans="1:6" x14ac:dyDescent="0.2">
      <c r="A25" s="12" t="s">
        <v>65</v>
      </c>
      <c r="B25" s="14" t="s">
        <v>24</v>
      </c>
      <c r="C25" s="13">
        <v>1</v>
      </c>
      <c r="D25" s="13">
        <v>8</v>
      </c>
      <c r="E25" s="5" t="s">
        <v>14</v>
      </c>
    </row>
    <row r="26" spans="1:6" x14ac:dyDescent="0.2">
      <c r="A26" s="12" t="s">
        <v>66</v>
      </c>
      <c r="B26" s="14" t="s">
        <v>24</v>
      </c>
      <c r="C26" s="29">
        <v>1</v>
      </c>
      <c r="D26" s="29">
        <v>8</v>
      </c>
      <c r="E26" s="5" t="s">
        <v>14</v>
      </c>
    </row>
    <row r="27" spans="1:6" x14ac:dyDescent="0.2">
      <c r="A27" s="20" t="s">
        <v>67</v>
      </c>
      <c r="B27" s="14" t="s">
        <v>24</v>
      </c>
      <c r="C27" s="13">
        <v>1</v>
      </c>
      <c r="D27" s="13">
        <v>8</v>
      </c>
      <c r="E27" s="5" t="s">
        <v>14</v>
      </c>
    </row>
    <row r="28" spans="1:6" x14ac:dyDescent="0.2">
      <c r="A28" s="20" t="s">
        <v>68</v>
      </c>
      <c r="B28" s="22" t="s">
        <v>23</v>
      </c>
      <c r="C28" s="13">
        <v>1</v>
      </c>
      <c r="D28" s="13">
        <v>8</v>
      </c>
      <c r="E28" s="5" t="s">
        <v>14</v>
      </c>
    </row>
    <row r="29" spans="1:6" x14ac:dyDescent="0.2">
      <c r="A29" s="20" t="s">
        <v>69</v>
      </c>
      <c r="B29" s="22" t="s">
        <v>23</v>
      </c>
      <c r="C29" s="13">
        <v>1</v>
      </c>
      <c r="D29" s="13">
        <v>8</v>
      </c>
      <c r="E29" s="5" t="s">
        <v>14</v>
      </c>
    </row>
    <row r="30" spans="1:6" x14ac:dyDescent="0.2">
      <c r="A30" s="20" t="s">
        <v>70</v>
      </c>
      <c r="B30" s="21" t="s">
        <v>22</v>
      </c>
      <c r="C30" s="13">
        <v>1</v>
      </c>
      <c r="D30" s="13">
        <v>8</v>
      </c>
      <c r="E30" s="5" t="s">
        <v>14</v>
      </c>
    </row>
    <row r="31" spans="1:6" x14ac:dyDescent="0.2">
      <c r="A31" s="19"/>
    </row>
    <row r="33" spans="1:10" ht="21" x14ac:dyDescent="0.25">
      <c r="A33" s="23" t="s">
        <v>25</v>
      </c>
      <c r="B33" s="23"/>
      <c r="C33" s="23"/>
      <c r="D33" s="23"/>
      <c r="E33" s="23"/>
    </row>
    <row r="34" spans="1:10" x14ac:dyDescent="0.2">
      <c r="A34" s="4" t="s">
        <v>2</v>
      </c>
      <c r="B34" s="4" t="s">
        <v>8</v>
      </c>
      <c r="C34" s="4" t="s">
        <v>26</v>
      </c>
      <c r="D34" s="4" t="s">
        <v>27</v>
      </c>
      <c r="E34" s="4" t="s">
        <v>28</v>
      </c>
      <c r="G34" s="30" t="s">
        <v>75</v>
      </c>
      <c r="H34" s="36">
        <f>E40*(0.65+0.01*B57)</f>
        <v>76.440000000000012</v>
      </c>
    </row>
    <row r="35" spans="1:10" x14ac:dyDescent="0.2">
      <c r="A35" s="5" t="s">
        <v>7</v>
      </c>
      <c r="B35" s="5">
        <f>4*7</f>
        <v>28</v>
      </c>
      <c r="C35" s="5">
        <f xml:space="preserve"> 0*10</f>
        <v>0</v>
      </c>
      <c r="D35" s="5">
        <f xml:space="preserve"> 0*15</f>
        <v>0</v>
      </c>
      <c r="E35" s="5">
        <f>SUM(B35:D35)</f>
        <v>28</v>
      </c>
      <c r="G35" s="31" t="s">
        <v>76</v>
      </c>
      <c r="H35" s="1">
        <f>53*76</f>
        <v>4028</v>
      </c>
      <c r="I35" s="1" t="s">
        <v>79</v>
      </c>
    </row>
    <row r="36" spans="1:10" x14ac:dyDescent="0.2">
      <c r="A36" s="5" t="s">
        <v>29</v>
      </c>
      <c r="B36" s="13">
        <f>0*5</f>
        <v>0</v>
      </c>
      <c r="C36" s="13">
        <f>0*7</f>
        <v>0</v>
      </c>
      <c r="D36" s="13">
        <f>0*10</f>
        <v>0</v>
      </c>
      <c r="E36" s="5">
        <f t="shared" ref="E36:E39" si="0">SUM(B36:D36)</f>
        <v>0</v>
      </c>
      <c r="G36" s="32" t="s">
        <v>78</v>
      </c>
      <c r="H36" s="33">
        <f xml:space="preserve"> H35/1000</f>
        <v>4.0279999999999996</v>
      </c>
      <c r="J36" s="18"/>
    </row>
    <row r="37" spans="1:10" x14ac:dyDescent="0.2">
      <c r="A37" s="5" t="s">
        <v>24</v>
      </c>
      <c r="B37" s="5">
        <f>5*3</f>
        <v>15</v>
      </c>
      <c r="C37" s="5">
        <f>4*3</f>
        <v>12</v>
      </c>
      <c r="D37" s="5">
        <f>1*6</f>
        <v>6</v>
      </c>
      <c r="E37" s="5">
        <f t="shared" si="0"/>
        <v>33</v>
      </c>
      <c r="G37" s="31" t="s">
        <v>77</v>
      </c>
      <c r="H37" s="34">
        <f>2.4*(H36^1.05)</f>
        <v>10.364662780887446</v>
      </c>
    </row>
    <row r="38" spans="1:10" x14ac:dyDescent="0.2">
      <c r="A38" s="14" t="s">
        <v>22</v>
      </c>
      <c r="B38" s="14">
        <f>4*3</f>
        <v>12</v>
      </c>
      <c r="C38" s="14">
        <f>0*5</f>
        <v>0</v>
      </c>
      <c r="D38" s="14">
        <f>0*7</f>
        <v>0</v>
      </c>
      <c r="E38" s="14">
        <f t="shared" si="0"/>
        <v>12</v>
      </c>
      <c r="G38" s="31" t="s">
        <v>47</v>
      </c>
      <c r="H38" s="34">
        <f>2.5*(H37^0.38)</f>
        <v>6.0792636110321139</v>
      </c>
      <c r="I38" t="s">
        <v>81</v>
      </c>
    </row>
    <row r="39" spans="1:10" x14ac:dyDescent="0.2">
      <c r="A39" s="5" t="s">
        <v>23</v>
      </c>
      <c r="B39" s="5">
        <f>6*3</f>
        <v>18</v>
      </c>
      <c r="C39" s="5">
        <f>0*4</f>
        <v>0</v>
      </c>
      <c r="D39" s="5">
        <f>0*6</f>
        <v>0</v>
      </c>
      <c r="E39" s="5">
        <f t="shared" si="0"/>
        <v>18</v>
      </c>
      <c r="G39" s="31" t="s">
        <v>48</v>
      </c>
      <c r="H39" s="35">
        <f>H35/H37</f>
        <v>388.62817683057443</v>
      </c>
      <c r="I39" t="s">
        <v>80</v>
      </c>
    </row>
    <row r="40" spans="1:10" x14ac:dyDescent="0.2">
      <c r="A40" s="25" t="s">
        <v>30</v>
      </c>
      <c r="B40" s="26"/>
      <c r="C40" s="26"/>
      <c r="D40" s="27"/>
      <c r="E40" s="5">
        <f>SUM(E35:E39)</f>
        <v>91</v>
      </c>
      <c r="G40" s="31" t="s">
        <v>49</v>
      </c>
      <c r="H40" s="35">
        <f>H37/H38</f>
        <v>1.7049207673900777</v>
      </c>
      <c r="I40" t="s">
        <v>82</v>
      </c>
    </row>
    <row r="42" spans="1:10" ht="21" x14ac:dyDescent="0.25">
      <c r="A42" s="4" t="s">
        <v>31</v>
      </c>
      <c r="B42" s="4" t="s">
        <v>32</v>
      </c>
      <c r="G42" s="17"/>
      <c r="H42" s="17"/>
      <c r="I42" s="17"/>
      <c r="J42" s="17"/>
    </row>
    <row r="43" spans="1:10" x14ac:dyDescent="0.2">
      <c r="A43" s="12" t="s">
        <v>33</v>
      </c>
      <c r="B43" s="5">
        <v>2</v>
      </c>
      <c r="G43" s="3"/>
      <c r="H43" s="3"/>
      <c r="I43" s="3"/>
      <c r="J43" s="3"/>
    </row>
    <row r="44" spans="1:10" x14ac:dyDescent="0.2">
      <c r="A44" s="12" t="s">
        <v>34</v>
      </c>
      <c r="B44" s="5">
        <v>1</v>
      </c>
      <c r="G44" s="3"/>
      <c r="H44" s="3"/>
      <c r="I44" s="3"/>
      <c r="J44" s="3"/>
    </row>
    <row r="45" spans="1:10" x14ac:dyDescent="0.2">
      <c r="A45" s="12" t="s">
        <v>35</v>
      </c>
      <c r="B45" s="5">
        <v>1</v>
      </c>
      <c r="G45" s="3"/>
      <c r="H45" s="3"/>
      <c r="I45" s="3"/>
      <c r="J45" s="3"/>
    </row>
    <row r="46" spans="1:10" x14ac:dyDescent="0.2">
      <c r="A46" s="12" t="s">
        <v>36</v>
      </c>
      <c r="B46" s="5">
        <v>2</v>
      </c>
    </row>
    <row r="47" spans="1:10" x14ac:dyDescent="0.2">
      <c r="A47" s="12" t="s">
        <v>37</v>
      </c>
      <c r="B47" s="5">
        <v>1</v>
      </c>
    </row>
    <row r="48" spans="1:10" x14ac:dyDescent="0.2">
      <c r="A48" s="12" t="s">
        <v>38</v>
      </c>
      <c r="B48" s="5">
        <v>5</v>
      </c>
    </row>
    <row r="49" spans="1:2" x14ac:dyDescent="0.2">
      <c r="A49" s="12" t="s">
        <v>39</v>
      </c>
      <c r="B49" s="5">
        <v>1</v>
      </c>
    </row>
    <row r="50" spans="1:2" x14ac:dyDescent="0.2">
      <c r="A50" s="12" t="s">
        <v>40</v>
      </c>
      <c r="B50" s="5">
        <v>1</v>
      </c>
    </row>
    <row r="51" spans="1:2" x14ac:dyDescent="0.2">
      <c r="A51" s="12" t="s">
        <v>41</v>
      </c>
      <c r="B51" s="5">
        <v>0</v>
      </c>
    </row>
    <row r="52" spans="1:2" x14ac:dyDescent="0.2">
      <c r="A52" s="12" t="s">
        <v>42</v>
      </c>
      <c r="B52" s="5">
        <v>0</v>
      </c>
    </row>
    <row r="53" spans="1:2" x14ac:dyDescent="0.2">
      <c r="A53" s="12" t="s">
        <v>43</v>
      </c>
      <c r="B53" s="5">
        <v>0</v>
      </c>
    </row>
    <row r="54" spans="1:2" x14ac:dyDescent="0.2">
      <c r="A54" s="12" t="s">
        <v>44</v>
      </c>
      <c r="B54" s="5">
        <v>2</v>
      </c>
    </row>
    <row r="55" spans="1:2" x14ac:dyDescent="0.2">
      <c r="A55" s="12" t="s">
        <v>45</v>
      </c>
      <c r="B55" s="5">
        <v>2</v>
      </c>
    </row>
    <row r="56" spans="1:2" x14ac:dyDescent="0.2">
      <c r="A56" s="12" t="s">
        <v>46</v>
      </c>
      <c r="B56" s="5">
        <v>1</v>
      </c>
    </row>
    <row r="57" spans="1:2" x14ac:dyDescent="0.2">
      <c r="A57" s="15" t="s">
        <v>30</v>
      </c>
      <c r="B57" s="16">
        <f xml:space="preserve"> SUM(B43:B56)</f>
        <v>19</v>
      </c>
    </row>
  </sheetData>
  <mergeCells count="5">
    <mergeCell ref="A2:E2"/>
    <mergeCell ref="A11:E11"/>
    <mergeCell ref="G3:J3"/>
    <mergeCell ref="A33:E33"/>
    <mergeCell ref="A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Valenzuela</dc:creator>
  <cp:lastModifiedBy>Microsoft Office User</cp:lastModifiedBy>
  <dcterms:created xsi:type="dcterms:W3CDTF">2019-03-13T21:09:16Z</dcterms:created>
  <dcterms:modified xsi:type="dcterms:W3CDTF">2019-05-31T02:16:59Z</dcterms:modified>
</cp:coreProperties>
</file>