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jack/Documents/Github_local/DarwinFinches/Paper/"/>
    </mc:Choice>
  </mc:AlternateContent>
  <xr:revisionPtr revIDLastSave="0" documentId="13_ncr:1_{AE71A5AE-780B-6942-854B-B405BBBDFAFD}" xr6:coauthVersionLast="47" xr6:coauthVersionMax="47" xr10:uidLastSave="{00000000-0000-0000-0000-000000000000}"/>
  <bookViews>
    <workbookView xWindow="820" yWindow="620" windowWidth="18520" windowHeight="20500" xr2:uid="{B73A3CF8-EA39-A148-8E40-E5FBE26C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 s="1"/>
  <c r="G23" i="1"/>
  <c r="H22" i="1"/>
  <c r="I22" i="1" s="1"/>
  <c r="H21" i="1"/>
  <c r="I21" i="1" s="1"/>
  <c r="H20" i="1"/>
  <c r="I20" i="1" s="1"/>
  <c r="H19" i="1"/>
  <c r="G19" i="1"/>
  <c r="H18" i="1"/>
  <c r="I18" i="1" s="1"/>
  <c r="H17" i="1"/>
  <c r="I17" i="1" s="1"/>
  <c r="G17" i="1"/>
  <c r="G16" i="1"/>
  <c r="G11" i="1"/>
  <c r="I11" i="1" s="1"/>
  <c r="H15" i="1"/>
  <c r="I15" i="1" s="1"/>
  <c r="G15" i="1"/>
  <c r="G13" i="1"/>
  <c r="G12" i="1"/>
  <c r="I12" i="1" s="1"/>
  <c r="I13" i="1"/>
  <c r="I14" i="1"/>
  <c r="I16" i="1"/>
  <c r="I19" i="1"/>
  <c r="H10" i="1"/>
  <c r="I10" i="1" s="1"/>
  <c r="H8" i="1"/>
  <c r="I8" i="1" s="1"/>
  <c r="H9" i="1"/>
  <c r="G9" i="1"/>
  <c r="H7" i="1"/>
  <c r="G7" i="1"/>
  <c r="H6" i="1"/>
  <c r="H5" i="1"/>
  <c r="I5" i="1"/>
  <c r="I6" i="1"/>
  <c r="H4" i="1"/>
  <c r="G4" i="1"/>
  <c r="H3" i="1"/>
  <c r="I3" i="1" s="1"/>
  <c r="H2" i="1"/>
  <c r="I2" i="1" s="1"/>
  <c r="I4" i="1" l="1"/>
  <c r="I9" i="1"/>
  <c r="I7" i="1"/>
</calcChain>
</file>

<file path=xl/sharedStrings.xml><?xml version="1.0" encoding="utf-8"?>
<sst xmlns="http://schemas.openxmlformats.org/spreadsheetml/2006/main" count="97" uniqueCount="38">
  <si>
    <t>Gene</t>
  </si>
  <si>
    <t>Species</t>
  </si>
  <si>
    <t>Site</t>
  </si>
  <si>
    <t>FST</t>
  </si>
  <si>
    <t>Type</t>
  </si>
  <si>
    <t>BMPER</t>
  </si>
  <si>
    <t>CRA</t>
  </si>
  <si>
    <t>CpG</t>
  </si>
  <si>
    <t>FOR</t>
  </si>
  <si>
    <t>PAR</t>
  </si>
  <si>
    <t>NUDT4</t>
  </si>
  <si>
    <t>Between exons</t>
  </si>
  <si>
    <t>3,4</t>
  </si>
  <si>
    <t>12,13</t>
  </si>
  <si>
    <t>14,15</t>
  </si>
  <si>
    <t>13,14</t>
  </si>
  <si>
    <t>9,10</t>
  </si>
  <si>
    <t>Pre-freq</t>
  </si>
  <si>
    <t>Post-freq</t>
  </si>
  <si>
    <t>CpG increased?</t>
  </si>
  <si>
    <t>4,5</t>
  </si>
  <si>
    <t>5`UTR</t>
  </si>
  <si>
    <t>1,2</t>
  </si>
  <si>
    <t>not CpG</t>
  </si>
  <si>
    <t>TENM3</t>
  </si>
  <si>
    <t>6,7</t>
  </si>
  <si>
    <t>TENM4</t>
  </si>
  <si>
    <t>TENM5</t>
  </si>
  <si>
    <t>TENM6</t>
  </si>
  <si>
    <t>TENM7</t>
  </si>
  <si>
    <t>TENM8</t>
  </si>
  <si>
    <t>TENM9</t>
  </si>
  <si>
    <t>TENM10</t>
  </si>
  <si>
    <t>NUDT5</t>
  </si>
  <si>
    <t>NUDT6</t>
  </si>
  <si>
    <t>NUDT7</t>
  </si>
  <si>
    <t>NUDT8</t>
  </si>
  <si>
    <t>NUDT9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</si>
</sst>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A1D8-0126-2F4B-80FB-8B402C911A5C}">
  <dimension ref="A1:I23"/>
  <sheetViews>
    <sheetView tabSelected="1" workbookViewId="0">
      <selection activeCell="E14" sqref="E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17</v>
      </c>
      <c r="H1" t="s">
        <v>18</v>
      </c>
      <c r="I1" t="s">
        <v>19</v>
      </c>
    </row>
    <row r="2" spans="1:9" x14ac:dyDescent="0.2">
      <c r="A2" t="s">
        <v>5</v>
      </c>
      <c r="B2" t="s">
        <v>6</v>
      </c>
      <c r="C2">
        <v>46511099</v>
      </c>
      <c r="D2" t="s">
        <v>12</v>
      </c>
      <c r="E2">
        <v>0.246</v>
      </c>
      <c r="F2" t="s">
        <v>7</v>
      </c>
      <c r="G2">
        <v>0.5</v>
      </c>
      <c r="H2">
        <f>11/12</f>
        <v>0.91666666666666663</v>
      </c>
      <c r="I2" t="b">
        <f>(H2-G2)&gt;0</f>
        <v>1</v>
      </c>
    </row>
    <row r="3" spans="1:9" x14ac:dyDescent="0.2">
      <c r="A3" t="s">
        <v>5</v>
      </c>
      <c r="B3" t="s">
        <v>8</v>
      </c>
      <c r="C3">
        <v>46576940</v>
      </c>
      <c r="D3" t="s">
        <v>13</v>
      </c>
      <c r="E3">
        <v>0.40200000000000002</v>
      </c>
      <c r="F3" t="s">
        <v>7</v>
      </c>
      <c r="G3">
        <v>0</v>
      </c>
      <c r="H3">
        <f>5/14</f>
        <v>0.35714285714285715</v>
      </c>
      <c r="I3" t="b">
        <f t="shared" ref="I3:I23" si="0">(H3-G3)&gt;0</f>
        <v>1</v>
      </c>
    </row>
    <row r="4" spans="1:9" x14ac:dyDescent="0.2">
      <c r="A4" t="s">
        <v>5</v>
      </c>
      <c r="B4" t="s">
        <v>8</v>
      </c>
      <c r="C4">
        <v>46602867</v>
      </c>
      <c r="D4" t="s">
        <v>14</v>
      </c>
      <c r="E4">
        <v>0.376</v>
      </c>
      <c r="F4" t="s">
        <v>7</v>
      </c>
      <c r="G4">
        <f>15/16</f>
        <v>0.9375</v>
      </c>
      <c r="H4">
        <f>7/12</f>
        <v>0.58333333333333337</v>
      </c>
      <c r="I4" t="b">
        <f t="shared" si="0"/>
        <v>0</v>
      </c>
    </row>
    <row r="5" spans="1:9" x14ac:dyDescent="0.2">
      <c r="A5" t="s">
        <v>5</v>
      </c>
      <c r="B5" t="s">
        <v>8</v>
      </c>
      <c r="C5">
        <v>46580935</v>
      </c>
      <c r="D5" t="s">
        <v>15</v>
      </c>
      <c r="E5">
        <v>0.33100000000000002</v>
      </c>
      <c r="F5" t="s">
        <v>7</v>
      </c>
      <c r="G5">
        <v>0</v>
      </c>
      <c r="H5">
        <f>6/14</f>
        <v>0.42857142857142855</v>
      </c>
      <c r="I5" t="b">
        <f t="shared" si="0"/>
        <v>1</v>
      </c>
    </row>
    <row r="6" spans="1:9" x14ac:dyDescent="0.2">
      <c r="A6" t="s">
        <v>5</v>
      </c>
      <c r="B6" t="s">
        <v>8</v>
      </c>
      <c r="C6">
        <v>46584598</v>
      </c>
      <c r="D6" t="s">
        <v>16</v>
      </c>
      <c r="E6">
        <v>0.32800000000000001</v>
      </c>
      <c r="F6" t="s">
        <v>7</v>
      </c>
      <c r="G6">
        <v>1</v>
      </c>
      <c r="H6">
        <f>10/14</f>
        <v>0.7142857142857143</v>
      </c>
      <c r="I6" t="b">
        <f t="shared" si="0"/>
        <v>0</v>
      </c>
    </row>
    <row r="7" spans="1:9" x14ac:dyDescent="0.2">
      <c r="A7" t="s">
        <v>5</v>
      </c>
      <c r="B7" t="s">
        <v>8</v>
      </c>
      <c r="C7">
        <v>46580828</v>
      </c>
      <c r="D7" t="s">
        <v>15</v>
      </c>
      <c r="E7">
        <v>0.30299999999999999</v>
      </c>
      <c r="F7" t="s">
        <v>7</v>
      </c>
      <c r="G7">
        <f>1/20</f>
        <v>0.05</v>
      </c>
      <c r="H7">
        <f>6/14</f>
        <v>0.42857142857142855</v>
      </c>
      <c r="I7" t="b">
        <f t="shared" si="0"/>
        <v>1</v>
      </c>
    </row>
    <row r="8" spans="1:9" x14ac:dyDescent="0.2">
      <c r="A8" t="s">
        <v>5</v>
      </c>
      <c r="B8" t="s">
        <v>9</v>
      </c>
      <c r="C8">
        <v>46513495</v>
      </c>
      <c r="D8" t="s">
        <v>12</v>
      </c>
      <c r="E8">
        <v>0.25800000000000001</v>
      </c>
      <c r="F8" t="s">
        <v>7</v>
      </c>
      <c r="G8">
        <v>1</v>
      </c>
      <c r="H8">
        <f>10/12</f>
        <v>0.83333333333333337</v>
      </c>
      <c r="I8" t="b">
        <f>(H8-G8)&gt;0</f>
        <v>0</v>
      </c>
    </row>
    <row r="9" spans="1:9" x14ac:dyDescent="0.2">
      <c r="A9" t="s">
        <v>5</v>
      </c>
      <c r="B9" t="s">
        <v>9</v>
      </c>
      <c r="C9">
        <v>46578649</v>
      </c>
      <c r="D9" t="s">
        <v>13</v>
      </c>
      <c r="E9">
        <v>0.245</v>
      </c>
      <c r="F9" t="s">
        <v>7</v>
      </c>
      <c r="G9">
        <f>9/20</f>
        <v>0.45</v>
      </c>
      <c r="H9">
        <f>1/14</f>
        <v>7.1428571428571425E-2</v>
      </c>
      <c r="I9" t="b">
        <f>(H9-G9)&gt;0</f>
        <v>0</v>
      </c>
    </row>
    <row r="10" spans="1:9" x14ac:dyDescent="0.2">
      <c r="A10" t="s">
        <v>10</v>
      </c>
      <c r="B10" t="s">
        <v>6</v>
      </c>
      <c r="C10">
        <v>28603313</v>
      </c>
      <c r="D10" t="s">
        <v>20</v>
      </c>
      <c r="E10">
        <v>0.245</v>
      </c>
      <c r="F10" t="s">
        <v>7</v>
      </c>
      <c r="G10">
        <v>0.5</v>
      </c>
      <c r="H10">
        <f>1/14</f>
        <v>7.1428571428571425E-2</v>
      </c>
      <c r="I10" t="b">
        <f t="shared" si="0"/>
        <v>0</v>
      </c>
    </row>
    <row r="11" spans="1:9" x14ac:dyDescent="0.2">
      <c r="A11" t="s">
        <v>33</v>
      </c>
      <c r="B11" t="s">
        <v>8</v>
      </c>
      <c r="C11">
        <v>28621591</v>
      </c>
      <c r="D11" t="s">
        <v>22</v>
      </c>
      <c r="E11">
        <v>0.20599999999999999</v>
      </c>
      <c r="F11" t="s">
        <v>7</v>
      </c>
      <c r="G11">
        <f>5/18</f>
        <v>0.27777777777777779</v>
      </c>
      <c r="H11">
        <v>0</v>
      </c>
      <c r="I11" t="b">
        <f t="shared" si="0"/>
        <v>0</v>
      </c>
    </row>
    <row r="12" spans="1:9" x14ac:dyDescent="0.2">
      <c r="A12" t="s">
        <v>34</v>
      </c>
      <c r="B12" t="s">
        <v>9</v>
      </c>
      <c r="C12">
        <v>28601647</v>
      </c>
      <c r="D12" t="s">
        <v>21</v>
      </c>
      <c r="E12">
        <v>0.31900000000000001</v>
      </c>
      <c r="F12" t="s">
        <v>7</v>
      </c>
      <c r="G12">
        <f>9/22</f>
        <v>0.40909090909090912</v>
      </c>
      <c r="H12">
        <v>0</v>
      </c>
      <c r="I12" t="b">
        <f t="shared" si="0"/>
        <v>0</v>
      </c>
    </row>
    <row r="13" spans="1:9" x14ac:dyDescent="0.2">
      <c r="A13" t="s">
        <v>35</v>
      </c>
      <c r="B13" t="s">
        <v>9</v>
      </c>
      <c r="C13">
        <v>28614781</v>
      </c>
      <c r="D13" t="s">
        <v>22</v>
      </c>
      <c r="E13">
        <v>0.25</v>
      </c>
      <c r="F13" t="s">
        <v>7</v>
      </c>
      <c r="G13">
        <f>8/24</f>
        <v>0.33333333333333331</v>
      </c>
      <c r="H13">
        <v>0</v>
      </c>
      <c r="I13" t="b">
        <f t="shared" si="0"/>
        <v>0</v>
      </c>
    </row>
    <row r="14" spans="1:9" x14ac:dyDescent="0.2">
      <c r="A14" t="s">
        <v>36</v>
      </c>
      <c r="B14" t="s">
        <v>9</v>
      </c>
      <c r="C14">
        <v>28601802</v>
      </c>
      <c r="D14" t="s">
        <v>21</v>
      </c>
      <c r="E14">
        <v>0.247</v>
      </c>
      <c r="F14" t="s">
        <v>23</v>
      </c>
      <c r="I14" t="b">
        <f t="shared" si="0"/>
        <v>0</v>
      </c>
    </row>
    <row r="15" spans="1:9" x14ac:dyDescent="0.2">
      <c r="A15" t="s">
        <v>37</v>
      </c>
      <c r="B15" t="s">
        <v>9</v>
      </c>
      <c r="C15">
        <v>28600154</v>
      </c>
      <c r="D15" t="s">
        <v>21</v>
      </c>
      <c r="E15">
        <v>0.24099999999999999</v>
      </c>
      <c r="F15" t="s">
        <v>7</v>
      </c>
      <c r="G15">
        <f>10/24</f>
        <v>0.41666666666666669</v>
      </c>
      <c r="H15">
        <f>1/14</f>
        <v>7.1428571428571425E-2</v>
      </c>
      <c r="I15" t="b">
        <f t="shared" si="0"/>
        <v>0</v>
      </c>
    </row>
    <row r="16" spans="1:9" x14ac:dyDescent="0.2">
      <c r="A16" t="s">
        <v>24</v>
      </c>
      <c r="B16" t="s">
        <v>6</v>
      </c>
      <c r="C16">
        <v>33849547</v>
      </c>
      <c r="D16" t="s">
        <v>20</v>
      </c>
      <c r="E16">
        <v>0.65600000000000003</v>
      </c>
      <c r="F16" t="s">
        <v>7</v>
      </c>
      <c r="G16">
        <f>3/10</f>
        <v>0.3</v>
      </c>
      <c r="H16">
        <v>1</v>
      </c>
      <c r="I16" t="b">
        <f t="shared" si="0"/>
        <v>1</v>
      </c>
    </row>
    <row r="17" spans="1:9" x14ac:dyDescent="0.2">
      <c r="A17" t="s">
        <v>26</v>
      </c>
      <c r="B17" t="s">
        <v>8</v>
      </c>
      <c r="C17">
        <v>33653784</v>
      </c>
      <c r="D17" t="s">
        <v>25</v>
      </c>
      <c r="E17">
        <v>0.42899999999999999</v>
      </c>
      <c r="F17" t="s">
        <v>7</v>
      </c>
      <c r="G17">
        <f>15/16</f>
        <v>0.9375</v>
      </c>
      <c r="H17">
        <f>5/12</f>
        <v>0.41666666666666669</v>
      </c>
      <c r="I17" t="b">
        <f t="shared" si="0"/>
        <v>0</v>
      </c>
    </row>
    <row r="18" spans="1:9" x14ac:dyDescent="0.2">
      <c r="A18" t="s">
        <v>27</v>
      </c>
      <c r="B18" t="s">
        <v>8</v>
      </c>
      <c r="C18">
        <v>33652266</v>
      </c>
      <c r="D18" t="s">
        <v>25</v>
      </c>
      <c r="E18">
        <v>0.41699999999999998</v>
      </c>
      <c r="F18" t="s">
        <v>7</v>
      </c>
      <c r="G18">
        <v>0</v>
      </c>
      <c r="H18">
        <f>6/14</f>
        <v>0.42857142857142855</v>
      </c>
      <c r="I18" t="b">
        <f t="shared" si="0"/>
        <v>1</v>
      </c>
    </row>
    <row r="19" spans="1:9" x14ac:dyDescent="0.2">
      <c r="A19" t="s">
        <v>28</v>
      </c>
      <c r="B19" t="s">
        <v>8</v>
      </c>
      <c r="C19">
        <v>34069815</v>
      </c>
      <c r="D19" t="s">
        <v>12</v>
      </c>
      <c r="E19">
        <v>0.41199999999999998</v>
      </c>
      <c r="F19" t="s">
        <v>7</v>
      </c>
      <c r="G19">
        <f>3/14</f>
        <v>0.21428571428571427</v>
      </c>
      <c r="H19">
        <f>11/16</f>
        <v>0.6875</v>
      </c>
      <c r="I19" t="b">
        <f t="shared" si="0"/>
        <v>1</v>
      </c>
    </row>
    <row r="20" spans="1:9" x14ac:dyDescent="0.2">
      <c r="A20" t="s">
        <v>29</v>
      </c>
      <c r="B20" t="s">
        <v>8</v>
      </c>
      <c r="C20">
        <v>33149057</v>
      </c>
      <c r="D20" t="s">
        <v>13</v>
      </c>
      <c r="E20">
        <v>0.34799999999999998</v>
      </c>
      <c r="F20" t="s">
        <v>7</v>
      </c>
      <c r="G20">
        <v>1</v>
      </c>
      <c r="H20">
        <f>7/12</f>
        <v>0.58333333333333337</v>
      </c>
      <c r="I20" t="b">
        <f t="shared" si="0"/>
        <v>0</v>
      </c>
    </row>
    <row r="21" spans="1:9" x14ac:dyDescent="0.2">
      <c r="A21" t="s">
        <v>30</v>
      </c>
      <c r="B21" t="s">
        <v>9</v>
      </c>
      <c r="C21">
        <v>34225827</v>
      </c>
      <c r="D21" t="s">
        <v>22</v>
      </c>
      <c r="E21">
        <v>0.48599999999999999</v>
      </c>
      <c r="F21" t="s">
        <v>7</v>
      </c>
      <c r="G21">
        <v>1</v>
      </c>
      <c r="H21">
        <f>8/14</f>
        <v>0.5714285714285714</v>
      </c>
      <c r="I21" t="b">
        <f t="shared" si="0"/>
        <v>0</v>
      </c>
    </row>
    <row r="22" spans="1:9" x14ac:dyDescent="0.2">
      <c r="A22" t="s">
        <v>31</v>
      </c>
      <c r="B22" t="s">
        <v>9</v>
      </c>
      <c r="C22">
        <v>34235390</v>
      </c>
      <c r="D22" t="s">
        <v>22</v>
      </c>
      <c r="E22">
        <v>0.40799999999999997</v>
      </c>
      <c r="F22" t="s">
        <v>7</v>
      </c>
      <c r="G22">
        <v>1</v>
      </c>
      <c r="H22">
        <f>9/14</f>
        <v>0.6428571428571429</v>
      </c>
      <c r="I22" t="b">
        <f t="shared" si="0"/>
        <v>0</v>
      </c>
    </row>
    <row r="23" spans="1:9" x14ac:dyDescent="0.2">
      <c r="A23" t="s">
        <v>32</v>
      </c>
      <c r="B23" t="s">
        <v>9</v>
      </c>
      <c r="C23">
        <v>34248653</v>
      </c>
      <c r="D23" t="s">
        <v>22</v>
      </c>
      <c r="E23">
        <v>0.36399999999999999</v>
      </c>
      <c r="F23" t="s">
        <v>7</v>
      </c>
      <c r="G23">
        <f>21/24</f>
        <v>0.875</v>
      </c>
      <c r="H23">
        <f>6/14</f>
        <v>0.42857142857142855</v>
      </c>
      <c r="I23" t="b">
        <f t="shared" si="0"/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Jackson (Student)</dc:creator>
  <cp:lastModifiedBy>Danny Jackson (Student)</cp:lastModifiedBy>
  <dcterms:created xsi:type="dcterms:W3CDTF">2025-05-26T22:40:30Z</dcterms:created>
  <dcterms:modified xsi:type="dcterms:W3CDTF">2025-05-27T02:23:14Z</dcterms:modified>
</cp:coreProperties>
</file>