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PROYECTO\"/>
    </mc:Choice>
  </mc:AlternateContent>
  <xr:revisionPtr revIDLastSave="0" documentId="13_ncr:1_{D74FA91F-477F-4055-9043-DFD6D7E9B833}" xr6:coauthVersionLast="47" xr6:coauthVersionMax="47" xr10:uidLastSave="{00000000-0000-0000-0000-000000000000}"/>
  <bookViews>
    <workbookView xWindow="-120" yWindow="-120" windowWidth="20730" windowHeight="11160" xr2:uid="{AE2D931C-70CA-45CE-84F6-FE1A91CB7150}"/>
  </bookViews>
  <sheets>
    <sheet name="DASHBOARD" sheetId="3" r:id="rId1"/>
    <sheet name="TABLAS" sheetId="2" r:id="rId2"/>
    <sheet name="INVENRARIO" sheetId="1" r:id="rId3"/>
  </sheets>
  <externalReferences>
    <externalReference r:id="rId4"/>
  </externalReferences>
  <definedNames>
    <definedName name="_xlchart.v5.0" hidden="1">TABLAS!$A$18</definedName>
    <definedName name="_xlchart.v5.1" hidden="1">TABLAS!$A$19:$A$22</definedName>
    <definedName name="_xlchart.v5.10" hidden="1">TABLAS!$B$18</definedName>
    <definedName name="_xlchart.v5.11" hidden="1">TABLAS!$B$19:$B$22</definedName>
    <definedName name="_xlchart.v5.2" hidden="1">TABLAS!$B$18</definedName>
    <definedName name="_xlchart.v5.3" hidden="1">TABLAS!$B$19:$B$22</definedName>
    <definedName name="_xlchart.v5.4" hidden="1">TABLAS!$A$18</definedName>
    <definedName name="_xlchart.v5.5" hidden="1">TABLAS!$A$19:$A$22</definedName>
    <definedName name="_xlchart.v5.6" hidden="1">TABLAS!$B$18</definedName>
    <definedName name="_xlchart.v5.7" hidden="1">TABLAS!$B$19:$B$22</definedName>
    <definedName name="_xlchart.v5.8" hidden="1">TABLAS!$A$18</definedName>
    <definedName name="_xlchart.v5.9" hidden="1">TABLAS!$A$19:$A$22</definedName>
    <definedName name="NativeTimeline_Fecha_factura">#N/A</definedName>
    <definedName name="SegmentaciónDeDatos_Ciudad">#N/A</definedName>
    <definedName name="SegmentaciónDeDatos_Provincia">#N/A</definedName>
    <definedName name="SegmentaciónDeDatos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1" l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C6" i="3"/>
  <c r="B22" i="2"/>
  <c r="B21" i="2"/>
  <c r="B20" i="2"/>
  <c r="B19" i="2"/>
  <c r="F6" i="3"/>
</calcChain>
</file>

<file path=xl/sharedStrings.xml><?xml version="1.0" encoding="utf-8"?>
<sst xmlns="http://schemas.openxmlformats.org/spreadsheetml/2006/main" count="366" uniqueCount="84">
  <si>
    <t>Producto</t>
  </si>
  <si>
    <t>Id_factura</t>
  </si>
  <si>
    <t>Fecha_factura</t>
  </si>
  <si>
    <t>Region</t>
  </si>
  <si>
    <t>Provincia</t>
  </si>
  <si>
    <t>Ciudad</t>
  </si>
  <si>
    <t>Item</t>
  </si>
  <si>
    <t>Unidades</t>
  </si>
  <si>
    <t>Precio_unitario</t>
  </si>
  <si>
    <t>SubTotal</t>
  </si>
  <si>
    <t>FAC1111</t>
  </si>
  <si>
    <t>FAC1113</t>
  </si>
  <si>
    <t>FAC1118</t>
  </si>
  <si>
    <t>FAC1121</t>
  </si>
  <si>
    <t>Amazonia</t>
  </si>
  <si>
    <t>FAC1127</t>
  </si>
  <si>
    <t>FAC1131</t>
  </si>
  <si>
    <t>FAC1133</t>
  </si>
  <si>
    <t>FAC1137</t>
  </si>
  <si>
    <t>FAC1138</t>
  </si>
  <si>
    <t>FAC1140</t>
  </si>
  <si>
    <t>FAC1141</t>
  </si>
  <si>
    <t>FAC1143</t>
  </si>
  <si>
    <t>FAC1144</t>
  </si>
  <si>
    <t>FAC1146</t>
  </si>
  <si>
    <t>FAC1150</t>
  </si>
  <si>
    <t>FAC1151</t>
  </si>
  <si>
    <t>FAC1153</t>
  </si>
  <si>
    <t>FAC1154</t>
  </si>
  <si>
    <t>FAC1156</t>
  </si>
  <si>
    <t>FAC1157</t>
  </si>
  <si>
    <t>FAC1169</t>
  </si>
  <si>
    <t>FAC1172</t>
  </si>
  <si>
    <t>FAC1173</t>
  </si>
  <si>
    <t>FAC1176</t>
  </si>
  <si>
    <t>FAC1179</t>
  </si>
  <si>
    <t>FAC1181</t>
  </si>
  <si>
    <t>FAC1185</t>
  </si>
  <si>
    <t>FAC1187</t>
  </si>
  <si>
    <t>FAC1188</t>
  </si>
  <si>
    <t>FAC1189</t>
  </si>
  <si>
    <t>FAC1190</t>
  </si>
  <si>
    <t>FAC1193</t>
  </si>
  <si>
    <t>FAC1202</t>
  </si>
  <si>
    <t>FAC1203</t>
  </si>
  <si>
    <t>FAC1204</t>
  </si>
  <si>
    <t>FAC1211</t>
  </si>
  <si>
    <t>FAC1214</t>
  </si>
  <si>
    <t>FAC1216</t>
  </si>
  <si>
    <t>FAC1218</t>
  </si>
  <si>
    <t>FAC1220</t>
  </si>
  <si>
    <t>FAC1222</t>
  </si>
  <si>
    <t>FAC1223</t>
  </si>
  <si>
    <t>FAC1226</t>
  </si>
  <si>
    <t>FAC1229</t>
  </si>
  <si>
    <t>FAC1233</t>
  </si>
  <si>
    <t>FAC1238</t>
  </si>
  <si>
    <t>FAC1241</t>
  </si>
  <si>
    <t>FAC1242</t>
  </si>
  <si>
    <t>FAC1243</t>
  </si>
  <si>
    <t>FAC1244</t>
  </si>
  <si>
    <t>Guineo</t>
  </si>
  <si>
    <t>Piña</t>
  </si>
  <si>
    <t>Naranja</t>
  </si>
  <si>
    <t>Yuca</t>
  </si>
  <si>
    <t>Guayas</t>
  </si>
  <si>
    <t>Napo</t>
  </si>
  <si>
    <t>Quevedo</t>
  </si>
  <si>
    <t>Daule</t>
  </si>
  <si>
    <t>La Esperanza</t>
  </si>
  <si>
    <t>Loreto</t>
  </si>
  <si>
    <t>San Carlos</t>
  </si>
  <si>
    <t>Costa</t>
  </si>
  <si>
    <t>Bolivar</t>
  </si>
  <si>
    <t>Sierra</t>
  </si>
  <si>
    <t>Frejol</t>
  </si>
  <si>
    <t>Chimbo</t>
  </si>
  <si>
    <t>Etiquetas de fila</t>
  </si>
  <si>
    <t>Total general</t>
  </si>
  <si>
    <t>Suma de Unidades</t>
  </si>
  <si>
    <t>Suma de SubTotal</t>
  </si>
  <si>
    <t>Total</t>
  </si>
  <si>
    <t>Suma de Precio_unitario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</si>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</sst>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sz val="18"/>
      <color theme="1"/>
      <name val="Arial Black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3" borderId="0" xfId="0" applyFill="1"/>
    <xf numFmtId="44" fontId="0" fillId="0" borderId="0" xfId="0" applyNumberFormat="1"/>
    <xf numFmtId="44" fontId="0" fillId="0" borderId="5" xfId="0" applyNumberFormat="1" applyBorder="1"/>
    <xf numFmtId="44" fontId="0" fillId="0" borderId="3" xfId="0" applyNumberFormat="1" applyBorder="1"/>
    <xf numFmtId="44" fontId="0" fillId="0" borderId="7" xfId="0" applyNumberFormat="1" applyBorder="1"/>
    <xf numFmtId="44" fontId="2" fillId="4" borderId="1" xfId="0" applyNumberFormat="1" applyFont="1" applyFill="1" applyBorder="1"/>
    <xf numFmtId="1" fontId="0" fillId="0" borderId="0" xfId="0" applyNumberFormat="1"/>
    <xf numFmtId="44" fontId="0" fillId="3" borderId="0" xfId="0" applyNumberFormat="1" applyFill="1"/>
    <xf numFmtId="44" fontId="3" fillId="4" borderId="1" xfId="1" applyNumberFormat="1" applyFont="1" applyFill="1" applyBorder="1"/>
  </cellXfs>
  <cellStyles count="2">
    <cellStyle name="Moneda" xfId="1" builtinId="4"/>
    <cellStyle name="Normal" xfId="0" builtinId="0"/>
  </cellStyles>
  <dxfs count="86"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1" formatCode="0"/>
    </dxf>
    <dxf>
      <numFmt numFmtId="1" formatCode="0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1" formatCode="0"/>
    </dxf>
    <dxf>
      <numFmt numFmtId="1" formatCode="0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1" formatCode="0"/>
    </dxf>
    <dxf>
      <numFmt numFmtId="1" formatCode="0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1" formatCode="0"/>
    </dxf>
    <dxf>
      <numFmt numFmtId="1" formatCode="0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1" formatCode="0"/>
    </dxf>
    <dxf>
      <numFmt numFmtId="1" formatCode="0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1" formatCode="0"/>
    </dxf>
    <dxf>
      <numFmt numFmtId="1" formatCode="0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DE ALIMENTOS DE NUTRICION.xlsx]TABLAS!TablaDinámica7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PRECIO</a:t>
            </a:r>
            <a:r>
              <a:rPr lang="en-US" baseline="0"/>
              <a:t> UNITARIO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TABLAS!$B$32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TABLAS!$A$33:$A$37</c:f>
              <c:strCache>
                <c:ptCount val="4"/>
                <c:pt idx="0">
                  <c:v>Bolivar</c:v>
                </c:pt>
                <c:pt idx="1">
                  <c:v>Guayas</c:v>
                </c:pt>
                <c:pt idx="2">
                  <c:v>Napo</c:v>
                </c:pt>
                <c:pt idx="3">
                  <c:v>Quevedo</c:v>
                </c:pt>
              </c:strCache>
            </c:strRef>
          </c:cat>
          <c:val>
            <c:numRef>
              <c:f>TABLAS!$B$33:$B$37</c:f>
              <c:numCache>
                <c:formatCode>_("$"* #,##0.00_);_("$"* \(#,##0.00\);_("$"* "-"??_);_(@_)</c:formatCode>
                <c:ptCount val="4"/>
                <c:pt idx="0">
                  <c:v>4</c:v>
                </c:pt>
                <c:pt idx="1">
                  <c:v>14</c:v>
                </c:pt>
                <c:pt idx="2">
                  <c:v>12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D-4C09-94B9-92D57A9C2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0666472"/>
        <c:axId val="670666832"/>
        <c:axId val="0"/>
      </c:bar3DChart>
      <c:catAx>
        <c:axId val="670666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70666832"/>
        <c:crosses val="autoZero"/>
        <c:auto val="1"/>
        <c:lblAlgn val="ctr"/>
        <c:lblOffset val="100"/>
        <c:noMultiLvlLbl val="0"/>
      </c:catAx>
      <c:valAx>
        <c:axId val="6706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70666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DE ALIMENTOS DE NUTRICION.xlsx]TABLAS!TablaDinámica11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PRODUCTO </a:t>
            </a:r>
          </a:p>
        </c:rich>
      </c:tx>
      <c:layout>
        <c:manualLayout>
          <c:xMode val="edge"/>
          <c:yMode val="edge"/>
          <c:x val="0.12847900262467191"/>
          <c:y val="0.15175707203266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TABLAS!$B$50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4BE-444C-A8C6-C9BDDE1333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4BE-444C-A8C6-C9BDDE1333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4BE-444C-A8C6-C9BDDE1333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4BE-444C-A8C6-C9BDDE1333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4BE-444C-A8C6-C9BDDE1333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4BE-444C-A8C6-C9BDDE1333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TABLAS!$A$51:$A$55</c:f>
              <c:strCache>
                <c:ptCount val="4"/>
                <c:pt idx="0">
                  <c:v>Frejol</c:v>
                </c:pt>
                <c:pt idx="1">
                  <c:v>Guineo</c:v>
                </c:pt>
                <c:pt idx="2">
                  <c:v>Naranja</c:v>
                </c:pt>
                <c:pt idx="3">
                  <c:v>Piña</c:v>
                </c:pt>
              </c:strCache>
            </c:strRef>
          </c:cat>
          <c:val>
            <c:numRef>
              <c:f>TABLAS!$B$51:$B$55</c:f>
              <c:numCache>
                <c:formatCode>0</c:formatCode>
                <c:ptCount val="4"/>
                <c:pt idx="0">
                  <c:v>48</c:v>
                </c:pt>
                <c:pt idx="1">
                  <c:v>132</c:v>
                </c:pt>
                <c:pt idx="2">
                  <c:v>44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BE-444C-A8C6-C9BDDE13334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DE ALIMENTOS DE NUTRICION.xlsx]TABLAS!TablaDinámica8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PRODUCTO</a:t>
            </a:r>
            <a:r>
              <a:rPr lang="es-EC" baseline="0"/>
              <a:t> PROVINCIA Y TOTAL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TABLAS!$B$40:$B$41</c:f>
              <c:strCache>
                <c:ptCount val="1"/>
                <c:pt idx="0">
                  <c:v>Bolivar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TABLAS!$A$42:$A$46</c:f>
              <c:strCache>
                <c:ptCount val="4"/>
                <c:pt idx="0">
                  <c:v>Frejol</c:v>
                </c:pt>
                <c:pt idx="1">
                  <c:v>Guineo</c:v>
                </c:pt>
                <c:pt idx="2">
                  <c:v>Naranja</c:v>
                </c:pt>
                <c:pt idx="3">
                  <c:v>Piña</c:v>
                </c:pt>
              </c:strCache>
            </c:strRef>
          </c:cat>
          <c:val>
            <c:numRef>
              <c:f>TABLAS!$B$42:$B$46</c:f>
              <c:numCache>
                <c:formatCode>_("$"* #,##0.00_);_("$"* \(#,##0.00\);_("$"* "-"??_);_(@_)</c:formatCode>
                <c:ptCount val="4"/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5-45DC-8919-FD1C54DD4A44}"/>
            </c:ext>
          </c:extLst>
        </c:ser>
        <c:ser>
          <c:idx val="1"/>
          <c:order val="1"/>
          <c:tx>
            <c:strRef>
              <c:f>TABLAS!$C$40:$C$41</c:f>
              <c:strCache>
                <c:ptCount val="1"/>
                <c:pt idx="0">
                  <c:v>Guayas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TABLAS!$A$42:$A$46</c:f>
              <c:strCache>
                <c:ptCount val="4"/>
                <c:pt idx="0">
                  <c:v>Frejol</c:v>
                </c:pt>
                <c:pt idx="1">
                  <c:v>Guineo</c:v>
                </c:pt>
                <c:pt idx="2">
                  <c:v>Naranja</c:v>
                </c:pt>
                <c:pt idx="3">
                  <c:v>Piña</c:v>
                </c:pt>
              </c:strCache>
            </c:strRef>
          </c:cat>
          <c:val>
            <c:numRef>
              <c:f>TABLAS!$C$42:$C$46</c:f>
              <c:numCache>
                <c:formatCode>_("$"* #,##0.00_);_("$"* \(#,##0.00\);_("$"* "-"??_);_(@_)</c:formatCode>
                <c:ptCount val="4"/>
                <c:pt idx="0">
                  <c:v>95</c:v>
                </c:pt>
                <c:pt idx="3">
                  <c:v>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3B6-4D0B-9018-1732495F837A}"/>
            </c:ext>
          </c:extLst>
        </c:ser>
        <c:ser>
          <c:idx val="2"/>
          <c:order val="2"/>
          <c:tx>
            <c:strRef>
              <c:f>TABLAS!$D$40:$D$41</c:f>
              <c:strCache>
                <c:ptCount val="1"/>
                <c:pt idx="0">
                  <c:v>Napo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TABLAS!$A$42:$A$46</c:f>
              <c:strCache>
                <c:ptCount val="4"/>
                <c:pt idx="0">
                  <c:v>Frejol</c:v>
                </c:pt>
                <c:pt idx="1">
                  <c:v>Guineo</c:v>
                </c:pt>
                <c:pt idx="2">
                  <c:v>Naranja</c:v>
                </c:pt>
                <c:pt idx="3">
                  <c:v>Piña</c:v>
                </c:pt>
              </c:strCache>
            </c:strRef>
          </c:cat>
          <c:val>
            <c:numRef>
              <c:f>TABLAS!$D$42:$D$46</c:f>
              <c:numCache>
                <c:formatCode>_("$"* #,##0.00_);_("$"* \(#,##0.00\);_("$"* "-"??_);_(@_)</c:formatCode>
                <c:ptCount val="4"/>
                <c:pt idx="1">
                  <c:v>576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3B6-4D0B-9018-1732495F837A}"/>
            </c:ext>
          </c:extLst>
        </c:ser>
        <c:ser>
          <c:idx val="3"/>
          <c:order val="3"/>
          <c:tx>
            <c:strRef>
              <c:f>TABLAS!$E$40:$E$41</c:f>
              <c:strCache>
                <c:ptCount val="1"/>
                <c:pt idx="0">
                  <c:v>Quevedo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TABLAS!$A$42:$A$46</c:f>
              <c:strCache>
                <c:ptCount val="4"/>
                <c:pt idx="0">
                  <c:v>Frejol</c:v>
                </c:pt>
                <c:pt idx="1">
                  <c:v>Guineo</c:v>
                </c:pt>
                <c:pt idx="2">
                  <c:v>Naranja</c:v>
                </c:pt>
                <c:pt idx="3">
                  <c:v>Piña</c:v>
                </c:pt>
              </c:strCache>
            </c:strRef>
          </c:cat>
          <c:val>
            <c:numRef>
              <c:f>TABLAS!$E$42:$E$46</c:f>
              <c:numCache>
                <c:formatCode>_("$"* #,##0.00_);_("$"* \(#,##0.00\);_("$"* "-"??_);_(@_)</c:formatCode>
                <c:ptCount val="4"/>
                <c:pt idx="0">
                  <c:v>29</c:v>
                </c:pt>
                <c:pt idx="1">
                  <c:v>272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3B6-4D0B-9018-1732495F8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0676552"/>
        <c:axId val="670677632"/>
        <c:axId val="0"/>
      </c:bar3DChart>
      <c:catAx>
        <c:axId val="67067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70677632"/>
        <c:crosses val="autoZero"/>
        <c:auto val="1"/>
        <c:lblAlgn val="ctr"/>
        <c:lblOffset val="100"/>
        <c:noMultiLvlLbl val="0"/>
      </c:catAx>
      <c:valAx>
        <c:axId val="6706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7067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TOTAL DE VENTAS POR PROVINCIA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DE VENTAS POR PROVINCIA </a:t>
          </a:r>
        </a:p>
      </cx:txPr>
    </cx:title>
    <cx:plotArea>
      <cx:plotAreaRegion>
        <cx:plotSurface>
          <cx:spPr>
            <a:effectLst>
              <a:softEdge rad="266700"/>
            </a:effectLst>
          </cx:spPr>
        </cx:plotSurface>
        <cx:series layoutId="regionMap" uniqueId="{5E033A16-E4E1-4A10-8AC6-83D663E39AD6}">
          <cx:tx>
            <cx:txData>
              <cx:f>_xlchart.v5.6</cx:f>
              <cx:v> Total </cx:v>
            </cx:txData>
          </cx:tx>
          <cx:dataLabels>
            <cx:visibility seriesName="1" categoryName="0" value="1"/>
            <cx:separator>, </cx:separator>
          </cx:dataLabels>
          <cx:dataId val="0"/>
          <cx:layoutPr>
            <cx:regionLabelLayout val="showAll"/>
            <cx:geography projectionType="albers" viewedRegionType="countryRegion" cultureLanguage="es-ES" cultureRegion="EC" attribution="Con tecnología de Bing">
              <cx:geoCache provider="{E9337A44-BEBE-4D9F-B70C-5C5E7DAFC167}">
                <cx:binary>vHrZkuU2kuWvyPJ5mAJIECDKWv0ALneNfcnlhRYZEQmCBAES4P5P/TSf0D82HpJSLaVUVVNj3RNm
aWlxcUHCt+PnOOLfnpe/PevXJ/fD0mrj//a8/PSuGobubz/+6J+r1/bJv2/Vs7Pefh3eP9v2R/v1
q3p+/fHFPc3KyB9DhMmPz9WTG16Xd//+b/A0+WrP9vlpUNbcjK9uvX31ox78P1j7y6Ufnl5aZTLl
B6eeB/zTu934tD75dz+8mkEN6/3avf707g/feffDj98/6U9v/UHDwYbxBfYG4bsftDXy268J+vbs
y6cW1v/5+35+29PLi3v1Ho778///te8PZ/uvj5/taIY3r0hw0E/v8ufx6cW6dz8ob9NfllL7drw8
/dmeH//o0X//t+8+AAu/++R3Tv/eHf9s6U8+F1ar6QlO99/n9PB9FIcxQZz90f0UvUdRjBmOEf/5
J/n21l/CIWwP2fSf/9t8+/ivMuCvI/K7rd8F5Xcr38Xl+sk9Sci4Pwfm+tNfB+aPgfpdohH0PuYE
U8w5+vkn+oPlEX5PCeY4wckvy/ibhd8M1+O3T/4Vm992/cnctw+/s/R+dP34n//x9GdL72//RUsD
/D6OeMgi9F1tMf4eJZgSzn61kX6z6Dcb//M//kmi/b3Y6l93/tnWXxe+s/dfrri/G1j+PqIUEZbQ
XwKHIHK/RxRG3icojCiKo78X2f92q6/OfwpwarVtv6i/CHB69S8GOHmPUZjEYRL+avH3RRy9jwnl
cYx/LWL+xzjnfgC0+wFg5f/R8D894Puog0Xfxfvx1bxu46v+C/sf87+2/ztE/Z/F2Munzn7z0l/V
97/Y1dB7RkMKQWC/hgiR77KSvYc1nJAo/AVo429v/6UW/9l5/roOf9n1XTR++fC7ePzL9ff/NRrQ
IqfXl38akO/O9M8a6y8c6C/b8ffp+pt7ft9y/+DCn3P2j6D0D3kOfh9FnFHKf8XeP8HUzzhGOQ9/
rWqAsV9e/ktC/F+c6K9z4reNfzj+/zjn+fux+c1N2dPwlP/MI38XuX+8+i143239AzP6g53fnHh4
+ekdhX73Gzl9e8I/cvC3Da9PfgCayuL3mIfQOsM4IphxCpg6v/68xPH7JIw5cHBEILpQ9O9+MNYN
1U/v8HsShxGgMHSohMFGIB3ejm9LQfweYdgFT0o4ASaGk9+Y+7XVq7TmN1f8+vsPZmyvrTKD/+kd
vKP75VtvB41xwjhGlCYJjznGnACN7p6fbkEcwJfx/+rYOsCJOpaV7VIehyl2TZr0w/o0rSVpRadI
fah15YngjaRh7pwKHn/nrr84AlDD3x8hZiEhSYxiwqDxEMbe1n93BK67JKCLgyMsfMuGASW3Fant
qTdsFQH+imRdpjhI+v0/fi+N8HfWxyyOKIaOl/CQRjGNgfj8/tVD0vbMtqPMl0gvhzgaCBKoGRqe
u2U0d9uqt5cY98nOLnWdWdbFV44Q24httnGYIjVrBO1ym+6RmhaV9rOzTkSWm8cWleuaTl3pP3gX
1jkNOv2SjD0bRTXWvBM4IpMUbml5KTiPTJ3WLoq+0EE294bo8ln5Ld6xaAhvk55tD7WR+GRsqUy6
RJY1glvvrtUq5w+NbNUxGpn/4MoeFzPwuEpoPNvnoJvLSoyKECdID0iTDoOrejHMsppEjGuXs6Az
dwnvZiriPtIvZOkaKSaJt5MMsN2v9Vxe+rLDX4gPmnz1Uf2UdAl5COt4vR26KDqtJBkaUfeO364R
aR4oKk3eywjtOkLxYVJq+WD7hpzXMrFXHpNuN5aVzGnUJ1/7deFpWYIDBDLg55TPprwaQKF+rLrW
XLhWBue5MTYzDa4LIOLdzUC4JSLwlTOi9WEt6o0NN4NaDNmz0TRnbGY2Fxu8HaWjq5I7aRe0a7sS
D6JcEHrpdeTQicSdz5cQ6ULySt+UoXeXI6nGLz6O2zMZG3PoTMsuWND0JxuU0cOol9WLjvm1mKMq
zsB+FWW0S2x1E8yhT2MoODMcWNVvPh1D4rvmwowObxlqKm/mSz3gcvnURNu0KRGvyzCU57CM6BNl
VEYfQxljwnPNBoaKVvFyPpio6qu0xTZ4qSzajAhqO+Is6pR85njsPqMABZNQPppX0XU0fh3GrX9y
EyV16pa4vLRuUY+RJssmXLL1mW4GAnnIJ76nkDdZ6KwsBuTxqdQW5U7PzV63I9pvPgovgrYLjlvM
/EHLTeZVSOSx6lyVJaVr7ikJ/ROujBSdD9yRYad2cT+2+2mNZF7G4XQsKR1v+NQxMfXMfSzHEJ8q
xlUrZODLIt7i+iZigXDT+kzigK6HBYTm5zjxPm2XvgtTNi0xQNAcNemiOJg5qoZ9GkOPC8mm5LQw
aY+0D5Io66VqsoAGU2FCHe7qJvH7kSxDoVY+nyOtQwhfTMVIO5NjHdBsU7z9HFXO7tRA5Yvnw3rn
69A0QgVDp0Qy2/7QjnOXbcs2FEytOisrSw/IteN9vdj5Wi3gDt2o8rFtyvBU9zZKXTe7swmTvhGV
G7f7cebdlyWQySAYI7oSK0OsycYtWk/rKCHBUYe2Vax+bQsG8L/v57gumjVsb3ULeSbGDjMxBIw8
oAlHH93qk3PfJN0X37DSi20Iqkgg1bHT5hy+nzx8QYx2svejTPCuZXR8iOhQn5kL2VFDcdzaCfnb
QW2xFZHU6/VsLN7HW88uq4p7mWqSLHcEAn1up745V35rj1BVkMBEdq1AdBruunXwVzrEZc4qtR1V
ZYJNdFVDJzGWnbfCuir4PLlQX01vb6dTorORTUM2h7hKS+lpVqkF70kbkA9zU8tPfeOnCxOgNRZm
qPs8nMf5uPW0/eQm5rjoo3iezmUV0RMq+3YPoZ121gxVhpWsCpBUbTo2TSAFHo0+zSzAi8Cy7Cbh
kfWNQElpb5uGOyR4vKBP8RZF5wol5ly1QXyvy1oeZhuYFzc6aIk8ibazhcDcWt/Wj2VjxkyaRDdZ
U1aoFqzrzRcdtzPEurSscJubD/22kDNSKD7bSC1eDJWMv0xkU/dzvELPWXx3EcXIXzsy4GM9NXYV
k9mCeweFcGqnRZ6biU4Pdau7wnhMY9GH23oMiCpr0SdK3yMNX4U+ZKIdJy39QGp5HZIGZ62Mh2zS
7XA3shkVYaX4Sc3BPID9AYrE2obDXrmYpBFu26ONgmXYJ04urfDcQAPAwxgVTC990cxh24tkrdhV
2XZIjEaSQOhw5NF+TZJ5EoEL2Ock7Ms7vHj1Zdxs3AusY3zsumR+HLBZrrB3SQQVPgyzAIjsLqlP
plVow9hznOj2una1Wi6SMbDRrq3jVqV4nVxWl54VCwTmTvmEXJd0Di4DOlY3Oikrn1qPY7GVJb0y
MYGK7avER6ehC4Idn+l0UVWyB2eE6rDF0Odnk/A0IiMuSlP7FOuZe+jEVXeBJbIpHRt7ydXCCujC
1W2URNMxmplNZ750+RLT6ZUbPN6tOK7zqV5oWjWryhntsWD9bK9dyaL7qbbyRg6tz6kMm6u+lc2j
Clx94FWPdtRAFrXLvOW18v5mSob2fkLLmtPVrNk2rVDDGx66D2GI1dNW0VXMMx1d1qh++ZIMa5C6
npFGJEGgRmEaHgrtZpwvM7pYfHA2sX6ibXIlaS3m3lwTFOR4gu4aKkHp7URQ6qckn/me8LBIanOq
4ggCIcUATaj57NcOaFeYkRhDN1vSXh3ReNHZq42EqRluWV2g7jFsxnQKzlF9haKDIWfur5fwEen7
EOV+uZ5phtaXpr9bUEFVZsaTkceOVaJsx1QGe0I+ddGD9K99l+pBCbleleM10cfA3NISCYbPMR6y
IA4F1ONupl9s/dSzQ119Gdstnf1yGPsw9RTlmHaZlmXexNc+/jrWu9buYgONJBQ2MoI1WyEJMIir
ORrSPqK7ITCirjoRLnvTJuKtzWeGM58bQKbL2Uc3gSKp6uu8ivQNYmta6fqk0GUjPzdllNVuy1g7
pDoKBBmuNg2lXbapN6msj15OuTVhhpZjHeI8IQrACqdhCMXpHPj3Y6gfdGiFpijzZD/zy7GOISJN
GjeA7sso1hjcNAfPW2l60eHXKloENNPXkNQZ5JwY1zKX4c1cfSmbe4DvCSgcPC7Jo8AULIgfeRCJ
cZ5O5YCvFbUi1BLS7mNX0aJpxotocBeLYem41gLXbTp3+Th2YAMBiLpAc3PXJiqr6CZCCJZD7Ye1
XNMQ6/MaoFPr3GXs9S03YPbsb2qOoADnK0CQU+NL6PHbIjx4euzF2o/nzjLRtJ9b5e/b1n2oEy4m
YnYEDbDt0dUewGhxZ7mt6VJ91Vt/aYYJkhVAdal3CF2GZSC2JrrTfNzxWgtdVWLZbBYTl6+83oUo
zALbF137pXbXsn3EwA+0V4UZvwAbzRP6MjbyIra5j4HED/NBhusraa5XdFXZOmMrh+Klgmh3HMtF
1BKJap4FwvRQxtsgAnkprd7pHlqI8YWzUUamocD1chPNRQnJro4YOm1cqYOS64HW1T1uJUtrqMZI
9ddrF6W1CS7RdmqDKduCtjDKZjaOs64MdouO5wsCrUnLKCe+ea76thiDoZB1fXDgxl4notxqEQ6R
UPwac78ruU897tMFf2TdjTd8h9oyjReaJTYWNDJ5jVBqmz4ljl1uIxLRkggaAzaOI5DEJw7io4nq
FC1MgDpKx+nKIpk2arqGI4ug/6DqF4ZeFqV3eKvAK30xJ4vYFn09QZfQy7zbljLfeHcVdVMl/CpF
WF1VxC2iCshOLd1F64Y8lNMuXnxKZCMismZKjyKa3+jGAyqBtG9lKi3LEFoFTab9HNy5dRa+QSkQ
gT0CwunNPRAokVCbzXYfDMOeoZ1uFuG2am/LLcVu20XQ2tRGwOc8YyUGJx+b6nXDlwO3+ybJVPV1
VI+MHduqESNEMzx19VlKmZLmY7s+ev0QzWXhac4NYOQnNZDC1kEO6tEIgm65nLMkaRsxoBEqaT2z
ABXauGyW4f3A2iLEXMjlFJJZBBO4uOzz1k6poUvq3iAEaRH1j3y+CSHfqlqnbVTn0t300307PC6K
ZTrmOadMzKXJZqLPVYj3vQMAbHwaTjItNSlmIP6gNnI/uUiEgbtY28YVHA0Y4CwpOuqB1hvR+2vp
TKbhIDV+lfKKMpXZTouxjYsVpBbQy3TVX9tuEwk6OfQBJze8tSIeTTpPkK0vCTqX41McFdRezPIU
9KPAyY7VbUHdJLo6L0MFRssMTfsKK1GinIcfkzYPNpC1GvSgxcXCroHD7sf24xTluDyWy6OZqhyb
m0V97u3BNMAeepW1fa7Gj2YJRGMnMddXPT81fC8BJECYN/Gprv1l2GdJra5sclXT+3BYzz26RfqT
pUqg6iTN3RqBoph5Ng/NTgKHadicLl5mGwvzyENSl0M+V0o4AGWLoSPGYIiTIlGlYGGbKz5ADrqs
AuEzToLWnwzDKQ/gXw3J3cqUykut7YkOKluXLm2HMWWdFUPfp7RiaanuWHUv9S3DtxrBbOTV133m
QQHE4J5FGSjjObX8kgWPwQAtH7tThe9no0Vg0FVfvczRK7CVVHsu7AYIMtxj1AgjH/rpq2vPbILT
Wy5Q34mO34+xOg0AWSz6qN1jGY5FzS9QFBwJsJ6pj9O5nQWvwqLdknSQ0aGz255Uq+DuZiVVTll1
R8ap6FSch0GSc/ls2tPC40MJA4ZF3+vxdaznHCt116rzAmW7dCpNvNl56Y/TzMG/z71M0mVe88Ch
NOZz6peXqptBfj1tDkC+OpPwErWxmNfnFu1lOQrbGrGUUphZpyN62kCOdQARFrGUlTyN1ZaT+EG7
WHCSpC1vdlHp0iSsRJBc9/2cSYwLb8KdAeLbUi6MCkViyXXrjxH0/GY+lDhMR4g1nes8Ya8LzxT+
iObkqAETbXhYiE7tFuVl8lW5QFj7MHQfSfI6l1/s3KYgxgVu4kxvFzAM65fkYcKf4eo9ndFpnt7i
GO1VzUTQ3sf2Q1RpQbs1i2sqJmt3uOZZB9JCLWNWgq6YX0b6dYivNu9FWD4tLaQLu+3Dr135EWY1
6cr6NW3bm3GERGTyKtRrzroGsC4WwRylk0yOlXqsky8u4pkfwxSzJMW9Au+RFE8jBNq8QU4RgM90
XwK6lme3fJUqLqbgvmpXoYBlkeCF2M9lfdtON03TALWiAjjOPgldTrYgQ3grjHtZyL6u8K7f4gxH
+6D/1AdK1MvDMGy7AZQL9UBeR7oro9OkQd6xYiRob4GItvEzYp+JOm+LFN6tYuEybzBwJThOlY7L
RWjCHAjUbkOfWPycOFC1nGclAEgIsKQqmtvxVm+PgQ8WMdZdRh3w0cXTWdQjd2+EBRccRmuyv60R
zH9cS2/eJFgPyqin121QF4QGxSKXbJP32pssTNBlv01Z3bF0jmyGw+AhahZICJ2H9hPzr073N1r3
YovatA7cYQPa0vIDTcCppCqkPFfu1kfnFuZaevjShTJtybyv61uuZcq2tWgw+7DozzJOMrPdxWN4
NfEh6yegVDDmqCde2DYSJbW5Drecc0hMVh+N/hi024U00GLmx7G/4goXCNG8Q3nVvZg++lBZ93Ht
DiO43sRDunmehr69qNGY2eC8VHfLKEVb5fN6H9mjBIZhteDbAtTdCAlNpx5nMeD6JNV0IdXdqFdw
OePnmD/H5ZItZCvGkou5u+TtTbDF+9huh6q+dv5AZAlTPVboED3ypb6cBlvYGF/22l7jJUwdZQ9z
TQT2VERtKdDogeyPInRLgddQyNZliSkLXcldm4zZvA43wOYLGQLGq+GkV5LzLhGgbD4v8VIoROJs
QuqRNuUz7j+sIBvfuPDwvJjjbF7YVu7mJMhIqCAfJ/YZNwdl56eWD0c7bzsYLIpuoxdrORzqDZ/s
HAPLV+VudG0BI4J9QOnZGCJmBD1Ts6xXE83CYTvCbOrYV9OBy2vjfBE3yTmKbRoqe6mdfWPjwLqT
e2P9TtN6n2B8jGyZabIe5hZlmq9F4O0e4TPzEyxXKUsmEQWziLsx1VWdObJlGlqld1/6poToNnsZ
XcDldD6hS7dBjBqo6sClaG4FAzTtjD/2vsnLCQga3vZxpbM4PusVRl7AgC0BKtzwk25vgXIulh81
YflIoIVphDi05LFP8SiL2lRSWGhDM982sY2fhu6FBiBWuG1hADmgJi1Xng0hSBjpaIos2W81lGJ4
HeBnP+z81hdbbfJ16guzUsDcBeBn29WVTRvoKwQaetjGaROxXR+D7oZRlLO2QCAM3AIijE65YmoX
1Fu+YujI43gFze+yjbusHKKi4rAvpIeBTNkYNWcYWHwgcrvukzJKK4zPaF0eV/xKtOZpQwzPeDde
sKS/hFlmyujnSEMFtNBCpuRqGuTLaOedntHtlFBABQjDMhZd/YHqJE7lXN+PQN8ADv1T67tBRGvw
uoGk5BCg0rGHqQXhiOWkRWwAjleWfJC2ug+2F8ce67WHgdSVwvVuHlgels+tQw8hnhKhW0vSkZQ4
Bx75BJc38VViKMSyZ8u+WbevdUDv46ASg/8UELhJoc8aRGK4hjrt3RgDHUPn1vOdtuym04vgvilk
Ex0adIrftFbHrytI0XIBM9wQe+Hn8rQadQ+DzR33WHDFYFKla9DxtphdnW5t+Ck20ZfZYDjZkBE/
DBlQmeu2io8cN2gf4M9RzK4D4BHLpg6eLgVyg8rnEPxfbdfNuIAqoamVXKyqFhPujuVUf6Sd+kQG
IG2qzDauW9HENluhE+IZZsxS+ZQ3SPRq78foRQ09+FsOkF6bUG7Mq22+iLvAwdj+RQFtigd+NN6+
1FbltvlM2QJJRPe9RJlx5SVZ+gsHt1PzfO1NdFMH/b6PzgsAnjstywzTVdBTKylo0qZNTy8H+SUZ
2zzsX0YSnimb0tB6QZIxr+Nkj+anJd5yA1xxA+CGpnJTAY9mwRUx/dEO0J7rRMAg89DL8aUtu/0K
Eilc3Kku1YXq6b7T1TFZkzNfrAMWP3RHY0fgH9OoUme3RuiZHvSsCiAsRQmV2fRoOrSmE1zHx4YF
dboGW+EYvuIJlkU8gv61VVTtWDKfTc0OgDMijKfckPWUwIVDEUj6sUJmPwwwFRILUzDPMdUASd2a
L4iG+C5qeQvzDnLsm2nuYOTa91k3yBU4lruKWGNf8DJEqar4U9gO9eW2Wv0ywuBsXydkSIMW7i5o
M7zYOICWW7kbT4dDG7ZR2iyqmx9CQ6Mi7iYoszYiMNEENEDROu5CqQLYXlUP41Q/QFFPr0us7Aii
P7ZnqefoktS1vTOy5NdjEySfwqazO7TV8SBmzp76MnwcaV+wrr0qV1SUI4Yq4SVQ12kNDkEHxCXS
k1UCZns+RSy8XIk2YHrt7iSdoivP4vqEu6RMEe+vQ7WsQtaEp9jYu4rE1Vu59Bnb1KWT5ScYmEFx
E9REO+nqQbSYPU3wxxYwsajTIJFKBA3MZ4YGLXm0Mguznoqco5CVKSXmfu1NPpMBul6znSpDTQHw
aW5X3xCh6uUYR/NVQ5OTVyPJG7j4+dLxt4GTbI5qYo90MlAtsvNwR5VMd1ry6GGWwEzCavRp2U88
9TW02rnXQsHMpAu1Pyut191YK5hp2OVMk/EuWtxn024vfptoutXDvmHyQtb2SjGa2Xrob8g2rjCJ
q+aUb6jJ4orItKP1YdVVm/VbvX6cujoWi6yscE3ZQG3D/e5Ea1B8vKPFoqH5NCA0CqxJlkSjTSNA
spJuRY0dPc2LA6230k4gPd32cXXRQOd0c3nXEvphtvSyXat8qcnB1eEnHOmkaCX00t4zQKgoOWhe
PlDj0b4DKR8Y/TqhpoYBI1yxuA3kP6LrwxiEcV6t4ZAtI0hs508TVQBdOGcju+yS7hqRQOdrF6i0
TjoHQ9EB+sOy4N08j1vWDO6lGZI3V7op6+r2ZejRQ8JKly+y77IOvN/Wku2Tngw7y8nH3tgzr+DL
XGlWdFLdsCq50ABFCsEoZmjkiTC4XQiUjrLR1PNp9BSm/muN7hJXL6c2QVYgN4WHbW27q4B2czqA
yszihLXZZqyFKfRb6jRwJQyjc7+XoATh6gIL2fUYrnEaQH64zVu3SNThqmzekwQVDcEqSzoDUz3b
ijVCvUCTGZ6jcTN5DCN9pkEJLrp+WebQ2H21IvIY81LDfA+H7MZWM+/T3k7qszN9J4FkkFBni9uS
tYho62HqRSWMoPFEQaW1pH51aIlhqFHp/o7NCTFn3C3RnsyY32BXTR1oXwlYY3QyJ0+8A5UATItL
luvRUBgPw4T/yrttzIyEG/A6msynsC3JS0CSbW+3zhYhDKtRwdyEATURqKBsgxYIU65hIGdvE6jf
iUbqlNRvXe/t4rD+PMUtgStzuBbbL8mbpp5ngrPYMRCQZaSzaQSmBDdip4boEShZ/+h0d1zDOOtN
c4djN0O+0+HUNRwKoWzu1mn8Sg3J8P+h4My2G9WhIPpFrMUkhldmz07sDM4LK53cIBASIAECvv6W
3+6QTic2OqpTtcsryTjzdtuwpAvDpVYLcXalOGKxPRtsuTJvOhpk+O51fyUVcoilOyBPY5GeaIpA
Oa+7JcPb/NdY9n2qsRqNQ/UZtAuBC2dW2LphRvBwflT4/Wej/ZjN6vmwZsRWqWv+UuRNHqEHl9sG
XEe6G/3KiKhp88xkG3zcqg4TD3525xtYODmrMA3Fvlfttas4NhgnJZWM1lJn1jwfgvXPIrxghnVl
jYMVzIUH4I3vzUT0cR7stXDC4KcZyXc90g+7r3CBKJgA0j4gPorcBfKrVo+Rud/LOO0Xxc7CmKZv
1tTttVrDxYoCf7axPvA5EtiTmFw+ie1LmSo/wHcziFzxdI9B0cAx3hvrbEfa7ki8rOTgrGtWb6KF
/Y/UrO6s26p6I+4X8dOtXQz0AN/U87e4BQmXBdV0QQQ2RMs0uucQY+o88MHuo8Dd+lsD+wGecRMa
exUGp22QxeKyv6CRmRsadmaU9dFslHeDD9Jl1jB5yVRCurTEw1CHSRV47pRiWLQXQ8sF0fqay8D+
8schMRw/DbBc+IiPejOAdqL4KSfzX+hrGrGSPyCrrk3gr5HNrHXnD8F5dJdcrv81El5SNzmJlv1R
yPDsdvN5XOnODS0v8c1+TriykrJEHM7Kc6jxXI+rfxuM5qI0zRa7/wqA6ly51RC2o6VE9GKqb8Mz
hwYee08zT1S3frTeK1mKaN2qOelK2SN7VlOk2mp5/qHty2lWRfBmwrVs6PQhWF/QSXe7ljCZlrwk
EW8cJNYhuxjznFUdxwsR8CUDq5iYAaxpBEJeEpZu8zBrBVPdg5/vHpyQch3bTF5oqbd3h9vTr3R6
045oP6VY6Hdd4JwW31JZ6C9JNftFObqIvNs3DeHDl+2g7RdreilhpDmG+aqrBa6ck/qyucJxLAY/
uJnD9HSnRWUWYlO4xqfDInBftVYFf8eYn+ofkU5GtEtu1MTdwIAV4NYD57J0Hk008uo0wH260fpm
gGuIgcAC3WAVNlLjOxCT/8aC6mUm4rWvB5xTd8kmq0RSM2XeYqWKOulst4iScNnp6TIa3RdWSsxf
vqNIh8XyZcMa27DcSA/u59TsjI6/uOINozHWTXeuZvAqlNThzmzKInSFGc01u8h+ONTuHLuLtwuX
IIfifBGwGdd2TjRfjrVp7J8rlJ5lbHglbjF4KI28qDKEcdW9q6XOKLJgLg+tRHox2q8T7Q8L36A1
+/JQL21kqjEz1XZUi4sRuxTe3ELlkMdUzhHvj4TDWBiMmDduQqw5sUOETPUWma6drH2V6S43vC8z
YJ+YxlnjISsyl9hnb5qps4uQW7yN3YFPHURwkDU9i9ZmBVNTCOzPZAwSS38H5qMJ03r7aOVjtO/I
jYctKtt9iLtar7tK2wBDigm62O1BgXgsHnkTK3eOLB4HDYI5+a8Ta4RILx7QOuHLhXVvM0YdD/9z
PZIzbHmhUYLU2GkFEgYbavO0PsKvubczE8rHCS+Bf/bd4yRzOr1a9s5A7omhodtjvwRJ6ByQYYXw
66j8HIKH3F7maojHGf7X3Kcr/VRhOhKZOxAZwNmiYPi1hxnH9aUz3xYslKZWWLPJ3u3k3sBrLdUE
eXQLt3tQDwnCbVxqOzZCIMpvN7wTLWIH3snISGxRHFYOvdqqlNF44DfivJkONroyCWHPtDfi773p
NCy7YFojNVy90EoqXUctMnosVy1fYsO14k74kXQodCpO1E3VZdyNMjLNdGIf2r6Mnc5aZz9zRCcB
dpzms2RG0o6/LeSAg7zfVKe+Lgy48Ry5QyfxZpaiWLfv0LwioMmNBVv0roIhF9C9h8zP/evCXQgL
Xc1/vspBEhYCxIyFV4WZ2QA92cYMTgg3zURrkfawcoJzU83Pb54E1Y61caCHxDVgacEzg8LCm9vp
324BeRY8aPNv9iDpkQi37MjbQwX0wBYIAoZ7Nd9gRkdtAKsbYZur4YZOLfYdK6lBHvl8gi+jUh85
2IjfBG5CxIdTNzzkgrMaGkkPn9ep4RbBfZuxDT4XBdEeRw+PI/uy52BfC5ZW65Kop48dbvHqFNI7
1+TdMYqhQTyN9DesIs3uynt32LkFL+a9B2suNjxikDGLwOKNl47Hfagjd5ORmuq/AZb+iOM+0p1m
n2L9t2GIWJ2IyZA7zX4K8877rg1v75kWjkFh6SmxnTfqHiYP/gE1I2O6MiPM4A3DPmURow3u1At1
2Hcj81CmvcffyXCC6MksbsaCtWk9m/CZG2jljCkHY8CKBmNM6fjPGvCbbTa8RSfmnsza9lSubDcF
70HoXAFDlOYNIEHceO4+JI++uju99WLaMRFV0m/2Wc1zanEftvqP2fHY90XRmE0++rFjD5ED9s0G
CJmIcTkRDzqIrhiqooVl3c3zyRzs/bjNKfWedqzaOVDo4B9P2GiSleqi1QiUF4yOYesOszvuXS30
jsvhZhs0Jpg4Q/c85BKvzBeEU7g6O4q+VoC00ma5vWL/938aPRSwGo0VklA1uLeHhGk4OdRSadgE
EsIDPB7USRZ60FzI9Fcmr3zo9i2GqBZT3tsGEoU1xVFON0umDHSKIhxb6b+n9W2pjwBTXKpT5e+q
wCx09w1Dcu8GexuTjEEj2eTa1rmgwEvMb3/5srS4Of6awHHK5JP/klXu1n5mlWtiQMJb/BHi4QRm
FqPpldBwzK1gTSSDU4AXV4Z+zFs8me0bUR9huFx7jAW8OBcGFsuemmThQCSQL6geOYTbpb6WSBfX
uISLXBrIf1pyndZ/UrGkW8qIKlVYtYNIGwHhos60vyDMkPo6+i+kfQQuT8WgkjbABnXrVrhxGLIS
/ra1hBEHmNhpkcGuSCou0Guxot4+2iP2kXdtvrAyiLCNRoa7Ywpoo+vgx0il860aMCYr6EyNS9H8
UVNhsIe3HRckZ+KGk8jHedfxCu/dx8TeR6/PQmXEVX0aESWVsLsHHfvhv9n4Fz7PNzLp7sMQQUaM
KdmaF43geyFv/pK6K48cp7mq4cuyeUxDkiHOGZx8gRE+OjQ1ly1R/qtbTdEgMip3A7gb0WZdV8HC
/NLWx9DKc4MpW2ISrNeNAx8zvkyNYMG6U+PXkX8SWJyqc38DobRm7ewVYoExYcukGrqk76a9EgiJ
gj3ojsT0f0m1w3KImD8fEKd3iEBHUH/OkMsJsWF4pnVmDq8DHG+y/NQgYOSHaP3UWJBHy99yCw4S
9i3xxwREDhayqDMy0cAI75G9bwhf7nCAQQXSxMe8syhegvI0t0HiI3vtsZBbHtvNk7iutQPPzI0l
mGZ3egxIGDyD7IV5sPBDleTVo0jdEfL+CQpKghe2+mDspbTOdISJNf4LzA8DJlu5hVfO4Vnxqiy4
p/ccS3Znqk9Hs2sJwblUZdxCHgBCa+O6s3HS/MJyvJsXaAuhLbQisruOvQraZCsioKA1cr3qRJdG
whxM+ZsU58B5p4pHUmZivs71nltV5A0Ptb35zmtL3sf2H/AFl56s59Qdv5Z2OVfsp/E5AKGHNwjQ
K0ljg9RxvMjDeoMbWrNjN+ZzCXfSivTypgXoHU7zVTd4PS/hdsNNEsvp3A92hMrg3alUBNZ0z0YB
wGEHWiGe/ZjigpZpjfdC2eDD7aHgIUFgcWbNtXN/NodGhMfEcZD68HijTlyZHjwR3MxdShoZLYGd
PDVFr0CTBzBuNYb6rzDf5/HKvfM8XWbjhzMAfP+54Rr38jL7QWrOX5t76vrXYHvVyHnhBLsIoOC7
x80PtrvYC9YChiY2KkymNuoJRs+YbJaFnPnF8/cl9nyCI3NwZQ2Tfb56LhilwASJd4ZQsJpj6+eB
lYl2iBt+6tl+8V5mGzjWxrDOZBP79fu3wdzbGi5hGYtevvP1qzWmzLZfYHx4SPHUcBCySaYODmb5
awwnZvqRontVGrdeHropxLNmR5soup5lwXOJxlWlSFs4LpLS6VvZPFrq8WNDfsCdI+mB7oQX6Szx
zMqEDmGywJRQTYeRdyhrngsOONFIlfOkMcbIgmBWoZlvY3XofBPPQJOVW53a3v2JCVm5ssDmoorA
IWTbiiHyTVY4aJzCo5zVngJNJOQaNKfF+1Wqxa1qxFTwlE82NkQJifAb2ku2gE+a+x1QXKjb2wD3
fKLw5y0WAxfEa+iAvXt1nXfXh0XlZXZwBtqPMVAPCIWdvAeNowOajyZW5Y86rHZNPceyPPgILUS/
hw0bV+5FLGuCSwd7CCTosJcQrSYV8axxkBWDUL971Yj7rIy2/szq8wCJNnuisKsldknu1G1UNhS5
CC7L8azgsnrhbjL2lf1RttkQHGv8cWl+hUQlk/02YLvavqDDJaDI4A0TtsGS6S2/E83msCpotR8n
F17izfd3QHPAe8Y20B65PXw2xgv4ZqNLUe/IeHCyEbBXM/S0zRBxL1E1FF4zxD5QZxztwu0XmEY3
w8OKWSadOcR1/zm1JOZlefGk/cm602bydLScbBrCPam9zLTTUX4ZAyauJgcy47sY4CBJSTSIDbDf
oJMR7c1bPAowHVKKA1oBGbVVQQ3Ii3b6bvhyGNQmcmF2UyxqlnLXTEd4rATUoQcvqXWcnRno36EE
2bE2Zd5S/dL2gAw3zwKGXYaJqBsB3Kl7aOHa0KS6wxVlgMoKiYYWVG+kpPiCkO4GuZZl4koOVVEP
P4Hpu3G4bK+cUyAN9K9xrfPiie4FzJtRbCI4ln776nHYJ7xU6ILgebdFZnqteLJ6r5swTqvwcG11
r5pZzq7evCL0ZEystqhxBmjHE7WF73oNj3BdA4X5VoOy8kQcINsyaJAjXsCIWhR4K8CTC98bQBQR
lCEc1Pmi/WQsxV6MQWTyQ9saazRYZeYLq4UEC//zpcpVyLOyHU/SxYushnPdtQVMqJ3COak794ME
3itpcXYUv4YWpFkoT4iT05VU51KBvBx6FVeLgwt+67FtOWsyEf/Oa8xJG686qBcwVuF/jur2o6kx
aravkelXazY4DMkp2oJ/W1nHI2LlAKfQwS8Q9gnF9UfmnAtc05eRPQgH0dnHDd6HcprAfG6gzuxo
mh2kf7uRZuuyX3Wb8K3KNfUSt3O/zYYDZarT0Tu4tsSyCdnig4WN0cFgsoF7EGPCyKZoXJEEc5nA
4GvtrDVR8IHzvSGtjxYkNM8igrpvcMP1gqyMSdiXaC6Mf7gZEdAYy7Wz0XmQmP5IKYMvYPAzqDzc
WutIEO/HfX+VKNt0+YIItzlgFzDGNqJWas88HjCRu721HSv1BcjRXM/gUUjwTURMqz817Ll+r0fM
07MipxlyjZ70tgOrObB7D4tzzcMZjrAa8hYOE/AKOV3a8bNUGRufQVMGF2wUe9pCn78KjK/qdZoL
u3yfATbyi1eezF8OTm190XYGoFB7RR0clTpQADQ+Jn4TV0GC+aLISxACHAq+gzWC5KmQrIBE3dYj
uBAke5u3h7lQ8qxqX2rI1+Gg2G6dX039bxjOVRNDD2IpDH9aI6kB/HtsAAj421vgjNnr7LzgkUVs
att3f0onSCGGkzl2iW0l/Rf+U8/yaXxKUdZ8LfpNOHuTgjfOGTZgb5Ag3fBQQ+jfZbizYaVNiQP1
Kj+M+eZM3w7/meh56/ANsOiM6dYkLrWS9U+TuxW+bXO+eRComPeTDTdq54F6CsM/2y26rhDODSs6
51iiMu6TdMT1UD2Ufe75f1LBRHuIEOivacS2C6hmJ8rvCVBu84veR+ve1peyLVOzBiyqrwZQxRZu
57cjchbQGD/SbG4RAeJJugqb6F9Qr2CUAQUsceiQqAZb5zivLlZba7ARdlpQj6nt4KpOGw2+Bdzc
KuIaJDXHoWlPFgHleiybRL0DxgoXkAXf3Zy5o4q8sYBzYnfntSk2Y0da/FnsVwtu4KhhyPHGQzhZ
8VplYHixkzIEdMA+xC9WKG32iSWL1sjonJrDxwYF2d4ofAONxaxLEDOY7Mv343A8685OZv7VOE9w
+SWoCss8DTpi/S+tDQysQgW/+LXs5sVokr7ded0uHL4cdZ7Ms6kS0uKvalLVX/3+VBtuYntfcGmC
8RNNjA6cmAGj+iRxoSIzQJ2PYhQIBVPgAPJg3gIgeUeA/zBmjOniiRdcGMhjAOo6gR8P4amEAP8P
McbBQeQ6iTSgMtrMEIbzfaAITqErgm3n8v3UYGTaX/Ah0IbY/AIYyfa8pfsXYiWWjdigGLyLATvY
Kffc7yIjfFPew4FvIMl+QY9hAizz2nRRIAHqyKjCVqKPNv+sMPrWYB8geNaHzfzayH0bLw0oDphy
rBh53gLNRBshGttTG95aB5AG1Bz+HR5JY59YAyNGJj7gRvAgUxEquH1W1noFcTPEsWZ7tNgeKscv
jxxAXtccSzgzQSSshC65KP96ZKM9CHigqKH3MwfAw7Gil49u5bmsZDy2cf9cEeukGT+7/tEAp9vK
ozX/M7QLzObIQDSR+cGtFL0XH/W556gJY2/926qMipNAbuz8NlhTln7XmUHSytQJMvRqynqMYH7G
9vBirje64tGu8cEtcHxt9h+O/SJRlfh1IcypvC+gQ8d2RhXgwGAv148a0S/sAdV+DX6KTFI8l9WU
HE0Bw+69C3q0FtBHgq/DwsgBnWeLyAaZ/WzHDH3uLWgYFG5ZAOiwRCpB88MskvVnP1/8r06fmvF1
Ki8+8yLZH2ovB3vLcHl08sactEFE60c+PwFv63T6BAVlZjmgYc69OqHulTBmYxkpRv034akZTjOW
T4aSYaD8tF9/VmXgtukSbnSJrNbYnQp7hDI5KXR22jal6sttSQL7haBSYq6YUziXuBI+wmaPrIXM
R+7iXHo5ca/YhV20V7c8ADqigaaRXUfwilgnahULjFRs0j75oNBHa1+QBqgxGGc9Xtn6rwRWpMou
YtOU6SXM2bAklM8xfjAAiN1VBToZOHmRgf7YYJD1TYt7AJVbcETzCON6RgYqCMMX+4CZnTQo3Ys3
0jouiVME7bD3mzbXy5RWS5s4UuzXEB4YujU/6OAcWtKfQk4TMh1QW9H9b4MsGfDCHl1XUCuAie4o
thUK7r+LKL7DM+cMResZOxb6ZTRtPFV8ymhV3hXIKdsCtoeL3BIhsidZcLSBzdZBjA29ipi8r03Y
9zKeJytCLP5uO+S/kttRsx4piW2wNCHgrqmxbm1D082tPGS3cHMbnYwt7scJ1YBwb8PY7wkMiMrL
RiKQjHz4QZnUmH8M0zvw2Mn39R7BYyaElQs2va7NozQ/AXxdGjgtDAS+bnpIFlUIap48mNZWu3O0
BpAA7717NUuVsACZWBn3pY6hZcHJf5plXm17w8QcthfkC+fKWxPhBGmlEJ94aP7Fm/Mf1kCm+KHG
/OQ45x5pk8r8MvnvZgYpgbm4gsNdjLuudVRPG2C/7SBxmiYfSGjDctNA0cVr/lHOcrc/VObPBvGI
jz3AfWMmfV1ePW5EvkmAW/pgWPfawuizh53t/zc3/Rv6YVnDyA7CJ7VHM3H0w5ZWusE2MzQQRuSg
DDtPzWMXLtNmd0XvAukxkSq1Tn0jjf5BibXYXEhrE7ZjOLSJYYPOq4YROwxArtB+7d3gNVj6DxWo
/UJkJCbzpKotmf06dsRRK7B5rnMcAPaE6D4wnZOqKlBRztaex8tAsgGNUnMQZ+Ww/xZkSM0IcarN
vMNualivpG+zujwOw0vdv3ILPP3aIdoRF0qnhAEq2rxvGkzxVn+5yjsyoWOGwgFK5vkgVpQYth3H
NhJO2JbCOS3ZU7SahdNvcVCG+QKmgjHn0GqJxadFldc6MjvERV89m9DR5JK0G54FERh/FlBh7P5o
DubI/+JtK8/OjM2stZp/Rj0Dv+Y5vuDCyLuipJgUEsNRp+AyQITSCH3MqNd3PF1+/x8gQw8OdYCF
xpIMGJZ5DqfXwP6xuhJ0AFbrkJa7leIAEStCQAyBV8WAvkv0f+vMddwIgR5q80vUt1NsQj0vPmoT
1LL/UUDrw4AGh/SjVSDhgk0pUKtApj2G99KPK/8u8J6Dq89RTDy0VLx4TOFeBPk0oA7a0mSBHLL1
Q0/pau62vk/bIQ8CJA1+mK1BFRslFFoPNdCcV6MHy+TnLX7fSgMBdN5ceVhJsWDgudgJmQs/wUR8
sTSw15DAMGQgGjRXhcwIDWHVmIVpImGFodMHn+5QXilvC9Trge/CkLXGzJ2QCnnzuXyi8qGZhCFS
ULS05sp8J50XB/CUWPltDK9d++5PMrPLbt9YbuIoPPm9TG0ypAO2Neo6DyH8mx0i89KYcpX/7dXY
tTso/cqF58hyjdHMgNbTmad6qHJm1nlr0JPrICppsDyzgb73prt/rqlee3Lsu7PBfcbV4doI1Mr5
nayPehuTGh6vC+NprsHoH4VudtOMzyd4fqDBUI6FAwrfp94SkVqnHt7KhvXJDBE7Tla+2W9Bjf/n
EXJnPZYBuA66ZDt88kUBghxGB6zsDr2HdXCuunM+TRdGBOCcfBnnoqWYLCg+GGDe5fBlr3TfYyj6
UBCw8aFgq8KnZrIIcq+qLnFEeKJNnQW1SuDu4w3VBbrXUMThqe2QWmhQRkA/Gi1X/L8VuQbbeZOV
rvi7eGvCEUd653nwIcbYm9fM5SO8BfrYmA+Kzb9Znl94Bma4Hy74gjlaFth+y4RquhWLrn/RpASp
Y4CBxk9QMuxk9OG25melyzd8UEhcy3oXWtV1C7Drb0P1Ubnqosh0bBFfBAjHqoGfZO8dLYwfVUNz
EICTeFdXWp0Ms9lpOEdeuZ0sZ7xReI5o8+S2V+Po0Nym1mXqylyBZnOVvWsqHQ8bPcw9kk8KTaHq
RxvgiPGfckR2RQP8svJUC3kuffkkeu9mgAPWTJGuIBamR4jCEpDAgliI/4Iq6xHdLdyPiOtG/nRt
UJbs+HpaG7n3PPpWi/ooPZRrlc7hqyGcatNgQl5poNfCtiPHjcqnQo64LOtXZx3yUvJkQiGerPmG
mHeVOF96TAPUuUq95v5ME9xvVyLK3B3HI0G7bRGPaqMw7TmEDd+ZNuiLkCYzYhGBvMZr1jO+/Di6
7G4F9nly/KgLCW4DM7PokqoNLVrBYHJWe1+c5dRE1Csz0Vv7elPYJl3goa5GtjDWzc5l/j+jGk9a
Q19283h3rSnfBuPVHeCnaKI+bYLBsQoBZ9Ctrdxu8U/wwQAp9DXakOv804/DnBhuD8XsiL+JzSzb
2gnGvAsOIgh6MD3AnX3h1v853dzvYSZa+1AQ42ay1XpR/vOiIwgB/BpawIFp1oFEtf2TYxhbasxI
O416/RYOOBos7r3zo8xnR9Uk7y1rL7UpgRCHFRSrgaBRT1gCO3QtW2MI4144RjJN8hF4wXlawxm2
IERH2P+E3Qr2dQ6BN23mn18aZoyuC+ppKwIuY4FLYFDm70eERm03u7GY4dF6G8AY24AwH5s5QLpV
/iPL8KMCr3Aa49pCQUk67VcZelGlgo+mYWdYejEdUUf260fVWjlFUK484x6UcHtL32LpqJvXtVeI
gVCh9FV71E7ul+/j2Kel+HUGZPwqMVGkd6oqmQ2ZGGaI5w4fGAFkgAyQF2tz0v6GpgL9ej6+64KS
euc92wrJoKtoaYDYiDDlzX/zYid8kUW43u1+uFpselHDN/XvzFqwbYCBQJnR9+rbhj/fzygIBHsy
7NcGFoz3Z9mFCTo2pIVLvrgxxHM33W3gvRa5K2uFuE3p8ldvGMBo8o59bjczzupCh3hS0Ifbhg+R
gUa9sloWfa9TPnc99N/6B/odlsy3Duobt06uu+cmGE8ouQ4Q5+aMh21GYNw2qRV6+DiSWxiiIlyn
FXosa+CjkfcxSTDK8q2TL+WcrsOnQV0UPgBxt4fWHlEU6aLejOt1z8AnlJhFmTfC2fIdkIO/If9u
67uJw8CqndE8s8XhdbboBdHRyV7KozOqj2U5tFhMydjmriWyGr+/QS5ljfGIX4u4n9Qf0kXJ3Ddh
xgt9dyEMpjpE+oD7Fv4GNesTilSotr70S/NtY3y06PksDMk/pBnq+C9LiNwRCU4zkGhFaWxbbh40
FlBnNPWQViLQy5X3CTg1WWY86euXX2Wr/VZ538FwIHYTM2lEJtyisn3fxIbMY2dtUF7YhsuyS+jo
vxutzBsPnWe4mpMPB4S6+O8YbbOHLqp0ADDeKr0lMGqKRSBuKcv7hM6/j3nNW+NAQjjTKL/0VZWZ
Why32tvXKMfIGfQUJti6GReOBcJCb3s+GFDL1L61xmfpfszPZtBLvdlwg+GE1HHLUZr28XOgyv8c
2NbSQwPj7Rq+Vy0+JcAIC0yKKR+sow+Y2YdKIdrvTZEHBltxDLzbQnQ6oliFjyX6Htnyt4QjGmLO
DktUim9yLUFdZ3yVsM368mOdvX8Md300OeOfxvbmtyZuROGwtH+G46TZPqiNt/U8TjY+7WOV8ZOj
sJR5mvG5UbpRlxUchZTGPtwQ4Rloy85Qg4EJEh/VO9SJoydsKvhxY/w0du7NgCmxhM+PpeGZnofT
KLozn9WxKed4grRfjYcRgh9miPKu2vyvxXSe5/8YGux8e3fh8k/+iTDyMpIqUbaBlx9GaETdGisV
OylSJ5ai8JR+bNBFWkPRebRF9iz53YH3KAL0yedlZ6I0hNOXQGZlPsTLDOE/wedpYGeu3bL3saKE
lY0LFmhQhw4ovk999clywUfH3oTjIL+Etxt4IvLwkQvT2CSDRY6yg40OkbTCbsBj68ppDzjpf87O
bDduJcuiX0SAwSCD5GvOs6TUrBfClmTO88yv78VbDbQtX9ioroeqi0KVMpNDxIl99l7n4Hcu7qps
UzbYFHhHwz46SlN/gab04tPP7kheGEEBY8I+gvzY9sQC7ADkS+RvPYrbMudNx96VRwFvza7niJOn
+tZP9b2OwJAbCIBF3INM8tF1tQdyzS+DQtQ0JvpeWGk7uBbTS25Hz7lb3nkVP6lU7VNps4vQZQjo
xjkPeGovRTgfUWTrbTyrjLY1Z9X5qHmxDJeIuhu/D1P60noGxdn0MLjxsp5Uv2rrOF+OcSvPwiTp
1KfVVTXO06TJS2+X/q6FTbSu4/6VeMPsyNk4WfbpZzXy84TmqFHmJh52tKCn2wCs6EaA89qKEnVJ
DsX3uHWbRVdxiBdTfNXd4TntzeugZnhBJbdaVW3bNF5LzRguxZDeeg1B2EC6T63Q3Vs7U49mnL7H
EbJIGvc1XWVa/RL62lL0jznKNyucGAjEoL+336N4uDQ14bEmsXd4J0kcBwfPJLOHPz+ydRr/IeG7
RzyuJ0FXqtER9k2e+PGY82OwdadVdzW1YenTRENx1S0wJ/Q36mZHHBzqysTipiWoDfnSbfPXusku
fvKtR2BtxugwuNqCZTGNohH93tuGDolYuialpqoFlfwuHFJMT9a2MhENnTglEAHWQ9TLEe83h72F
S3PONfx9UcTr0gi3onCPdaVfM7SyIuhfPDfb1O63uANQ5jXEX/N9ldFyR5uSxsCfoGzhn6sBIFXv
/Ziq8T3Ut+OUnjOyJh2nNFmyXtwUBu/jaIU0CiVyL+EK8R4n4hxpOIKqNtx19QeW5TJhUU7jVW9X
mzAz6aLg99X6G5HCAAg87eSY7mmqHxIQGiVe4aqMNl3kPcV1uAsDc9mTrLB5TppsxmY4nGj0Y0Di
N8N2AJuG8FWwhJmHsJEjFfjHTr8R9NX7AuG9XdbckBkhpugj4Ugc2ELSoFq3LMmpH9DeILmJHJTm
Bl35cJHpMc82jXtoVbV8SHNUTPGZ68mKxvrWTN9Lq93mXvNWuS8QFzZtc07oDA1zq8Z7mhR0BTTN
lF6QwT83qKKWvCsi/5BiJAyrgUx1cBPb7aZD/XZ97FoZZkBL39c5ts+QqiNoKLXeU9wduOdXTVDh
guGGF/oZqb/svF1HOignPGrIkR4SiXeXzaNwl5rchHiBIp4zIazbnpaU0LCEc+mLwdtnqX5AQrg6
unNTQQ+yCHHFxYgL0Nqz1ceF8udsLK1VvC0+Dau0v6H5iYGSbxY0N5Z+NujpTJ776aKgZpKXk/c1
gsLTNNFtRLo5zl969t7BOJpteuPrdL+lcRzDgXiuQUccsdhq1mP64BdXrQY/MjSLsqWNi3XJae1D
YDgrZ/R2FrIfXYPEH48D2lGEYDCM9nJ0TEocJLgEjh7ahUuRT0186lrnaDc/xPAZcILJe7bTbDNh
u09zyAeBz7ZNlyLrlo0WnXRJpzmtUdPFgcjQsxFS5pk2oWNOJUlcccS4ViG9Ed8mrlzS2HGmQSeC
qO2Hqtz3w0cdvHmAzHKzu695/PSmvvel2JT875VxySWVYsIrUXfPwfznSPpFRE3s1FpFE6cOX9wM
rn7jZ3hC22IZe8DH3GbduXQlrHhde2IngI85uEr8zFtJAsy2puApoUNq8c4js6CQ7V3Rr7sW3ZJe
qGaIzYgfwvT6+8pxYTqEGJGebf9bgHlSa59iku6NvpximtOYrCoupjEfwIisxQmsJh5VB0Jf3XOn
AGRYjrG2Uc0rLktCsa/JiXCCt6E7zOWlOg+utVFSi6M/BOOyAQlRlxsPSpWhfw6YFYQm1sIuFh6+
5ARVwsCaMfUGSwDdSPoiU3i1aXyU1cXVfL7quE2m/tAT1lG0ZDJV0cQ4EXv87lf1yc870jFyHVrJ
vnSCF5J8/tLAMTw5LgeXkHZfj3xvcYxYS+8poai19GLXgNLyJzxwtVhKHD0B+sYAw2GKNaQywj2+
80Mz9c9GSy/KMh4Ae170PrzCnHrUCCxKpCvbIIFvikctzF4T0a6ayluOo7nXtfeCtC15Hk4g9CIr
czhZ2EegV0GeCld90eIij8ZNGaBF+IjDUWTdTVBZSLtDlampWQguQP6p+7VvDleFmB/QoE+7eN/r
syNdnZNxpqe55UMouTYWmV96lF6sYEo1h3jUz9ackH2cLZUST6HznLYDAcW3JsPJpdnroNt55MD7
4kfr3Ff9A31eXHQ1GSIszSB1QnFCPfRnhwSKaxGuvHzXG7ez17bG3Ri1ZIZf3TxfDik1PWHl8EZ3
XaT7AHVOUFexH3OcSIRJCPSJ/1fTfTfVOnDCpYuy14lX4Wh4hDhlYpcL2g0JByySJ80t6M++gblY
lQYO5DzeRGl47qEJDNFT3pXYFCinHQcAH2IQ3mSTR9Rd+slj4NzZLYsh1kOMNyUeKxdNeBjouWHY
UVm/w0hcoIOGDlvIUQecwPJCLaGX1lqZtE/Vc5J8q9XF5A7ioPKbq8dLWELToDIZ34N+M7aYOH39
kXDtdSrfMxzrVpkslUZgN96OY0TbPeHXTVuNt8TZxOk1dHg3C7XQnWBdVOGtkX5DTpHJXvcpqvPk
qHFAG5XERjrizjsYZFr1zzD94XFx5MyGiHk+EZkmSWvZTo99ry05hq5N8WB53qILro3aBd5n1r2S
dJk42AvzwkKTTU8RTaN606Wvwka7SBdN86Cqp7Jce+HV6q/ENLr6Gk2LRiPlWz2Sx3JNWJp4JNjp
Os6k6Y8y39LxDp2dneHeQYlCth6LhzR4ijo8r4g2uD9M69tUswLsWvuEylRk0RpE1oxOEtNZN8zN
UD0C0/MXXYI/u/M4TCCIs+jo7GQkCgqse1V945jWUs8M/hwJff9BJfeafzW8Swh0pf5uEZhPHy0W
rU75K7t9lPZKcn9GVCJi1cuUo0NsbgVtN59SROrrEkOpqx5S0qQmZlf6UatBuyUfs4upjMQYbSv+
2tjgu3hludyl8Ytf0U0EmFB0z1R0KiLQQCXfXlSxlDRN6vYaD2/m+O6N+05i996N4aMb4EJuNilG
5HS8zsmsQNtH3jkh9N+fY9bAYZdORNsXnr+HQjW5HHmvcXiU/TdgGnK8Svc554UsTg6Lb6pdE+ib
+o2DAudC3w33OhYOnwYoHKxk1U8ICgMnnOItbN2TwhoY4Y2TiByOttXxcMMAoJEEBI8Qf7RR6q7M
cbGylU006evZjKUtMhyXFtSncV9a2wH+TEKffaT+zS/6CCAJ5I3COfjUuALjItG7qUbLutr+J5Go
CjN0zBuOfY1lS+fgTPCVp+igzUs4zsnmXnRXjwws+SNAayjvgH729HeA6fSrIH722jX+Gnt6N/tz
aR4njGBGgeYil5m/8SJ9o7fIPig7DbY0fPTgn0YMrjbUW33XcsJ2enM/jjvLeLLEaSzuk+RikhuM
Uk4EmzH9xJzvhk9pf1tUF99xgIoc5Ei1S5UPs3G6ts7bILeTTZFi7NPykMl8ow2HHHOc+2KPMycV
plp3lagk7Ufb/cAdtpEIxQ7uu5RkKbcKL+VsjEgWhhHdy9paybJ+7CpzrQL7NCC2yF4eZnsJz0Oe
Ti+Vsm4ykBh0qZ8raS0hPrzBeSX8EB9HZ6a8NLdDCNzI4/W5Qg3ElroyDLLvwM0w/tMcJiK21DSN
t/5USn81hizjL2NASqalBLybEAh9jHRVc5egwU0mXXxeuzw+Ttlcp9xJtydqejvEDxqVcxjj/uWM
H6QRr+hCTo8mul8XAIgVa7/voZmdNDpI2fTSFN87Qegous/JO8bVa9B9q7V9SO/MKmkUWjOW5mbq
XjSHuIQAP1GcDWoxyKv4n4e1bterOj91+UeGGcid1KoKnt2k5HT/3E2L0SguecbzaJHRdm4JCdl0
rfUY7sMpY3MOpt2Q9MuE+zWqpzTbDwFh6XQfDQ+NfFGtdhclpIFwQrTmWzaxu/O6xYa/CSlLtRjO
1EHiRzU/Vf8qPXOFRgbjKsbGfcqab77PxSXbFXb12VCg0rRzO9D/2clK0Z0EMXsb+gKnF5qwcxNg
do1dk43uxTfYTkKDYwAnLI1smo4IYTX3pVmsTRrChnOTN9gowvEoZ2U5YUN/75ppmSEQBMXWCodl
7b06zlsVbcP4XsKCzlGedeta4grOuBOIZis/xvmC2KEdCW9z1uSIhrvJdh/lGC9zeWjpRabzIZyy
xvSahVmmZDHaFzqZq9onuMG1zHN3OZp3EmNMSszIyMeDEWNlJMBgJ59VWuyD0jslQ32IjYum/dDl
pab5qDidiHyDuGF7Pv+NS6bpkOFS7WdeM11+fezwH7Laj0T6n0t34xX+urJvhwb/TLNxhn0icT5F
G1qDuP0fffelr0FyFqzh/FLw6Etj6FDa3E0w4/IyvLRG8xpJeylCVsO+XyqC+E1B0QKLoWYlrTBN
JypdqfCmcNpjR/UOzGo7RdQuZnsci5x+GuQOaqwhDxaiuAd9dfSbrXS46xU2c5ecOGktMntuMkLu
kntQUccBwJ8WNGs6LKy1s+UbZwWZ0nXTxLcTptox/CYE0AsXDchZBsSgXO3OJ4ppGeV5QEIq2rsC
fB/6otSsZW6pNfzMLOav4HUrQncdk/bS6PqWuJT76UivYNU61XYue1L0zYkl2yQlIGiVqDlm424s
6wdFH2Spkjxncu8F4Ngh6UTRYSxZw43gFLTJRgrt4Ei1Np14Zc4gqlKsCF7vCMbS1Zvgd+Mei3HT
t8amrrQz6Kh1iQUhaL2Vp+EqwtNpBjdChPh9MT21+klvXjLEAj16DMVeS2jeJiwz6Cm19b0npmfW
5VqLz7nNBZNkpqFd0RkXU7TOiXj2/KXejrZ5mR/bkv18ND7Ksr8By43nkFI5HO7S0YEoQ3zNK7k9
iba2ZbGsYR/6/U3Co2X62p7K6BDCOmG52nnCOZjeCSrvbvT3BG/pCwhIj83S1MY7A8xtk7nLihtX
ppzSdD/O156yt8qjnnO/G/HwOUVIWbh3kpweXyhtkE8TXqIw87SriAfaKlIZ2IA9j1LOL8J9n9F6
8KWrHbU2JNhejAiasV+9Jpz8jlXueJfOltkVcGy0Jz3hPcGF677reWlDT9XtgDYAb3GhR2JpgkW8
SacwoeIyuTFMHCLQ7Ob0U5IRNWAMLHihWbGpkvFDsHI+ZB2IgEafzlCPPhx7gtzqmPsu5knXuhoG
UjD39qMojBdC09J4GWquuhAxw0NnhSZtX42sF4U1RUVajRa2XJw9zYQ7PQqrHiNz5z04mZ5um3ZG
cGVRxCrRV/nZFjKk2RZ4y1YOCaZ/LzyMTdlQKYP5UTq7qEvaYSPTEFhfNPOjjayuNoVh+Dc66uvC
C0vNm9Pq7iqwfXNrkld81Vozw6wyWGgwQ1ReQ83Z5GVyKUQJUxwmCXHWsriFen4UerBzA3xHviK8
Ef+wI5a1Te00almkRvfdSRsAsJr0x4tTFB2NgCypd5K5XSgeJmnswh99IDkcGACLTrGH2uJZmPql
v6OXkIKeaurxOrjjsCUGmV7Lum2PORHbGy0Vc6etYMuP6lK/UDsRsgAystaabMI6kweHqkzCs1Aj
wAYyxhmEZa5VFjn+CjZScV9mkntkVfiJM8+64xfD/YthSxEhc+c2a2f2t94wzJthjuOSxIeVLMYu
p3kZtZN6R1S1u4XtmMjIHTRqE5UgbulidfQD2eCH8BBpOoTZ3M/9h8hCf+WxoNf4H3BaITltlk7x
TMIlWBW+anc5J7RtFbr6xTdtDKKjmV4DrXHoZtSFy9LfWWcZaBrkyA7FNRkjtsLWawCzNm7dgLpx
/KDDVBvYzwXaoruonTTacxv8B90rqLHqICWPmLuw/ly9tpvNqLtat/bdFFk0t011MgODnFOXxdtK
mu5tjOh7+PNUB+bf/DxNwrWUko6jDN1gSg7/zvycn0c65H5fkoXKmCbRCLTKPAWCWEljnecAcv/8
UWIeD/HT8Aw+C9Vd6TazM7gPbFW/fpbdjL3TYikgupj1G7Or63WrhHMMUEB27WjV28jqfnSRLvZp
YWF+xXPEKxgPaCF1Py3+/HWML4M05q9j27phWIbDhBC2oF+/jjkRQg/MRGDELdkGu8Y6GLNqlUZo
XcVYnoBJs2X1wXUQqFytsn8QfX4lMZcvItU/uElypCeGO9rrFWsLNkzNRWl2Zf0WhvG7Vw9wnFJq
FnKE3l3g0HANXKAHC93As6Ol+mckkvb6558l9H/9XQY/SFe6YhLOl8tsBlneh5qwAWnmkMJcug7p
x1gbxwnMyArgEGdy7SMy9KOdWQvhkpmhxEMeXngjvD7jzQdwFCJ+2wATLbzu5oAZprtqBIC8PNiE
3UPTPufS2/QwmcOOOCrwCtW8R+5RufhEAAbg08mDkzecYoSYstsUtr2uyqNjnuH4YQJ5q8Z0A5Pl
qFX0a0wcYzi1FI3y4skbdrmBklXU+47TgIWE3rUuPUE4IcOBNsyjTzMsCx3zGHpWvrXHuFjrTvo5
9mjms1w9OO1DZwXvfl7O7flVnr8GlU9Kh4VAccrMKPHIREROexMj5AiSKFWfsNkTprdpmSWiOsuC
SAfA3tMEZd4O2m1EHjQB15/EMz9gWDl1fyrnE0EcqQ8G2qCfIEcN/XNLLLGPBiLMQbbL/PysBozL
gYOBCuNe2Bh3pZ58UsLshkjb/uXm/8sr5gjDdGybJ5r98Mu9H5NSD4aKERXYhapNFxotRcc47VDJ
1GkE/7zy7cGE9lG3z2EyJhsWquLQ527wzYhCO/3bOzYvH19eeYevY9mGspRuKKYt/by8ZH5qVG3a
2auIeDE5p4EGGdNqqtPYe/2DCAnl5Ylyz3FmR+fWmM8DMVhWlgVtlTlGvzRTG5sbafBNHQviqqNi
nMqI67YZvejGHHVyAkYTjxx5Rgv/0Vhgh7U6UsQFC/T/YwX75efMl/+n2TsyN5IqDud5AX3sQBfL
eriD7JoE+tahU96xkQIT6K8x9A4pHTZ508R1n9Hb+vONZo3+tyurGMnD+mUZ7EW/fhW6Z07rADrl
RUENSyEhAehkagL8JBau7NxwjAvxfjqhBni0eMnr+r337HtPRo9VnGnrQPNucuruRW6hCfaczYvC
uwN2NjvfdA5jEh+yprYiMx8CAPiJ7iTrtk45NefbKcE/KDvE2MS4Gj0dOX0CPq1fXaI9vClj+cAm
ikdxxjicBf3GslpN5KaJsvMSCsLYzRLi8SJ1joWCgEBY3DZLaDCHQMqtZ9EIJNZQiOYalZ/Svkk4
d0fRrmjwQLhon8ltZW9w+0dIHVZzN6lnxjggEdCpGtVLjh5o+3tAJCfPqViuwt1o0TYX2ploKZhA
oLwcM7KUjnoXLF163S4CeBYB0pmdtYrU9tiuuPi3KkNImXwCfhRhnaUOcTst9cFjMA0sdNlcQrdm
penPBkQsHaEmmcJnzR9fjMzfeXG/yWs6KGmwi/PmGnbVfvRnCdfz3vlDfHdBFK5NriYJrQ3lp77o
XfG9b6xTnQSntovv3Qb7um6aV1wJ62mA5gvYjCOx1UMCN/17bYyf1HTUol3jxtrSy6YfQaO9xdaH
6PdB+uyig9XpeJrBOlNzatoR8wO/B1au5DBR4cQKjWqn9OjWiss3V6KKuh7JMk68Xn2qvH0+PHHY
sbiW8pHI2yWLYo5UIZnfUXsyvHWkPUWpdekNm6aBei482Et4vwM6zs3LRCJkluctUHhdgbW0nKyr
hcwQJdauirrtYEY7wQJfe/UuTIFyDKtUwd/XGEPQPlWAK3ARj/4AVCR5CInw1aQLYQO72mVEIQtg
CNWYObxCoXkg3xJ68pJvceYsQjSOyTto7V1QnSf7h5E8eCLYmhx+VZ+yE6qdIi3s03XwEeYwBO3N
0Lz0YfmSyXZZcmpT6mK7dPAmhoosJv+HFdbrRudLa49WO6wqEAlwNuc4HjYQSdQfkujEOodCbNMN
SEaPCKq/zyuS27VGvuxZ6ObWqz+i9IVrBlIC9pR4y3BDG+hCiHpXq8zu2lGcE+D0wXyixW/skxNv
1YOFDZmpEfSoFjk9QnCNW9+9psRDoLMh6uvHSFjrYQ4NwB1whXeyYkLTHHQGoZZ+gGHLUrf1LIxq
5w79r7VfNfURtuEG6si6V+u6dxcAPVai1VeBIZdTCw/IpxhPkvozn15T+oet/1CN55q1BivDoqJw
nyWa3rJeWauRES+WRVsoo4aiveGZiJ/4Jh3l38+Z2B5mWeJOFxU7S0mTpbe/pdTNQaKWZoIUDQxu
GD4mET/7HGhC32LxgDmbxhcJddwJ+rU38iANcs2gmR2h36uncxLAFLMe8SKQDrK2JT5r5aUvmjVe
PBouEVz6rkUEHcPVMGJVL9GeqPxIJkH114zi04zqnRlB1w47cHMjyPvExYpSOxvDbC9RoD6zqTvN
h5JoPFtdvbOagKBA8RgJ/PgpGn6PIXegY1OTQxrjT5jSpHx9jNFQXfve56ktrLe+iIjOKWaOcG8j
AYSlpUtgt/cexm5cq8PDGIKxQjSwTPupA60kKB2cKT0ClQ1WWU8GK1Y0lZPS/cvW9i8bNWMLDCZl
utJ2OAn8up1MWj5hFGaqXEWOdZ1PBAFbv03v/7xtMQnwaznAxFzG8TmOlAYgsl8/Jc28yc47yhOv
oa3o9S5UCeQGSmGKZMCVu//+41zTQDew2Sh/q4Sjpqtbq+Zwo2lReteXSUsmA3BQxcS1Zd7m7V92
5d8PU7b78+cxhvDn8iC2U5VFGp8XS2x8bNBgqALD4GxT/K0U+bcr+fNHfbmSedK3ZGMoszlgyHM0
Ng0jGRi90Dl5ehYRrZY/X8p/KscvldxPvw0K0K+/TWmo852w7VVh1tVtlGX47KRpNSCmOoP0bg8o
GiS2/BFrej0cnMSHSuGqhPFvf/4mhv77s+rojPtzDZ4gw+Sk8+tXQaSMTOibNqAL0g1qgugX7/XA
ule2cxSjDfPM2jFc7L1JAhLy45Py79wEjCBoxIWliQsHj5Xpz+CWblc4/oc0LFR/WvBZbt/2bQPa
zLkWIYvDiPXBNMedw+zJhaxsGjnl9xr4YVzn54Egut+CfjNt8GTmui7Ck+sX60yb27gpW3TzHgbw
I/x2G+DZhnm31LLpJoSj1RGVlRpWG0EXj5rjISDxW/X8Z9Ujq5IJ9Nl2qvra5ONj3700LQps6qnv
GTz+vir3kwp3ODsUajIJ1WkI3wOiqVwJ8D4BR+pkB8HsSYYRRzMygcktTdGtMc2tfvs2K5qbtLkM
4hPC6yF2oj2zmzgk9Pu2FtgxOJCJMd7YCh5DlChaAyZsl0tnDPc0jJ/rGvl9crfROGKuA9XWAJmz
VbTW6/iDAW7Bsut49lnnt5x1Lmlo74B4r4AeA+RhLyEa6SE91tWnB1IzQTwy0HE6UnUwbyOatwZm
fFsH6lgTp8BgwcTBJtvE5VNQ2t89MMSSUWIKEy/jPLgqu0Job6aIdsRMHoJyIutD5h4XBwzPUzVP
0Ptum/7rXG3o/jnXzglgea9htEysoGQma0X6lDTCRsXxPUANJ9q0zNZJFWBHrgQUjz54150t07B2
JEhOjBlcMOpzqeXPUxS/U2fsaW/lWnnkCOrRh/RqfWdk4Z2GSFjY3ZosNIMA2FA+R+LzvYmQjvxd
2Y9CDLuJsYI1or/BHt35Lyl+B5lxhi4e/YbxbjivY4b1KXRlNgmXLbu1x/1AEYk9Ff+AUbwwY+UI
C2/rNskqThGItZc/v3M8dLxTv77+v75zX9YbTr55PIl5BlMP+ktkpzyPamT7ftt3nBNy4n5VjcQq
jfswMw6443E9jUzNukEVzsYngFAifikK/ZLi3lQZuvwItdnVgpcGLy92rnVW9wClSgCc+tqupx8m
B8aw+DYk9y1VfwBsLxHfGJyArYfRF4wnEhGt6PRdQaYsCbHkrr8N5UOmM4EAq0LXF/kSB8BOC7qV
jzPbhAhAsOIQVsmeM8pSm+qrytW65LsxQO+oC3zAZv4e6PPcx2B8igvvm4RCF2RJhxkBkdaqghuZ
Tx/YJOhE6Vg2IrOxuCYkvPPJgT6vj7RkR4pb50g0JIag8CMlTDFOEW9LuG1MEq22vYXwfBBpvtdp
2Pal2JrJXQREGV7oGulgPdEHGbqUdhxUOKBs8EZbeH2WAMbO3Cfkh6wjA9LRo866jYX8WIN69Mr8
BlFgmebxqUrSVVho6yI3rp5PXy1KTh27HlAPkubM58pBzRkwDowqDsC+cxjK66XGKsVcvV0V27zg
7Vq35g4i4WaCyE+9FLfK89786j0bHqX/OU8+q0b/ro3ljdVAM+J/wA975VgKSSVJgZO3ry1+rqSF
wqd83LeWdv3zkzk/d1+eS0PqEuXWdthu/tkrfjqRB6XjY7tygG1GbXEDVBoftzWnmnxTZ7imkdyJ
UjI2IhpqbDpF8Rf5dN5qvn68q2OgAU8nIG1+kU91MUOhU+YBM0l2wgvIgTPFIcIwgjlWmX5nA4v/
UmT8U4r932cqQl7wh/VZ47FNKRkL8Ov2ZwqklHiiyjAH7yWzaSXUUf0xtu3ed4e1m1QbW7ZrCTCv
btJNWgcQ2QFbkQJkTtmZvRHGJc4HVKFmKO6ZjPQ0EGb+8235Ui788yVNRzpK2CZyr/pnlPBP90W2
aE+jn1LplbJm5zLlwNTJ0Tjotl5+KOm7W2sgmWJVjkWEnJqzTor48c/f4te789uX+FrUjgH6kpDs
BRxq8y0fMHtYnQ8Yrz2wHY98l7H68yf+qsr85xNdYStGNFOd6c6XCjDVPASfnCGpSQigqHSs7g0d
n4MWk2AXE92oQzExB6KbrP5vS/SsPX15LCh0qXIZdc1F/E36i8PcmlJ+rKaL8NO0RnFIrSzi+Gt2
7/BeHKwaaXlsezSIqjeSo20gwJfk3B4m6avzXy7E/BR+/ToG/RbDECaDWY15Q/npAWAKsdYrJ2bK
1YStSoVrrcCWDM7Ix8doq4NleDvg5Xs66zdJBegLAZh++e1Yfw+Dkj55czOU9aZF6xUFKCOKGGl7
q4oEdeOJLQNlycFdwEZs4uzgBd5GpQSCw+VQ++A78ap46uQUA3mcaDUF03PdmRs3xHZlaUdXq9ea
GAnFf0ThXa4hg4YGxeu4d5lIpEv3MsLCSZEQJhAeBPPWoQQY02mLKKs2gfzB6Lql17jHhgEnFOLL
wBIbZOCIwbdGCfhCxiFaUIOLbVOF8FYjBpuWJ1XhGwrTQ1y1Jxs+nhpM8s/iOTSAMVmQkPSCFJz9
lzPXrzv3P4+krXO2E4ojl6v/0wb56UYkNg1J2URYANuUTEzB6XjPWorDs8qcIfjLC/D7p0nLsRTt
HdOit2R/ue1dXnljGdXzdPK4O0lIcJtCh5nbM1z1LwcB8dtn8YZZhoRYy9wXW+hfzgFtUw59nPBZ
5Oa6G6YUGjDPhuCmlIy+08up3HYRwmwvBB3knHXGdyTTeaxmwK/uCjwDTahu4tlTRPjQXP75DWCw
/Jc3YH72IWHbtnBtm3/89Q1IGCcCs9Ay0FV6gzlIGN74QfGmL0qPQWcVTUUPjzzh28jYen4bwYvS
aHSurTrNX3R6x/65ssm+MMHzalhEzYYKSwjM1z9/0d+/JxuobZo8GpbuiK8avROGYCZaFo5pdCDu
GGC3BGCuQ6e55VY1rolNvKAAlkQpn//80eLXoxwPp8lns3kSAqIniMn412s0JI7TdTH7Z+Ek3U6z
w+8uXOSlTBkJ1OceJMAC3g3xpktq9ghOFtJM6WuQUXAqweGCLJEkzD3889f6fYudv5YrMGfbhs6/
vrQtBktaod1FbBw+pXVb1+YGtW5iOGMloX5B84KLOCxl3shraxiSE6cMN5woPoNAZ8jglKiNbWlY
f8M4RVD0jcM0Ge027hOmFHBC6O/rtJn+sub+/j5IF8SE7ipD8rK7XzYfb0r9ycE5gczrMPAX/8g+
0+foLbH0vxQhv983HhfJe27byjCl8eUCFUE1tLhACNgT/7/CzFWHJvXC1z/fh1+LO54Oixam4Ifo
7KZCilkE+WnpajSz6x2XHxS3Y3+LECsx7BJ28F13b3aV9j3Oyu57W9MQaKpJf/rzp//2XsyfLoVg
YeFqCuvLUpZ23VRSrNirXMXajq/h3NZ+Uh/0PItOYTWB5vFFvssLTf5XVeX//u6fPvnL7x77edpL
MCBwqF59TpVoTrmZl5x4R8wMzNshg544wV9qNvO3cumfH8yLaLCYuo7z5YwnJ8fp7cTFCVzhy8Y5
2NT4rCiwFVbBtsr2YdI5J79wgAFMECwmJPtTYSbOLa12xmfTUnjLNSt97mjsHVUZim+FPXSYWKNq
VUmYYbpTp+uomNLXXNTMqSEnR2aipc/SEfwyemp3fZ6rQ9kgS9DzzEoZxGwQD3bZWNWHZkQotFrw
K8QijIdEJ3TTsumnZgyGWQHIcRRNzJ5E7a1uuEzR0Swv2jHUEONYEg47+39IO5Pd1pEtyn4RAQZ7
TtX3lmTZlj0h3LJvg/3X12LWJNMvcROFGjwk8G7mpUSREXHO2Xtt7AiraYr3zQwFszNuM0z7f35u
pl/nHycfjmGqxfHc+EtX4f56NxQA/L5TcT73TUSJCnFg6QAmNa4oElUFf/ufL/cvv9o/Lqf98yXp
tDhseuzj3GFbbLVOtgvVhOxahlW+awT9KfTK/1WE/PqOJMaohsamwdpIxKrl/PqOTYxcwmgKPEaq
iWUgpOc0q2WCz1jRGU4VrR6t/vw1xbR6/e22/s8lf33PvLEJR+gidyECb/xIp35ZENgfMHflY2TE
zowojGyuydpYRz1cuVgw7dazkqg4SfwTBIHy+c8f6ded/7+fyKQvYrq6azu/f+iyq6rAHDIH4mDh
I6bmkLWKoqh6KUG+H7U8qK6FrO3/OGH9ktGAqp/uvW1Oxk3WRVv79Zq2xcjkwXVocwqTNksZIVuN
qgFbuB6GtDhinCNKiSoaRKyxGyyVxIc68IM7PCsfp1Odi/846vzbjWAXn1YNVAdCn/78b+u00ZfG
0IZoNImO7I4ZwJcns0u6vc7wec4i0l9xhhnX/7j7zq/97q8boSMjEtx6qi3j1xOhDE5EUyoAyR+Z
W6KoH7pWP1j9IlaeuUeopmeRftEaENAQ4QwoaIysFL0ATU/UAWL/BDgITBR4YqXY8HRt5cCkT0e1
Vs5yhrjas6ptvQJ59TB3q20Qyo0GeS2rkLx+qIK6YvhwiU3B2CiydA25FugnoI6J2O7NKt+FsYZs
Ttsw+dPTrY+4UT/02OCIoTCzUw4HDUOI5J9tu23pKWYwyepMXfn8TYQBQaX4UOqTIZNF3XKgqHSE
bN3MlA+oe1Z6+OHhtZ+cmLHGg49Em34BucDqLhm2dU8XFfBKBmHVVFcTvKmYlHsIPSeATDmBlk1y
UANjxffCGd+f7QC4zEflAdnos0VbIZxpzgPyF5ClYFYuznDQW8KJRrSy/EvJhEXDTxbRiM+LvUBZ
PAUH9sHOZqDawSvvJAaViQniAROaBbT7HECKKbRXb0v1BSteN68IHOfG+Mi0vkIvk/qvRe8uy/Kx
tB8kmMCw+7GgueQ403TvzUkLBt0oFQLjKTLsa46FsbP0TaM7uz474sAN9PEENYwd4SMiEx2QGcJz
d69GESNlAud5LhpO1slRYzLfX5Te3hTNs4Op3zfpqqkbsHlp4yxtgZXJ3uKrr8h+dAoT5jET5QB7
ywhJaOFbe8WEpEw3NNAXzrgYXAuD4VfgTkQtYjEB5eTNU5D5s8IyZmY5QMzGKAL0o9DCS1C+xRWO
QPuUK3sRb5rgzcDGYeekuztvEgqwgQpOmvY1yK7FMODfyhCdeNtCPhRF9cQvMg04k2XmXDq33jvu
quKOOyx0tXX2MIuBtqdT7X6z9NO6xYoWLIlCgb8FjF3lyyKWHKeE2euUg1G8CLwkowEAiYRJh8W0
zgkUwzYKK/oaabi1hwcXOZjsFQLin2ryMcgC1jcRbrWi3CFBgXvXl0sf3FGT90DTldikXwnkruc3
toJ9QzZDLf2tRdih1WHE1Mslxt0fpn6kKFwTa01MKRUO9kzCig0Ft2HyqtlbQyNMjdSKDeKNOZUk
/mSikXvel+iBnZ/nbZbqj6CTVf/HiVdmUM/1lnQveXXH1xEfmKA1Bn/OURequs3gqOrml258EeSy
pY0DYWMLgmmGyH4WYrMUfk58kXd3pVwYnOkjWqTEtviNecxr3EHkj3HcH629TOgLIxzoqi3jjZCA
HVUyYi7BYjowdP21y7KseqwpL20dMIPmjREPRfZVm2gF/E01LH1vrWIBDSIiPHJcc2caHriSyK+e
pvbuFKiFp6y49eVjmrTzXnttUsI70J8MwnuoYOZkcMxMnlYTxx34BZ/RsBm/j+rZAJrr6XB8mjsa
DRjxsntXB1zkD4LsTYHuhlwE4FlTxnkmbzaglDK75yATBVoNBYAr+RSk8tneQyevU46Q6HuIrQG8
WYYX7aprIL+EFjMdda0VH5UTQ94WWFnwy3s8Vy35G+lrHJ81F1hubANRrzcBQy+zYgQO+AnXPbR8
NQW2qR+6hgYBZZ/2amefWJoIPYAsR5t64ZPOVMKim2QGiHqrbgWo0NfiKWEJ7cq7UZCe2u/pfGJj
DOetiss0eNLhyRNDHqQwVdZ+fRpwfOQ2xnP1fRAfAieL2xzjkHDbnegvY4bwUOPBFbtESTZVWr5a
Bmrq0dgGfX/3yr/yip/Cvjol4jbZ3nFtLwEE4tQC0D4guTewvuEo0XzYTVqFpexHatyktqTYWxXx
yZxUn4IHF62VpzqLGIg7X8dXT7qFU6G6BRA3IEjYyTrr9pqFRWyEaboKlNfBt2d2Hs+HNllGzdcQ
MdzjwLUDgwDos/f3JTFyNdhpZx1kaxKcAIZYoK23qbI1/JMyPhXY2kLjCl3bQ4wjy/HMtG8bNHi+
yI8kwI9xYoVFarCCY6LhaAqJACv8teW/Rn2yIThXNjNSOoAboB4nn2llav6uLLQlYXEjpk7LeCrI
lgqyrYOqSIYgpbvjCFTVTzZ2B+JWzK3i1IwpR3lQPYDvyhZ0M4M3zcGyHX2mcC1Dt8eNg5wb7Amp
fETUE9KGGNdmscJ274dEIzHIYShURw8eOnIFD4Dmf7ZtzUjnHk3cR1SYlnczJo9W8ukE2sbA75cQ
CREJjP0j0RBYJ2MD9Jpt8M5efbkh0G+eW59eWsxN7WKbYKe7atXTsx4Nd50N2uTKZRua+y6orZxd
DZe4iNhdSStT7VVJVAxB0s1VIh1WDYlE7bssnwLyr8rgW/PdjTNWmEpeRfoCU0RRf0jD66xzHd9x
e3ZNA64ZnAHRllgG/ckUDqYLnakCxqX1TkGwFfWUw7tji/OCL4ZDrXy05Y2JP06tY8jvZaiINdxi
beufRMrNUqEteD5o/YYTUqaAahW/tIwEAtJLQ54AC6LRQIMlK1/a9knnfo+6C/gM+SQ6bP/HcFDW
/kAOS5P3gFnYiBa4EWx00ZOPyLlGzccuYuMhiJH1Dk2HHfkSIEry5DXP9VufMPNOgeW71ToFCUtN
yOb7LlBmDYTtJN5ZtN4MAREohpPkF4FThIec8IHprHEISLzTQtS3IS1RTDitHm7J+NgAVJkparKt
JjYoWchEB/eASRCGIxFY1j1pPCnYR6NkKMecISc3VN1Lzj9BujR6sQuiYT5aNxd24EQH0wcsiwiu
lmZK9LnykqoNPMNqTpoMD0S3zIudRSZXbOAHoGhzs2eqVUhp2NmHa9OoHLQPjfnpRsQh2A8udDQR
f8BrkLLlndqPw82y8VPUJzVhnJzXe7wQUB0dDGlg70S4LWPlw2tD1uruvcvbL40wWwc7l/FVYfga
YcsiAHL8cyWOIRtCP2yxKCE3y5BBVQSW2M5Hh/Q5Zew4fv35bP2r9fHXyZpVAsGHyXBL/C4xeruT
XlUAV840zh1hGb2hze1eiHUoFqHueMvEbkiEozWw//OFf/WV/u+FaeayADE0ovnzz0pCiZXRlzTe
FxkL+96qVIS+Xsba8ufLMGbjL/pdTRo0PR1No8/HBf95oVwqfVM2qrdoFGio3FcV7EeDgMZQmu2Q
h5uMdNA4u/Ts2Xj1hhp4FWYzQjMVB+5Y+RkFydrD1qhk2OjqY4xDQEfcLJQPVNbAE7dO9aBCYIiJ
3SgCd9nkU1mM8NX66hI2+1PkxXOHMbRAJqzTx3TBhiMWeqeme9YHBJ14V5G54Ir5MREKDIfKOHbR
NzmXS0dCf/M6Nj687sq1NPejyfZcdPU8hfHbB3iGmM5nA1Fw2b7UrHkQrJzh3W1fdMwLFfx3hZCd
UD/rQOPht9u4nnImx1XLGD6+elqLa6dhbMb/jYt4XhOsoEHikBGfk1lOxquTOUuH0wdMWfzlAlqT
PxzobtfeoVCUvQ1BLpXxwRiJWBwxAbV048PvuL4ZOGjKyX+A7mRF2ZzEF1U59sFLWDaH0cQ4N/kN
Nf7AQ2BaPCTkejbVnk44qDMDyqS7tl0wNeKzV+5Tap7CAdzLlBtn+4VRf9pkr0MJWSYkRDV4cKfM
nlBr10ECeZmXp0W3CoQAKe7XKLUrqe7nwcVTWpEs0228xprXuo8+OdingCHw1y0IYqWy1eaZfLLF
W1l/FVRjrcXzoj1mFCZktxHc8yQxZ425iZ7grvPwiB5DD/x4E7a3o10sJ1ym8pGByDyQp9x94sie
lOdoKhlGYHtHBwpxsGs0QnOh8WnQxVqvO8rhJO0fBW2ArsKU3oTqvVHLpe2+DdlPqg0wIjhGICZR
HEEUKTUIzK6UOtbDcETkoVvis858wgredd1Yt0RfkCu2aE181Kg2rdhblkA7cGW7mNt520+WDr3G
iC+DBFmJIxGadrRucaXlFxCAc6d8M4n2hAi5wHBxnLD+1Vs1eSKddd8uFYtgyUe1JLwZqy+hTa9V
dxrsTyrbjkECOemeslENgc44OIqqWEk0LCgdF3TiIU+w8jfrKnmyR0jIbT2zwxKcD5s9vd8jbrFd
MxILOvxklLddkT00xn2oHpWRbbk3l0KNjpbR7qT9avoQ8bNNy7Eh9pCeA8aCLkqh06Bvr4HAWIWY
+5MBAkk3g74WIh1wKo3dUtrJsQm1NdXJijbXZOL8j+XnX/olps6wRTBHwKj2u1Ef+m1ry1B6i3qC
/woqzLOqltZzi66VaCzXINuGDtuw/POqZ4h/u7DxV7tKaBpSkF8t7ajXAsMAMAnwMZ/TtJtX7I7l
pRzYywWB1Rme7I41pb8njYtr+wz9ctZDcSfZj2ODsopI50PTn1JlZRLCQx1HFzUXF6PQ5RI26d6p
GG83DvLHNvfmeo0KRftq4LuHaY7Z/GRp1FjRTQs/ItzFHoqm3t7hJlh0/cVs5CySKvzDR8uZQgWf
yyFDT13QrqFiUYkuto2ZgXVHha4BvESv+e9D1gi/Ui8aZ69o4F9OimJdYyo1J92PHlA+PrVlt4qp
EX1taWHJZj8BBDVTK+LjPrrgm6plGesvRn/uqpuvvPo4hRIWR2fd+I85XOOMDV6+xvoRQcEiJwsK
xpfn4GlHQ2YDxuHMsFWmF24Csbn9tpc/JMRvZEA+SDkebLO8sU0z1K4+qzQ6phn8iyQ/G10FrRfW
j27LV7xEhGy+Q5Leqrm572VwiOl3kk+m7nOOMLX9GJNgi2nnqsbprEUqL3sSI32xDHsNri3ZHDWu
4jh/janCbbfZeXmNXblZiJHqqKc9lzvrUdao7MydVjtPVSNeszbZ1hjubV3OW/bAocVnaV0LS66S
IEJ5/WIXzjyMkRrlb8MwQSVfLO3Lczxeoa3bmIABcFV2ayV/N+VzUsp905MAYZIUDPd7qACcxmj9
KAwHGZ4rleq5LecB+PQy1AjCvKZ1v+0MWND1qhVwMcZdZXLo2xAhTUnBtpYPewb8c+HfB46fRdKv
E0H0tKCzCx86xHGexDezUUAEwCUCZee01R75AU2IjmK+WYMU6ql+aXBpzoPDv9AZU05ytAjtB5U0
39r+KxPWcfHy1dbMDbe59d0h26dDktQv9vAh+HHV6ilKytnQ7XCOLV1BlMY6gEbjCJAP6WfRbosc
G/RI2NiWs2k5fLlYg3LSduzx3S6tsyJA/EAjGMwHPrdi7lNCp6hFiVtRjJchPrjDp0RsOawLlXeM
mCmPw2wIx8ZFUfSoU6vrwYXYnnkS0UMA+d+lUM7Io8iJbbDhrhMaP50xZPAzeLweHb/4zVbTQwwE
bd6FdIRmWbmzwLgIma2luOnGd6icRuc6UjG7E8Fa1eYQlUCiKHIPZTzwtzXUgrhamOFrEwFk8GdS
O6CD4+ii0tgFpGJkL1bxUxg/gykewk6n4Wc91Ea39pVlz1x9SLajAteDg06hfna0wZgvfcDOoKng
Ld02u4fUmCOHsIrgUmY9+sRqKRe5K0lzqW9jEq3tiF5PcG5LnYbGIfb2lXorxJoq6TGpD4H92g8Q
7Kq5Zb3jtpynkEO17lOzd9DJy2Ff4p9wL4gUy/xSWcnch1XJ3z5CSgehN7CMEH4+aypzbkUlmEIY
0IlDLUn00d3u100yrgaDpKDxOub+wnESyPmvg1EtakkwCwiswAKVWXtIQkmXgC0uKSK8V4nBxizD
Gd6eTD4q3wMVQawvRAoXOfwYISz3AICwwPLWTQ9LHd6hqgSIGThOlJehOEUcLYEmGzXOuJ5wtBeC
BTZeNF4UdzxENnFSi6qmPAM40HFHpwJrnRIZGfzH+OVfKgLz7zvHNBD6W4tfiUfLrFNavdh2iGkU
U65w7cVLg6zsNfvGpGxR84WpIwX/8671L11+3A627ViWKRxT/yV3GyoF9mc5JZpZmdiTMkz4r4IZ
yahidfv/d6lfA4UhVvLB6RJ3MYimnBu53VyjSY6pRnXzH5f61/v5t281FUJ/u58ak93BlbG7cElo
EkpNdvOoHkc9ea9Z1Bgd4kONovH9z1/w32ZHpoHSQtUMThHM7/55WUZBdFwcJjWIdAEFquiYyIWO
ln2RJUvFKLOl0ZXRvrV7auVRA1wueyIVdBdoetLW/zFx/muA/6sKM000PBRi2DSox/75cfzeF0ka
kdxBtoCNMt1oVxWSe8hP3fhRJaGyZM6FX6PpePcq5PXCuVB/pV9pEQmSZSMiXhRiXg2FdJsmsL3/
ODEh1OET/PMTIuy0kDEiq4PJ7/567hG0d65TT2mOPZ9LtDSBFIqWTusJp/60YYNETUpQJWi/vK6R
xFakvPuHNrGWFp1UDzmP4XMubmgO2xXzmNY4ESM/4R8YmTaRKhdtR1mT+QYN5mRh+ubOScmDIktl
BIOffgp4mKPZkG7waVl4Mz2TQE4MRW7cflqjmId1uEbxurYCLF9pterUHBA+SnHOuwJGsKLfCPee
I3CrqN46kASyoWSA7B369ZZel9tpFKCwTq2SMIpbbJZzSdusFXRd6EhC0YiqO7BIUsqRkRIwqaag
ygOw19QokmjAzLXWmXZsqyno/EWdGjCI+wIZrvr0PnnMjV7O4xJv6hRUZhJSSDZ8QWkZfRoYYygT
F0JEe4WkEYs0Kb0/h25APTSsxNTQc2Gl8FDPwWrC5yX6IyIBjApHtt7aMZRV6CjLxvvWGWv0Kftm
x/UdoHk90TE5WEXCM+pIWfRs8kX1ZgT9yob+F3r9Vhn3JrWeZhKbVT+gNBNLVUJd8PBP28i1KpZ9
DRRqOsG/TXRJboTQsIrLTeTRR9T1pQ+4vw/TLxXap2YfVOo0daye80gFJUl3wQFRPOUz6bDmfCpA
zGynaqjZnOr0kpX9gyYGfqJ4ygdMYSY5dnsbKUjD9wxXgEm72zXSg0TSnqPbRrfK17TPqeo81kn9
njSUslm4qNpoCcgpaCAf8htrmEDqtDmp9anu6q1rMY1VFi3SqTC7gz9ZaA2E3rRYCW6V7miraBCL
BMsiiF5sjGT0iWtSoZufeqX8TBADzIltRJzWfyxH/zvTn94uOj3UQLYJK+af739AvLSaePw4TqTQ
edCGGngMvPMg1lGJ4keDlCiNu62U4U/SB9GN6TqGPk0WcgOxC6G9XmPW//On+t8eFB/K1REv2qaB
+Oj3NHsw/bgwcmXhhw4RLm6tkLxZdG9/voqYWln/s7L87TLTDvG3HcC2/LFyqoIfxoJmRiJnRieq
UtImxhIrgiu9r/xiD7p3sFTFIbGHk5aaJv6Ha4fa//Meq+kI3UxkDKqmWr+7YQPmzbxp+R0ECQqc
JoBIzrNaMu+qK/Xlz19cA57/v1/dUCf/lqlxRdP+tQuB9BxSdEXeQp1IXOG4GoOnpCJHj7eZeZ4S
c3xttsmY3RqrIYfXZoZpmK8aA6mqa3ZhdyDwM4+MmVODGbP0B89ryab4TsY31BAgFvWFqZIaYJAE
GGq0ESErUtWS4jEYj4KyNYlxhMZojpi/twW0f/+BZB3c4Z10OfJhXAOuZucvIWtGVRb7XDUYe3qQ
gYBHW/TkKAEN7R4ECZFiEW/YT8x8b/DRv9jRQ0CyWsqaReHoJuzl3rULnfOoErQWr0hNY9FlCkRb
LZ8sF/Gi5NDvxaBGzO4As7HM6yVw+bkt9g0WJyd5asqlnrNmkA5i9Ox995RXURRX3bhlmGctM6Cd
tW0FFSact5CCTy4dprWjSaTJIybBunzNKNh0+5oQP1xb711cYzB7Idm47HBDlUBgdQawiAv0J4u8
99LiHour231GxtYxiR+GseeuWjzKvrwn/iWcGPfpFPUBC6UGUXTzKJbC8lYXXyF0k0JPV0aM4f3e
C8Y9xtdQvGm9CqigJSqC8BoWLL4iMJAk/8wlg5IO1CUKiXaf2IeyBidtE3ybb9RoZ1Mh+5OdPDOW
QTbBLqEDr9X6o8a2VTWgAgjeUxFUdATDmheODiJ/1+s3xTiV0L7DToEs/O3l48KmGGdOZjOuA3JD
hPSV9v66scjqwuGGoQGa32XsutOogtMDyjnycPSMWAKIxLXqbLrpm1PRcN51CCygyVTz95kjZQu/
mGff2ea1YJg7KuQf76OsPaiNzEm85n0UP30ZH+l78aBQADspo35CfWtC/AxYA6h2RBDv9RHilODA
UMJDxdWsQOXCsXQTfbrpTIlQ/JCTV8riMENjpbaMc2AF+tqzxHFtU9xr9bGZyt530lGB+BkZ219O
FOeUKT4zrIiR4W6YCHfBKnb5czZjPloQ0CRz0QBjyS1RoSjrMf2wW3QBMdRTGrHgQq14rnc/en/w
zc+w35GxKzy21i0q/7kZjEtkzHpA7iHgT6iWeYVu06a3TIi1nx5UdmvKbSPddjKcGxThfR0tXeUz
q++C15gWEeI/rgWYpf1Re33BaH02TZypExP6NtaHizFJPyv0n5wBExojVQcxwaB8KWLdaABzr7EE
DYAHwLwMYjWOG6t4jsUDhc1Mt+gF7pVpdSlvvfpi09Fs/ZM50MNKxgfP//I4lOmmJDCCDpQnzzrP
rUKufOuhYkERAaNgC9yLt/Cr8MDHd+rWH6++8T4oYBzCe+JxF3oeNR1QudDPg45xk5BQ9W3wb1LI
l8KqzzZDvkIbd370JopiWwQ7Wl8kQNktA61Q/QkEBianmmAcRrzXvPjY5hyLVGP85nlN6O8oyFRy
IIepdtRgW4+GfnXse8ORovMeY+8Q11eLMh/0psgPdUjg38ZtbkO+9mOi3bN5LA9WTgCwglnUPzeI
CESIPL5mTZlzjOhoYBHJaHwApasTdV3lgOW1Qx+v7WZTQeqwaTmRwccDVBsfav3pFhebOMGQviUM
+BTkQsR/ErfvY8R9rFqo1zSLQ9Y5hq/7on806HjkymOv5RjUPpPwGgpY1f7RZiIvtiI41zkInvYB
ETPEYVDVGic+awbfZe6GC1l9VR3xUT4e66MTfw7xzhWnPDkJ+I+8aa27LmXKCWESwsRzwVUU5+i2
uySgaX7JiRp0u1OD6LMlvVF4Ry3cuN133+8qe6vH70b+Hg9HmyAJip8C5rHxMvKcWeROwRFGzBQM
xlpHOVWbdzQUTXatE6On1W0uTckSRUurJunFCD6mbKUuegpguVmxhe9poyv3DkJCwClY8I3iHOii
AZs+W9aYswpIUvDxdvT1W+ZFxlACU3zDwYYUCCCuv4jgw5FGYrOXXaKpu9Wy84Tj0kz2LqfYYYBV
zOQ1pV1n9cGSvab28UYg4xrKRdQ2TD3PhvPZoRcJIZ9pCKX6JTJKSHA5vTy6Iy3MxFc/fA2VHwWB
QpS+DO5DVp5NVs/qKeRxmV5UGCVCMthd2sxoVJJvPlt3K92TPtIrhd9o56B7BkjVk5DsEIU/jDNL
sc1LeFAlLypeWQ6UwyklnCgcOK4O9JrWQxTAs916kbdsNW5OY75D65vF4bcOoRaOL1QYLcOIrWPb
Acjb+xt9+GZUsx/r7BL5xLSKqHsWPHwCqEaKMJCtG3FcYsmlX21EMAVLEZdjfI3Fxoo7QCz1QWN8
M2nDJCCdeHLLafHBU8hRRlqG2in4apKnFGxI8OUVHr/yOewZwpnPlO/7rEyeYwjD7pQF0UImtl78
4TEqn7LqMagvcfw24DrT/BF0DjHKpreiCz3iCmJcPS9AzlQoCIT6lg7jmtkwW6+2RAq9rDX+rvy9
SMl9StRlwTrmEq4cIB8pEL16smVuTQKXq4Z3OvfMysBBdwSHQQCvIJyaDeF4eKrDoDuIRO4TuVXb
DSljunvxui+lHLeigsTNOFwFvekzW5ZIlmQiH+Ig4+te+xYTKcIatf9MnJMWvtcBj1pzG02+R/Te
qu8yKFZlA3cZ8rhuBVeP1R0hBqJbf25Ay3beuoDMSJWfmwHAVZjzRlnF2jkqaJwtcjphp4qkQUbZ
csXrr7hroJ2VuRegSxBx2YS7QqZ8j4ub7syVAuHkggQOm+FBRBgHWdeMWk0Cb6mHrXnyEZTP0v4i
cD2EGGnOY23PS+4rp9JjuVn4YkX8IFSZQ1g/ZAj36H8W4wZUKvvl3EwQjN1V66DREPfegahk8QEY
H69RgMHWkS8N5gZANvYVWyuDW0Z4RDVA3XwqEI057VMuti5V3JA9JvGDSYgiYh25kspziOmQyNhm
lqdnzbhZgmHYjleDox8SGy9eT2XsqEGXPTjlxnC2KvDEtF8mxmvAO6LeQMl2ZMtB6Mmvof1RDVuJ
Pg3vpJauBvqv+o60KZ+1l/lujkQuX0YBbF4yGhMMw9Bq7wlq1Mq+DOgvMRlR72uLkgQgKAnwXONZ
MZiLTj7r1aIMtwURUbZ26rwXvVl75QkNl96dY1rV41lS6qcAh9V5R56q9a3pr0mC3GdGsolnfvNk
6/SSdNQ2LGU1daWWLSzrRbdSEpweMQHgF9AkRuOj4hDPyXz/gci5/MYl0e0WLMUdNmRa6M6jWhSE
kyDZIFd6aWQrka5q8+iQQ+uCQT1CBmUwzARkrE8oWT1OCdPoEG3suImJIjcwgb002oaaNkOB1CGF
/QnCJScwugKzCtmu475S/DHwfK29nZ/uTUmwCtbsTRit4f6wSEiQSvWxOtvFkRdpKA6SY0K1UzSu
sAgkp599LHdk1evKq0VENeFuL1FMs1/58rqlOZ686k0dXhE6WQyq9AO9fqt/RGjjmac23tjMVuKd
RN02XqSK8uaDuRFnhf6tGx+FftPD3ZRemO2L5G0kVQalwXfDk0ToPAkFABSr8SLaV2SLg7NFO1O0
FxntHKHAjZ1Lg3DseVSvPAbMwT2epvbbgcOMbmKxJ154iSJyBE314vPoJvXcVfca6bxt8gzrj22y
AxlOPJUJeepU1AgVD+PEYUKtuXJyBJd/zSv4pbrd0C3Y2QO4wLqFeO/ukrPuHQx9i1+qJHl4YQIW
XtRxkC6MeKTXEGN3r90XXu4OIXPs731rbjVE6k5zuQuh9T2RMvjcg4Ml7jbYYmZW8Tpybn756IQr
BESq2BQDUP+lgkQu26nahThsJtVEiUHFXttsveOyLmbNkzE1uZZDCC0q3mgaZ4GYAWKNXOGSdu3M
zZfExtieNnfAwbOiJACt+3nMKbAtTiioCZJp071HEypZomPloDhUW0KxTeeEmHtgJ0xxfIupdHtx
iNeB8933j+q4RiNcaPOum6WMmemthS739snLy6VJRZUvOPFZxNEk9UXL1qGJMuDgQ0lUdhkRZdwT
aXxR+Yv2XUHiVbsftf4cZXNX7jkL5+5rn//FUNYSNFXroOHnImSciX17EF4DY5BoUpJwnu3oqWop
yEhNeWDqUBoRalRi15kc9nvWcclhnodCVS4IzhzrWJRPeXbUKYSTk4e2xY2/MNTw8i4j6B3FVIOQ
6HMqlTPn/gCDsbd2kxPWu4h3SLnBS69hK4qO7oF/iJxlhKSg7l6YiKJcgJa4Ql4WZBDNVlZDkIo9
KiiJpLIszZeWCJ9hSZwzEjff4P2f5fQrKb0hfyrdnuEMBXxabdOJ1M4OEHyr5SPdTpk+E/rtDJP8
WtYXi7FHTGzdkjeAo0VHt8jifzwcZb1zGlAtC7CuAac/uAUMhomm3MCE1l3EjmtYYCYpzvhW003p
vZg+j9ISrksBzJepjnrwxVqHXF4gskfaO9PaZfBZ6adcHWiXzZv4q3rtqG0xm5zR//Q2gkx8SPve
2TDwrWg9IA9Mdp1c9tVzlny58IypNXowuqvA3bGP05Gck8NnDRcD4B7hmsMdEbRw5ll4RwCrZDRq
N6q+Dd2nnsQi7WB27yQ/WLg5BNpH1ET0SVmw0vjYuTzLMEO0m+Vy9AfGvQPG2ypvwjiY4ZORP7Jz
pOEm4guxd1Scjz/0kUwNEh+aTaE8yPDBLC80PmgnDGDBEUVwVqvmFYciu5kHzWOItcmxdhHqPjlP
7aNd7Qr76Lg05+x9lt7NeCXYwUgtE5x717WzcYiEatSHql9zKDPinckWPqLGxoAgk3lOqLF7NqzP
OmLlPjsaOSRIeZGbGjfbWPbQU8L0o3KfO8ROJGanOMBXnnFv+0f0WFp/GRISXzYOLHOkewJ8ej2r
sjdaF7LbQebjxzfKkwLLmnDrHJYWZ+/+I0kPyfAqsvci/AqHN07iiGHy6eFFyrSrEsbCzTdCg8LY
eOpWyAeL/840V0O1M8qXblio2kdKwzRCRyKf0bsww8ytbeTsEWZPYT3eZsSGb7szH2YN4TmcauiD
ty7HljfPf7Up0ce7KR49MgwE78smTEomLRz2PjwUKJQdAFYUAqZw42575Y3MasKT+URucZfWvrWu
Ngrh4BOl1UQw1udBva7EydZWHbcHWCEJzgx2lZ3JnzanUV9o/ZpSpPqoAvJq1gbYPlTVj8P4QJ4c
MZsNk0oCOtTusTavqb0iVQTRCADwlZu/t3hp3O2QnlzzDbsRR5/aPlXinltHTZ7UkQYGWiv/xqOe
Ae1llckQbmTZNTVXaOFoTdQ05Apsf5u8fNZpEyFGRnL/RjslCE6dSf50vqhT/LTGepLguimpQMLY
AktVYDJmiH/zipoUOUOxHnn2wMYN7dzyEGw/dOqu4yI2jFZ0eW73iggr7Z9id2W0z765z+yPRn3S
+72dv3d1jIu0o13+f9g7j+XKkWzL/sqzHDeyHcIh2l7VgFdrajWBMSigtUN+fa8bmfUqyUiL6NeD
HvUgB2kk4woA7sfP2XttJKGrbjhZNPRFdFfYH6wHlO1mt3QMYgHGm5YjuyNOtk1p8UhQ6VYOQOjI
Jc2pl110R3eGtje8ORnQM+0h6KlINoF+16hvWXATUvkb/n2V3eADlsa9IsB4WMri1HkGwfZPDQ6F
TJpEV3FjNkdWf4jYQz3zy7umfY/HG81eo/EMrLUi9RqeDVtC018Tv+P1Oys+DNPjBN6/sJatQR4n
upXSBo+/VpJqggSIhnsJmxQgzpXRbSv9ujOeipjYYPKFY4wyS5+Tbk4HkrxSZlJckUpuOmRcdJAa
oNfYTV3njeU+yHcN8wsISq16T+Nr9EBMKBnPkNrmTwz116W9McQqTje+2g3D3ZRcEkGUEhdTxseg
fLWmdUbqWht+a4cPnbmVqGalvi+r25BpVz5rFNYXRCbsBXIDNil192a0ywC7oA0zVhkkBwRuFf0z
inef0/VJSHAMs14eFd5TErDKfZ9eof5SjIgI1mOeLyh+jfraRQoRL/sCTc18SMCV096lf7PUomRW
FicVbUPI5bT6GXhozEK5rzijNKsIO5PPO0YLeuhscAmoawT5e1unPQYmOxCu/bWN+j649ZEGBnO7
equbx1i+RRnbxxyGot7tXP2pCa56GiIjOmQO+Wm7LKqrLFsCnrgYyo8YXYejrQK0gn21nUhViZ84
M3AInpBRhLumuHTbyyDYFphKBEdna+5284p2bn5fmNW5OTR3iDwgV9eyyLpnIU8eKm58xOn2rnax
iJ0o6GMYRs56aiCLkcvH6ZPqJ9uKEqrVgqx6MorXQ0uGDzkVz5UEGr3N6luP+xBD0/mbUjiYkOij
Dyn1Q9s+9MFwQ/QuYiW8urdkPlykGXKE+7OElX6heavsLdsluUADqVTtgkygCKBTtXTLVRitEGpx
IQKxGQniUDRSdmrc1calbJc0Z4J0S6JNUu5EScbxglDpjqbxOWfikrRSv9pTJNCgIYaGHYx+oFp7
pFrkPCjfHFJ1enmlAYa1qm99h/rqoJJlUO1JLPP1ZVivrWKnzE0esppwS/bleSBIRi1OO/S/qP0S
94A4zSJgN0/v8HEkHTYP+yMqCgpUzg1rTdtbVjUDdGW4h1pfE+fS9UuRn2jRlGyVLWvTGOzbaJM1
j0lW05+ILkTwqPt4oUp29Duy9rJiHZhwPydUaKcouAq7S9VvcaxtY95D334IaqdgWvH8C5Zkrzy5
DZHnS8KMwIZdNBijOUqVlz4laDeP223KBkwKTuxsK1K5BvMikDdtoiAr4rNZnFPWaMP08U2Kr6Kn
11q6B5FxSH/vWn7vyTXxy6m7vG1ZT4KLSuwyn1WDvQYaVTA2Fzlt6xosrhd+CP3On46WeEx6HScA
TjE3nAeaOy+icKEHLclrN210o7cOGyfnlfi9rUBdBsUxbbtjSIcC+MgqVospgZZGQKFTzQ39YCZX
fvVBwcUYJFRP6D4u7OpAT2HK3wx6W7Jc0szXxcZRrxn2vsBmbWtLam6GOhoblv8QNJfCuB7ko2lc
tSogrHsihSueaw3L5HSC0d23yzx6Dui++XjvzO7Oh6DYR4+qOsSo7dVNouOp+VDOtcoPOa0/o38Z
7PfRPX7f3hiNkUjK/uLDsRezvKwXorgN6kPavFXeCwsD3KGl7tOhZH11gzu6RubEi+WQUA6NeQse
eYp30fhext80fR/XJEeUHHIcLOqSrZ5mEIhASk/Movo75QXsprljfMT+uud8Q4QDwwYkmM8d44Ew
vtT9c+WWrQf5XnT+S9VgUWVHLMaNsMNjUlirUm17gyZryu4hggY3HDVM5GXd3WDqwMP6rvGewnHk
7JPpWGKFar/ZEaPkeW142V4PA5zrBohTbHku6RAZETLD5PucMV3pHFofeDAB64QY8KRq46WpDM5F
cQOoLzT1ZyXBdwuG0643QSSeFtFUk1tn0jPtQ2drdQ+iSWmxOLQfgxVG7fHdncSwJsTdxUTjnPzW
v3EATGLlcUZyTep+JX2iSsnSvjWMnugub5jDhqVtSICbESl9ljDUQiVAhihoAb1rdx4ql6h9K3xx
0zC0DxPOLg75ae+Q2WeZMnC4kFtcuRzp2dr8etvo3Rai2UXfVw8m3kLUTrP/QdgUokynwYVOimBI
gKBcdFdT8+JBiPiV+uTHQTRwS+QxugN9wvthEE0KiIeM3hFzrXBpKeImw2yjnF9oXIwfh/C8DCZ+
z0FeBcHzy7x7wC3jeskEtRSm4UVZSrlKrUmbpdipD1CMoCBmbCSi4rDuMCpmPiSMFVWas2rPM848
72M2YHS/ZemiCy4bDsy1Rq5pQy5P2ggFsVpXG5Lkiv1g1tp9ZU36L/RpP46ULVM3oLzqHggbotE+
T9M7v61IscFsP9Y9HQOBUVLipriQtZeui9i0/29ej44s82vHMG3riwnfCBvukRAhVTs69aE2S1J+
gyRPGQWEXrJkFJHNfz43/xvtFh/x3y8pv0zN7SiCRmnQdMLmlC+IpbRmgeLECyPDYmSYFMPFIDz9
pMcC6WLlNuZClxVKbBUyraliq/uF7f/8GT8rGCC/ML+XZ8WA1L9+5208KMyPiGVYJIIYyl+cPlnw
dmddik24CxyWmxwJ6y6OrfoUdnSVfv6V/CjOsqA/eaBgTRsp/dc3EPl2CAwN4GvfC6wRI/g7AWKQ
LVBngqYmTb3L5peclL+71aThODZULSGdr7wkPelCoRyYRVmBB1oo0F9g6pM00GZtS/bfzz/jHxir
r1+z66J8hLAAMOmrJ4pIZVfGAUvOBCR/YrG38bRWeJmlD1LPYhWqNtLuv2kpjmt6HxbJ75Ner6Zg
OqGwe9TPeO+o3XqqXVY5lQ6oeEl3v8+uAte9dUW+tPwJP2f7JIcbnf0yihFMyGVjILqykBTj8rfo
F0FbmJ+zUXQkBB37bdjTxh6XfFMXnUNwONQ1XZ8u7EFDukux2K3PTsHeXjXFDRMMqqwb5ThM0Rgx
G+VC4p0v7cvzlD0YT116qwi/IZSVhqF+pWUHU9+RubgV/rqhLusoGEPvNBDPS0kSj/M6RvMRk8ad
MsVkcHA2tT816WUU1rOhKBcD1YhdthvT38V0oPwxnJu0XAQlciHopm+yOFlH8O9moIMQTWgzrUlX
oGZ2Znf0TH01MFMxOGFEdX0DkuauZhDtSe2mM7t9AVHx59f5x7uKqBvIO2fSEIvxV1pYh8TV0y3H
xY6V2Ct/oN7qlf4tFqbcRGH3+vNXOy+Hn++p86vhsIPWIYjj+bLmh8TkRRUOwnkbCW+tDdNEIC8T
4JT771cirx+3MeKF0HeyVsKt5AU/L81Ud50bla0LLd93OfjH2BqBY9BHPodGqklXHAMGmBRyFNdJ
To5gB4KeYw4mE8SoydIb8emWjpXc/7e/BIIzUD5BTRSusL/sGbBMAPoOvLGuwSHQcXcAecjLlR+b
8hdK1x+vrmvyDfAQg7MicumL0E0Q+Rw0nErnVoiFspRmRI+3POsea/oClW3+Sl32wwtCHzIMqGq2
RdiOcL+8YNdVuMdM3GiNlvbNXAsreTDKWFye6fZPZu1bLo2srPGYWWjBMnfNAY/3GBnbKE06VnRB
Fyb1evepjAS2SF2mFVEhsCt+IYT+HrP06VaEEMryLb/vpGc31OfbI+8KrEF9ZC5koYIrkWI3CKKi
2USDHZ+iNu/nXVwATR4Yefse3SzTqkkVK9LWWLV5i4JoDLUOu2XZz6vEtNbe4BaPU9TKXWGo+N7B
1PYgoxSGf1GkwFUsgStp7KFUoDGy9euSPJmZsMSwG8xeXWsZ7f2izWUJwEMxu9Za5hepAxGrTaxu
V5bttHOLqrwLw6I9pK1iKS5lfakIZXuH9z35c8grtC3cvKJvbWZi7WqKzDnMZOVV05Ye08Y0f/PH
OvuFdPGHDZH6B6EQoU825i9ut8/fpZl7ZmfFIGwa38+uQZ2f4b/jeC3t0rr0gDQctEHT3n7+GH0n
i36+gmcYEQ5IFwrj+Vp+flVK2CpS7F4LlYX+kYBw7bXI4c4uMh4/JAphTUdNY/QPGJVNxPBfzUDq
x5+/ix9veFJwhGWydjpI27966rRMqqYouY0M29cO9cgwKFbadaeILhmrQv/vPtAwyYRwXHGuPExD
flnUyrJyOFlO+sJShGz5abTt7WhY2AJcYadri59/uO+a0y9f8ZlzBIxO8mCb9pfaL3UIs7NjZhte
P3TPlarPUAbdqR+lW5C/2Dcoc7JiwBMcGRqNIGdQ+HCISexa2jW5scljr36VXs4TBrwCeILdIUPJ
qzKaBWg9liYe5evaHkm/0dtQnUYTt1RdZwBYOuYeNvYPlFC+WCZ6hnOldoJlSGAG8yD0jzgl80Uj
2zMg0eVfcNK4zQH+ZCaWtIlTZq+8e1QdKvlFcfTj2YXLYLOucoIBeYup8fOt19h2CCUksDlSZiiI
FfDVMw9mNN96N2iu9B6c5EU1ooWsM8lwAq0Gh+kGaZbXjHTiyT7yQfcEA5lkBkh1PUmrb1Z3bp0W
cXFuAmkNp2IsAOk2KPTsSi/NMqFZGVoG2cYFLa+fX+kvsmAXRzr/SdCpwBXBO3vn3fSvsmC3jA1v
hB5n44ZFk+6YdwNvZ+1FBe6lzHTvTEeliwqS+Mz0Sn5KBNJlZdby6hfv5PO+/cc7cXDeoHtn//5B
FJyL0ck6iyNVHbVMApsoH5bFhMgijzD3DSFtRzDqCZqZM1c574JNLTWYuFCXmZwhUtGLFikSw6lf
qJU/P+p/vjGOXMLkYIop6Muzpwc6eaFVx3zfj9o7m0Q2hoIFuoDUKZDXKM1zfrGump+POt9fEosB
a4t0dNv9gVOaapHeWFnu0ZvnKG6EERwef9D2hR0gr/Sld/IrT5E8VJTAgsEYzCZQwvuu8o2rpMIC
kbNzrpxKOVCDQJrIYhiXWoy72BMu47CmHledZVbE3APRChPaCrbm9qc8NMiUdq1m1/QdJJUwwY2g
HI2OOQoyHlpkpmcQh9FP2m2fW9VzCRh1XzTVewMCjonO+bKM5DRwd6e/WAMpTLkZ/70suSTLOxiY
z6EnNisvB6LPN2usnF5nX7AXQ1dHdPksemFV4x5LU+YLJyftpoq9aFGMSR3M+pRg7aylJjEbas2L
IYtB5aS6mTZY79Gq6IlrJmgtW+1uKpvyfrTt4c2XSuxbx9SWztAzXS7ZgI5VVoE9RxzPAN1zYChE
aX1So2PudNUZDFqIoHAFSNuQSfuS3Pf+yBbWPtHA9jiRFM3WDejrWkmsryuNXlWWGMl2lAQ/OFPK
9FCbGLfaggD085/Mk1HUm37k6BBkjVpURq09B1mfL8qg9g5eUmBHa9HzdGJoNvXQGY+6lvmbsUua
O2sIknsnH5I7r3T8peFEJZ4M30+LoxN0KQEuQbxxitTfhkJP9LXnwVdeOLIeBEu376KLHX2HdMJx
vLSrSnETUCitleXW1TLqsXz6fPKH2pi6QzRkRoGXyJ32qpfEKxmayxAmUuqYCtLPo8hh+dOdXutW
yYAje2pa08IPkggW+nEKDqkfomOpp3MqQBfLx3p4NUOj3qQ4ZuTINIX5Q7oba4O+b5+jAHcbozZm
PukF9+3oQYoRjhEv8kpn1J4ZZ+tOMWBHHlr4uTwpY4XgrwjFseg8gTIpSxe96zMX7Icav38jBkLY
AxNjGLOmYIoZ41fJropNirU0GpcKFAX05qRf42ttN5URutd1Ct6hCCZxKd1Bbht3xM6svJ5+anBW
zbDXkb/iuAtYM9lbmbbi2TdiwpU1h0ZmWsQ9LLpQrpxhAFFEx5KokuQcG1tOqj1pTUT8ah/gAB3z
GgVVRxbBBR0O+16SBXoXpKk4BzaPhqIvqxcKC7blPhikHjuzeAr1aqXRLHrI4ohsjKFwfrEa/rBj
8BDanK8sHj9PmhQ/nx/CqB07wuCYjglUiB34Imfky9JiWRLM2Suwjz5icXuUxkdv+dZ9aVtOfhEQ
lrYuHL+/+fm28XWlPL8bFwK9Z7FSGrrxpVIBQF+XSQ0dLgmM4raLMzYCySpkwV8apy3bTHWqaWic
+r5l6NmkPgqln7+F76epz8uSKyxpG1KnW+Ka4svpto81GQUYAxe57y7AOG21iH1BA6uR9hnEQXE1
JcMqGVukdc6q8OhAYFv3HaLZvxvfioUXIdhIAf+h4ihjLM7kBZO6gE4DpoVt70oMGBnKB1cQSMyk
pSuONtHwZ8iLg+2PUnTz/TP9z9fhfwXvxeUf777553/y/69FOdJLCNWX//3nIXqti6b4UP95/rP/
+rXPf/TPU/me36j6/V0dXsqvv/npD/n3/3z9+Yt6+fQ/i1xFarxq3+vx+r1pU/X9RXin59/8P/3h
f7x//1dux/L9H7+9vGURnmDyRKNX9dufP9q8/eM3XdDyAvH8l2t8fpE/f+P4kvHHx5ey+Pu/eX9p
1D9+0xzndwG1WAe5S/uX5FsKwf79jx+5v4NLNWzdJCjT9L7/KC9qFf7jN/G7oMIiu4kN7NzK5Jdw
YTUc6/ihpv9Ocil3sqBnoTu6wbnmX9/Cp+v17+v3H3mbEVSAM+r7x/r8aNg0KLGR0txxJd18atYv
u6VRW1NwbpnOO/JWLwIEz2ZSw2QT2aaqHBgzgU/OJY5uM27JzCmxDWKiXLsyVWjSIqY8GEwCo7ol
s9pdhgRrrHnBIz1S8nANA6Fuc9v32kPZDd4s1rxldRY9d3QmMWejpMmm+7QwmSnSTiG5+r4qmqPf
ac4yY+JcKje9sNmZ504avkQx+hkzAkPQGTH4M2HIlVRMpf0g5gw3ufCw8tuwQRPJVz8XfTuuofMw
5omnat0npCVGoX1V1T50pGiamPU2qE5q82Q1ZIj1HtIzkGv3UmkMuqrpYwiTvQwRqk24MnK/H5Y0
vU5V22yKpHvA+ZQAPszvbR8ipgB7WZDBF44kmwQhkHzmhFFI0q9ra3cpRo2bKdaRk6X8MzQcGHHH
aDLUSAIYpls/RQsPpVXNRDzShYpS44I8SBLhrCpiYIWdRpN6O8sE+t2ojMpj1WGG6Kj04hrRh+eo
mAhHbdWlDH28YWtU1kPUxOWynPKPwio5UbSoEk0frx7CaT2vL4ckuJ48/Y3kEG9W9Q7i+o5aidSh
JgE7mvt3foKFebLTfTOZq1p5R5mFb7rp7vPWXDcWmUO6fi8l0rUconXUBDFXJcI7Um6todvaWrR3
iEjyx/SpKYyPyaXnXw42clWjOuqBu4oyFl49WLkRkD2l5zAtgsty6Ij6jLVXF7QG9hWoEEWQvo19
40EQEdD4ivi5aRMSI4fhhSxuJDt29FDFJbecDA589GUrucgkY38jJOM5GEoMHSy69V5T+k0RTpIS
DS4RGK/HoWveu9TDrjShNqnIPRpjP13mcVOvbB/1R+AGzlLaDfJMnBBCk6cR8gFCigxBd4XuSaZ3
pWWelKlvyoSqNhc42HCKXThn7ioZ7FdkoLDTyGNTaPu27IDjYmkryuIcBlEgFdXVU4JHjyizEANM
sO2C4iOrEV9BWd2HdFbmagBp6IkBVf8QoZeNjiHcP9Ce7aqIq73X05GETGl55bXA2XLxx/2gycsa
PhNQw9MUlNiP7ezeqZ0t2AhYpeMlRfuln7enQbY7ZaO69iYYdAUngwncyNQfB6u+jGr5UMcwVnJv
J8mHiFv87srY9KG6DkIEUYBL0HIZ9o1k5DCh62u16B4zw2vQju8ZXvl5U5bWPMUgeHQnBA5hDaX2
jKCC1r0EJr1oigSTLc7aQKQkStoLyWpQ+8W8pAjDKA7Xo38sPHelhnSbNg25qKl2mQWh/4D3Vt+S
mtWuE08EC8c+rx/y7MKe+ojGjldCYDoTcn12zLgi4bQvn+opffcz860t6whHu5q7SfFOlBhkAeed
VJdT7KhLbQSJpbGXDtBS/POLG96dlQgkDJprPtsV/QUISSCaREKmgbYwe+8uKNN4Q59OPwwa/gAZ
e8coGvqZ4RPv6YwC5ZnAeR+2UtsUOFOozjBZmq0sgavWN6IOiCWyj/QM7ltZXw35uCF8mjIYReVI
kw+2B0OBHqv3rEySM8kztN9sl9uwYI2ugg7mCK7PxCJqT4+X0zjgnmqu8yy71EX9bGh1DsO2Phod
SZ9JPC6Z4L2IKaEPG91JK/ggG5uRekAqmEcS8jh011Y63tTmtGeStjFotXY5ukeP8HiZR0gOBuxg
YQxtJopeicRe9JG9yRM876JlC5iS6RtyhSddS/FZiKvait8nhtdFp8Cx9ftw1Heaa9zHgcFdnd6w
d9w0eTvPSgqdti32eMJOkTYhDqG2TfL6quDNlmpcN8KoFnnYPAZN865CSiY/eKeKRxahrnNclJBX
8POZ5L26tnlducmutVV6QVjPA43mTe+1N6HOMCgW9p0OBg6x9SvygnsR2PdKl89jIQgbNp8BQUFh
8dH6GHHDflA/BMjISSLA3UMr61UN9VLLz/J/d1jhIHuq3VFtO2saUA6Cs1L66CPEC+ZSIhN1MUJE
ClQTOS0Ydf1iPBYjMvS60u56x3+S2Ebw+mP7aq8pzq8CjQOe1rU4dNx43VZWe6HRtVo2bY/nDh2X
XaBJ95x476bRETTWdqzEsS+HckMVGsCehp1lJBL1zlDgK50agDPCixTlJKhgM2Q6PpLPjBlLRzAa
YeLnkZoBSUdqbKLuI0T73cogitKF2AjICQvhua91TuKt02BsyqfsnkEGLhRzME5ewFLn9gjXegYc
c83GMtKgfiV8UH1j2aJpPwU8UjTw58Rtk9Pspmc7hwtwII+zhZ658bGtsnAu8xyshVaJRX8WlEVG
K0DCTfk6niZ1MY7hbqgVSiXh1+vM0hGOJc24dDUdJbtm4VZSgEN9ju2O3m6HzsquGI2/palHyDie
qkFfFVp9aTpZMKM3byw0Dg8HUWsDLlhXn4/E/ZJS7ILtUVyyNsnFLnWZQco4WhiRboI3xI/t8RSi
2StSst7z+4RGySyYwNQKEZ/G1j+UmRHOhjykTspH63zB1sKPTnorbTZU7XLg8EmOcT9eKLMDqTMa
yH9G+RD6zDeySOzhsN0XudfCFdMx5TLyEx6VDrSObe0WOED5mla6152sqF+HQXJKrPgbICVaqAbC
18JR5go1T3co+9Rc2FnPl4hRpxWI7qFyoI+bjnWEgzUOwZUnsIG0SWC2y9+mLL2xPf6NcIpJNm7F
vgpRweEsfKlwkzs+cPgRueCM2CVnro3GW+qia0yLQ9tpXPUoF/M+b74V2XCaBkQINNiPgm5tXhYA
haG1N7L0Llgsd2HSdqQyi3WYqKsmqLdplIDxLuplRzBb6+WLKctJkPUv07Zetm25Y5bEPstTUQ7W
ZZQEi4gao7CbQz9OrEVtdSfzcj2IeuaE0psJRdZhltnLoWrn4FP2k3Ceo0LEM4Yz33h1yG6TwNAg
AE4PVIyo3CUcf9RsQq01UcQbP0iCVYhposuqI3BY8hObOAWJr8hITUt634Pt+jgKlL+2+gbmhk49
2BYCZbJvVhRF/q2mwofQMj/yInkrDHPt4x7f+nxtKLKjt8Qsrqu0cddppK96myAx8odwlFGpds0A
qW4i/5lrpu+SJN0J7gAq4GsDAwRuWX/mkYC51FI86bQ4yb6OqhcgMZdpqT0PQn/0gThcsNHjr4pN
bEJOhfStpSYAeEjZ2+mgXXMI7jbubc+CACApYWcaOtIz5Fl66KM1XeRrLyFeerTOdGezuffj6Bvs
k3dViBfR16e0AZSdY1DXfbEqS3XHW+DIMOCOtIocqIHWLmWpkOFq+1DSQKlLJ11ygoXs7Ux3IF6/
KT99sCrnyR2ab7FC3xrGmrbIWvoulIu0e3rz1Efsh65lu1BJ6D7Z2fnTZBHZm2mXo1pFIhUMFB5G
hzSvtQJaZi564lizz8WgMRsjWLmRgMVdnGvSxhBPmVJIkxPvLimnV2UCBFMpAaB1TPNEDOLd4rwx
900TH2+QtzujtdYdkzpMgf17Zs35ig8xZrAxyB0I9uSuc8YpZ5PZOlDEqo/OGd8ar9hrPhEzcQVO
NJimy4koGNAQ46lmKL5MA9bHyW2ucEBR+WOyRDjePmQBULExBpJsgjecUwb0zyOfHTF1rh8nX28h
sTkLK8P0AmDPjuunMMKLKROS1Dh5oF4e9Ov4XDxGJd5joCWP00gbzajNRQE0hxLfP0OWQkxvzalX
3RliwfpjmgMHIJWdWr3UZjQ2ORb5IxxrbBLUGixaaU7PEWUGnp5uvGgNCwOV57fIzRPSkMzwimjQ
K5JIjItYIvrR0RMvMrMFdOaE1/YgtkqYSO9LUYPJkdnSSB3raOTaCQDHcUrkPiURe2EM2DY0SqaL
PumA5yBzZN2DG5ESdeRY+lWtdeGiCPRbKzc5ORpsOlUAu2MMyucub/UVbWfADrZWryKhHmF2nsns
7EMk30SzSEb1ovP4tcSrJTcr+DTHHW+V19EUrzwkGy0PRSTi9tQXibkwM6vhhhKbgbfsFSJYkWfI
+CPVUBzaKcvNSKxqm+NEdB1a5wx7UwBF8N6ssAvWvW/Hl6hcxLe6NdyZJOt1MebTAC3JJpohhHRy
ATjh0h3AMxLDTDDF4FFyhb22SCaPWq/Uip1WqFvDzcIVNawFYZWxhsFiAwe/8p4on+QZwRGcaubD
iEemZDb06FB4BCEihaE3m7ryvqyJohg1+doEUCF1gyEtiP8Qq0lRzOjofitVVREIwcExiFk4HbL6
koLgVN8zk2fRJ49W35rzLG0pc4r4BpEjgCIT68fUXRaSFqsWZc9uHSOlfcP2k2VeeOdWpnEIM2Fe
Nb7HshA5LBBt5o9st9F9m9lyBoz0TLslJoUbDNU188d5glLwwovx5PhEPuHiqV6KgsRbGWThTC9x
CWRJgCU/gf8X6vqzlcW4ehzjWZjpA2lPT0Vle0sngsAbl5hq/DB7geaNlsfU5oYmizUC0RiwqMCm
mRAUMSWg/Qys7kVQAqitKjySSn5453NX42DqmFwcYnDOETM7fH2Q4Agh6b3ioAtkAVaH+LDy432e
YaseOd75of5sOmhZcn3Q2QlTY60ZvXppJHX0pA07YPtQBGwjIIs4+HAqmIdTYWJmLtTGImt46VQV
T32doyMbtA9Im+yhNWisLEO1b3scGFEV98sydEpiGYZDl/RXeZg8tjieZYSg23Jv+gFB76BY8Mru
NTDNdDYAzxeyoh3buXNPWH8Eh/3/LuFvHmMDJn4/axKu2pfxpflrm/C//uhfXULvdwrmczvPkMxZ
DRcm059dQlf8Lkl5oxdJYiM60vOP/uwSauJ3Ju40ZjyJAPPcDzRosf+rS2j+LvgD5vrIqCRqIsf5
73QJ+e2/TtT+DEQEiSSZOXp0H78MtP+dm1uHzQP+SPuiaUaOa1iFIiy+ZXETSONA9+dmTHFe+3I+
ncctVrAtSYl0p+zanNq1n6LKx6mB+hVMBPEJVRfeBlDYHGyBJnkmZQAMRgZ0ucY4OSjf2EV4efwq
PgTGM/VpPovZsCE8MsyHWA3viNEvIKXisTRQAwzFlo15T+7wGn05WKWJ7cML4OeP92Fg1BcoVFfk
0F6aQYalZJwXTrBXWFGS2ruyOPV6Qw/NDAZR5F3qHrb22lmhD937AawLQOhxZN6X8RsduXmvaTQT
yFqop1WHBbeX9ohtp10bvjhkes6XA5dfh1Dq8LD+5Qb6s4n716btuQv9lwHnj5fjy6iZc6qr2QO6
raGT86qV27IhYKMl9KSKsI3g4mxCD9OeHdM7zV/bGh5tFFwnEfADz7qZnHHVMGnK9GRj4Z1y4/Ey
9kOJzs5gNifwljYzldEjFRrUebGVrbkcANoql/VRB3X4y2HR334iRrImAZfwzb7GwVphjtiK/Kh5
UyFcMQi0D7O3sTF2U5vbcwnrzQjOdHax4/x5oXshAH5rHtFK8lEdp8ZzYFGCUDw5iCokjnELQGbf
XWuKAAeYQlF3q9qHwvSXPWnxUWcwhMqwwb/G3o7mWtyTbA+Rqgihgew5TACEWpbESNSwo62DjZzL
7p7rMVuaotpp3L+GBVeAcGCbkJby3h/WBef7oGw2XZmsZJQsu9Zbit75iOnETsZdQK3RA2rRbFCq
kS+LlTOeLTRu9g6w/DXRQyIU3fa2k+FrUFS4gSGkFE9hHWxa/HM1LuaaIDnGjmAE21MC40EvrX3d
QwNvNUaW+N5SoHM5BHur8VfT4O+nAqhDiMcKb4foh23A1ctIaXebfl9BZIaaYb+h5g8vPAwoQ//Q
Ar7tQYvCtM3XeVAc7IFTB1YEDqL+ZaSMq0qk7xq+R6r31c9v6r8JpuXi/+UW+DKH+LvAV1OQHWB4
4DC+p772WnjjRTAtdGW851H+bLu0cHNS1Dlgm7dNQWhX3wTlxtCca1kTuzF6dG5+/j6/jwr/Pcb7
8+HzDI8wCJZd+TWFwkLB+v886PyzAuL7e/TOKNXz1oF41/4yfHX8uol0pohzVbjXhlteW7jELno3
ROMsB/nLr+T87335TtD2kctBR4lp1nkn+qs8aChCdPwYIOZuSl6cPbEgJRsRQkx3XLoZhAJOcp1E
/qtKwzUr770dXHlpx+QD3ySCwCOP1dwiSNUfunXpBm9o24KLooFAWjiXfauuOun+b/bOZMdxLMu2
X0SA5GU7lUj1kslkvU0Ia9n3Pb++Fv0N3N3c4fYSVZMCKoBAJCLTkxJ123P2XvtShB0oYdl3NG3c
0D9DasICXcTla51xPKzz4+B5GOqTKwmPfEfKXQ2c1fYLN5M0uN7pMtObN7SQy8Rv6b2njmWOSymb
MDZ14P4Be0lUNhVNX3Lovp2zHKuef1ZUaSWAaL4Pd6++NDkIre6xaSUS5D3jNYuxSFbllpzvjd8x
IgdVGZbTEL4F7CW8CfDOAZ51CrKDdi9CDvdGfMySc9B1a3WqIcya56xortLmhLWq8j0yKKIt429T
d/22rZVFrrHcKGO8MqGbT1GCpQgyXNmeaBjcJGn2UNfROpxsAtFG1ww4IjdTuzeNyJXr+N0qEZ50
s9Ehsac1U/iUEg5WxggKWIcUC/Kgjuc2s5d19eGpiZOAF1GHhP4xRRn7TI71jPYBGkZCR32vj+ZS
lZNVQ8h5eR+U5quHpUokMUmw+WIEzZZ6m0KRnjUl2uRDdBuUEwp6BmOPWL63D1X16LWvpuY/oZZf
y/4xl6D95S5Jxc4UG0uPCCYDiN4QKisk7jctpm7CaoLPJMX14/MmEnNN9LNs4RJlq8jMQ0gpCp8Q
oOuHKYrfEN7Ac9og79yzuJJsTAiQvFGz8FrCxFuYnVvZ24bfuq0/Rg8Z7xwfBgKnMu8wMW4mKKc1
ZDP8YjC9HtOWAn3GDlHc+c1DH1P4ofRiGHfMMRotrfnUmiPRYBzKE/hOmVo8NnK7h/+3toHnxinX
Jenxm2Xouyn3Rd76M42X405BmK1EpGBpKXwjgC4WZQV3rLptNrDnqCPGyTEIqNap5rlp6yM54y8j
OEMQS8Yrl9xnconolnkwIadGOaadfKEo9ayEksQJIhoYBe3Vv7/A35YoenUC0bGBAP+rSOu/61eZ
j0RfVyhozfiwyAPljkVH/dcV6mfefBSxiPSG7rvTFJrHxEoJgMwpN6e1BV+qhCbMSlDnzBXDWPZz
HKGQW5ooRtHc/6evgKRalfueZXN//cNCMw0FbRzkVwDwqdmJgGIuKV9rq/BPRW5a36zS4s83zuM0
UPn8jXLyh5PrFw3nGIc5bUjmISL6Q9LlGR32WqzDXDzUHYhgtUO86XFHpoKAAE3Au8hwc9VpcLLw
SCA6lfdTqmDOT0+SJ58GkhX7gDt/OaMo520lKyZr0yaQVOye1kLQeM8BjIY66NYUBwJXhzYWwhWS
aVUBMqhrV6+rYduQGLpMKkKYm9Yuv5HdfDWo4U36/Wt/OSznfl/qZoN0Va0a+rkh6Sw2bakcIhcn
C2hMKgkstshpwtbX3IA+6BHdWDSf/v1j/3mFom4gGOhCGAhCvsos+lHNvFgL8bY0bDRsE5IT4JsN
arz9aKgYb77+nd3ij1M1HjhmGNJ7IMYCDcrvgz42UyOLJL56LKi9yRY7QCHnb5Nkrk0zZ//olvzc
F8OEDQp+Rv9GH67Oa9Bvk+7L89Xfnz8kltV1MQO8HPQro62eEwK7oeyErwigCVZMiXuzpfKCdQ2H
Ec3+RVhbBxylp5QC+kLXgUMHmoIaLtRfKiSk6zEkk0rQJygTDtQ5HkP+Bzi2qKk+65P36EvFN4Jj
9Y8f7seXsMV83mPeKPN//+u0SUo5GKoWeYil7JtoOIoewDtphK2b2Dr0Oa1eJnJ69iJK0GER+OuR
rC3wWBw9RYAbLcEysrIbw1p1qf06mMbRbofRGSwAu0kNcaMyY4Poq0rbx3NTZoiiixGQ0Jilhe+Y
KViNfw/Fv/4s6IY1BoWi619Pa1LbDnIpUtNJcnM/IaRfhFL1Lsrh9t/PUf9YcXTEuViY5kRoQ5G/
3uoMSfSCNjNa7Zlbju8i3gL0AE88xFXq8hGUY1MFME4mWRKRO0mGdwSfTx/EVzZW523Jqz30pXa0
U/HJfZq+su3HN2Lw/AJxnBxeVEN6DOT+bNYKJYRSyDQREPWKzis2niX331xS/nxzisGOhawYg62m
/hA9/jIWwlkeH8VMqMhPn0Si3SZAfNQ4/WbMoab+feZQC5J1wXF6Nqdxgv/qIf2p7DaVbGub4Ag6
7SVUQrcT5lWf3VB5USIAZ9YWQs0U7mPjEWZNmBBqNccUqkQBuV3/kRC4Hj/MrXHtBjLwMpZ3jMhF
hagq7UYnoIXrq1clbPOuOVr6jUJ8Shx3OzShUdw4TfQ41Ooirq11AqaiI8NMb842/QujRC82jJwf
2CDqrVrQaNQ/pelZuvfUYalAJ5tj4EzQPzks/PKuUuKdMBMAji0oZBo5ZLqlHOWtV9RnC/1ex7Br
FUtItjGF1czErisiuA2Rawp9UXoUIPqdrZCsoFuLgfAikH9EpJTDkt4Ck2RBLYbSdtKuw5GtjIJ4
D0XSI5HGxDun47bke8MkZHZBmzUIKZqgUwfIwNYoKd12JIK8xOgJH0yZXoH9R6IiehNYyzlLn2cZ
lnnMZjpcp+0T5bXFtmzmg1Oa0gJ1JSEoVf/ZBlu/h7D5RrZK7Z90KJ5SMy76xk2bVUsHw2zXSEw0
Qkf7W/me8BvyGNo8d/XRSbMnCdiIdBhJ7uunBwE616Azr1+Xzz1JNjW8iHJH99kX91LcbQW5U2b6
Nhqfvb5W9Z0x3EvFyYMnFp3EoyeuBtUBHm6gzKJVmIpdTw3AAFwxuEiLunYnkaWTbfP+TgTpQov2
uG/04GQgfqMQBL2fnuuyinRCrZY6FRPSDHrwEBoyMWIiHyoQkXOu72jfI4kgza3FBocPN1lFoaOB
3rPgXQKilVaNdqWne3i/SnNMoG/3W7JzAd8kGgaoQ9NA+a1cVV1lyXVubu3Y3MBxoJK/TIEtzaS6
A4phiFx6fWj7ndzdyAJ+EPwiGZku6aHFiqtXMJ3G8rOw2R/0hWed/BAhw3M2vqUJ0CLmyXg1ydeU
l6z4IoZrOb9UJVsIoWq4PHv2vhuj2aL/BY4396MfomxLpFYybTPJMcjuguBoYOD2mm0YPaWozbhY
0Qn3yO+hVmlcWga2/m4mGziwvndXiLVuCRiC5wC89q1trZrkYJD/NZ36euNXW7lyav/Q+muy94IU
ZmDMpJAdEcpLuJI5ydodVZnJWqMWaHVicB8Gyy0Ia+8fUlSCOAjCnals/PTWjzfVMfauWowWzbaL
Tn2z9ysibvn0EdLMLcHL4bEKmwVth8hcMRgJ+Uw719JOxMfGZCmRqSLdW9MlRCqs1edmtu3P9x6X
ERtOwFNndh/MBNJYZdR7Ymc9pB6X1vteW8XGqkzP1BiSq3x0J+/ex0FBV3A8WOabZd8auJWHdlvt
LK4n8tbTX/rqdmbwmW+FP2fWTwL2FdygiC7WfgwPHhXWHNPJtdCXxNrS8WkJTkogrns7tGBEca9g
FIXtuvUWUfPsl2tVa5yikFhRUPUTokRQlV9B+cRxBdFP40gP2hzteWJd56DkG7Ej90gd7/ByTwRX
jDS1Zp6qDaD0KfUbQjWxXtHa32SJI+v9EeUA8jVAqtg9Df3Imy+mi6e8s9jhg0AN4hb6R9tcBDtB
fVLxYZWgYULimeRqUQW3WrGTariZ+bapuRO6Old77XkwSanboGNrq3V8GNJjzhUgSbeIV4kQgWRE
tUEGd7jBxm7pL7H9ZI8RLTZgQaEL8H+pDIeUnp7KZEHlpCtAz/qzSoR5CRZoZLBWGd3sEvlhbjhK
Ox183PRjf5avQ7Fjp90p4QVXM9uo6gYKNTV6QGpEXCYLjX0Jhqts/k/pB6B8JETXmadvtRLiLaTq
0ClQDCbnbgCJFLvZSEeKVwgdMtCdBL4S2htbO6sx4WqWdUB/Yvk5ugI6jXmOntj+HKik9iDeI0Nd
oVVF0ARnN4hv61HaI5NYaSmcgHX3jvJhPQnlurSHjQKp6aN6wrgFzwmtVbCxgg1xG6CUH7HEuHIX
OHLWbnPiDjxxI+9o1pL/t5j4d6N0lk3og6VP+OV+ZPEq7IMB+8ebkQxZ55Y1Xt2Ejh7XgFnIJW3U
+hCOTyBclhVLowioKEM1POANWaQEPhaHyTMcAzHh1Ziu5wuVTbaKeaulrxq4pGo9NK9++qh21zMQ
QzxZOsqKfmMEJJI+FI2yU1gzMSEYya2aA1rfBAAuDXUZs4AlxYHqr5Ss5IpM7WldxbfZ2Qqe4Ofh
nl6WaEQxVS6Q4i3D+mLIm0peecBkteg+JlpnVnWp/T3Bxksrc0QPCwpbTGsdRqomGoiYgzVel8oV
NPyUpj4YroGQHybDMkcNUT1Ukr9R1V2bbMNMO3tV9sRCyoG1YnNqAjecN2HlrFPpy8cHFELTVWb2
y6llRaLdmwNpJSHJ8lMIX2fzyLbrce8YAamFtHSjeWotqv46QBHlwZKdhXDAlI0rCDxF4ZB6TJeC
BXps8aSxaO3gfwsLRSJ5YzGPGV04b5N+zkZvGZNnhy4HMizArv4IBGIUd3O1RuMZAdMC2JJ0A6Ob
kFU66Sl6gGmfSQX2nRUwUJVEjOxNUt8pjSwt68EWd1HGFp+EyxSlQ6oDMXJAVtDjN06ScVLLmxgx
s9F/WExfhMFBcgu+UYsddT20TltijOTxaLQO7F95xgXnRhcrI/AprDWuYRCX3YJ4XYQEAWVwX63a
SSsQQTAi2e+Meytvr9XuVKSnuryStU9R3CvJZ27dDTAhsC6R3rgYlVMcWpc0hTOn7rX2w0M1y8kJ
vBV9kcFBuh+eoxEEVuzK/EHiZtH2gbXOvFfDX0XSbdpy+Zgor2InLQfUdKClF1266/IlAQYKAgj4
jFQqo+SiNLjVV5Z1r2nH6bGuXjy+wChtBtrhqreWq4YgTCKkjOwqK3r2ZDRZ0TvDGHyYlIE/JWVp
WlHRXKh6Q6j9piAnxwv9NVEux1nTYTNeg+kWbKsEZ6s4d43lpNZbxhYzfjArJvO+y8mbBzbpwb7e
0p9clOoxVqmU0svBazW/uqSrCPYc76vwJrXr3E17/WYAkRXpExXlTSkFLj3JJVlai1JD1aICsLC5
cX3qyrDS2Gkr5KWmSYcGKVBXvmQW0m3roBhkqJC0ajzq4UtQ+EtAfnScOhDyQXvpM/IuZMynZPlJ
5XsOptSQT0U4d+tbVxpQwRM9wRcEhPpdBxD7/N8uCDis5o6ZbmHh+P1WmrdmbnERhfgEzisDM9LQ
5wwwh9UyaFzhGCkynQYSlHaHpW6BZc9eJP5LW99NpTNEKKTW03Rjik08XltUca2jlKDzutbLHTim
hUSuADC6qL4RFoexeVCHpy75DOXCFQQL5tMKHU6tr6z+uemGla2+Ywnkhuc2Q0VpvXNDDRTu2K2j
DLJxhQQxs8lz2/rlS1ze1dhGFPEc47f0fQxRXX8aUdR6NPBILLei66b8IIinM+4SIORsuuPtyHmr
r55b71lleeKwOt7oNV95g72eStPZNloXyVEzuFZQYoobMVi/p6Q+kmQB2q/YKPRj9bxy2wCDdb7K
DCKpc06xXDm0yiCWeoXkvBuPalq5Xr9qMItYaQQVk1Wlg93LhbJ452hVGSu119wo3hq8AXAuY6zQ
A0SeS/NYzxwbB3JjXdAnLkjtQ9SYETWduAHHEE97VxLSjoHSt0sF6TsddNfgQyR95FrNW2/A5NTX
dSBtcnEx4b5GiWtrDxkDahhPdgohDBpNoV2AOi2nBvhd9t705ZWP0Lwv12x3m9RqGbGOiinfQrpr
72uDlvkrYjGmX8Jxpo326azjZksigu1WL97TAFMO01hQp6+zzLXj+0H7BoTw5eb8/y60lkEBjFon
TKwvpaiyF2MYKyHjdXiQOoYmNR79Gz/0j+v3L/WmHw+hQKMiN1UVC5/675NiTA1S++LSdPKOCJZU
4GAVE6cME9kkaBeqjQUwoqk/IDeTlkrZb8Mk+Kao+7U/+MeH+NIL+8mf0sKqpDGRd2cTjbGT6grW
Br0wHLMZz9hTYjceJfRWM5vKHLS3gDgft2vjgANU7GEN7k5lqENq94lqy0RwGwdDRAwnu+m/6zR/
gznJ+q8vbv71fqlr/B/MafO/Eeak/62qpEEGsenS8pf9ZRJqQ6mNXQgebgKISba19pJl9lNVeXfh
OB5zeotQSu4aLCOhxDDFbOF0pJeBG3M6WEymDuocx41UKFsJ6lYxkIxNtU0ZXtOudHSyujtIW2EB
qcePV5oaOKQ5AEVWd9H4Rg4W1Y+MbFksz0buWNJ4LaNzFkPhjEABMqVa5UQ+VBIJ9YXBTiZWqdlx
EfdXTTeS/uO/F3ZekMcQcaiWnr20QReUpm7UTE8lSVEeN8HYGK+axN/qZjp800BR/rbnwi5SQCah
qeJb/z5LZKUrIj2lnB2OGAv0zlhHRIEvMKWLQxpNaHCBaMfhUaCdXWSNiZq/GkB/6oCnNeDxyiSk
7z7T39bVXz/Tl76WHrQioPFsO/2SXPFN9Ejys0P5YUfiyT5d+c53+ocfHIs/Ftlf3sIXnUZgj31p
6jyxXbLjXsiidvIP/cTVdW89tPvom8Xpmy9ozD2OX5Ymq/civRJE0lrYYYqHzliJ8Jsl+6/T4uc3
Mr5Mi/+h1Nsf1e9/vMjZHPzrN/uZ61vWRNUP6l3eTsnSDlD8S9LOKrVbmfNRakoEsNNUwL+gSdpq
zjLAWng39XiGBogfZJZfp0NwhyNsp7T+zja7kxxpT/gwEXsQhj6VKxKswcFOe02Nn/69d3z37r5s
uX7ZNEMQ8vPMUlRby5GPBiu5uKMYGTTPctl9UxrX/joJLaQmnHlVTfn6Y/3MCpa88NrO46vU7x+N
kE6jFhIo0RjP5dTcyjE35mFOPFKfg0g+QcsCoQDyeyImx05oQYgaA2OKvEv3r3NFbGRC1mwSFUaI
DBPXgq5Ij5IQD3EdUtIl+AVOqFOKCHL74Kqkl0dGujUq+X5AASnDPok8cfqRSxy31UebdevOV2/N
CHD5DGT2qnD17zf/94mIYxtgHp2cP4RImUA6nMQtrx7IEetNvknk8F5MmJOpzNnlvcEVwPSK57ao
X0Jp0YFUTzrlu7vIX3+Qnx/jh1jxlwk6Tj0C/IZNpWpvkvxMMtw3a9zfH0DfZeY20En6suwaPkFV
lVbwPbtHfWby48z496v86xoDWI+LlE3H5SsqbCBINRuDmaPDXKGlSkantZ+Cwvn3Y5TvnjP3y355
VSFtJWxrKWZeR/LBm7vUezbKZti8IdwI7TX4vU2xVs7/fuz8//rHOvPLt/vy/qpBkWPJ46kRIUhV
mS0VM1w1eER7s/9mTP79p/r5Ir/sRjL0RsXIeZEpQW1eta0y8c1P9bcvQ0OWay+tWPTNX9ZqHRRG
C1/ddvyx2FVzNECTFx95ox0Dwkf+/eLmF/P1xf36rC8LtJ20o+jCCiGmWnF0D0f2uh6cX2dt5H5y
CgnL13/6RFWTIcbSMBV4DOX5/f4yQPw+AOyVVuzgiYF11ahvKgMtbhGn+7Eb5gTr/Jv1+8/v+PsT
5yH7yxN/IjcJQkEfVBr4D3qsoqo318r/P+Gbf84DdRanK2DSkPrq2peHNqAvE3teudR6BtBjebcA
bVrFN9SyPyGOyu/P+TLffjI+IR1empSuRzlQ5YnjLIXW71+KsFl1BHC2XnPvZySxGhVOHj18kxPV
sWMNuTlFTsK9NSrgY8o5rgigyjb2ZtTbF09ngNf5mhrykx1x6Qe/goqjuopldUva7yabqpMBWL8n
ST0J4bCQmcnB2B3B4tV9Wyx/EkXTztQXAaojXVIpe0jyslTbvcgI/qVLvNIMqktmrtTfzNf5rPb7
CJ9fkDCwHihABH5sMb/8+o2aTYFeE8Yo78JNvGs2+prqxqbe/OfD+tfHfB3WtpTbjc5jwuZFs12l
plSo7YZed5Xi9d+P+nN9+P0bfRlaFU1pXdYYWlIdOCrRXLpODofcYZ+Jvilp/OU+8PuzvgyvWjM6
fWjmt7embzAcKDg6KdaFxXielmLZXFcfxnfPnM9T//rFvizmwxAEsgIg1fHv4WD0dDvXxap7sKlc
r4noc0Mn+Kaq8tcxYgpbYXhY4B6/PNEEijk1Nt9SMV+m2KS7WK4HJdhZkX1MdLElVeKgzm2Uf/+Q
fy5MmoJUCpIeMgtT/1Hr+WVoklaQxopArUbLicDCZKb51dZ74FX91pu8dRCo32zP2rye//5ueSR1
EM6W80Hg67KU+aAPWmaiEyHxps47kAUVaFF1GHuvv/UsWkYg49EHDy+IqrZRIb1xb+7cqfNlV+Rx
umxVIgfANbQr09O2jVFvbYygi16xr4Q+ul1nEP+RmtCbACWw9OT2tiuti2IN5FB6M8m+yD8Bvxrr
ZvSiK7n1im1c6+md2sSjozWF+YzbUCw7TWpd8qIRxisJbd9K+mztGYLWadYOesp3Si6NjspfXg4A
SMswoXlBZ/4yDLKoDBW/MyynL6mthYkSLctJAtmTqQeMfhRJTWXkTJM8dbZVHhHCEpOoJDqyZTE4
Umy9T5bH1YUW5brOdfozibYL68kmRbZCr0yQ+YZ7c0Hvt79PM/ktIcFvF0YhhvOOsxgaEHALOm0m
olXorZchOVIQ1reVScOz9tqr2tbek4g0Ocr/9ULppHKbI+6m8SsReBzg649IuyhFzgrbtMqyRNrb
duQipxFkNoEDfOTH3ytllR70QfBZPVZ7K5vu+45uMnKiZ2MMzjXqmrh6SHq39o8euLiW8hzWrQNU
GQc7DcVHTuNKhaPTXvuK7w5kq0vBnF5NucTr3C58C1VxUvGwRjFRY4m4VnH2D1ptHEH8rAUt4JEO
RNF/1mhpsjrYzGFMcOCcIcHFaTUn3UYIQqNaoNrFpe+2NXlvM1WGuCMlIHRZtdDQEDxatOtY1Zfc
PsgTbt16OIBvBIO6jxJSIAkLKRR7MQv3B1NZlPVJDtW9RahURWtZVvE9I8OH/7doE2sn+/F2tB4T
YS+76lq363WFFMKIK1cXulM18tLm41iYs6RE3ZapvZhwCeuI0FMvIS+svcL8hV+nP9RlixDB2uX6
jUQbTAauxwncGUg6DOO3nLptFXCDoXaUdhctxbCskPcsMQN8spmgKGDIwqxKKxr8+lCjv7NBVpoG
DB19pYUInPJnuy6PjW+SWUbWpxdS3P4kqBcBOXQ8lAEfiWxdSKxGyQ4AEMhRQ43YyhVsOf1WL4KV
kmcv8VQ8aKMgDibcyW2/inLdyeJ+IeegaiWJ3NAXSeTLCUCUFJerVDf3XVJ/YqMNF3mUPM7d494i
40Sf/IOB+qZI7uouJtolOWtacSlSG9OY1m6IJnGHTL1hpX1MNKXeYc53Ib3T7/SRuhF5uAXot/QD
fKTYsi2GRTdSKIBYdwOLBppuOeFq8PwjAlekA6bnKvj81aBwsXGf/WKykdt1SHaAyYt8zO/TXpZO
cjJHsCuXWB5tgsizg1WnBM2Y9KDbyXvNmtTeM9NblynP0ztYJpAJBBGLDHugAJ99p3xEffPcVNOd
aCriSmz8R10W3nPxJnK4U25FWNR3ovA/Bpn8PyPDHlVliUUCDlXCGuVTa2Wk5nnoEYYbuHx7W++2
CoW+hQY6O40SuKbaJZQVp8iRoRjBsQkHlwS3ma8QrkfTo81iri0xMRuaaw1Jmx34LkpKhPcRbcHk
tjNbNxQlhufM0bFj5B5m5dHb9hCdoiJ6g/OwMDjyLWCX3Fu6vTOIJYaeep8TLJvBy+nQXGiN7GiF
9uYDlbmFPEocEiYTO5yDQcd4H/TIm2GULXtQJBwRIxdmwVYd+1WolK7tz+6Bmlqnt24IrQ1CgaaB
OMuUiC8lIOSZBvcAw8LWF5X+XkZyYzEt5g8rgWR6TWtEbbmuA92FRxKa9PtwzuRLuFryWauwV4YK
zsNhbvZq83vFCIzCuQau4BPgFyc3WTRcCA6Gw6Fy6SSf2jfTmyEsHsq8fe0r7bajcWi11n1FvK1H
YnuRFpe88F6URNLpukuf6kSsWNxeIa3cTWNygAawLzOMMzkb1BJrJSErwEvIBqyizVD6+d6Sc4OK
TDZHV6kvEb+KmdPTr/DRrCVStx1AO9EOapa9RRD7oBQDAbDFZNyaTcPnF3OvOMW8XlGmaYGv73SQ
Mm5oKISHkCe2I1KELnaAND3Gxg2xBjYCc6DdZ13MklUQk9bnirzWArMnBDASt0XQUIAOKxmFKKHY
hd6vg4g45TzzpGUZA0/JJBvsyjiWe3Ap0RWbQX5VB7zJIrJIjTfjfUKFZRW3ER3NNrsJYkHYJ/kW
uYdKSjYaIrVAfUYIJQ1laYxQStKi0a7h4zQ7QZvQLTLa/nIMIMqoi+k4TQwjAalG9bUPI2kp2Nnt
k5WSXgXyFxuT0R81ge8FViAAlRSgrVbD+dUKoiVAcrtqQK82n8huVTJI5pPSkI0BtnTZAEdb63Ih
VpNAvCI13lmu1W4xKD06sJAMT1aNBNeg+JR86TVQinId1gjg4tBogK+Unzb73VqZU7vB+WdrtUeT
Mch3Y4zEBgLJtV5UDxhfSXFW6ttI6bgbeYgt6/Cipy0kPAWJkOeGNd3ULr7R0ursi+kYQjmBpfeq
GEAR1HQg9BfXllpfTL25saG5MBhWZqWtwEfcy5W+Az50k+r+VkrC6zYZndDQ9oU17azMJ2dV2XUq
yiyk/HKs7Osydss+3uQ+MXl2c2VnCfuQARekDNaxNZ0Rx+4mCw9mCnct9ZE3Yhg6WApxd17WXDEl
2FLQYymQrFiJOQ5w1iSV1I+LnU5ouWmR1lkB36fpHB/GlnQ+ow6qdZfxy4sSXU7hydXBiseHKo4d
udCuiSNZy7VZL9suvyRCXZpWfRYhLRhhjbscrZeUzPHVPdmYtStQhDU11bsybhZlPx2Utica3d7L
kno0M+2QxQn6Smkk15acgaMW6s9FFb2lQ2UsZPiuizxOHg07guA39TdZTVZKBp/ASaT5aJsbYG+H
chf4ZYf6yHodUGzpdbTtzfqSVtE1JcVzobZXBcgnx7RJ9xxQk0mK/aAVCnok1ST1ytOBloTnONMv
fdW/BSN9Sowi16WuvioCUYfGYgyACLUULnCgvRVNnqi7scF3s5vL+yAVROeR3wOMR4tWKeuYZQTn
puesluqEX9GFOiCCxRXLEDnYkrbJFXgjagCER3iNjCWpvk/T/H6iMbTCAwHWSJ8RpJHHoVg16LbU
EIa6qVYcO42QmQQ6gAyB5rJQ7uw8YBzBn1mqDZQzSePzmx6oqVQ0d0qASV301bXXEpSJzIK4xda8
SSLlWTewrTfUClEqd1dpr30ISb2YqPsXIp3WijBeMtVOthhhCvIa8cPZrbef5PZCrxdG+WheyYl0
0ir5VKXVi2qhDJzgRqNIUilMFBqnV0nZp0XuFqMH58Nw/Eq5Gwjp1Hga0JP8KSLzzdYgSUIH4WvZ
pAlb3bluil2p5a+VFR0wT+7kRCBLC46tBSRZ9cIO1BiSZmsQYJ6t+zZClyYGBUisjI7MAPOG42cn
G/mrafHefKW5t2ow9RWqJdNK3gBVjqQajg9xOt2k/GE7offV6+F7NvR7oeWPCYJ9pUy3qig2rUDV
VyrdIUyK6ySYqoWf6m+cJzySe8uHwUDI2BvFCZjaU98S243Qj6m0GkvrnJLUgKdyD6HyNTIgP2mQ
RlNjvK0kZYOU8jJp2doo1GOuguRTym1aBXfK1MLqUx+Kqn6JTGMjF9JeCLLBhX2I4uBqMjGkVhH2
cXktAAF6YTgt49La1TZM56rd9CR1DiroTDJpI88A3BGfchPiKYHhZmm7bWl+Knl1HZg6xVv9NEwS
sFD9umvnTDk0aqjoUh+uFYanUgmAERKalx8mIpxTpCmWH+5VYd1I9bQGh8bhexhvAU6BL5HNd1GU
V2ZQrrMgd7i3qOzA8l6kEMvA8nDxcAPLw1lun0ry2CsJWLaMry8aoz1Sm7UgawAliIKVq3PiATeW
1yXspMZ29nGPUnBSLBQl+bgXo76Wig4jirI3W3mX99XeJvhILoxV4HXvke055UgzMfA+qD4CpszF
UY3KVTSmm6Kp71pdrPumWelydDb5GQIPAbgljkEjuVncvfoIee0eCXrabfVs2kpISviZVtmPFHCf
5ksfJUfb4zgTmJTADX1TIjydRYr0rNeVQNs4htk7POm7PkJBNFTg98ho9Piwsb20FJ+Q1/whFCT0
CQy/cJZRG5MzampH1BSrDrG81HmIknISjosjmKo3L5aOhPtxFq8lIuxz6ppEIUb2AaLgPuvx5Kr6
U2lGINjSYEMDa9OjyUwKRDoAta8DXT1pXn7kyHlrdYxronsSKoGR648wxYzwMNcimtHawGnaGUk4
Q122ZYJAkOrGbTdpx97qj4CAcD9oa+jujwKgmcatM/ajm6lDd84h5q1KOphd7Jltd6cVhGhHDcEW
U7jRdO+kJCQH++NaQOHSAqiNELuz2DyrsnSw8diKyL8iqmkPZOgAX87Ne+MYE1BaqhkEisKJe4MY
d851/jjcNoG6KtSMt6hcDYSgYv1aVsOMFkibK1MT+7Hv3vLS+myybOORkRIPE5Bqfpu2ndAdVccR
8LiFncMb2hfu3E5nK68xQjlmEynmI7i+oFLfpci4I8XiIUljjsG5O0zIz1poPaJQdrVs7cdScXJj
QpneeJ897d14IgHZ0/l1cD1HEQ4OVb6xSHsIGylYaCzQVlAjCdUuukeV2tcLAENiXxHbKQR9Fa+7
GgZv5hfcRWa49cbioVdrNI75FUeidwQ08C6li1cS+0j6aNOiDy/mU3YszqPIrxOjvfPM6Mksh5XC
Um+jIGyKcTcq5Se1jVUCBH8kAmygiGA0qAAK75SyVJZ5sbM9adWZPS8L/oRda5f/4ui8lltHsiX6
RYiAN68EARrRinLUC0JHBgVvCv7re7FfJuLO3JmWRKKwK3fmSpmbG8LAybozGvy0BRHi0sz4F0oq
SRnob2LExZ577c9cWWE8Zgp8siUOKjWJ9yQ+SKfoPQkMNmB0Ayu8qxrvx+VCGHq1Tf8mCD/GGvWp
1TEbego4YANeWaOnJ1uX79OIHB3rQCL7EvZVE2P0d12CJ+XIdWe2/nJ87G4ltnNjnaqFATix8Klp
hlb4cmzjS4xBhM5FVKkYgsacj+6WAI2+ngpiAIUYYAEDgkHsgpRnJM/OoOPInR4FpnL6Fs0jVqlg
7Y8yjipOPPivSUzUbGHeTlOy14pFrKOOGnjK7blo+Qi40WncdE1WLlanXafZxWosSQJWhblHsptX
hdRL/shEbmLDOyEcpevGm9HkUuLqsha0ZiXKV1F7cZgP5netiiX0NMQUykvugKbGl8FtqeyW8862
meHZBRoh61OPe/psMaD1y/kxN2zMqXvqVFYipa19FGXyh568r22Oa/ORWiCa4aSUC8dd9lI09amt
kq3E/DfMfTgVPdAwYE7JcKTzAFe9OxH9yQIdiqJVgnOT7rmP9YOmiXfOrLMmhmdZuR9jUf8NBrg9
YZ8rNz9nthZxK1p+s3j4l4xE92dJuV0HUK6USRPEEyDmoUJN77Lxw4NzQpF0zeQTyfuojl8mj8nc
w3SZNRiUYy9U8JJKwMBuBhk9OdhdjT+tq6+lzmRgy3lLzTB3Ve0zV7lAmsDYoW3P2SZyQduxZgcA
PK9kM1wyrVNWVkIeylDNrVwAI1hNup+djjGj6K9DxSOhQiOcOlSHMmccK2fqq5mskHcQrgevvgCu
abjfGPlyqGUSnZNH3fi8iFs8WWowWe2N+jmQd4pd+WqB5V+U9ROwwDbIJ6/2Ham/qEn2kU7MZ7PI
l7VQrJSiz6g8TFR9m+qI+Gg5NN2WdoC5n+N9cMe1UkKWy8tEbjuvnUrKVnH0xM24Hz2+rXXOq3Hu
KPOzIbqiBLUgvZpp/snz7ocxOX4yaTvFIV0t1yZ3k3W02Nd6MF5cVwnzZTpEih0uJm4qN6aaCxA4
QucsQfobBm6ozt5NuaNDFO6CpMDA2SfE05gtvh0NzIpn5gqPP9UVmtch73nluTfUM6Q3NDynqV7A
Gk1r6TZW0PRc7CydGImiuBTHTn9u7o73PKo2eLNu+YLhHhYtTHAngQ0kYMHkpjqvAaj882bjTjlm
sU5U7ORtMiSnsooVcBiR7g9oD76qTO+Dmrvcyx7phyo5DnmRgLP1APnpqI1DXHdr+lDKp0LngaZo
J1upLQTiJCqPNF8ofrvwAmQFR+F5nd/LcfqXZslaKs5Hno1kJVLxqWbknlPFqjF9mTMjEb8OUB1g
Rd0u19NQp8THjzMCpLGev2WDdR3pr2bBPMF+IhhZALBBa+mjvaESQyBL+mE12UuVPrJOrvGr1vpm
GZpur8fDs1VByqunV3dm0V5HL5nhIbXOg69l9nucG8+DE6M19YafcJauytbsQbHJN8ZzUFNeCXEw
Vq5FV2/i7n8gnxKwLoU6NJDsoMUB4GB+IhtKn7UZfS9m1ZEZILtrRsoZo/O9r+fTIpt84w5NdqkE
mGB+6rWjNG+TTiWbgddzRQ7x7MD1SytiYJN6jG1GJjOmjbxH1M9p7VBLg9k7G01SW0Cv1O6BlFeh
YgrITWEvE3GAQJnC7yiBDzag9ufERiAQMLNSmJB1rOg7bvO031LUbKm6DebJpFiZ3hWpq4TyTFJ1
Ni3jsQJAUfNscg4ufTUZPwaxRp0YwoBGVDSRe+765FzH3o8D5Hns7eugFltiKesxQhYbRnUbL+oT
Bq5QTvBiG+RW2wKHOCQYysnPvM48vHA6OaZs6zvtyG1pA37rUcdOAySW5Ih+oNPslQ+bOh0pwK6K
cuM0vCnZjdKY7ciOYJGyzbuWz63A8zfXkAoA21Mi4zyCevYdqvvdsRb9TC3SL5/vS2b/j1QxgJty
3Vz1VKvAS7Fp5JXDchtNfkLX4CF32iWmS1pGfCOW/dIov6VXH8iJ77KS1X9MsY+iZF9W6SK2uJdM
ys2QWftFDDtyIlyQOJdM8RfF/EYiepKyfbWy8WQmqCf9dHTJM8Rp9eTp86qyy6Ns7S1fyF1CkVY8
wc+1mEvsmX9QUoDCXojnOa657afi17I1hz4zLZxoGdcjvqB6J5qDolmPFFpGrW00Lm9Gofc/rVGj
uosar16KYal3jlFUtqGtq+t4oAe9M9fYzl5HLQaJvDyN+lXrr1HXc+6qzyPZXAcruTEoZ6Xhk4+V
2zJ1fm2fS5hoXc9WGtDMBNoAHQl5miQXvQ5Fp5ShNZrWjWWlFmSxAlGWhRAAatD/lMJg0ucLtojk
puTEHy1y5PSrxutxVr64NXuv0nUv+iyeG4/ees+cwl6LPvS8D+1JC6Qg3KznKyerV+rYnzul+uwJ
o6oDJsQ288vpUyeCumij39oEXfoUu2pxNcvXh/A8ptUpHkDkCEyMO5X+co/uFQL92bmtGyKu2DYn
kh+Tu4Hgci3BQ8/5sB5RIRJV2beTTjN5ixIdrZBw/D5tz2Asg06Uxw5hhm86V6kHaOspb9t93+nP
vaifpoJVhVdHTwmDiiq7EEj/AR7QKqdS3B5yX3GtO4zxVVEfLJSEElGvSM01LvC1Dk4gTRYEYR32
axyOHPH2p+pmH5Vbhax5qoQhT518J3sdM3kiY9uUr131qLXaA1oIU9L3czoHk74tLTwGhGy08ctV
76lHRd173t47/cUztkTIo5xGXi6AM1lTKAfNtleomyNe2doZTLjUlybN5RC+UxlwP69AdJuW7jeU
rEB5zqrXAQGq8H5Nmvmy5RHweejz/0vtNLU9UP6r1Pscaj1UTXL63tl1To55QPMiUqPhmyifBJry
mB/obmD3+xSNZ9pQ16L9aFyw/dchfqi/BodQHcyCCwcbjnZj1EhO3KPc5kdH16JEpiL8RB5GfUyP
KRpi1e4V/twtmWFlvnnLi4t3sk2TFe+arJv2Vos14cUaUXZS1pEZswOLNFl40IYk45LfPMJcr6qh
rbgke0vY5zfL2dv9sZl2LjqVbC44LNYxidfcCB1O5Lz4/z1FEsxZwUT1bZMH68ao41ddu1LVoM+4
nZy7agxzgMwcXq3rYm/74MK6ZtzIH10roPdUeay5VBYcuqxYKrKW8Nq38/LlqRdVnTe8q+18hyFq
5Yq9PZ4N84/FskeTgBz+HLmhaXtbkpLR+Ktkaoi8wPctQ85mkF8zmQd19z25NM+j5bfEb+JdloNw
h8hFRjbVz4xhKz7cavyppmo7u3eR/hvs5gLqkGj0ocifYvPRDtGs3eYlHm6w3Ve5i0ZNlb1JB0Pf
U8c+auvEYANQ9BS4ygBQit89UqORsSqaY9Xc24lH1lPW9VgwBBz5FVfmg39qCZ+F0aGz+Tpmn/rg
7pMy4+rNHARea/GgABjb1j4l1puhoCbgrevOi0daiDyp/WZkDHu7mnDdvCkXvmLkEJn6epM/HaA7
WIkm6pTsk7+G9qSOp74TO7i25fyPujGyW+TfGySjfe9tKhsfpb3H2cRjsNXGfk3gT5jUCnBVg6Ks
9JeMghtlNFiEZURUU3+az8LIvtJ247VBTfuG1RxnnQtuwWopw68xqD5oWK7gYSYNTgLWsETzRfdP
a/jNFt1fpEE2sA3z/EgZyY4VDTWjl8kJI/U24uZLbXPvWfc6fuFWfX3gNct4XS/6SQ5DoJEUrvRv
8E4gaiHnq+mGVZOB1mhoC3BsWmHKbjpaNpsUMXO2ltDEVtUwHFWurN1CUYWdBzrFt0ajvtLZdcyc
eD2LkSjRQrM7R0ezUPVpdntzLEekuOamK4Jl14N69njIW/4ytE5wATMIN1dcQel/yzY6g5fufKdj
A+8NLbnfqpJyq4it3UjfAwuFwEvZdbETAnmuV6FnK0zSEvRWeymaap9zjo5lv6lZOfViBtOd4Nvl
VjyQredVKdx/FcOqJt9dDvMW5pWzi111O1Zfmkk7jbvXOckyNta6dckTpDcn7NQvZ/rEYX0zHJAM
lh62wIJVTGFcHUMtmrk8VFutuHt8OVVKEvJkWAuv22gu8VggAQ5/3NZDw0Wx5KVqyXdaxwKJPlVz
NPAHOmdaFMBS4xKtk84Svqx7cgskgMd2NUazH1FxE5FXRMy+9PO/VmbrR9ZXSLnVEuQtbpHdxZ7k
SdTnqqIBjgqXq5XfXbOg3k6uc/fVdW7VTEc6Ry1kOsV6Ax69KhY+1pEL2UzPDeNExX2qLikX53/v
Zxrf1BHxZJtZ1E2cJjK7ionxRA0L0/C9r4HErvEl4Sya9esM0oztMbrxN50rSna3lwO7PFneeDzr
aSIueB0lEeUClJ7Lm2jdZ2+dXYcu48HUX4gdt9y9IphsCAPgJBzv36D88x6HAFiB6l0p3dBS+vWS
XscJ2If16kyBSTR1gAI3qSfH+ZXNp6YXvlaAw86ha2wS1GZQVhkcnX7fGSJQUayk82ySim3KULTA
jgCE5OGgk4rXt8B4DGQ+7b2hCiXlfI44Q7BtYbhn4wG30x+1F6H8dAnbpWML2k1SlLlcc3dGWLC3
JSKTqhNWGdYS5gDg1/2jDb5y9xHHIIou66o2xhLdbFgJgRUJWp0o9gZfYWelodFswHKvLO8kklBt
npsEDOL0Tf172r5n5lmrQDZ8D1ALFCdw25/J+LUcGbZIs1l+0QY2qj1eIbafShg5waQ9Q9oPplsN
4kV7UfpXFT42+yWHs3SClzG/GtGRhhMFN42TQXprEUETYpy2uxr6Eoa+EVCa5LcYIcz+3qhkWRVr
T+OFNnG7seARbfIs8PS/kgtFypAv37PsGmmY/OPQ6v656vucHjxyyNHiXSpy3P2vPcA/KeII/Xvc
F4SrK1V+UEZyiXgmpjjyc4YRPDe5n1RoFJA/WJ/crFT85rWE9v0oBvL7KnsuRRrOaQ1cUtmM88jt
Qllnhm+4QVls2/LkGm9C4vJow3K4DMm+0NjJNXe5vDrGc269tZYvHvrrhbe2KY7a47zvPimkOMXZ
d+oQ36/udoPfZ1ynjyuVYa9sGkOYDcbsUHU0DB+tmmLJ6XUsE9puxUZoayfib372FjZOGYiAU93Q
16V5L0aM90hPgrmDvMK22Yx3yXCdrcvg+IIRoQ0SPjduWhhLm23Bwj8dTll6qczvxSChWvg0O6/M
x0vQOsv0N1a5oBn7kt7NMt9YKS0uLhrc/1FfgJVuB25lA6YWSaBU34buIlmAOv7Aol75LjJaz3Zo
9+bDaNKel27PgLhS0506fKJLV/Uz4I9x2Zo510yo/0q6+CloDgpleKfNcMKV0S8gJOY6xyazGxcC
fTkV3P01zU+7q+3so+bGTmRht4ISrtJmXA8XyvCQKaCZzCdmGS09QGx0NSAvjZ8WxzrbT1wWdToq
0Hsdrq3ZT5ldiG5QuDOuanA7Zd2+FfNnTluErl9h5JCeZ8R6KkHJ9yRmy+hHaY4UhII63stIudXt
UwUoMrJ0iA+EgrOQIhKyaL9cyKWVbw1T+HP/JXVGClM+eyn1LXxNDfAyNs1LZ1YP/sAiWpBkmABV
yrTiYH6KkmIDAMjVlUBCIChR0TWme+nh+YQtXDkq35k0jBY6YeyXLD5i4JIafzrqG/GVBXmc4f9d
z2q2LsglO4Pcs03mxnNx0+Nk/0iMNQbaAh45UcLE0uug/SSeykTz4+lTOFFeO8D8ROwemltDAWQv
Mt/TMhxw/D0fLn6LQsj02TTeTOfHy2N+6rPunhJmHPb5TfThGpsarDz0103HVml+T7x4lyZkAaIn
h9xyWe9j89jbCPfmuQT0wNuSexSzc7OnIoF54jh5OyzovYOdlnNSAnbKXuL04rZ7wSV3qU8GRqNi
0zBo4rBea8bVXd5t99lk3aR8IzTRUgVoh+9ORwUa+CgcHwqi+lqVZ6rWGveQxB3nChVs+H/kutdf
G+6NyydXi5ZUoYm0FvBK4Ou3s6efXoSDF1N2s0fAXw3azXHwhGKnhhaszqslBlCD/4NtOU/LQqEN
7CPGHVI8hXukCombLxg6HShhjJA10XsClLbxHWC0HCTb3N1YHf8w46bYj+IuGIHwUUoe3I8eQ2MR
RWe71T+y6rg8dgiaQcXePp0wels5qqgdqnrQtZ9KwztitJ48Rl41ezcVcNxWZNHfMeE1SkR5MPBN
+l3J9q5tEdLqKBQsKwTdDkPef6XF9NTIpdyUasXSANh0YZKvT3FpS/4Meb3PDWOnuuNPE7G7obRu
g2fymoOFHhcbA00XeaQWUoAHZnVHgIcKNtLnxE6/DFLPGpl+5asVYckxPLFr2hl6LmYi5qik+XbV
x453WiBNsAOvxF9qaqfJLqvrtFTKdindQ+TkzzZembAgozCxfpkQ51UbdGKrFs9LqRxn4N0sRJ9H
rLy7ZLG3ng1VS8u3Cc+SqIo1/s+3cfYOZf7rSgG+KSYbyvcZJ4YiaAcc+IJbk1yPAAfiqdjTH+sb
lH2r1biZRpCyUbkvH16pAigMnOwGKoRT0qvVCe/XaeVGekUY5d2xBYHayuZEUdM2S42d5GFLKvPd
cu1nC2vdLIuLpzGMeu2xtZ1gtuJTBOZJNLX0EdqZVhbC4y68IMooXgo0VRxuXBjYgAGT+TVkte9U
2Fj18oka/4z9FOtDjszl/luixO8sImWCGH/Hqg4URb0WWEisYVOUf2197rK7VXxmHLQpH0UEVSph
/M8ADeJQpSlv17GBmeD3MHtBxhmFvTYr80t9FGax7etson0P8gtjGWe/Ql/YKmtJupkg0Fb4sVIo
BAD11tMU5nqYq3RGkpxZWOPQxAUJRF/V8mVBMBsnddVkrV9B81K6P17QXXpSpkulm1S+8a5BqHQ/
U4BxzTv6/3pGmbYcv64vbfZqVxugb1H6xAVI6UhqaYE+gJzmjK/2Gggi+Vmla3U+taCaXIQzX8R/
stkX41tCCVl/ktaR3VkljuOyqxx+kJe6+arnjQfbSchmk8e3OgX11p/z7iPChtUVq8qAD8JTxFHE
peS5JMAQP/cDdjjQIeuqOAMVVH8KQsfzddTDBK+FvU3cg5RPQn0aKb2UqR+7aw4haV1dT/X50Vy6
bNjuYLiITGysB494WxEu9h5FJSJWm1+JFowNPZnUaT+r47+mOdF9yZTLTdj7zpV1ojCE0M+XLD81
hQZx9jwYV761iIM6uUDIYeDhMh7ODiQS5sZP/i28kT1MIuSG9HMaX0tjrwp6oDYZ1367IX3CZyZ4
m71AL9aXT4NOMEb0loX3zei/jOK7BwaIKxDFXuuChTZIBpUZQtyL5r0uwwaNkyckLHsWEBVZb6Q1
70/HWVNtS+OGLlEU3BxJXVtBx0smvksdGM1vCwNQ3Es234Oq+Lr5aSa7Mvrq4eukP9I95OZtvkZ5
FKgJvWLjhbImOw9N74si9MwVPj/SoMKoMqC4ceImrCqS2ZcldUCT74H3o5IH/8SzyX1ea/RdE+PX
rgPd4NUfpMwfZrxe5tJPym+TFgYrP2rWXpOHKF3TP9VySoVp+VXRnM5CBesacpFeneZ0uyg7ixci
xBPqTPkgU7y71A56mL/nOPR6wHkhhdoxDRDlD/fGUcVE125zJRRDoDbvS8/kfhOIJSO3UawZNT3w
nw5FEd1pfNjIi8/UoBEhvbrxVlOPDfCg+keQtbSmLWEFfi09vSopW6WdXe285tOQJ1rsVLm2cv5R
KYDyCyaFRKHt3P5EmnK7D1kfK2ggyja1ji0v4+atpaJIcBTQ/8RrgnahYXGhDh5Aj6FG4au2yyvv
jLp8Ijr/YCU13pEKJgePswN572zA0nZ5hS2qF2rNS4OrvWZEcZedWex7bA+N/on4wjZvcbbmvFt4
F4v6ijdL0wF1bBsboDojSoSjolopqLP2ncpLnKp7PKtjHybqMzBKt720WNdjLlTjQS8+Yk6/2d27
AmoVFqjPBVhqd067jUSJzLbMCzmO/oTNSZcfc++WY+VomQ/5vxGGUig/KeoTBRo130s/7reeROKk
JMvegiuflZ2aH6BKMis50YGWPXS+Q4QchfVdW4tpU0Z/OC+55bKql1gxvgcXsxW6RHSvYHa1cYvx
2+eqgalynXYfVX1P6TlaooM2/FNGuvbmQ/bw9g/3QsMOEjpQ2x9HjYev84/VAIovO5bR+Em5NsG2
qaDYsp003HCBLMXyFNGXnf1VnW9i5quNYbdC7dazXx77qV3l7Y/JXUC0LxMArY5Oo1Q8ZcO5TO4J
ZkI0EZl/Nk6QTby4uZEH1kEtUSnfqCzbmiaMAcQs3IhGhuOEaJmLXRboTFNv7Ok8Glsz2lJexODS
gixHIWuTj3o4O5/VeEy75z46P7izbf2U2Jua7AAvj6q90W6VUv3GeqGgxySsiDnIld6GmnHonVMt
j4NmUETPYr7YdjAv+dY0x4F7c7ZQPC4dfGvfs2SXyOFb4FRq49nH4a53DCdHCV8ph4UjP006iNCc
aE1ZsZQ0MepRrAiCK93DnLeGQ8E+kBiMZV64zJszX/mN+6h3GN/gIVaAKErtKIjOoh6jDDjWu2BE
muuthbcrh+o/dpds/heBAJQRRRdUoI2Tt8kaxuxiwGOHvVypLpJ9MMSda+uO7wuqICV+vAe8oKVN
bOAC56F8LCV7GJNCaOEZgctwbXci8SMGYUpA905KtGHqWdhQkN2W+9lD+BON+k236VNu1aBryUD0
T2p/HOufNOMWZxt4x4M6uatYcdhvbCWbD5OWGGLbOEi3ua3sMg9fe78UgSz6UMTRi8RnquPWe+CE
NAo8p77dFo27weaHRYIRFgcXlZqsLkBh9RgiWvtNNyxKblnYUiEMFbZLAtp92YZoWBkFtjrKsmZ8
VHaK9pPzfmT1mXp7naVGbaGgxHZIeICt0DuOQGBW1Trj9HbpLnCccV+PdfjwnJXUlM7pPVI/4Gqf
0weZj3s/Xh5GFhiKQj3aKPVavjPGcW8ZLByqZzXifu/+uVg162j0GWe5Tn+o0SZe9gpszFGf2K2c
Yntel9zyY8nqyDbdiDK9Xy6WmSyIJXB54zm3rXwdq59q8bOobmChqM6lsZmgYRIDSfplU7jLU8vT
1LN1L9Jso+IkHe30nyiyjVk/xer3wvxIeIT3jbqu6TmxC1alqrXCjBkq7X5kO4hgutOd3yGtXwlQ
h/Ni7xh8kM5gdo53vaVaGq1QGdcTSw3YAz4bTt+EDrno1bY226OjslHLjQR5Y/xWinq7mEzXKlqr
h8tW0akLA6XwqvROQCH8c226z+5Uv0tX7jFCUGep0q60QAWldaY8jLL1VdM4NGNCSmazZOPGiuNt
XfCjIQFNjRU2Nd3ETXmSRvY7sT9LO+bTUd1UXHMV7dmq8zCJDk1zTerngv5ADUfeOJRnQdA0y8V+
sb8EuZIl+TSlfchgSWYUOySEt/D8bzFS7wouJF6f+YMHNjd7DK3q1qgX3428DcaUXZYZTzn+QmvI
n2h+OmS6x4s+xhyBHcG0AtrY1twrAuz8oYKgoCbkQLj5L0t0Yt+IAU9L/ynJEJhWseH/4ZxZb1JY
217WW9GNhHJY8gPVwpVOVOqFb5dT//Y0pyHLsyXmCchCyNQnr3929W+tiugo55buwUSdBQ8QlDPs
Ewx4sb9YLPNicLmU1q9YZmJ4IKKX977K9Aywm748Tf8nYmPXNNU2aymAKNnsocuWROoV7dJ5L+TO
Yuel5DOPlpHqPyiVorzaqC0uV+myEZgn8OcwDukjltdgVndLXQd5s3ExfhSOF86EoJWICY2qbDxc
s4K3DbZczu8bAxJj+WSCSLW2wDPZWTBaQcksEfqo2IAkwNopY/EzKlyUWJSN9Vqm6lZV38sMBal2
P8wmuogi33r1uCktFGitC82eVZg9nCIPVZT+I89jA2xXXIrVN6uyfcpWwUZ8Kc1zlb85NK/qUbVP
tUfbIN/8GnCv1QQNFzZhGnd6OG6U9bC845SLnS8bx01bMenHBCOQ/EeO5oy2LzFQzdTEm0xNNrki
SDewH0q5SWeNeKtVE9ws425+NPQXY0Fy59Vh6mwRo4HqkXuydOsEQdtE4KJekFd/OVK4PVjYAhzE
3qjbkiql98ieuIuP4NUQLLN6PTDEkvrbLPqrm/Cf2Zb1ktVcBtjGj1EGk1XbDnmFToJ+X8U0hDbG
ZayMD9VEsKgB+07dsM0FJwv4MsVx/bb5ZEW9rzkUHSYIdhdMsPHWEep6Kq2XOK7WRukdRZqEbiLX
rDT4QMdtP1K9WJGdrVjV0GJWegX9Uy1FNOPMMgesXK+hHg7bhye+n1lZ0kPh0DFoDzNg1G5vJeJO
EPdWxs6N6N7WVjjDHaJm9kC4YyLAP/U+3Sl059TX0Yrgaiuhhu4voow7mbibufoRj9GrQzIwaZOd
p8UXOmhwlDTxe2zKM4a4Q87OxmUjGDcF+rd90Dh+JMGw0oLwxKc6i/ioICSOaE92tBw1o7uJJaYL
2MVVl/DoiI0utHNfRRtJeYwJbwUPGaFR8TTUrHsFM4VM7lQqMyd9Rx0LO+Hyy7bHpGxPkdP62eK+
qHgrlJREI/g/qweC663sVmwtMHK2G4c1+8qpcFaWaWKxu6QAqqtiPs5pSz+LeE0IcrW2xDoybpDo
2MjlhJxY0iq6n2fLoeCNSlKl7XhZJs/G3GwiWoH6HNFh3izstueW5wtmsrtwkx7njQNklvfbxSqj
jdl1B8ugpqa8x4tYd0bBYFPsVOwcuifImDo4EWhlTGdQ4NGhM7MXzdVPveGsKo+yNe5umpgCueCV
gnro1fHeKU8tHh1hR2GJRTZZJLdJohTowexKOvy8Zub8U+LuOI7Ml9XQvZgaUPFGeTbJ9yFAyQ/d
4uCYS/qfLRO8lo7VzUcmw6BRsyXB8PRdd82wVkwwlpVR/vXZkIVLDh2RjXxYuG4dVk5E3rQ0k1+j
Gup90eva3ist5aZms3aVzuNFRyjIchJmAYPNewW3RHeOhqIg0w3oXUoyf9HBe5u5uNfGt1RJg+Sq
9ZZn+Tl5YG07L2ZiVdiujlQQe9XSnHKl8YgFUsbZ9+3dtd1HCRrudnYWrld/e9XsrPTBE0G+qH9O
BCPBEDn1azNbPWVCJVBE5uw7tmR5BZyyHFB87WXkDaEwmHcp3ZaFFf2zpuab2putkSqXnAmqFf1+
bj1I+NJ9T9PshL7nE1/E35zcY4I5AneAtJUXN0I7jhwtC7oxfZ5rnCmKMqwdmR9AzDrRW9fVQVT+
GA3GBiJeQH6NOMbP364V1eN7R3aXbZjVMF7M6ZFqGTIj4vPx9Z0n6twIy+m0szVjDKQ+28GjCYr0
dwDkTrRn680vet1ctKy/yuZLOC+ZNnHbqIM+zlaOndwW/vv1gGfK3QPxnFMkGJso6lYdwDYLTOSf
BSUgQ9W/6AapLutFakilZSCmv+QBSZyjAG+bng48q5No/F4yHy5LhaAv40uWtFtMfsEkZ3RVZ/7L
AKkK+TW6yY0aB9PcF+rMVYFKekIvi9FRLMGWPE+DxDWvhXfzvH9RlgSxSwU0sTalfG/axG/bVzIV
hKLn5kMR5tbCJLrkTznR446EZ636yUzMm5CWqQ5hDvO3nCxfVj9e8WXUN936pr8O3wokTtZogybO
dP8c6dogO4QFenrKuZhaXb7BQRYm/P6KdSYh60/8Wpp6p++A36hlb4vXA9tyEHkW5C1etg9xo82O
Vmr7/fQ+qwnKVRmMuI76SlDDV+1HBymUIBwDIZcRPjsIs8t0sxmwyhFRImUzuyHvKe2P2a6BF/E1
nz8dMi60AdpfbvNk0VCQtcpKRSqK8rcFTu+S7kiyMOeSb4qqteicN4/3Xz0khxlVsydPZQmTf59z
7QETcFtjWy23GBwNKg1cXlY5UfTSFzgsOKyLnBSMVwRtCT03jkN1LA8LwfmEkHDLLpl2SJDIlC1z
e9BcbF5PCqOy0G+58hGZ70O6B8ufLDpqMDJI4ueEugfCD71KHQCntQa7z0AS7JqveSw/WqwgGi4c
tb1nlbgjZj/Fsgu6Lqk2FS4ungH7NlljQE/WWzTPXx221cnrDi2pJG5QAf8jl0hTRFjMLZpZHb3P
g/0v40WPS6/7G7m6ObnK67A0oBu3xLBtY3wXOp/pqev1BS8SNeB4v1S811BH4PQW5weHvG2Vfe12
9VrBJIm1ZaVAgTXN3E/jZhWX3DOKw5IVx64ybw8v5+QRakQ6Hofm2JXVqRjkgey+3zPXz8pdIZ7c
ZKwQL6P6m3M0D8Mv9jq/WN5MVH5Mdhar9M6K11JXWBGggq7gk3Gfyo6U/a41KRCUvnX8VOPIOPcf
Zee14ziSbdEvIkATZJCvkigvpZQ+84VIV/Te8+vvYr/cruxCFgaDBgZdMyWJJuLEOXuvbQXJsCyr
9B5D4CKzYQd0w041OYDW/ooaay2pXDqq/pYmT0Qvc8yHveR84vg6uytiqHyZ0gu1wguQxpusqe4y
w4AVB8vc5vxr6VzABq28Zh6rnDY6FdJIr6GEz1y1e+RYe79zkJTBR2gQZvCChsQ9ELTzTMjps89w
vvMJvcRPLi15KO1w05udK4PiHUn0xqOyLXPrirnpSM4Tb82253yTp+rGT9WdSnch1+n+FaQRN8Kn
qavch414Hiw6mvrE/MxMBWuLOT3nMnrKnfLqVfyk0mofS8kWwpQhYLRn33d0OAugrfvJaL21h+h8
U3NQnc+ZZwhp5aJ04o9hSp9bT6cym+4HJ17Wk9Wv2jqGbx23xkkTnXru0+rWauzHSTHOvSz9bZvj
najj/iVQs1mDtLaz7MvPanrPEw1HhUluiTq6TMVEkRKdzDa/DXVuaaRwDvIE8k22GtUjn8Ag16LO
Lnpae+RVz+1DQw92Sl9YX/8zI0U3TUN3HNIeSaT5xuRQI0etSACWq9JAoWc0LMl9gwEDi8WDPnVy
gUz4L7yo73Fajgb+EoCvwwkYCh9MGDgh/+KyhJ4VOJaDi7PvVXMbjtDwpN3Erhf5qNzJn93EpoRU
1VGYe7p3mnDb4SIp9U001bc//36YWP+lkui2LqTQbJxe/0nViqSKZ72je0//YxaSafUq1MCSWkV/
nGZFphKjp1VXdqhsPKN4zuv6o/fknWdED1WcKW6geDe5oZi463tChcHYYBu/6rxMnFFUbaHPg1nF
2miZuA862wUbMeM20utEdOKUcNIzwI9EiX6rA+Op1WmrTuotR4iOrWUs7ws2UeTzqAxPGu0dUmom
JD0orXiIsPLBrYjwn6b2oQAKpaFlkqLcSey5hrHxTGYxNKALrbmNyi+SfxIWwijCicfU1kEulVwq
uaYvi4GRXe46WU8i1giWKO7C0XrO01+e9HfIZY+eXRGAG25HkzVOU07oDtZ+HC7tWCKiYPnrSOJi
YeIpW2RRPudfUlQgJ0K6BMXrYmWgVSd/7+sm2n8T9ApGMHXwzgmrCoeTc+jU5Nb2J9I4Niq5KMkU
Pin+iGXEx9/dr/M6W0+46+K8uQ27ajf6aGoCz/vgL+K7a8wt2+RWME5jmsPJvsdQ1jfmsU6CY4t5
HDsE3A0hbtlC3GkokWrMDs7M7L2lL/w7ZYwfremgRLg6YmXpZRN+LeU1Nj9xFAXp0ywfq9PxmJNW
PzVHjMXsVPyeZsZec06lZg71amvhazTj8hXo0HpyPMaAI+zG+lh5u3x4FMGNybU0HphPnrMobld9
iDBkVB51D97DY5Sa516XruFZT4U3M6HaOdhvaJ4nevdRVdLZxLBQ0ASAt31rMnuKEnNbkYI5iGir
ERlce/U2TLUl2UKptbEyZe2L9rFCV0m/Z/QHNK/Jfci8FVxDY6JzVM6jir5FI62anRfT53ZIahT2
sBOStzizCYWi8+/tlfYaVKdJ/tKTe0/D4CTItOnTFfIH1FDNymdW5WNFp3TbiVCc+7B8zpDIl6ws
lnWWDh6fKQKKPvm/zLB2G5UvrTyYLZEDKPhEksyzU/ZsAw2aQywAg3kF9TjD7blsqzx/l1dIfbBg
atMT6LuNV39G6TPXDMVjv9a014y+lV4SXlHot2aZXdtROxGetgoKhw2C+2wzNbPuTRpGg/6o6Noi
x8eHwWnjO7fY+FYDagVokYdIM91hbu8iiHM072hiLRNEMgwaXraA0tq0LlT0i0k5dQ5aTfmiWJ9h
G64RxRL06Na9s0Bvir9eBa9qkG2Bat1nYJ4k9Vc+vaS0hlr/vhpPNWsN+w7yuI4ONnoW03yB74TL
5myaypqSjpqcrUsgVOSEa1v+3axv6MsRFex0tmJS8NoBEuNbajHiTKylSOTCx6M6DJ+TFj/5uFFD
32TxsFZ6Gp8NLGl20LveyIM0GG5bVVvUHbeeivaACgZ3Iv2ISZqbko6Y5aXPijmevbRi3VDcDjuh
PYarYaSpWCq0BETCDIlETEUvvgTB6SLquUld7vYj4XsJUJy2trHXt+cosL6yqTtSvy2j8WR29dZs
Alq6xUOk0TlNq03R0zoZLI7BTIzGmPgxD7mGTwsLXkzfs0HUhfnaF3CrMG0cM+5tpKERZug5yPbO
owVHf2G4H8NgPVQEbwj52JXICJlOESJ/qCfaaFnPtCy2qnSRYMv+eUOZ6XDfCGDUNrotcBzQG1S/
bahDrxsj8ncifIkknF8m5kLI4goNU/jPn/SnjcshLhlYvWaqqOF/30aHvkrzaoL02AORUuk8psWK
SVyNeyVKxnVTeX/hqf0XzSl0NmYCqzGJ0Mr+9oFWFNROMSWQnuLq2PjlMVPy/c+/6U9X798f8Y2H
F9AmKmSWEXEZSHtfauR7WUbxIhjJ//xB/4X8CUMl35kqxFFV3fnGhE4E6lh1gkWGiCVZihSfcCOM
xK3D+kn6418wkn8g+gsSCwxLahZZhvb3e5UqnhB+DhHd8FprW3bZRxfRJlJL5tUjIkVWAP9VCgqQ
ICpRa/jt6+CI9yBEYwXIiJwmfztG7cnP/Etd6xdOYeRCZzlHmMFS//Jg/YFK+Pu3/XYXSuidgTly
FypFRVWNd8jVNDxvgTdL30kvZCVAZcqAjfhfmXz2ehmupNaHKwXqMkq29JKqyvS/P36/XcNvb1Zv
pVnZCr5VITzqpZG5nwby639/LkhLJN8AgqrUjW+16eThmc6LHMIIMAWGfHIf1TjMcUsT9WHc/fxh
f3iD+UX//2HfoJZaX7SYSrBIKgpiTt/RH+LevpG28QH07WPorXM0pH+5uX968DUBM1UKCn5VfvuB
dd0qcW7l2HcKyFmWVPYT8YhUZoO10Prkb8Huf3ihDZY20zENqQmCOn9fpEjtai275noiGQAw1xRH
2YBTiXkn3Z8v5p+OFb991Hy1/3WsaOOxa0RbsB6aznCuk1l64YtLJpq7QnfojYeT20xpvKtopCyc
GACMkcWz8zb6y+Lytx898zD/9U1MS7cs4FSM8hMaRHG4RSHhVgMcrZ9/8h+fH0vMEdgO/7G/kYyV
GKt/nfJGZKKoD3XQTmurUDZJMx3kgHa+TFXOkQZn2p8/95/l6tsmZzAqVlUL1LX1n5SUrpjYs8nJ
xu7bzRc1/BWmv4oB83UapPg6qSPQmdd2++UHpB8hutAZMKcZp5cO2XECbEBDUCCNHutsaS3qBDd2
3eJzS/qjL7tTQFepxgZYDtraqJ8TaJ0TPnjm4ptujYnvxgoLvCWY0Lui5RBTErKjbGi30XbXTBQL
fUxLGzgUHpWrWox4ixzC4kbPOlUNfCCmV0zZREHaKda9lRxVBuY2+us07Os1Ft50NzQEWkPS2+bx
q1b4jH5QIk5RA5uLSWTJhNDHTzsUt3GNtMKGMPLzRdb+dHd1B7WYpTNGsb4vRTq7rVfNWuIkwrNf
krnYNEa20g3oLLbvUY97QNr7ISUApqS+1Sb/hPuUaz/ApbILQsUonbFSGm3KcVFcxrK5mCrHlZ+/
qP6nx523W8UxqhsI7L89hoUcmwqDmFy1vmzmlHNUgw4uDhqn/QN2JAKuTH1jSrreRIAguy33mT6O
ywZeZ9U0sEE0aDhFKKKd09dnHMDPzCOLZyV2poXMRm1pRim9oMDxbkpVJm9NZQOjTOgM//xL5sXo
+2MNuVW1SYHV5rDm39/bScknxnFkY7bjgEaHLLmq05g+Drm9NUA9LRpu818I4dqfrp4AbzkHgpi6
5nxbLKKmq1vyeyRxnvBlJsYvqk22iZFrb02n012T6CZD2qZLqyoEB1jtElntEyXoosL92tfqAybx
r5+vxPek97lHYwhL6pbNJmFa39ftDMhW2gmoKV7fbKqkPOkkDtmz17kT6SXophCrTKZjBRG3QNhe
wwFzZxKPN4bfQS92+LfKcNXhjunqgH23RD4lrGvp00+Pib6rYAzSIWBUOrppAuyFyYC/6522IVI6
3nAceB6L4QmdTEq/ML8JtAi8ZHEdmPcvLRIctz//4D9ti//+vd82D0UtW7CM3AXfDIylAsQ/HfFt
xBXiQFVh6vXzx0n9T48arS9dnVXQtJ9+f9TSrptKqZIz5eAmUu1iIXHnCqK9KjQsZf9iBo91Hiyy
8bEgC5JE0MB/6Jt0p4XEXHpr+pMHWb37ernoxgeBsgdSz2OtXjKcHDCuoJtt61BcYzVGc+XtCqCy
Y4lhMuyrfRXuzTG4q4luU/Luaqd09QOsgRHqCv2eiLtVJSvCX7HMTlfZv9swvCKLQ3Q0bn1mt7LD
i2RONBsQg2GjF5iyMvBRGAWJFQy1eJeozs72Ph1Vg98Pj1NJDlFb73RcY7Wo1jHSAskhGVDAi+qJ
7Qz3Ke3h+vM1/i91mkeYHC+eXhtam/rtxUozb5J51/IINyrJa72TojHw32w5IRbB6qzZHj/WROuH
a/LnjxZzFfWflcSxNUeXJu+1/a3KCkrbj6HdWKuqYj5fFIWke4A4Ii8uY2qTnmfeFxooiAIpgl1m
B6/EWlrJvRKoKc5hme1G3nWrMK5qHp1i29zqqqYRM4q+erIUBKO+jIGM+ZD4NPngTISYtBAPum7T
xtYWkjOdGSxy6fQRsvAuIo1wSUe6kPTXgD5ulCw+zC9nXAfLHFFaL4u9YeSbkjiUvzzq4p8j708X
41uZ2zbl0MdJLVdmjBzSNm/kdNdF92ZwiBz6rKWxYzXYBbZ1E+jj0Y8vYlrOHc2R5Fos7EQiqRaS
JGJak2tv2MsunegywtHRT7C0gQWjgS97emB7gxF0TzZwh86882nkVvhHYKKQHasp2FzmzfsaUCR0
OLPUcy2fLXqmDQ68bkDheRgF49nmwbaio8qMvaF1iSvMLr+K4WLqMTvrJ8p/xCAI8uhTTK6smfXc
FwoIXsR3kEgM16dlNTuJAjdK14pxSe12AdCL3KZ8uvFMN8rb2TCeSeyViLG9Lcw729qkza5BVDmN
rsVpfkeYpg7GEBWrUy4r/9R2THh/eU6zKiMavygf/JakzXraOYguQS0DnNtkzMInvp9voiFAzjDT
GvE9ZfhTMgHpBa8YyljtofARm90p2VvhcbrDMOgvJSZWiaYYTlt1rRO+XMNY/Nw7n4lNB3uh2PAi
yUMeCEc/FAg8wUi38QoX4tieNB+LZ8WVeNa7UwW+0bkvh0/kyqF5E3Jhkn5HRvkKsNjSRHxRHCrD
NTDrGDvkAjK9euVS5ap6C/kZJCtPvbVVsrwYttKkeaSpJRBb6dwPaNiIt+EuKCpbCt6xHZAm+mQc
lLUbRiejvfbCrde9lUm4SsBcjl+G2BkFYe74+m5AxuD3qJnNBKsRzF5YoBd9neinJgYW4rtA7IoO
fobLS6njjki51stZe9q5+mOv3vr87+OF9hghk3C+cv09TaGYIQlbIyZSu4TrvQ7xbfB3Fi4puxBT
63JZJlfPuZYgv8l0juSjZ65p1yEZCkGgAEZTxtOAkcl26ddoxRHLUGw/Z8WLhS2qZpOMr9WwwYtn
IPIObgYceSWN9go821vR3qmj2INL2U2gZjLC1ubGGLo9O4REeJ8a9/a47c11gQjNLLa1wkFPO7bt
Sz9eSmWvahdDJ2l4KdCIjeuCaDV9uimmS9T/Qn6vWkjbAfUffJOWRHiZS1GA0Wm1ZjywCOPHCS73
Wzm2rkXgKzNc0mFgfWgr8wirCETFjRY9+e2pKA4qCtCaBu3GN9FZk5tISSeWQj1PBHc7D2mzrTCQ
jLWb1yfEk2AmXgr1tazvjMltw9uxRktJAQQq9EWgDcGznoYbhqx2RMuznw/QrngPuTAZDJoqAgoZ
LWb0sl67+FNtZy/wqAzRk+lhp0cnPeAS/sK6jscbM1C0m8alH6o3rfgU+rmh2ISF3QcffbNnNyv0
na2csjF226IDEQPvZ7Y3YzEJFGJC33usuHRwQvQaxD4v/Jc8x6pIhLIjLzBz6mSPKSB/TsPb2GzX
BhpLTj2vUYEUnTU77xSGbzAEKOtDNHmiqTACm7Pg5m8dQ20uYL+vxBSa9CU5kks2p9+rji6vvLGM
WImFkty2JRhzelLjwhhJM0bedbD6+EMdw02c6tD1ffVhGuq/bI1/yCwTBiJdah4hNM1wvm2N0i4i
HZSaXKUF0Qyqpg6rovQYY3SxWLemdS86j/fDUlKKYd7dskzW0whJwpheQDMBnnMy9KsK0b/CGsul
rqGUN2mLdSWQ4ZGRSRh319B2TmYJJ1ft71QNCt3AgOvSZd5wCiPrL13LPxWPJi0Vi+IbsYj17bIa
jV3DQE9xLVYRzovw3OFnjAuElRPs1L/sp+bfPu1bqTpwlghlFwHiTXiuwolU4bauxZoxCGdx07vg
6QOdhOtWZ1sHq40vcYj8u84oT0bQPAHIdM3UPutOQ/tO8a6xGB78Xr3qoY9TW63Xra4bUHmMcO01
3VeLagBFKgOWkU5CbmnXftQOnI7ZAyMy9VgCpanInZYaSK1mHnQbqSXPM8MCPwI5qOZ7JAFPed28
eU3wYpE4iDoiptkfMKbDYSnXY822nskXu5LFrh+6aeXlebmKhuncOaGNlVvdlXG+q/W/1ifaP7X2
97dCIgbT6NlLw3bmE9q/2jVDxK114klSASDx6BzgrIQVM/NqALuiCuuZxII3Uyi5p4BtNP2KuvTR
QOfV0RtlGsJg1bG3Sc1Yt5k+Fa18iTT7oWjDl7oqbwKUfWETbPzIP4K9KhYtesVGQnULSoCuITMP
RDzeK4VP0epLyN8bx0MlXsu7AsoUA97XNgXaIGOYKOXt5LFBnFo8/Dg7MuoJf2J79sHQQo2XDfbJ
FCQQHvcuGsEOYQ6C0pK+9yQ1mAPmWgEuKmK7z2V1aJoBXong+cFQoNyNMbbkovkK+Vgwoi9dU59U
hjpYhsfxoyu75VDjjTfnUqZwEQkupB1QWcEa4vSSFPSkNRRwFQJ7p1WvgQLvXoO4j4O1E0yBrUOp
TMAwYn6ufZx80J4SAjJKT+hDmHqxKCGwkHeWz5Uk0aFLKNriaaGhvyy9GjvOmRWAv5vU+uLatvku
Yro5ITzqXxWv/VVLe+13zZ6wq+2Ijqn1pl2C68bS7OWkl7cNP7vERiYCdZ5S3gjjsyQ2uStMF773
xoitVaPmFw2HjsEkJWtvp0YBflbDDI5jZnjFORtVkAeG29jBQfehHOEmMpCt/Xx++GMv06ZdygkJ
txUd398fyc5jcU7DGVqqFTmBAO2XXiRXetJXu6SRozqEd5jpbdeMk8vA2Wfel+zjUmh/aYf/o8X4
/m7YNl0oQ9JnoMv4+xdR4skym9SaFxsTboU2U5oacofLNoQ+0pTgGzMC9UYlOU3BeFf66a+wtc/K
OFy63hd/Wfvmpe0/38axpGVKzjvW9zFKU/KJJn9O35FiNAurgz/6Fy9ovooIt1kD3TwYbn6+F/p/
11ueD0uF2eDMi4P17RKgZ8hs+FH2ytOc9zSmoasx9C/WA1FUPdxUXrbsYgr7cQSFUs+KXlW702UJ
r1YcpN3eoHr4qrx2R7GyGSEZj0jgIIcBaFTcwgF1kk9IW9PuGX7R7ucv/0+00u9X7LcvL7/NuaTi
RWWtJs6qW1c7sWzuwMUrGlRFPJFLBGM7f1ltFPoNxVv/JP/3p+e3T7fnLsi/VlbPxkmjNXy6uBZH
daksWkTbi3gT79JLfxe4f/vAP94qW6ikGpgm6/n85//6PFMJGoT6irOaEcq03BDg9W46KKeoSDY/
X1nd+EM2HL/uX5/2bdtnejOmKZ1YrPn9Jg2n9RQ8JAAPI6GsOa0q8a+Ru55M2X1rtenSkoikhflC
z+1Q9e0+7I944yFNLmyyKkLLuPG8jknTF3nJJe1p8t9Wpoq6VuCYJVTHYlYItCFg9xjFncYdTGK2
2Jg1DbV5V6CK9W9woKDN6Ql9SzMd5C9CR1DXdA2qsjjkqnAJSQJZJLFczMz6hG36OQjA/CAbdaxf
MWb50UeSKqObgLoKUx7zUeJOUXd4t31oXybCbnT4mn64A9uPmDle5jmyrXhV1tbC42DARPXopw9l
3rjoMLFbHkCH0iB/aEsirlrUetRpw2daPKc4QLXi1hD3Gac86gJkA7uOp1MNyIdq0TgC+QspA5H+
3+EtacqXzMZaI28TwB+N9daTb+D7T5BFyv6UWBSDkYHTo5+dLhYwqNLiGmu3Tv8RiZ1tgv1wq8lZ
dyhEfKYK/nUu5mU6S+LpcFG9D/fexLco75viM+TQVBjpWsTIjZ4HLVuU4nMsXvUBdjHyd9Bsuc8+
xU+U0TLJP/L6S/d7mjTB2ukOiTyWTbAkaNcV+VaN9rLjkDGLeTLhBoxCEGlb+kZt3hvMtVWLUMtn
2JqdSbleCfPaT+9a/mY0r4o4l+AEwh6Zb/PlkTEoS3hJ4INJPagMBhPGbYwUp7XwtOliJ2yI/MF1
6vvzBGZZrdAE83DMUHfi4ReNam/7+ZcLiAUJZ6PUBQ49U8vMiU4Cd8yTz5y39Bn2rHZL33svoZVG
8DZJwI299m3Sfg1lfHJgzYzIZQI75eQNFaPB7zpv88IiKiU+GFMA2aJz29Jex8hKmDu6YZXca0PK
mbTem+Yxx9pPXsCCCZza1bwhOGn1xxrJi4TKqTentnft/g2QgOEtReYvmzltaKYAUftDRvP3I3ZQ
0NKxw58z4OGr4QpZTY7kH7ABc2TWZkrfZfekYT7rKGxGdLn0qo3+lzEcffMjHAAcXjVv2UQ7G9uR
GUxupG9gO5kCSxPdlhyAbyxBc8GP8dOj2nmbUN6IFCRhuBRzyiZZPQ6JA82zxpuMWzZAdtfBBI+6
X+pgAPQDs4NdOvRXiQ6G5t3Jt5VxURD12Uh3pxiJLYloo0LtuGn1d2ExVKKUp7lnXkdtPU1bq3iM
hrVh4MjQyHqhF35Q5jWmvB/UJ0nN2vlnk0oVWfSN539CzF4YxBH3AJsVr74YPL0KzZoOhbkao7pu
wacYwFRAC3igoHp150+3vngbFaR04XPicSHgNqkGiCnNAGw+PpAbINXX0Uf1Xz8VVnORU70o9Gnv
RwzICpIC9km/wi8lu4JwBPWXLuV7kvSzfW0WRQpajl586nIsi6qYvnhyE2awiongP69WqX7Sx2Q1
CePWls9tg2GHStc7xg0DBskt22n5sQmxyG6d9p7+jR/DYcqWcQ3Ot1/62inrD4V/aTGraJSjTcP6
suwit0eAi41ZvMMpbRJ1U+U9+vTjEG8kvh36fxKaIb5VnqRGvKvNh1NcJRbcEIKXHwBiQ/jE/yXu
3qaIq4mdJxFYbkLWvLWqHYrhTmTk/yh3sJJXYfGRhPTAi5Xln2R7ijXS1C5Nziixg51kL1vSbEx9
NWOHA7oODjzj6rPqsVz5EKlOdvwxxntHO+fJWTPgvJs0MzclXUid9azhwdX4FMU+Od0+YQN1rjn2
XKc/t0z6OhzPmnfS56S2r2HYV3IHOFDkb/F4kuiv9RjtBGq3p4kHjpwfAKEzWT0YxcYw22VjPqPj
bLPbJqF1FYamawJhM+hcNZG+FMH77Efqo4fAFxsrtvaqpKv53KNVCyAjaPyiGOXwKKCBZG6DrbHA
oJPb3n7MfnWB44qxBBoDdg3BjUpmn7+KFG+FiB8LZXyNMLAaHbsQY3ozOTgG0NSxeiwTjrBImixO
rew75LGtgIvmNASirl1I5SLsj761oSDOT/N5Gtygx5TMyMKCSu7AwE1efNzwyi8F0lOUPo3OTVZe
TFbS6iHkcZnfWI6hWr2h7yQNaKq4RT46Z1c7Z2O6y3vMGDJfZcjqbfxO6nCMwl8ViGZtl5dHxvy8
sbuRkwUiuRRDTzgaC310lXozRgF0qJ0XebBmuTit+RZgWI/xRLXA8FdYfjwC5ai98X8ri2zwt8b4
1ZCsNTXZNfJBG2hR/6jx8GmcvtMYnH9VQlhNyPjxqy3WL8xYE7aAz6nYWnGPJLY56kBB1AhRu8+x
uUnXqR5DFIc9cpvb4bIOPtvkIUXAGXySPMBdvoTDqY/MR9vqD1kJI3tKVg6sgaLzXQOsNSFXxLDN
OeiEmL+OJGnq/oSImTrO9NZlv548lmrkygUdsKqCv6y+puO0aVjFEZ677YwC0fm78rcixSuVqC5R
LVuHllmg0dYDpeLVHT1aXGuOGj6XIz1G9qpqtqPq+qIa4yVKeSTDSKCD/ghL9UCIktptceYZztXr
wXhNxBuBBuHEq+KI8RFr1vawrpP6JibHIU1uByCZ6Du5fR8JrY/wrQl41Np72KAgVN469a0OinXZ
xlsE0ivDCm49lvmuQ7NM21YQR2W/9jSnFZXbvQr1Ww3UP4mb+iUqsGmvcuULJg3uXCbvNDpxiTgb
EHiVedAQkcZrFPZMDKr+LS5waMByXzvGqohdqRcQ0XYFfBjEVCaQCFTjuGbfg/Kxlp9wikJxk5rL
WD/wkkNWLD2Wm5UPtzlq0Pcew+Ymsw4KvNRi2vagEOtmiQDC6J5V66jbD5X3hpw1i9HdrHmNCHDj
Cz611p71cZK3sMVEdqb/t4jQCfcPRQ3+oXvItZ0zkiGZ3SXxjYnxOKZYWNfKIzYcdmazhc140cW9
peET3vNqUAaG+tqLNwXhtZMO7/Nol1th71T1nKXEyoqXgHdEvddyHDH8fjZ7NzdXoXyv0B37ues7
Gz1dj4D6jX2j0I4Fdhesmbw3uRtxapBYm5MnmF+J+ZwghK3kdcRho2+8ZteD3JvOuv6osZbkhFMU
cOf6+tGoVmW4K7BXSf3ce09Gu/HKc2c8GP0lbtbKdCFJr04xaKnQGsnP+tKNlyTZ2YA3qIPMLx5v
A1TDjF1kPWtw/RCGYllPhgUssLsb8EtCiqmJcTwpwJ4zlDg3eDXzez4SgEbBesxcoux2jBdUYsFG
0xVIe8k1zeC3YuY52QAcnCXvYKQtsdrElAPNGQ+xR82ALpBarpq2cEF7sTXEU6tvQZ5lAbdq1wy/
gtClHpvDISqNVpzzYlkECrYvjbf304NZX2HFN2Ib0ttoIcEuahTugKzoCZ14m8biiLCEdrOi8wmr
oKYWOsT1HsiTocDk3LFKK08R/vNc+fR615zOXvWqji9Y46HWt8ZRMQ/WcIctPoJb3gDX3dLlT+J9
Ha2IvPb8da3i2H3HAkPxMLz2051mEOdIgg6P1qFIXpm0JMnG+2p5qGA2AYrNdUr0q9a9AF8Y7Z1N
bF53raO9PQ/wQP4I2DJMftaes06C55gmRLQbqW4M4IU1dA5X+xzJAIyfZvl6fczR5TjqYZYfdckj
ZCg2TaDybbUcTRwB54LJw3icZn28S91u5+BiFwCWFG5ZDyxrxT4f4AYzLJC3zw6kIu8oYH8Jek7e
fAjjcJSBiq+H8lcN8Dcw++eo1w6TH9xmcrxoZULal/PEy99jP4hJTbSWVgumgkKQxStdD2T6EAAZ
HEkJkfBgiTRH/2Df++WdHa75Faq2LcZD30Ovg1+0V/UriJlakgUOylbfQLgU9H1pKz4IQbyWO4bo
+mMg+tQKSDX7Zl1Z17QHpJ27OInmgAYbmCErTsIUZ1jG1IpdcU7GnTnPHQ/euNYIcaF52C/HihYb
UzLSmMBVMJOdbiqMilxeFDgh6SXDcKdOmwD4l44PbTHHufSQ6fD4JQ9eXrompy/CV/uVRbpg0lz1
bBOaV8yVvu+myj5jasQ1qQXTQm76m4ItpXHeG+MxmgNwDhTNufMy5FdSoRZ6gpsByDc3EHCPvxDd
8Z9MqBC7P3blRxk9kFkY8o7mN5J3kmQXFaZCCfZ1OLDOAx2c62BVufbByrZORfmQZyeDQ3Ny9gKi
NONPYlJ5r90IQ2gxH1YWmXoulQsHBJvP8+6FR3IpmOttxBum3GcQqC1C9Ajjav1jZDMWxWPdP9nM
rEGBsBP4zRJKX9utrXa2/E9Qvcz06E38l9J86ggyGF1IKYYNQJEVAo4a2ZzYckBs9Ae07Jz502qX
8oJzh+GaquVdQKZV+ghPB2KwjaO+uVqQdmNMoS5vBxVIT5ybxT88I2Wzt9uVD4u13TKzAmDdjkAa
Obnl3bakfgM1XWzwb5gwUlBKpNvSezJ9HipXSPgVG4gpinr0iRTWMUhhLdo4zINhOn9UxjmHlAgk
APQmEWyciBdNfXE4lsk1E+c+OQzkWUUn4uQWMaiifV+7Q/WYJZ9OjyvR7Yfbsl4Hzp4dn8wPAro2
1ngVmKSwro/PCth0G2bhM6gTsgCcfqsau9B5GMir1I9m/2YikMg18NpYX+NlySShOKXxqXd4qvO9
pd9bDseEy4TBgB6v8qqJoxk+iPyODYY0xogfxBZTUUm/G7TQoZYM7bZQburwxiyvtEtoQkAmHIgl
pKqrlojOGNgtg/YuRCJkE98qGFcuU3mS1b6QJ5vhui4PWfpsxmumUyq2QI0KedPYWxu9QaveMMml
fBPxrL/BCoN0Zh1A72SiPTgXYX00Ecv7xQZEZdsz+LQX91K4AxOWMH2v4ByaB1Lu0pS027Unnrvh
jphDfbiOEIy7rZ3Pq0SurTWemip7peFR93vcVNx/UZ6R0y1AxxDxA55kHN6T9JiMLxoqgPAzHF+p
2cv0nM/P8FGN9xU4V9rOSAcLsUWQoNUwwlinzPVY7UX51I8rlQl4weEoWdf1YxjucWHl1i6yD+Bb
AHTo3nbS9mBJSPNaG9rSoP5BBtY5FDivnv8iOdVPz6Z253kuWUFNvw1hu8KXC7R3T990HFB6Mp9X
5rDvlN1AiqS9A03CN3KK59o6dNatVF7G4KOOjwSacDYOkKppZ/l/7J3ZkuNGtmV/Rabnhq5jcgDX
btUD55mMCMb4AosR8zzjn/or+sd6IaVbUmYNuvXYZm1lKlMqgwSDdMKPn7P32tqq4+3BYAYfhTAi
ZYf1Qm9Oo77Q+jWHlvKt9A8EyBpYrYxFeTeMZwybmNibfpX6PsTNu9q8TayVjDnTITsBHZ69ts02
dLZDcnLMF/QIFEm1dSrVp0weNVKvR3oejB69K0udlAKN+w0Jw2Tq3SbmStAl1ia0aJADS95kxYNO
c6liLajeC00Y3z91JnSXbFEnTN6YVlbo5RJ1oajG1mH946NLiR7ISk6vE0J7jfQ1w+oDAl26z9I4
d2LXcRFr3MUOmEWS3tDb9veRszLaB8/cp9ZbI+71fm9lr11NQprTMW2Zj3Ld9mfDJaI7uM/kF/cD
Cny9XVmwsbPhruGIb4kzcd6d8QQGYGf2GIdw/adU1gRh9PeactCYmGn1XHn0OsqWrafeV/Vb4t35
nBFAKBbJXZRgrX2oGav3CHXPrcOsX4euzGTK1OkpsTCrE/uA7S2ATzH8qprPcICduonypWdsEDRD
HYWWMau6WwJxnG5vwL4dn0YgxxljYw3DO+zOXK4VZ1ObFBsxvRvW0sDNB12T1mImuW21Z9KMRphP
XngajZXLmTilbzkvOJ9rfCKFuYV4r9B0Qhc1wvWzUaQEeHj3lR0s8dg19WccEh8IbgI+DIboozu+
d9gpJTrHdRhv3XpPcNQYXfrwIR7QYoQnL383xk3C3Knx35r+Sx3VuShwBJFLc/VhCyKKI2mJqKOR
7cBE4kf0wUEP9olcOHi3tXXSM8Ja4qB2wMvmLufwM3ApdsjOPJHx1LoAfw5dfGO00GwXE1wIbp6g
RtbKWztZ0F3rsj0I1D46M1UnnRg3pRJEMMfP0Ml9AqRhIaEhVMJlz7riNFOtA8Jv4Yf5mxTst8T+
L0Av3XvJzmpOns4mtHYJcw7WmNjc6h6ivyw+yuopND+ChO2DMJGF2u5t9bnybjpaJ0OyNGgHkL+S
FTcJ0URKDPDui8Y8h/i1B8mxK3Zjv8vCZ04XHJdHea79fZVd7ObiebvMWzsM1E0DLNwC4YKePmTI
RmkkLSyyG6FWGAYkKW7k0WPBwrdWhdyXNtZM4IXrsF3m1masjJkX7YjTw0ZoJcgy1qm9hASF1Ank
41qG4QzViYkXfJeUV4d1CIxpeqfqYdc7/YxohFw9Ns0jqTZ3gC22IlvqNIsphOIJH/ugaa8mLUb9
Wssd22WMfCZaEY8o8Yai4i1Wdr72g/WYgzWfe2I7YDevabns62FfahfkIbRxvJikPzCQewHxnsZv
uAX8kIEGVS7gAFzSGTktR3DNMnYwWoj1xmmpf/iivFlKzaK4UTDzGsVb1x4s81hHK7xaRcHxAor9
hvlvrW9Tn7sJSxIEm4UMwC5PBvR5A0Y0w2Ubfgca/jS+19pVhDm5kl9BllGqcrjYKMrBMIp5qu00
+1iqG5PmY7cS6ZlmzkQ0abg3kbHVBNukeoqSkk4GYjvvSXVvDd6HNLhPmkOSbTwdr+ZILsI58G78
9lIjdP0GtgOL2nwJSihvXPP9F9ySnfxsVwCFVr23UFXaHuq85byVX1yK0XYRNruYDRiMSWjtCnky
+kkEd9dERPLmO7hQefitYdOFd7GHCoz2bG4fRcJx/rNt+LlnGwhnWt+nYHMzA9+B2Ccudw32GjI3
vaGapXS6S/SAjv8l1Ht3PAE2iDom7qRsx7YPD8heZIG/VL1m24m7JrhTG7KRsLmU4WdTYE/0slPc
tCefXsYUNglxa4xAhgANhS+uqUcdGn7xRcHF8MSvnwH/o41EWzcf0w+NLpiZrxgBqGJr1e+JFsI2
5N7WkN5EUtNcYcNyH73qIrTb3nzStZum9lCCjbOUk6FScZtE2VWvQG2mwYs3RSwqe1Vv791AP3bB
U10Qz3cp6zsCsIvgq7Zua9CUNAm17rWXn+QFf9ve4I4b6BsdxAQ+vjMQ60uRXb3yGFcfhfPKjWEg
jgAgGoYiY2V7JOdd9JGLpasc/px+xdIO5j0YGNi+KeohLAMQehx30NyDczR72kbngEN8rjO4+aS8
WEbZwtK+yFjqOOkoOs5UBZfJS8tEwQ8vKuEvuDU2vfmZte5rUcEMYEfMhq2Q/inKDEyzu06jHRuz
ewivgnVIDeO57dPQk13j6cWTp+SvAvcxtE7/FFinIKTD5NNE8cfuGdnHBbcsO7kqL4nGqUErkT50
c6ML7bnZBjSJzBbYcQXprtpgg6C6MPZ0qu6a+kOpzK0i/DfPsq6+XRCB0nOOARvl9e6dFwCgSWbY
vgz9y8/BthxVEotcYJ1kO+5diyRZjfi6oU8fkgoHefBo1C92xTFL3ahJvq7xjAdZBOffod+gynXB
LaJv2c1b+LxYBFfQEHsNrYeSnjr/Hom1tICBl7caOUMIF49hGPNAhJuuBxLPvlBMAx6k76jSRXPL
TdHceOy8ooB3HFxkO27bwZskV8BUDj0Q6zAlHsBaR/JmpK0Pv3HW+od86BHn2QzGOUSq3i7QAIIo
CuvRr4sVshc0IWbGGd5g30gi52nQzUMdmnsNmvF8VAk0iaeWoGKDSxqcnCxnaPDlsY3UG5nXW5g2
mwRFM9i2WVNOZy0dEVTS8m8lGEBgP1ul8ghqYBilHatqeEJ7s26F/RjGdIkVG9B+u0wVkz21XMDO
3yQ5lXnlg+osk6Ued6dI0H5wYvYLtiITmXFpQOQxZUt0VE7DxnTjreUbUwMrZn7hqaTClnwTqtjc
af3IvWIsBPhrTiJ9GpabsBqHla+rL7XpcLNsmK05I1SBkfSskpgHnW5751s7o30UCAbrGqZ0DOCu
jYZPeyTgC2SWPSt86+w27p3VpRAxfGvYuGoJudFF+Qi56Kpp3Z6X10MvpAkeRViZglqdR4xGFzkf
XMRaUNtm75RAlZqPjPyfCm2NH3GkteYi/WSNzpMaZLgKKAYDm65Q6rgIEtV2p+iogrriUfe+bCQg
8/8VSjfSyXx3FirKal8uQ3PZ3ozVa+NcYTX863n7Px7tA4rA74IqX/tByNA2BTZow7IXwo/k2iWE
hs6G+hYK3dwGfvv+r6/2DyywxNdNejA8ORK/5A9WoKY1nN73SJE11sDSjQciaJC0hbNDiHC3WtBF
BQbwZ9rIv7cCcVFHlziPTMc2f5RGqkbc4Dpz8A16p8Go0KGxy9fOnziOJrn9D5IQrmKpKvYTNC0/
2rW01keJV/CphfZtHH+l7BHf3rz/eO//0/vMLr8+V/XX/+LP71k+lAEmvh/++Ndj8A47Kfuq/2t6
2N9+7PsH/fWcf6akm3x+1sfX/Mef/O6BPP9v11+81q/f/WGZkiI73DSf5XD7WTVx/e0ivNLpJ/+n
f/nT57dnuQ75519+fv1IAnRMFSHe7/XPv/3V9uMvP6tY3FiCk0ToP/54ld9+5PSa8OhLmbVwxIPX
nz4+f7p7TevXn5bxZ/r6T57o87Wq//KzYotf8H7h9lN1XOLoV37+qfv89W/UX/B2aN8cySZuS8HV
0wxHHY9Sf5ES5SJGdlaOatkaCpsqa779nfYLue+mzpNigUETg3Dpv1/zd5/h75/pT2mTXLIgrau/
/IxG9/t1o2MaVnHGsT4R7UrN/EHu4tkoOnSjcxaJWzD48hm4dFQfSqmtDN63CfP4BAVvn+gIAhQf
lbM7RU9qMqTjFOrEf1elfsz5TWeBLnJyp91pEEKNLNH9oQEIvkJCMhuDYCR7ys10pgTNfsrSLEMl
WTeVld0nmgmcKJlQ5kA/5xSnKrGRoDKH8FOaJHSicn2G+vjcVpznugpfkoycuT/lepoBonyHqM9w
ajuGFkHLcHQV2kwkgvYJkfNTRmg9Ovd+SLh9W8MhZXCVBxVo6ylZFC3ceyfkbTCyOwDmvO8CVBHg
slB1q6C16j64OqG5ylKNToxg/DEdVAgzLQiiMNL+lsjZt8JzPhpCT7U0dwiKhuMsdKrqKv+GkScl
VUx5qVlIOy+QVOEyh4VTEqs69j5j1VZC7bByQhswCRYeSawylc4ytbWvICo/9CmzFe5riP6AHNcA
cOHKmLJd7dDyl0pN8A8sHVh3LrDOhDDYpgIKPqXD+lNObN6LY0RwrJ3V16YdzsaUKDtoZMsqavaQ
JhS7RpgdIhVWtdnVdDamONomAkivas+G7V88i/M5wNP6VJJhG38Ls+WtVSYk2gACfiwYHaBhYnuu
MI94/qkOi3Pf6hGdiu6xk9VDVmJmCKcEXd0HKD3q7q1PuG5u6I8GGdBLs1SvMlKRCTg3VZ5VNG3I
PFJJ6nVs+aV4HNB7E8RfEYPoRGSx9EbiotSxT1BjqPc1bdiXwfUs2upjz/rwx5zAjSTkoEaqfWuZ
O1dhtOlGHptgUKFLGTJn7ji+2JCLTTEFei2U8O+A27j0vg0PbD8jDynzF8iUW2HRG7ckRGQCmyUm
DRtv8iAY5+amv+syqOeqdWyFQYwC0iul7/BtBzp5NdFtaKItCNVk1gfFY9lJDiqNfEmD9hz646Pb
G086pXHl0JzyC4r6HCxcUNKRw+2lKd5e1vlmgGYWZuGmDByGPsziSvumDJk+aaSfDYVGDY95RXTe
JRvMZzXUz4nG8dJOQgsBTXjrEwAtVXUTpM5htPWTXsR7yQw/A/MbWy3iIElvG+alo2UfTQdqzkE8
0GCJnjhzaknUTOu3nyVeb4KPOJT1NVlYVXTKhyG6DhBxHzygX2gQrJb3uyooUKE6R2X/ZGpWSdqd
ZXNKU8wSv2FN9zQ0KYmUoaWm1TITB4dJBtGwwi0Rz+OacV+QqXdDNdmw+vQ9Y4bIaiV/WVojqVOO
w0GkOaeVSnpsUxsnp5XhqUgKRq+2MeZ3JAgzcwaFpuwqxz6ORbnpjQi2eLkyHEVbKW5wiDMGnpgK
aLES94WKI3AXMcxndAnWxZYEHlu+Fp817jNQjYd1aWsvfC7Ej1qsFYHUhBuJsC+pEysIiPs3x2Iw
GLnJs1HVl6BAueHUzgC3yz7VRr8uh8+Qh/sTbKor6e601mk0xSmIvS21O0LlUCG7I2Pio6h7P3JP
Tse3q0Y9XSjhuaID2mv5ix0ADEnU0IRY5JaorET1qkjBMKWqc3+FXeK2Cv3HtKN3OYxeu8jcMp+X
eUVuaUxSEg8iJCTEfzP3g+FghX4DDZqjQtNl29jkawVvG0hkSPe1dGgvte3Ky5L4rNg0rTRpLPC2
ttw88FNBuAufRVAZqIfRztZ/UiD+6Jef9ic2KMvQBd5lE9fy9+JPt7btpIWktKAjtiAScwkvawFD
/Urq5kLZztP5n8lNf6wSp0tOCA3c4paqmYb4oUrsiQtPHZtLMnefYa7dFPNsrm27FQFO+/BPFKf/
QMtrwROy0e9ZQmdf/+FqbmK5gqx4ZyF28YXbxDpZ4zBZ97tim6zCY3D3p7/f3xekf7giv94P+l02
Dj3WVK5o3TVLkrwhf68hgc3bebtESDZziTVvfpUs/1vV4/9zdSE2JcvRqbT/eVnI6O7//O/2tfyu
DPzb436rAi37F9swhAbNydYEC+v3MtByfqHuop6b2C0qxwTE8b+XgRCgBDwOdaoFVQAGfywDpyei
tgQ4J3Ai83f/Rhlo/OiWYc3j2bAcg+dydN2S00HtDxrr0K6HkC3bWJCxV2xzWZ0xXhEC4rXWwTQD
NkSn5Y7muVtNTZrl2Cb+nGDvveM5w1zjkbPGMi4m9/6jm8N07ltypFKOI1WdPVAc40KJkPIIDHuJ
M96Mvru2TSL7oJHuR9f6rMakXFeuBwrAxKJTT+HadEjm0HodKgHEMC3kTB3rb0N4+awjb5WeZmTs
q9KiWBvIo3JD+y4xiAbv624FznoPwwznYgKKwjdHGKx1R6HSkzLQFu2V1zdlyTD9HnXvrYhJdRr6
em0OGVniSe2Au7d2w1h3t1rkZ+scyqzrkf7hTE7+zLpv5IAFsRv3YW6xoZalXGRvwGa7chNxv15A
OH42EYiT7OZ/RToC05AOZNxqb/EkIJEE4woFvKQImbholoHJYBgZvDrZGz7nXaUUTw0xURzfM22X
jM40TPVIV5y6NGD6TnaGbk6GwtxGSRMcgXlrJJa4wQrD1amUfnOAhEaO0gIS6NyAtpERkbbIdR+r
FcyvcTW0DCGlmr4reVWj31TqtW1Y6cvAOXZGjiv9QLwey5TMlmfHSq4idy5tr6LC1vRyqQTOXi/E
I6RGRKAdwW3A/wNtuLL5vOWeKJa9xJOrlybS58A94xq69pHyXLhQW4wqROpoZvZctCJmlI9i3dMp
2jwlOQS5mS9p8pCtImhFDdq1wxyN2oHZsIUAoCryGipi8iZ1rIG1r4FUVkysFqZtX6zKkPM6YfXY
Ma15rTZ1JNL5KpAZ0d4pB/8w9T+cPCBh0FBQ4TQg8VPJoWd0GaEKi8HO4D53WfFRVAWifup/OkwP
Ixki1diosHirdD6E2IlSOqKOB1qzeHTMnMCh8b51U5Pc0aFmFgg6eNBj7G3iq8i6j2YIwGJUGXmx
pJI4er/uEmSfXieppFpox23RHFQC6odOPhuiozGMJ33hGZQlGinEMhUkKHl9u5Y5RvpcI87NTiY9
ZIhUWYTkpzg51n98YdOElzmN1FjzXW8ix3FwvpWm81onmrKu0qSc66J9YkhHgRcSPjBkvaBjF0zQ
bnMVF9WW/3CNVTEssmgas1uo6F2jhQ2c8n9ljzouUQBTS8QXnkS0bJQ8TmMyCAyRjLTxLInZVeJS
X9e1dosgPAZNHd8msdtAGUuPNmiAtMJdFw2bTgR3hm8UsywIz13JMKzrQnQtAm55FmFsaBmXRlV+
GVDWVVmPrjdkZCNZAyuV77zeNGgkRuI6jAZhVUJK8ky6qXMytFGsU8+NVgzJoX0bhbVt1FZHcRRn
S4Xyk5HyqC4LFal8Q9N2Z9A9QpxDwJXdQgW2k6zYuLFz9TNyxVprGRvchXid5PblIjtIX0WB0h/d
yGDX1DRUWpi65qmNgaGwhl1aCaZdhHYY0YMng3OLfW2e0/gHNk1l0UZ3llo2ByKl6Jm7/jv6ZMZ1
rnxWs5hRR4hUx+960uxSlkLdxgkQLBPxW6bKVduzcAa3SzexNeLPyCrNnllqti9j9HH5NO1u8Kn0
NO01zA+qwA8+OnJXJTbWhTD9zBORrJyUhqwo7K1jxTd9wlemTNJDEhovES7IjU7S0N7PnIYIjjL+
MlzaY4ZGeJVTTWEGqQ4zTk/sQ+vXw5ykTqapQ67vdKusd9z7yEoiMmwpumFvJwxGfZuICAUxpefm
b4lOBkJe4BPIcbt/sxawyOnhwkizs+0IsW2eWwZzwBLVVgx0Ehwk8uwJnqJV3Fnix6pFhdSG+VVE
2QYd9KZRIT9Wmv/g+QWTcg3TieWJZh3p5a71mKDaDaE0vnSOZcTgQB+zB99tLThShlq8DU08Pks7
okHeqdwDS3cNka+aG0AuM4uxPhB4/UNzpT5vXXnISwc5R0sj3e8J7TL9+lEBiSJy2oiFYaszr1Nu
TFgmrBEt2ybeZEe3xLUZgcPkSY7DZFTSRSbR5hUeiqlYtmjBg2Xj1jeOYbMBUswDNMeb2OtTz722
GcgpoEB1Ay2+00xnDk+dTJVi2TpkbZd6GbBIDawiVfqQE20zt1UgdzbqQaMb3Y3vov2e9ihFZwUO
JZiCKmjVY+0RTDBSAixFUde7wIUHbsXje0q/4/+3EethaiNyZkAQTX/tn1eLpHJ9lq/xx2v1x3rx
bw/8vVw0ALDRlZsqMkdTqfv+u2tIP1HAlBLAQTk1U7b9rVxUf5l4U8JxNEl7e/rf79Wi+IVuk5xw
4A6WRRUvJV3of6de/K5pSP+cglWjILVoW4I6ElMz+g/VokYTDfS+BgQ3f3YYDvee/2u3+btm8x8b
kz9YVH+7BOQsYeIswjTLe/DHS5SjEeeqSooyVgk0B5PwTt3z5V70y6mgSWfB6s8ORtOr/r2FPl2S
y1CGA42TpsVb/P0l+4GTqJZxoVTU7Mw5UJVfF///9LeSfF6CM6wOR3ZqCNMm+P4SMDS90RahCoYk
3zbhMJC36YQIJeQGrq47DxtjW7jJK7/6i9eXYpkp2m1l1ntDxMXiD0vvt17wd2/x358D4eRKXoyu
qzYzkR8+RdVTRVYULWmODlEXQxkCkEFnNK86/EERmRgFbGET0cwxzEjZdJOe5lO4VcoQvSEj/HRI
wodacazjv35h2q8L6PePgsOSzaqShqNPFETT+nGaAfAfFI3pDMjrO+7CMLOnpu0Emo4OQd899sC+
aze7N4CsMBMBJmMzF66NVRJ4G2VMrgMByp1rb3UT7rzi3zW+ssFeeC+TdpfQ6shKsXX6bMcN/qW2
oyfX0Y6esox7n6BJIswZVbcPZkaURT1mLyWNcAipj2FAAmjeb2j17CMkVYXm7iTGPnKbN7pf3thG
8OQq2kNqgBrrmQx7MfmfhnvTWxbiLjt8r5G6jLR7ZkMMPF5mmMeMDK2SS828rcDzWyXxL33BaNeI
LX0dZhUdvp4cSRwS2jYXhHe4MZf3kKcuas/JcJx2PRvbCGrfB1kT1+xnqaV+xpqJwjDIm1VVyAcv
m3zKZP9uXEnKXiH0Z34Tsq8VHBpeXD7JFP8uqT6ofY2PqDQOweBffK//1OTAEc07qpU4JoNnom7z
roYj4QCpq9wsTvbE9PYL/9WK6mXg5aRrKPihixzkosDsEGzaAR+V2Vy6gv6eG92oJdGbWrPNEmRL
eW/suqB5jkuUsQHjzftIGQgpCgBXhy5KgIoPdx075TknMQsy7q1VaQcjKVBY6Li7mGjObWO4Wi4G
qCZpLpYWtQzbCFSvtaXFkDsSwBQNuoFha24amR/1bvj0leLkVPoiJE6HNb7TBlI9cvdQRc4uFiwx
JI2uKLatoW1rxX81c/jtQ7+IwNAjxq29A5EHhyJUFr6M7uRQn6QI9q2tPugVgCcZFG8yKNeeVdMY
9peFX3WLDIZC/ym7/FFL4gcvH5e61/lz21Nf8BCty2LSA7kk8fD+w22xMRa09FohWWYcaarGJGiz
iOQpH8keVHs3e+y1Ef63b+qnXsf0NdRRutLUlsa/bdaPHHvtixfnBIlxXJyNMYUrsULR2o9HHfCC
Od6nPkzzLgJn1UkG+oavfFp548DChBhn0RFdVXoabxWZlIwWVYpVcQ0M4PpV0Dg7u4T7M7p2fLXk
8NRVrD+jrOOlMUYtpUfRr4DxA2nvEiSZcd0sVSt+S60yWJiJsB6ETT6an+fgLPnMF4NiO1vhlByU
Refc5WKs7rWBA40SJtW8BraMLiqBRhlqSrw07TTHv5yaK4sYcRy6RlBg3PSI7yvJdSoxiFyzSJRn
VbYfjLydmeN7+6zBcZdRpc5Ahzw00uueJFjqTQ19YakkjT1rsyxf5W3J6FyFFZGl7wTW0q+1CrBD
OS8h9LH6OwIjWZ48GKhHZnY/CQlF/xRmCe3okkFUKkJoFPgh2kjfNQ4DjlqPn3MV2lKCZjtOUCwr
AstFSA8ZFAMqn+ZDdiywvjTvPSu+05yAA6rVVkc/itCvNu7OjaJmSchduSlR4ZBaWWB4IF4Ggiem
EmuCspuKi5CGkAg/UlCih4hR1fTku/LGtPuCNZqfAyvdeK71mBXyizv7KYcZR89cgY/hNjc1ETuz
bkyQ7KP0UklGmbmNc+zRUAvh33VYKhJfuTXRLsuxvqR9e5UKKjqzwm3bGWOPOtK7Sy0FWaDubj09
lBvfKraNG10AYz/yRcaM5IhVmYiVbtIqCROHYPKo+0wcqnxS5FHHq4gzrNHZB2nyUgYyWg4Nty8p
vtTYJngHMY1iBAvbjj9ySyWYFqmwDIe1Kzjj151zGkaMIND5vQE8mWY2fPd7ntw3S04fAw+3mgoT
HfnBVufsTDW8dJp+ceLeIh2rR0wWcA5lyoN8yAGI2PO5GYJvT4ygmrMC7OhafoRueJQJYxkpD4SY
uM+9QWHu2XmzQY+BrcXxjk5k1IS4NnR6/PFJb733QjIzGidwMhE6l4zNJ81ca+EXyrNekOXUFyXh
xEYfLugqpTN3Ul4O8jVlIqtjda+JDfNDH1tdr269iHhYxzV3YzgsEkPuzYgDRm2R1AaBs0YwR/rK
U9rbKwBG90aqnxKlOfpJBY3OJLrYO6eWvg1bJD0NoQGQOo+9igu/bGPsXD2+j1APWqKtABl2JFwk
lb/OGTURppAgJ0me7ElLaGgbq8Y+XWDv7Ttx7CsY/mb8KhP77BF71BXpxSAZSuWrLEgckvK2NcS8
IjalczZUwCs7TPfcxGYxk10IADJ6IU5sGjDgmQcUi1qvCHaiOaJtHQ1tnta3FmOP/EGLmEopBz08
YyNIjYNTXXrtQcRXTSyr/kL9IoaPqLjrBbO4RdrsUw9RP7kLHNM9ZWMYz7l+71WfBarOOmBlIMS5
GIylUrIL8R6oB1OtFwrMiUQx1518y8JXugghkl9OwdzvtihY5pUUDG5xwnjuMjIvlfnVhOskW5vk
kvNQwvRw0hG/aRy6iPzlel7ocl3zBQn9aXPfpAk5GU2ULpSCwlZ3x7WWqntdac9FqlyjMXsqNeO9
mVqqoSdsBuD6jUKiYVCES1+PbwS5xn6MAE8gt36JXDY18AB0PskSpNtWn8eYYD03IVp97oW7ymuX
DLMXot+FmrqkaJkVKPkRSDwiFeXNf9Li+3jiJDMRrEjFdU5NyOS1xbIJUqHuie9GCO92yvvoAkTL
1U8f13k76J8a7pwQ5nhDaJyn4ch5c6OrqG45Y+c8HUlimD4sxXxwaL41Xbt3a/VCcw4XkEeP6yn3
odNFzVGvy2MPTLHBd6hyg+uIs2soyHEk1/5RdNFdYrNz0PrS+CRLgQHYpQ+txodBQeRZlie6O7cO
0rG6q26IQ2K+0Z11hbKNGfmsHRGb8jGg/hnou0GGx6L3kgTVNUnKx9BG72bAbIP8NroPZYi8cOjL
w3SA7/2vmEjCFBUBntSZ1YdrvJAauMox0u9iouMdtEQxzkbuYwvTmMao4VoT2kLJilWevIXlxUse
1G6YxRX8wuZNZ3Jmy48m8o5mtqwIYM1q5Pba8GlEl0Gc/Sxk/ye4FKK2EZe7Bg8AqwBAXoeJTG7Z
xJnjeycvi9cxXQ81rVZlpi+MtqY91t/o3crlmxDsgDjRpAi2gTds6QBf1QR1WMhXVQ8Kemt45VMF
x8M+IbtwVBIUpdkiM+kZu8q6j83uaDDziz1KqSp6Z0y9akiV98JwO2laC4CS7ogKEs174Fw4Uaxd
h1gPFUqZ+mTlNxWYR0FWi9lP6b7mTMICD0HXZuxhRskYtAHc3tszaer7uiG5N391WmzVpIMJbsqc
eudNe2aiPI+ClkEASW3FYxB+WOKjD+K1iouayLZVh2tyJH6t5R4e90Qg9+5yRGesT2krFZYbzT/7
RokbUDHWQY+3qKyXmteuzZ5GDy013RgWAUJ7fbIHeveCXkzNbMwDdi8wRkm73XTKXTkgn6YxE2Ea
E6O3rNKrjzp7Qjx32Qa/28YSa5DI2Dz9TeaOc7Uc1zplQUAiYchYxHJV3uRd5H+O6qmGHBHZi8D/
aoIHy9ol7FQNn6a2z0MsdTQ2o6dkeKhiHK7uqpJLJ+UG+hxw3skIb5GOichb3Dpex44IEKMWbFk+
g11kIjH4yM7TrrWVUBji2un3mgHnEJt97rKVY4BNZT8vp1uIgKxePDjdjcZ688N4nughlvQbxiVJ
/dAH5CeY9Jlxo3Yu+ZpGfPA1dVPg+U6iaq61+Ftj2OXkqMqcfnlb4plXyuOQROXKEYxaNDYiZksA
fMCuVBevJJOdFxKqn553llawyDAONFhrhjScERgL6ewLmu7MFvtSPKr2jQMI0mywSLSs1g9bHDDK
mvpKZseOLnSBOAOACoRWWbazPFy6IEI11VtgK/enuYlYOtqTDbRkxGnMLkzE1opJf0cuXZM8tfpS
pcbqH2C9LNX0pg9eimybguIhvmyRFIgr2UoVeAhIiMJz4ewjZ+Nxk4j7bWTuQ9wuWrHAFHbO7HMo
r1o9HApxK+LnDB6F8PdeejfoCX1BRst1BOqC9W114Newi+DN0ysWtQtr3cchyE05U9kuTX6REjQ8
8T64d5YBjDBpUwGIzUhRI8NnjnoMQPgHXpjGKUF6pzjOkIwE4OHp05MvbnEkq7EKSN+auwyU/asX
31rqbSxoI3xWqOirAiIIb08fUHCM3TxzTpbyoNRwa9Vy76vXDuq+kopz4X90+mdCDDLZPQDjuIPU
VxXiT+rdF+1XmRwsosjKDHRqkc9y59qYwZ7wrpmlP8Xlg6s1q9A5Cl3ZGV6xaAsTDBq+QRQ6yWjP
aUNuCefbGMQJOOXNYJACbvl3Bk7LHCntpPF1vPc02feOuQVSNOvja4ydDaeLGgR3CXxUvrZ9Tn5Z
lcJKoLNKqHJfvReeTfwj/AZ6R0h151X/4efdKtVeR1x1o38wtJNITCYD74mgOJ6c8Hi90VynBMk0
4nU0CVHlFpEJC68tSmF4FoYJGMqEgG7PEyda60DFJ5OfYl+KosPMr66qVFunxM4n0oFrRomeGZek
gsk8mXW2rqrNGz5rJFpL2/rsHbhwT6Kzd/+XvfNartxIu+yrzAtAgYTLxO3xjjxk0fMGQQvvPZ5+
FlStv6sodVV0zN3EH9G6aEkl8hhkfmbvtRPOxNzYD8RQ5pO59tRnWEHny++a4tFSH733muOQciTZ
HrEN0vuiGV/KQd11tJH40Xr9SGI7n6OJR5x6Nr218wcicalnGagA9KDD2YrIXRUVor0BS7d5ClhR
OZ9zcBgeNcN7GSibHfmtND4L71HpAQA/IrXSFD4fX0Tpn41kXMsi5qyzFxoKPLL2DkF4H6nXymTr
C/IQYeNSAHpqdYsxecsHTa/vkenOe0YAFKerR77np8/KqdNug5TlJyWYpb1b+bMXfUs7yBQIcqlB
qXF2CoG+hb9WF9Mmq94HaxcFYkta2kqYO618KhkeRMNd08CoGP21U8P7aZEUm0fCu8Eiblp87zkW
tdR+0+WzFZ5mlVhNBPvg+kjbjAVVETbwKqASvjAygF8c2ZP+JO03VdFYuS6oOAx/nEwhqui8/UZW
qVbjm2gjjAgV9epQO0TYgOmeaxaxcamq/fJbpFPFV6lzHUCGLqcRK8tVqkXIKwGK+cNq8m8TVqWG
wpQMOJd98rLHBCQM7c6MB74TCdyFJ1l/VEl5nSQlC+t0GWnVfqJySd29Q3JuYQEP8E9B9a02T6mX
rZPmtTBQz1v9Loq+uYnPsmHcxEI+DMmzbxMuMt3YLcLKmT3dUVWBvIw6d5On5sJz8jWzsrVLP+nI
Oer1UUsnUoq4Zfr7tjy7oUBz5CB9WgfFe1aaD0FeQfbfA8okQr5ZTrULpDe9iIBl5NppCG6Glh4f
k/54a+YHnyKDYYVLr2hL+jHunYgWtBHR0Sef1Q9v2mTkLWexbrtvtkdPbGERxVDYF5dueq1NNoHA
CO2jq6qGNu3RScl5/3jvDtFl1+REU4jLMmFLOxjLypF3PTw2AcnMxJSv0/nNOj+jGjZi5HNnsqHI
wU0CfwvWG9dYc021v/GR1ROmfUxGi92qgvBSPg82Ew0U5iu2Y/dO7L2J8mEczmIuh5u3ITv02bsk
1qRX2soyQr6SnXwGNhzCdU7d5pD301ZYHIyTczGCuGDUeMx7my4AiUVbQcrAEa3RTmYzSkzn2iSY
qwwRaBrNdOgKfFBgDFz/KqvqjR1jKLSRJoV4kCoEEBiJ2lHdZhj9EifaKUHQNL6/xBr3PZz6xB03
Wg21TJxkjbFYsIFSTNZB9NhFC0MhWlUY7xJuy7p6LWPcQDzgPvgi+huiUauJzwg2g9BIT+jTheRA
LbL6UNaMHjtqNDHtbGgqIMAS+FY+RXBuUQ3H7jFJv1F1Mus+JJZkYcUtFk6kAfoV15Jo/Q1reR95
bLnq3WnCMvkEqs3R6FfcPCVQvNHjpUf4DN4YHHaVs9Rzazdh7AuNK0281c2WCLjNRBLzSKp1NkJN
x64r5LSNWCOiHAb3DWloRq6YclvaGvAobCW433R6g2qgScM7Ekrw09G0HgWXctueuf8uU5tVW2Pi
aOfPGc6+sbpVa875C/2D5U9XpSISPRDipI/D/Sg+cBy5SzKwXfzM7YVU5WWlpqV0nk2Gvmk6R3Gr
c9f4720OfgT+eKccTgU+BvTGRfTgJMpm+RDdtlRwnIj1Swq8FZiz9jHNi1c+IK+Sd11KY2mEKLFr
OMuLUaoHPw9utem9kvcRwt+sOYci2vaNxLL9llb6HWNBavQOQjcDb6qN3ntBDGSfVQb2RJZy2MXj
9Blpzi3ERUz/T5qFzc15S+gTjRG8U1m1NhWZfkoBESa5vC7w3bhgcCDz7GP9aM/tFiqRgK+oh45n
WTU2eo3eO45ZeEsi7NatxcINocq4+NAbB2jMrLxIjSc7M1/7DOjAPCyBtrmimrlKAxtmVqzvNPFs
2vJKo5QYpnBfO8NGr1g29wbvfzBdxaDXEwgcuY9CAaxtJ4oDL/TRKcInq6FuQ9Y5uQnuSztfIRV6
EP0wLXzgbG4MoC/c1a35Hjboqdlh8/ViS121a3xiF3aBwDma3kMqJ7tx2ejn7xHaY9KDHDnwJXJ2
pc/CqPJwJ5YX1eAd+v6qzkzAV+WuxE3FgVdhHgZOxtOdjdbGUemS4epl47+qFj99+U5Q5cmRmKly
AHhEWUa22ukY9AA/Z5SLEwc3l8p1QCkttbOVlYe84YaO1CIIpz18wffUQx9Ml2QM1THywouQoXdS
Afpg06xGdWLTUVHMNwVQPDxkqoO1W+UT/tbe2Sd9uKFu2Xg8nUNYd/uG88jF8RRLLQJfN20qKc6C
BBiwBnV2ygNi4qXqT8aE+AhFjkHic2ax48e+s9F855Gk5F3TsE1bDDJk5pMB8Hwg6O2VUCRxY6Yu
uH/TOpTo/BEucASsisbHfd5XpLTH+bsYGnMZBu6LkTZYusc8eW893upIWeROOZRhQnbvua1x7bJ1
qZ1mzyjPhFVVNJ9tTuDBIIaIS9wxN3bR8cylpnXKTY4G3RzbreEjxolVE9zZWXDHE959DHaYEzmV
2vnJT3rz0oqi/AbtiIs5d1BPWdbnW32K0M33rnwh8JnRMenbRXr2Rn3jtTAxmcNRyrLq2GsFhYyZ
dJAAA4XSnMUxzp8k4z2Iqhvf6cxzLe3oKAp8obpbXhnhMKL3sIBjZDmJBTAzeXZYcEzhZeV7T7Fr
EERg6bG59SvCqlIhXzqWvUww0GoqZtIa6ygOZ1J5zBGumUwD62QaEiWzld2OJQn1FiBHREpHtHTZ
hrM0g78f416OhoNt9ucYfikjfbK3KoGCy52nU7iqw07eO+wg4LkU9clv8v7Gi3rzrvcpU4ygZXNV
di64Hu7dHl9DyAylMJL6FCZYQFqyeDdZPpwc1d6YQ/WcpdM7gAAgEFGzi6V/4Uc582i0c+RpXltT
i753CPqlO+nxikB7zIUOJKAkILWBEedjV0T2vG3GbBt7CKeEgxrIiegAyfLbDAk3UUzjAeoGRznT
UvAUAwuvaROJyjn2Az5AbXSQvCTdt9IOLmKu0QrkD6PThz53LokTX0MO31eR8STMRG1Sn4u1rIG3
NIAqEte76+NwOnggB5fS5SK1o2npU40WdvLumOik+q7EtZ4Hd6MPeBs5y50zdjgNTfPBLbqrSmiv
mkG7lU+Cho2wBmt0rystBl4aqEMf9wBGPWTuFeDTLuQhF1OycVPFHK5yZ0OHfiGLql+UJQinynY/
+izXLjQuXTujwUrS2zxJzFmA+ZAEhjqxxr/Q/GqRzlMuFGoES0se/yF1P7sB2IQsMxPh27Av6g6y
d5r7m8JQ2cEo/rzuA58pEvL3NEEPVOpDcgh6v4cGaYpvxVDcC7b3K1nHV800P+ndQFyK1NqrxKOx
ciyrWtSGcx0VMMm72Gb0LB+qDNJ5B5jRDBShFmb4mVR+u8GpkG9CJldl1lawG4lsaDkf/Lq56VOb
vUxoHAT7T9AlmOkGQKSLunbv2gBSghdM31JX3xcV5bXI75SHc8lwb2UugHSOdLWxcM7YQGmLImJ3
JAvdOC5fqj7cu5Z48BFEemwB2CbKw5QOZ/IMX4NobsIz553jhE9yZN4Hwv2hlfFNOfUFzKDYWhJ1
X7MRTaELqOsoVCxR4IGsplrc+3ylw87bZS22RjeX6yoNAIzZAW1+kAIO1buHtgKkxandwpTfRrXH
OHuscWoa/QTJJytgqCCOJEmSBcsAItsWDCPxSvaboWVKVNjDdVozBs2iFHaUpBsZwtBfY/Rvl05O
nIsPR0VEZAf3nnVv1RqMBxa+NRTPJR+/vSxCRAhsbLj/kOU5JmKLLLlCjZwBBBrvY12PEGgGKB9D
Flo6KslFOQidxXm5KwpzWzogW63G/MSJ99JP2SEaozkU+tINIBCY6XipJcU5aDkfhyFfBbZ76Y2+
fEOZcXDGljkOwxInp28OhvRydKzdEA/HCKPcQiuy118rC76I7f+lK3Bt5RgSr6SuZknED8IVp6oQ
LreoP+1hfJzKmHIPkWrsgTRxmjd/Xozbah8l+VNVR2fOjK2w841RNXt4qyutRWAw9JAAQGP95jeb
9Sx/Uzz88Jt9EWD3Rhy2A76uFVJxYGE50zff4bJgjG1NDUNQ2ymfgq7aBFPzpDcaA6k0gadcmzx+
fnbiXFlmvk+17RmHvMvJYe5usqH1lr/+Reff4+vvKYRjSewvWAfUFwWL72pOgdhIhyZi3FXwO2SH
orgJkjt6qt95I35WqHz/uJC3g6ifRenkU/z8cYm61syIKC5EQIO59LbVVbKKnxlLvIHLefPRKmzG
V7P4zWfxTy/xx5/6RRejhKc4mWKIfGW9HXWxdeaoKdhuW90Ist+8n//0EpECmbrFX4awv4iOnK7u
w3F+iWHyEMZXpD164dOvP7KfdU3f30VTkjsAJ1AqKOo/v4tMsjFvSX6EoRc4OzDfN2r96x/xp2fk
y9fCwpjKdB5fgm1/fbCyXkoIBUIAr9TEqkwoZUy7RNORfNNtd08pcVOTuL6qjWPbtky0i6jljnIu
f/N7WP/wftoWfhrSFaxZRPTl/UzCKY8nMS+u6FAnQbmaR/WSHnfbkwYW5Bn65bqmPDNuQmAnbcuy
Ox3ZQ56LcI+2NGu3In4sCv0yVdnGyYJ9NFKXu1rw2FBnhdUAkbBHjVTuYgKrZD19WgNlVPEyJLAh
cMwLxCfihWlT7aG6hyVTg13IvfTNoQ0pM/cid/1taN5mOjMbnk+KYChIMt1pQbfy/W5jReVateIA
qQ71Cba3qf7m5M6ae3HLpX/URX30rfwt0OliqoBDuvBeTNLHgiyBiFMZZKdVwdnMp/dhCIZlrRsY
Y61mBocxo8wnRb+ujxwXrKATdaQ9jldB8JmaSEKnaBuRFdRY3lkiWqIMPogUJA73d1+KrZVcR1Sa
mUabMqTric3s0KWbUOqbEvpbEzy0CBBsQfvKsqwaVhm0lRZF7JR1GxsZVz3VwG7yMyEZyzSPTxWq
5rAgMiE3vnm+OnPwnTrdA4+B4C1mqZl3ydJgUPlnDGw5yTXjDXjNKW59eNtQKkIigVERKppgTG5+
dd+b4srxiF6p3rLhzvQ/5l1yNfrXbWyeGSU8wDy44oU9qQ5QqoTNmsftU2uKTdKStO74AbeA9u03
38x/OFV++mIaPz+Fg+xrXHhIy3EWX6pOwbMro2fGqqwahkd36k1o+gACmTN0iC5Xox4XjJmgFXZM
6BeJbO0VxrQMwFcrf3MImfNB+uXxtS2T58UgvAk54Be1ZaPh0lUuusS4HfurqulZFer+W0N409TW
IWAxlySgHuV9+Rpq4DHNAFyYX8+IzqI/hoqxlrLvkD3DxBjwLFuIwNg4mYmVbjU5foxB/6TSYGeM
AKy4KS6MSpzIFXmVrB5WmiwOrkquIoiJbtFfNt34mzCnfzqgfnyFX0kTkTIKyOZKYOpjeHkBFJ+k
qUW+F8vpI9tOV7/+tP/8z/3tDbXhPQicgrawv9xcZm4kVRxyh9RZW0IN1z6i1CG+kG5aOgiiYIGN
iXlRZc1lm8ldj3ovVOV1YUk6tv5bDH7bNBV7cURPO8upQHxB1W91dffrX9SeCRt/+0XJokeP6igb
DezPX0sLMXqOUQo/zNg8tcS7DzoOKV+FPDJujWGqiP1VJr2dCLNrKvQJuX55Qr7CjKAP6CHlU9aC
H3fkZ0Gj7HSAUVV9Hzn9rZughtfAg9EZbEo7vKim7BOvKR4HNxoPcevAjys35egxFAnY9uib2m+Q
JfFsOG6zDfv2BlcFHojuwR3dXe02m64Pa6iIASMkQLgDTSZmAkOi50+CvT7T3kgB/cgNllOeCfPr
1+/WP32L8MhxV7tEkNJcfnlOjJiQ2qxA+FyvrYNxL4/NsX2LbwE8r5OL9OHPn/ZfeSb//yRukH6N
ghyr43+Wyt+2md9WL0H78rNU/l9/8N9SedS9PGMuKnHck/PX919SeUyX/H9X8aM4emxrTvj5y1mp
/+EqJZDR61wMhsHAnn/4F2FD/IGDTeDEtU1HmOSvG/+NVN7U5/Lq30+Ygyaf+k6nDLN1PJbOn1HR
P/Qcejq1htcG9NYqcJFQmdrGcdqPQmf5ORaZscPEh6EuAsNvoCc5IAhHdQRPocwHQvIaYgcjd2CC
rRMSEncoNQuAn3LgjA7C7MXEt7keSjwfrqfIQWiyBzsEmqe5QbntI6O81ybDY3hbwbIySBb1k2jZ
ITQtInftlMwo3Eg2y9xumks/yb21g5VkoQQajU5n+amn5IaOuWEThsON6+G7IracNJ6xD2gIAxY4
/YgWz6wdygNlAbtzPGMFRMy7ki4I0Ayr2KKpbNIh/RHBozBfBHgrAlgR7loNu93KAa+Qm+j5SsAH
MvM/q4QM0KZD7aGj2WnscMAg2DcveuSJHUwqcWlJC89VPz5PhNrk6Uyp9xBL5C5plzobDdDZzYUq
Y2xoPjg5KyONidaF+RJBY4zlgMmrxv5EAB/v8q7LNpFyAKyH0RWjMRuohW7sgEDAmQRqBaTWX3ce
9ika95csItolS+ucaQlU26FN51nRQyWNZzuNBnQfOShe+NEM9nM9oWtIX4QxgHMLMaRGmHd2atCe
qoFUOZ+8yLiuO1CwPfm4fhcu82p8FMJ6kbr9nCH3PQhFgRnYTbEqWu81GfOPseUDhpwEwE6Fb3Ft
QqvvgehO4tzk+k3QZWd/8tpt47LNhnm01QUy48RJ96ZVPzZmcYHx9URi1QMnJYmMjtIgn4RX+oTT
CbnLtq9GY9WYU7Fr4aGJKQyXXtUyvFKISphbhaqnOitkhb/OuMNxS0WAy3CVubGD5IrZYJZ5+qoU
9jdmRgQiuKfUsR9qvG8IOZEziK5adFUMNzqh03VZKrZ2dGsavbvufClR20LmK7pc3aCh9ZaubPdl
REi4Hbv3bNuAyuHuQ60yTUesFuw+BiiicSTPrVM5C61mtm1UBZDLOO22TQGZnvzJnO99II/uCI4x
q63haKKKXAaepLsL3edYD14cwEkY7MxdP0tBmwq5exwk6AnikH152N90+uQgObSMQ5imT2p2nhaM
3Zf27EZNkviVSKZmK3oLVDWWVYptNDizibWxb/MAYXjZzDmyRXKyoEegd0fxOc0u2MLHCOzntrxw
vHYmAqonFne3SLPPxuyiDTQePCsN1dry+te6q9lq47v1ZwOugRPXw5FrzdbcdjbpqgKABa7ddLbv
qtnIq7Q0/3DUcE/N7iAcwd8R+yJZFZOq1y3+voXtTyctDkd0jWm/7F2jvEmH8taxmJfkTqBfuAy7
9p2RsSzXBoCdJn6zpTTJK6CjAn0d4wsdCBReOlNs7woNnUtSMdk2Wn6YGgKAO7gP0bygqaS0NLZG
qVkHXCTVovCBvVIGlivdn4fAOPHMBskHpLRsZxd2fR6HcbaCetd67YP+CbKd9O3XTINPPAR6/SHj
anpsw8Z+0GKlkzQ5YcK0A/y7Sf9uayhS/HC8pxZtjnHQ3ZlRjd0BAHygjy/ZBFG6ptX63wv8f7xu
fJforf/zBQ46JH3Nq5cp//kCl9//4L8vcJNpAes7x3F0YTu0RX9d4O4f0DcgEtAKzhOl+R/9dYFj
dmNaMvvZpInpDhDCv+9vCFnMUwCqKf6r1PwY4f4bq5uaJwY/3t+gEQzbBZmBiB6Im/2lQkbXCawq
FMylI4QVk+LUtUqzvPatanrQmwSZvQ9wB8kaFk1BC+qoD630bsekoGdu2SoW8HVW0rSbzZTKYtcD
3AJeP5HgRZqNFhg6HvWkWOdWC/eUWThSFCSgicNyBGUnMUSxUPm945GEHbL1WqOMBQ6cCmsBDpNg
gWjE69rcZjMKKWZkbg6h2kg/xIVgJWfpMbj1WWL6gb+bcvcur4gFKuTsc0kQcmEzRkkaGsNGy1Ec
JTbK6lrd9NKyF2HrIFTxjGgdWfRsnrmV7EDgE4psXyntbDsg8w0HfaVBVgkzM/eyLX0CzBQRd9hp
EScYBToxRkckQUzjojNcrAyuXS0zaA/bjk6QIJF3TLcJLx27BZzPXZXbAzkddL1RaLxWBPeElnkC
43RXpP2HB/cWe8aTSIfHfLBoCbxdkpVvbRShip00gqIIt1w0mo4zF4/EBrDRU9a0V4oxGPlPfYVI
nf2AVsBPLLlcV4SzrlB3xNsxxWMWJHm5zrzwrpjCZ5ajQB0irwCvLl+DYUZ0SYU8M8NjY8ZpDkaK
gA+RTySHWlQJeM6npSmGdzK0kKBWEU58Gbpo2b054akBmW9yPlNK4aKbwl2ejxu/oIiy7ObCMTWN
EZMOp6dyvVU/ME+KuqGkmENdGmEWWmACKtCVOXe9N3gXYw5nwC81g/wv/bmAuUClM4+j8obJetJQ
p/QZBGmFRxNTd5iDEEtr3VmqkHB6FRRIJAXj1cgkcUqQxW2Z3aIqTMJbzRGEJCIFKtBwROFio3Zu
VbBPtMHm6+QbbPardhempPlQZc7fVJCXZoq2ttQ7/ivZVC6qFp8AeaIvdQ7+TEs1Y0FYLjSHJr/p
rPQSyU+ObU1Lln2LrSrnHA7n83g+mKOx2ft2vfNK3QabL/dEP1DImd29M5/mEyBW8HhPXThceqoj
MjDh2O/mC4Bv0/Q4zpdCPl8PmZCvIfdFjUpi2XKDMDGaoUptfe7n64UkUGtNxNoTlN9xjX2jXDUj
XIjR1Uid6Azr0M6XlT71zUppTDZ0zeWJiyVUzfl6K+eLrsRnuRvny2+UHry5+UI0fdc+WfMlOdYT
T4YHEWLhW/G2BtW4LuYrVc6XK40+CuqQAUjusvyMdHdAxjmdUpnCQhHEnSuvSxhKsRLMAg4Jazam
FMEQnhUk1qWcuR3tTPCAvNtc2EA9nEJA92iccdMYPSdIltG0oggknJBMxmznaPCdqNZPUeRewnwJ
gQxAECEPMLwIKlAHg0FQXTg43TIlJp25EbNPkyS/ZEaRqEYTB2LLKCHG/LGHVzIibdd9VO2eS957
XGoSmRA/Q8I5SWfgSSCn1zindNSDhLQn7YMeiB7A8J+SGZeCvJMMjWLL4eeOk1rhoHVOLngVbO4Q
UjXrzi5dYn4KlLluiU6azJAiL/qd7PtpMRoheozIPbKGbzdhUZNkRqnVxd5LFpS4AmfYS4uMeZzx
L8DFcM+NzFMAvZRbf8bEoPMm8w1wDIiMa3emShBKvahmuEw9SUSEM3AmtckmMmDQRC0K8zn6LoM/
vMXVlC1Z+fvLfobX1J53VXcaGDy4NmYAq5dPdoW7Fw/jdG3NCJwx8Om/RuuG5+CeqdSqn70dLSuz
pasGEDrSuPISH2tFZ41LsqqOKDaILjL8dl32ai/suLlqKuluMf3J09RD64I8AcjJgt4O4cIMiGLm
4xc80dUcUYjFzjNlssqMor7GC2qBcLD2zdhXfPBtdhMn9ikA1LjGHXgUutXBRsSWOvikrlBmRmck
ByXWAITbo1XGZ7+xSLoKu09GivreEmyoiDfr3jBGGLhe23KLCPmOpmcbmew7a997n9r2sxzSq652
T10hd4HjHKei2udI4d1EPemByaAeSY+Yqj29+bCUmCcXqd+9jkTWLUUtS6TtAWELsDsOObO8UPMf
wAl5qAF0fJgSNFpk9DObF1WZH1xMWfWYsHRbOK1QV7j4plOFBAfqSIFGq0H/4+en0jDxKlpFCk++
1TdMZsXGaHJxzgwISFMh3WXXBRWGC7YJOBGnTarpWFy8ETFRwjlBv0tBbSG3lDGic7NhMN6jY9uk
bfDCwhRNAG5OxZoB2UMI5LnsEQbW48F3ClSrCFZAu5QhULMJDv0o0a5jrU6v06nvEDsYTwbe0aU2
cB/6llddNYj2Edl12k7kab8qB/Mz9sLkqUTaxEKivOE4VtwKGBp7E5FhmoprvJJPRZXz6UFbZsqW
cNYSePi/9e7/1Lt45ClA/3O9u07+z7n6Wut+/0N/1bqwvhx2AECAhU4Z/DPXYR6/O7bjMFWEA8YO
769a1/yDeaOgnnVcpkdsy9gs/DWrMv/4ky3LmJlBs7AN9V9hHb6sx8ETUIfp2EUAS1A687N+HgYb
beh2mT2wplurQ5yuxMZaJivI4dgBlhKo/0IHUbJki7j63V7Z/HkQ/fefPe9PfhiTOWGY+iDFvVXj
gbuOqycVIv1mWbHyNGkt/YYwJD0ZuNUYGkPDB+c4UEmg6H+oM6yXOikHlSfitUjQMItIV/DW7X5V
sd3atTJoMgqBBvy7RzKcFF61wlvLMz8SQIvq9hoe07guW+u1spDcRlb3mx3L/N791Ebw3ip9hhiS
Li1BG/z8+rykkE4VjlR1sYEPC59nG6/pDH7zY35e9n5/G3/8MV+W17ZZuyHbdG+l2uBKtzJCsoPf
8Bn+8ZUQni74jgCvm9vAHz8pz8hbpbWTt9IceUYC940bfGO68fGHx+fq+1vzI5/i54XZv16JYtvA
DJZWz/6ytiZqNCpcnS9jgQKHNW3F++aZr274m5/z5wD2b5/MDz+IufSPr8fuK230tHJGTMrFZnXR
7Ottd8TsuBXr7DpbRr/5iP7+wkCPk2Yu6E8Z0n1tKKucPkH1vDBmR15k3g69cS0tAs3Coft+Iv9H
4IjhzmvFn1+cYc50ayjS4NXNrxKKHIMCDFfdW7Uaw1SqYb1wl+1sGIPxOOYhSTDDIsbsJM6FPW7H
5gbx8cKS7FihxrflW0SGmudauH949JuLmHw6k5wrZGw4G5ekpajqTBLSMkYoXZAH2+YwrjpBG/ze
JwdiKCOo8orZCj0sokjG1GlKwCORKm11b47TEfwV6mxyy+1PW96J8VRZRJd+aH4Al8HjeWWYO5CQ
rqHYO042cSVF3yxTWMVDQLQi230YdessO5Z4BAmXVCPOwQfTo3yzNAZV3jI0rxj3w5jfStRTOZvn
qmONH3/zIB7YNfEfJn87Rpfc5MGnAWC4jvg9QTFlrKIIk1Hu1jYYUxNTkqcHfyRKa9N4p0LTjrIk
uAKNlYV1I58msiPIYw4/4uYWKS+F63tkHGK18fE2x9e6djEEDyGW08l2FwM+U2XwD2ggx+LMAqtp
q2NFlRNgmZGmu5U0y4l4G7THDJ2/FnAWYgiOML1YzZtE7R4Ra5dk+aoVLot/kqqMDrZDsbMJgOgK
gS2T8PXqfaqBsKUho+0nparlFPQ7rwWURxpv5QbHdNQv6pJIIXKTeBZpze+keC6bd7Szm87h+2Lc
ZATQQlPYpc5dDd1jym30CI8mXx7Uuvj1mO5jKVbGtQMKIa1vCB9dBvUl4wZFpmN5FYn3wCUBfLxQ
+oUTHFqDYg4ru6EFm87rL+rxspafGkW3qe9zexfqjy0UQek+wyhOid4NFFRcNWKvIjQJ2qIJrznF
HuwBY2A64pb2ysz8i356MU1ry5RykzXDqrMRlDfTEq/GHITmkAfituMeHc8lak3S/+JrVpgLO9rm
9UUXbcncDvLrkZZblc82aIYaz9HYiwutuzGrZ3Sai0pteU41Z2P3N3qJQhbR68HLiEy9HOVbrWGM
xOk4XXnajoUQrL/gQlT07OgV4XytDIkAGyOC0ZKaeycnHEk0rzIs93XOaMnFbxEp/9DSMFrjJ3gF
TC/ZubWgsN9okzkj/dZCjy4ccqFYvtqw6+KM5PBwFXOnQRSj2cRH+dA26brhBqUTJOqGNDfbOWSo
KHHXmdBOCgLwZHLRhmSyBQk0SJTV3KC/PsLFl9mZOy/n5v/Z1BMue/AvtxGAMQt3sMGlV4QsOqRz
yUoJkbSPVXPy5zCRRqZrNycA2B/uZJo/TnV+9+tf4st1Nf8OXLo2LSq9iGTG+PPxHsZGMpiZ4gTE
rpDVx9q+L8f3/7ef8aV4YRwmC0un5S/MtrhXpk7Cb2PxRS6c11//pK910veX48DsZ9mpI+v6+nL8
rpN1WHurUYxHBEc9lXy2EykjF5EyctFj6DzZdMdg4dk3/HhXKgg8rLmCdV/FYpeV+SZJlU+Mla7R
lmf7rmBTBu4EeO2R/uoD9du5JaEmKnE51OGrNYOw/Rr3SVcCwF/WWqT2ja5vf/3KEKT9fFd9f2nc
U8z/OHHZv/78SUXE8llWanvIJHLgBvmS7WFAaOPYAR1Cy53VK9lzEwyPSeuuYvfK0HB7zmNKstuc
SttE1pWO6D6lj2a8SApuHF3rubi2CrNGGF8eVYUdiOoFaXXuAZdFe2S8tyJbhxiLW+vSgR4uolsj
fI2Iy/Lozgb0wASd9sO13dZ0bWTF2zeOYo4V8zXKdmDmF5ELLRDBLCNTRsPxQkdkTaChiUqT4PDi
7Ff6tWHVu2jkX04KIn6K7tWe1V5mgEz9jrd1E2MS9+f02LWGJdTHjqdXFNyvffBRM8qJzQcLF391
62tPvgY8gCtNEdNGkjmRXvLs1k/kzIdpDGOIv4FYUll4gBg7T5gKvHGvzcckWbquO+yH+lNLjV0d
ECVaTmjYy9uUmaY+Vm8V0Z4pEUMp5jkLTmASdOOSuc8TA8u9lr1Ydsqq1iZ3LjgREwNKB95CHnDU
yJsYXGEyIvhjudulApMt4nz4hOFg3ASItIoGu2mcP8UsOaXbHry8obZvVwIfoIX71cjVdqohjbqk
7TSEXLfiKeuSPfPHo2Q20FG5jN2VBwEKEzl+PfKI0wdJ/jXUqAWYrhG2rKEeHOPdUx4HH1HgNj5x
scZqpeUvdn0P2/TYDtkxsXFGuD3QM5ZVMf4FZuljHV5VurmaSAMK0FuXGHbr7hsUlX1vFYCMNx0Z
ZdjwYJ12eE5x9wcZxUg+Hj3QbcJ/HFno4YnaEl2xSRnyNqLZhC5UsfjWZqUXFM1qQKutuuqosaJG
lLhWfbu1htOgjzuCoQx1VvwLUHQg3EekEJ11JjsN7oO0OipmL03jYKDa585H7++ZOUMteZDjq+DD
1au7CHPo2B8iPESuIL0ABlC4pnFkBf9WANFk6V9OZ2I3PaCn47vrE3ug9zhDXySeVE3gZE+yzWif
+b0JgU6tZcXocM5Nth7G+P+Sdh67kWNbFv0iAvRmGjRhFZJCITshJKVE7+3l1/diTTors5CJRg8a
r/GMVKK5PGbvtcky/8RCmYktFDLg8Myj9Ab/iEc8VF0+aFj3tfi+zyY3T1s3MqBkFWA7WrzMSeVa
FvAc3P9Uhl38LUJej4k7frXk4pR9FqSOwGexNpibcG1tlNW+rVw1/SuRzot9WUwiP9UQEIDqIhFY
UU3dkeDSONr3zGOz1jOS1wFYAego4GCoHyk45fmSaCXwnWez/q71b2Eot4SFQBEhhFCftvDeZp2M
4Xy/SNl2oDytZWIf+cI32YcOmQ3Clk9D/JJgYlwonVuQMPAcNAIhEHVVDrGncn9d8hTmAETY+G5s
tBchnbIQXMG1VrZSOD7k/Sm2XmdxEFRepvnO/sEtVvvp9KmCesBVKI7N4GPwQpraVPctMgRAFhY/
fQELIS1YsLBFg6QYWgPIUQNDYHJX3oYZbovyBRsai5ZA6Aq7B3BV0UpFIrz+Veit18P8yPTCjU3I
1X3oSrgQargVnUCR+tqxmzJYW4ckpHYPZN1j5so0T4H9VCUfi0MoQ90i7Dvy1q0PS5+8SPMhHoH6
PHbNvajPaCwypmd6z/RyJpf1OeuKXZgu95KznFKL8ESP4SgwC6y7XNGNcNptAc03Dv787finkPip
zeHTwXYODDrEE8KPYAb++9PhhPIklqaQ6OFw+KvEfxyiA/ugBl5kdReSuuIh5P8rMfL3L9a/f+0v
332LKX1rt7XkSaSYN5EiMT9mcTP38ktfaxc771UI5FjXGzOiPs3bjta/QwVLTAz6OiSvSX1nFs2b
XuXvxqRCsRoL9HE2apXemnN3Vqv7aXEIyMO4SmCLgyMcNQZbqo5RgjXW4CQKeEFzd4qjjkMMw7Ic
o2+oBmf2LaGFp95kdK3wgXOnJd5qY+eLIWNrhsFbZQzPo1+G1XUIlfvaSZnti7k4OFai/kU79/ul
ogwDr6kwWNLJcVj/85/mO4Mo5RyCFg5+qHbSKOErRUuMaZ3N23Ex9bc/PxG/V33cGRkxK7MDtsAr
DfXnX+fEZHl0OXemHlC+93CYdkM5A4nRuvovD996k3979hiZUZEBVyU14t+/akHDo0MPRAAhv4VY
1sYYcdRA/AnRJ3/+o36/hvxR6EP5k5ge/qay1xg8Z4leSV4hGgSZ41Mri32n9MfU6T4tc/nLNfzP
X/fTS7XOFn66ZSjSDMRlXEMRLz/wQR4WDZvapBonVZcQ8dTt7Z//vv+8kj/9wl8KwBqkhc36VfKc
5UGXvhxGFmkTOCwX/vx7fhmS/XZa/NKW6FmcIhTn96zzRnae72Mh/+XaKRgsfnsuZOY8zHQVfYX2
/ioWHRT8TWz6Ih+Y7Qyzp93HWEs2sl2/LkZ8ZLjh8Rbf8XzuHaV/D+Wi3SeasZ6zQ+xmMsnkaW3s
u3p4hC9iedrgSOj4SaBVpSLdtna4MzRph4TLh/7J8AKWjjeFJPboOpMIRWFMY3aYbeEqvuLRxhtm
N4+pky/gRjmT8nL4Ns3ovhMFX9yhui5KB7ke6dRkWacw6U+KTq42sIV0qL87En7YLmDvJ8+5TuIP
C6nVpiNvx13sJN/YkfxJp3dZpPmD0Bn+DTIVDow80St20dU04sEdctCrjYifu7Y8haPxLDdFDj+y
AS4kD8EsKHtnjNtDmp/jNjkMTjSzvKIoFwNLwcau5nMWhhNkvKXxdGkEkyFFwaI3oKpM4wVO644F
15HaH8X8BOwhGyB8gHz8jK1KciFCcQDPwChLoaBqb1rGPDLAgbhRt2YvnfuZFjldZNR+UPAXyiG/
0gyq4hzHiANqzK7jQ1iUsc+kn0DmWDuH1ngwVP7Bs8kmqdi+lZDGzTplySxSznXrJh+7rTUn/F/9
NgpWuqrCsK9KI2WPFI+lPBFeDH7EHGHENG1McpmNTZdFlzlnfaBRzHppriKihB0jzAmL7HJlcLTP
w/mIzvJT1+fbIic2IY1AcMl9/KLOaBgrm6QMJNKjV6s6evMMW7He6c5WqrN5O6eIUTijMuesOBNm
zFzBW1COjw12J9gcUndu6bge22bVrdOtnR11qF2rh4mPJO4KQJDqP+UsAJ/JjAJiOEDSVxZOiFiE
U91rJTo+8F5ID0iEcqe0xqS22phj8q+ddfrdTOK21KAbzHVWugjM1/pURnYghSXLVvAOabFOwjoT
AP1IlDZDP2CSivHMUpAYy4ycJZScO6XLbD+atNEHVymYdC5EcxRLeq9lyEilurjJhqwIcscCTEHg
yFDJLMI1iTpovg+7otiNiyJRptWvoWLdQcJECiK3g2c2DsFR8QeINb6oVTnjvlv4B5LlwS+wyAea
ZT8py3Im3IDY5rJvgTetT5cM9kUifhz5x2dtAeNx8NETgaA0O00zYPnI9o9KKZ/JMXtJZ2iJYrhk
cnlt9OEltJuHjOhcdKs7XYab18UTNJFCvMcmStpWc3YM5n+MrXRrdjkX1JSl/AVy4APPwVUo0lPf
du21CEOdlSA4i4TCxI1QVW4MkisCiXhUmCHOraR1YAAi/YDvsTolGSBYqcISLi86yc0LWFwlQtK6
8lKkRfQ+JyB2bwHuqxVLeywS3LSrvQHo6Ky942/4bLm6blc03WbAzxShWsEbXZukMavCc6baG6Lw
zPnhWi1aINQegd1DKkD5jGqT+Kn8rtSakwpnri1xxAGdhqTsN0h0IuYOFVyIKHrXFCo8WqeFl7Oo
CS0X2VYHVAKvODCH6qIlyY2lhjdR5vDqgRVRMFKCpAH3MOXLvSjfDBv/QIzgclM79WYYOBS0uf6w
cv3DMKeTM8j3lTzvlCW7JDZUJpOx56Rf6qb4iNisqMRaSG27HQryKMJm9lLyNSonu4C6CRWQHDVb
bkdy2BGrRnYupTHdyVYLTqvYWyh39AENWGVssxQlbJFN3XmB9Jp0Ekfj6OtQSFYkDm52TuzQzBCT
PlYRNNzmosxAL+y3dPhIs/ncdwBi+tzakdhFU8DBpGNtwXafWvKmAz5zsfurWhknPD8B8xpSCZAH
iWOVw3LmZWrHC7HPbrS8GTwgMnoPpTbgIu7AvnHVlup+lnLswBX63Oq160v04e+TCc9YpASnS5tZ
wRGCk6OA0Z3YGHZNy28kvgpZE++SuYA4Y2xZp1UowwpUXxEdcceyjVSbhFdi0MH6RfuaWA/i67ZK
7ZDmI1/IT0HbMoHkLoPOec9GVEVhj/Ck2rcMNtZeQlNnfkQWTBBNhAnmaAq/l1Z8JjBil+JmNbap
rAwIThGgKhMYQFqQCXAJymeWKzcpBnykSXCpux9RcU+i4GPE5GSy2iApdReTDgmD061SQPmLQ+lk
6yT8dFeEW25DOF3bpMGYhk9ZRyJgrLuEEcGqzcHSrmBMvh+yfIxhepXmRNNHKgc5vrlYWdxV0JLm
N8q3Siw4Mh8S/N4dtyKGEGU6XxoZE7M2u0WMilex/SKK3R72Aic1oD7VN9IErjBR91XhGpxunXYt
oF1Eyhcycw9c9FYvPhtj2FZh/9Y6LzAVg6HnJbDc2bDcOiSxBX5iofgFoeugCYjFhPum3eP/PhQE
9uFuhJoW32bWEDAVRh5B4loZuw0lSof6ekho6OP+0Cd07KA7ltrrUdgyrfJyksBJnm/wu4+APyrY
UKomNmsylOTQ+jO7kbQAtRj4w37HxPhumuEvSZqbc+nrOdyXhXywQ+diy/Ytg0os2uiFEewXLZiR
aJ/VjOtBX/l9u4boQJUtptsmbI6x4J8s7m8N+QZXO8RO58sRw67UeKvxSKSSRAhNepfCL8sQK9nN
cVaP+lDcRrIW2Jp6FMn8z9rD5NxyjN4XxTWqLxK2txhVeYNFUya72oYMEKsokwRlF/NQEt7zSBxn
8gJSzPazwCXBzE3YqAFxWKRGsXXi2R+L4TQO9tHqv5X5K27BQU4PMWMWigyvwE5lo8rUQVyF5ej2
UnqS6e5VlmxRqxyAgDyrCeeUbsEUKxn7ZVQPzqVNJhd6JzQyYMIbe5mBUZjSfm6b/TT/6OK3EAZ8
pY8PHY+f3HcPEebGhv++qZ4rDVIUK662G5/j9ccB8mGN5FmF4aWLxAJCuZ0d+TYqUd3xwUdaAq65
90fHuGmN9cRDwSJyVj3yJipDT4NPZrFnsBwzqKWMvJxiY8JVdpTJHwdoYhKhj6oSCISpKNcfWhsT
zLAWX89W9B4z7JGGJzYDSHvcJWOlRf/bcjFVZDCVPO4z9gX02ejHGdNN3CkQmEyqfQvVVstlyfWY
J2sJ5CwMoCRxeemf40unNq7W6a4cC7cH+tg1QcgoU5W/5llQNSroOOtNyFQvH6HwqJK/TCpHQE+6
k9gsycUieLFpz/Qg/KOKbb5Mh6kB9Maqk8CoXV+coBp9RC1UlGr0G13zAdbvyxp6boikQE07mCsx
C5eOOW8B0VXRMKCE74bNNGKan/KpdA253vUmckqGtGGnuFrLd2lhSggVa8kkCtvClSL7W9Llr15i
fWWoV8VyWKIkl9wOHyWwRBoJSZaKSUNXHqWkfM2JUO9bDLRC38vSZw1Tq48Vj86RM49RowFZpbN1
V8OzM9UDLJRUBE2s4sa1wBzmXpoa92i1VqwdBNmOcRuZmUjRuonx2nwxI0ihICaKMQOEQFjabN7k
rI8gdzXXROMqAcnJ+5hEWrLDk/6QsV00BlBYj7GZ+xq52/ZzMWAxGt/6UuL5sPx43IUA36b6e7Af
2ukad+gh+Sqv97gHn5sop1w5ITqFnuGjNEbdv5vUu9yGXGntI6zkoXh1qgqqCTYGqGTJLUEpBJhh
w6kUhkGgb/BA50x5m+SJ/1U/stVgpZiQHDwTsv6q4ICpefJsBipICAnXxKtwkigPsvTNGgn7ReZa
VVmQFsnNBDlwTp+qsfE7MwpY9XthbDMs3Qmdh9UBj/0IDcRiB5ATmAwEuMEQ5FDj4semMk1cs5x2
ZnNX6yZWGj4mRzyHxI+ygtliC/NN0nZN8znP3zvzrHMTl8sU9ZeQ17GBnFl6tfiMp2AdMqiR/AhF
67I0nyW4JoONrylB5qKCFZTTWc5fR5wz74sdZAX1DG9pbdKExiyMkzusSbBetXwvR6NrVfkRA4gv
TBgjtnAV9oTAq+SvpPgOuTjayoGk0YzZNS0ag1+rOE4TKCVl9nXlaoQYNOILFV0cfpXjKyGrywCF
TT9z5JTLEyFWZNePuKWsmwl3ft9fzfapafwwuRjTRWan0l0A1vdQTPL2sa4CB/8VtH0GvIdxTN2C
KLWtNniJjWaXjEEDRQ+f3PpaxE/pqHLuUoMIlNTvS8dZgOqHkKZtXaZ04N6KSVYWlKx6MLePU8UA
Y2QbXI4hFnB81xw/Mt80s/ZrVKptd4sElfQ9lR8Hio8GNn+QoosanhMAq92HARmveDQ4vkZkAdbw
qK0NOllq9AcGKuDCASelwxIAREM5osl0OzKagmsBCUWXYj8bBm+W7ohm3WVUR4qgo+enCax44SsH
567IXtiQejlkxHp8XgO1yTKuWR4PZ7MG1Q/FlKZhftPFJ/udUTvnPH/JoxPjkmKBU1PhiYtFxxBL
+zS8yaH7TTcZp+G8KxZvPZmjPYLBxbkSmpglR216B5ypiYuGLYwXsj7ZHMOFdMmzXS7f2umAU3Cf
Jnu5e4O0xmNGoIQ3LezS5sjr1qG4czKnFYBNk1MyJ5C2cqe5wP58OTr2SM+TNDDN+6ZqvZKP2gJ6
tIOp3K55JTu8IeC+942xnWHN5iOXsiPl8CzT9xG8RzUtkTbDpo0QDzdcOhZpFyv66km9GrY1bQsZ
xzrHFhoXF6gVT9FBWg9zZTP1D8p4CeFbEX1LVz0NaD/GPQO2jdrvHGmi4X4mjtso99byqU83jX7E
wOSptepBFSujIEzlQEauHKKXB4SAZgNAHLfKQzPCAGE3kMpiT/peiJ2hPhlY6+qHPD8zMaSD/ciG
QBRfKVC75KmY7ur2HNk2ANGDJih66QAyL1sug/02a9vFomJR90VzKDVatflQ1bvRebEEpAe0KGCr
6HLF8GMYv2OpCjQz29s00MWwUJhYuwIzmMFTraopCmYmzk33OLZo5mLrNKdQYCftULPr4JGoiuWl
NY1b4gA9Zj3PrWawL1XfcgvFhJQdyYFkrg9IsFV2CM1TM+QtuqzBzyaR0CqsO3jmZsx4+4aQYpco
cF7+U6NFnkg4zdHfF649UBPeLwYNDYOctr/PiUde9DU9kH46Oy7lWrjca87kl/3dnF0lSmlWhBsF
iDDeDd5UQtpYZfOuxg1YDbr8CYD5SVJZai3M2D9GlC9h+lD1uGRaADnvnbRPBss3mmZjGiuJ9nYZ
XyRayE5hdIDzkeJs0IHuz7MvI2in9R2rHyVAcWcxISw8O3lDGt/zuMrK6zP8J+RSYNjsu169WrXM
YQTn8YSf1IuX3Zyz7uKeCfOpKPdzTINc7NP52msv5iDdpzngLeS9g/5WLnzneesyNQKXgf0kAy19
0EJaXBJhmJvoa2Yo68oMldup7N8jQrUQFG+SsbtRiQzXpJth3kXTTkP9UidBZJHHqrD7LqAG3sYL
TxEyrbJ6iVS+Koj5o7XZktiZw50djP6h0QnWHNCmQNnowWiyVtWgjCw53/XPEZFMmassKbe4bUmS
Ryn0RtJTkj1oTripABHKmDlj3gfuBDxBL8rOExTXUTrCZ6PvpFtTYE07j5rI3ErDNDFtC4hlDQWO
HvZsxkk2V4eXzuaiR8jquJYVEexCv9ckMp3zDs6tOKhZfcgNbMD5V0tIVtyEp3zuDplK2vy3rJ07
AOcm7YpSBcaMuSni32FpTtoiovMJOi+MKlbZo0c0joeiTV6eGycgX8lvrbuZBMG4D+x5n2sq3/BA
aTO/JQLCIbym8Yqao5y/1FFlVyVrMwXVEK+E/FJiJdy/phq2hoRDcZpcE9ZeTyZQDHsRbQSHa7E6
bD1yHmt7OI6U8/Crt0tKCaMPR1ETMk6pRnUZzEC0lPoB2vUx6rcaSoO0RVPAgl5iIwvB2skFsG5t
Dx36OMP0l2IWnoC4TImNe90RPs5Wue/BBcEjEsm7ogC5dA6sJ9wY1okj3UdNukEnezOjmKqH+xpi
v5qCwTEweps+1JYy46dENg+S42eZ4UoCzh0aSCwXqyVlsNvtWv2Qy4MEHkEgE1YFm5EZXbUafoXx
Te2Hbwhpf54/hFBycmbPaXoQDUe5Gp8Y5gSaIh1szfR1+DL6yp4mN6Vdhh3R7BszX85dCHInI71+
UIOulW6gRftNynE8hAgD2MNOlqfHt4qSnBgCb8pBPsn9C7gJatbHRNlLjALmnGOGYUxnfEz1Gi3b
+FJ2UxESJGn7pUFxAN5SWVK/6nVv4idNFlqvpjoODZ91of5omul2gsIuBormBJyasCHIshkNG25P
LvkW7uqOuINous15tPRI2lMgHRIG9RxXeOHsgx6eKv5fEe3D4jW0FIVwh97VJXGvTnLQl47bcuOa
grZNjjIcT6a1NUPKOudDzeavJb2OA/lEVZEfSkfaZtoC+FTgjAONAuQLeSW+heKYaXDkTestz/F1
yBMnVXqMLeFNDYF12TI9K2a0HxLxIWRjV1JuykviK8sQgBl5ikY50BbpWtpEtY7WpdLa2wIEAOuW
bjOb5t7hbafhu2sWAGQcvtuuki9Nph2bHj3dAD8YV0ilJnd5XL02cXY7ZOKB7IXAKohqgawaCyRI
Su9r1eQujeDR0u7KmJgZpdnOA7eKNjUNO7+enROh7ljbZLDvnR2oTr9rgWXXTA8rVggWoo+4se8k
CQmjSq8zFI5nEperWeVjVVV8fvMFKnAhAkB3B9HpZ1nSL7nW78YsOtWy9iMLu3fs9i9hLk79QtaO
hKsJSh4e9Zx2mY17cllqh2mEUw5eXeINZ4zwwIgmcxUz/cDqk3hSmhb44u1+V6cAD8Zifk2Lam3b
UF01ZthsF1Uzb4hwIu3Alu57XBtew6wBJsyaaGy+JiYZruo8HHnFgLk4TNyFpW/tpYQWPscACgDh
ljkHfNs+D5b0QtxVEqCZQ43TYBxp9eoOw93sGa3ybLRq7vc6Lw+0R0KqNRx5Nu0paUgwdSTxlifV
zagmC1FZCzqRKideQTDhEdyErIpuZBDj4yguBrRHK0taoEz0iyXVz5/Xa8rve7x/bb7+0bD9tDjM
9U5lS2itPoKIwousAK9zhxsDveUGRz8TUs7gY+06++ovW2bt973vv3/1L+L0aMbTXqRsTBCFEGvR
xZ+zYowcu0zj53TedTPfSGu8k5NxcrEjrxkCcEIx3yMayOvUy5PwvtRtr1dQvLZO/0QI8FXD+s7P
KG6rmFFtls0quPW95ohjYka7OVzCByUTH1NFsd6mqUrVEn1B0UN9IpHdN4d8M8m0PhYI1f58rSGb
/bZmxIkNGw8iAMJ+Wf1Fvi4JOwV5FktenhqkbM2306idTILqpKeamgPRbardq8M+RR8s6ZiRZg4u
oHmLg3CNmjy/kWTEo+1D1ig7q7L3HapaYgckir8qeSbOUFb3YU35I1yHHWbS7dQlPJUwS+QPWSGm
Snw42bfNJFIpi+3SEi8tdi0bkxjHfhs5wZJAUEdvJh20Yh/FgaOdZuZWcxKs6eCkgdG3dfzrOO5H
ao0SDW1fykHET+oAlNfah9SfdVaPPXpki51dy/sHEkBSrEBLPkIQCuvoNFNhf1BCWessZpAPudj3
yGdV09qVJqlwcqCiuqoFPAoO4ryK3IYZVoUZeor1gL8Lp+p8hwxrzD9akJDyXJLTcuicyK2GO1Ex
fssl9pz3tjhprFrLhc8Z/72c40VmBpTC56zqo8LHf2V5z/HBWtflOprdjlaSWqknWnzYxPDk8Jlv
ONTKcK8I8uQPmnHR4V/ry4MV7cF87YrolXPSb5qHxrrtbMtNpm/TWOCRQtUM3+yiPuJFY1CuP6Y6
pzljx8nUdgMErbm8YV4ea8t5QY1Q6B8p5FJYyNSGzlFOU4KWiIHi0Rh638xv1Cmo5ntptnb18GTP
VIMG2DZ5Z4pv4vB8C0s7kVcjdGtw7HZtBCHrtSSmEV3cGE22eZQMLKk09OjT7cUTDuLsVe3NrnuB
VI8yphoeY5K9alNHbyQOMxqrYUT1T5zZDNYsbt4ytMe5da6ko4JbJ37T6bgsDnphv4EDh32j7DvD
usTlpRaCaUvpMfMHWXtb1+0jdyUsXogELO37yelRygUtV90GSNubdyGjHQeYo3VyvvIM5XrG4Cj2
h7Td1ZzHpJ5EHBAWYrphvugg++pnhbZvwaeLUz+wMzJAEZOZjHs3unNJVRYs4tYh2aKbJaKbHvvs
eSKlQ9ulzJbq5lCbLAqmuWFGTPpFRRIR6YPGxlAga8zcZzM+DrKCRTjamyylzIkBqtb4DNy/cZG6
hXnJzS3pAQQJMlYlRkSXGA/mr6q115HYYxiwiZSUIPOwpxA4P2dem/TWRILGeKnQHpCSytG3jfMd
IayGHdTqLs7yujC1UeCvaJsGp7Qs78uOktD4oek/jGLZA+slI31vJNANmb8ljEeVqEKhGL44Xefp
WhKkLUmrjDIH46bq6eVbjgIEk+ax44NNElg0oWCwdkR8buSOlph8MtueAzvaOhT9csjR8jxCdk1T
3hoMJ+WPHhJAFPH196M1bZszI51vq4oZ193cAPJGllqC6tFRMazr4aK+zlBJCKeb1deBCNBxQB+n
hLdtyVg2xKbBE2swHzMajg964ex9ke/A9NBTnQdtQJ3HrDnopncEl2N3q7BAolorhNdW8OORMJbd
1SKEDW9Dhd9IYfApxV5XsKFkhh/eTt2lhGCo4ELRFOLucYM7YzANjl8kppcZ8latP1o72/Yy7Dfm
jU7IczVqj3HxmmV3KngijCaoO/tdvCJXWixACdMNYysZB7m4TXvthCSUxRZW2Fer/GT6IOn7uX6G
hehFLe9iUe9aXPoRiZpTYAzHiG8YSXmMUd71GiT0fIzwj+tt4o4yY+H4UUM8SUBQXGx1ZRv1Z0Fj
VuEFNuV3oXwoNJzOcJMlZE4clPmemsCbiPgDQJlL+a4tmldTj3fOou/JOX8JiXDNFOsxmdtzrlzX
dRXbFl8OO+Yq4AkElbHOoIrGT41y31bJnXe+O2ICJ4gJYRrU2dnIlA06/c1kTLx+tpdBh+DPieSz
ZtJQtNc4u+lG4vdyUgePqslABxqyGcTSK+jgjUWNJsacfJcfggK4A6R4YHEZS9iVj02yHYglm+1t
XG7nioNJNwmI2xcSQSFnaXmsGUIl+kWvXkOy3btmQUit7eOB8Qwk97I6tc2+ZZIhzPgmVxk8JCoS
gmhrRq/pnO+QgnbgNKw968hInCcW6oYaHZpa9ZXmaWEEa+qPNRLuuNwDmGIPWwC2v1lsYJ85bvXd
wq0w6/OwFExm240T87ABzZMGYl5sVi3pZzGXbgKDSw/XAFyGPukPwqOqqEB0a3FYsS7D7aFM7BUo
Zvr0NlT4olPnqdHnOJLe3pJDyiibksUMr/o6Ssk/7Vjd6Uzn8pjXWGEhtySBzKAzQ71rWTrv7CXq
dnMLhMr8DIsaEeU9BgQ3xSE+kwlEU7AtSUthhs6nyI0gIIiKLxvbHYUWl/rVk62gyf2EfJfh0rFZ
kpG81/1X0zzGlMNN/KVGzs5eWuos4B2kZ1wl+XuqSWm867MXZrPTMByGijUkqlkGfAQ0VlPs9fDW
EdICcDrH8V7p13iMA5+5MP6B0XrsHqzuKgBl0PYl3C9d1u4Hp95a2icVIKh81eP5KNNDYvKOYHvJ
s+dRI96BQIGEJwAm9KMgCqVsnkewQFzvRVuBtb1rNrsh+tbtYxJ+9/2pyN9jVpILq2uSLzmoHiP0
3v2kb/iKWFgUMstiNAdCQLknF43d0oVW5TrnZEsWxlZbpa+S7lcESZrlu0L5jRqWyKE7BYB5N4NW
qM8dd0S18d5Fx5DddU7CWoVVKGFqlihEDLJ41hICGtJdjeRKkvN9qzzkKRElSLpn52kAhoB40O9n
jbAmsct0GCqwquQKfZJ8BNHGWM3XZ+UQp7jRzatD9qLFBFQTTBcZePoGrPdFei7k4SzIecE6wAMx
+VV9MLGgZXpMW0fqR/k0DjxeKfsncRkG2beJRDE+nTQNQtwIZeYp2Qd7VtBmvFPHRVxNiyyQ/izn
aTBU/bEvl72IbeZGilsqyb7JpI9wTDirp/epGn+o06kEph7rP1rmMqhFIoREdgSC7CbhgzCLPZME
ZNElC9SWQB3L/pjIJMfH4C//Z3PPvwvsX6CP4VgkQiozlKttc8uG55JQJbRS9RdE6V/q+F+bprjJ
YxSmKaLEJPPw2Lpiiii4P0LpAw/LX9qG/1JA4ilXbNWGjPhbwPoyiabNWTF6EzwhewkM+ts/NybK
Ktb8VRaL0hcEI6Mrx1n5iz+rR4mO1GYp+keSTTnjmq6ys/ef2d4MWpfSeP//+3XW6i//qedMc0M1
eptfZ2Hf9GePjCBMqy5LnzYAa+FJXvc34/Bf/kLrl15TC6MhwYUpeRVgjb0VQJ6ZNp8dKzefLRuV
y1+tw/952/73mlq/KHLlZKrUxeY3moRcQBFwh+7/Zu7+RxqrmLIiQyKAkGmtf/NPl9HOysmxex6M
xCEvNvrKmVs0TLD/fLf+8Tj/9nAg1bdAc/IUKr/crVgSg5yHPOx2Kv0zh/9Rtrg/jP7bKcpDi5nH
KIZ9mCY3SNhvjGX0+4yRj8KgK7QpjYVcPXSVuDDCuS/l+Wto7FX6Idc3do0zGCHoU5ZZP4ROjhZQ
yABKPdt39aDaIzE52kIgRFqzfMOE3QJfyoocMYCenjpLHB2GslPnALg2jnU7gM9DGGKYQ88Xjc+e
bSWGC2uD+Jb8cRDNFpHvrapMEIzZps3m2xJlrzI72W001cbOUvQKK5jS/uVG/T5j4VT66Qr+8vAZ
QBFke+F5l7R213U1X07yqQHXH/VS/ssJ+Lff9ctjhxqrL8OCu4WCcRNa64678Os4pIXv//JkKM5/
noM//WG/PIFyhxDxnydQmdHHKSOXXIo0ZOekbOJ6Zk6cDsU5S9F9oAgE7t0eNSc6jbnpm5Tr4aj7
eoRDd6ADsVp6/1E/5wZLJbVk7j6kcueNE+v2MtLpYtAzR8bBLojgRCq4xK9IqAAfuIsxXKr80zRh
uYSwT6toTYsaP81FwdqZbI2o2ppx5zlFG0xyhX81QeRJZyC1TFeuKUTHRD23+MineGRTS3lrkSsV
9XsKKmdiQsSnyyFDyLSvGWxUogO3I4Jgg7J3oewiTw+jMzsMPyO/UC4YSMWym+CW7kY2NQ4JZ+rN
yIjLyp7l9SuvhruYROG5eLHQ/uqEJGU8tiaJyYvhp4CnLDLvq/RTrw382XyfSduTUHCarfC0+S5x
mEbKIlDWqtFhbo6nwkVzxcR38LK0QHJAbMgYbgmKD4g58YfwS1sTQ9GOF6itUxsdBWBJUaG5CVGW
8bTMGNfq9k2P58BCEJKE816C14nrXGVcPPa3qra6lvTspg5ZdFtsdmQmg6WSBUXImtOobNdJQay2
WbNLCePMNM2PTLBESfFDRgqmWicZx7i8tE9VCmlMgnNA/gGqb8QKyA/AWPvKZJ5b0WO46ov7spl5
VQW3KAvLQ1mwP7Ot8bpgjU/eyxFlLT2VoxenDjh/BYE+bCf+TOuukO2HPu/fc/ZnTQlsdkx9lnrx
gBiGe6wi4uuL4Sz3537q9475aKDZBVNN1/pCTp0HWsXHDhcoXCosK0EqFI/BLg0q/W/dbhLSWFsS
ANaCnNuEAtZY91wEq/754P1Po5RiYTzXDU2TFWt9+3463/+HvfNYrtzYtu2vvDh9KGATQOM13vbc
9OSm7SBYNDAJl0j4r38DJemqVEdXitM/HUWFqkhsA2TmWmvOMd0idqYaaCEcdLRU5ZaY2HzXHggE
Qg5zbq/ay3jzT3YLa1kf/m21D3wvxA9h21z1zxcNsJEor/9+UdhKb/pS7vs16aWP4inadv/wFv9y
sfrhYj/1QxXiRzsKFpNMEX1YaHJNgfogKo5Z/k9U+b/cjn+41E9HnHToK3/67lcRGaQmck3zf1wP
//Lt8MEJiCgh1/ppOazo/bWyR3ast+xca/OxtNc4o8lAexXP4eOM5XOVPQwHeid/f6v804WXN//j
nTJ5sawXs1EM7XcLjdW5iYpiNwfRfCPwjPzD5b5v+f92k/zwRn9ybE2D51Vdz7LRp/4tZ9dkm5O7
9CSbfh800G7LVlP+FOa46333OUUSuf7P3/CPHsKf7lJUt34D44sXUEakdOfFkxi8U780vTJIiP/w
fv/q43VMYFCEA8CCET/t373dTLJF9L0JIN2BuMFHssmoL11U33//vv59JGLzqP9xJfvPX+Ts2bV2
i5b6ZdikjIhVcNS0zP/+In/1KPx4kZ9uUxWihKbdyHFktqCJvk3uw99f4J8+r59uR1K3Ajsyl9FA
AFrZvdKq2iprpPf2T2E2//BW/J8WkEh7OqzgJhOGUa1ndIk185G/fzN/dQloXsvdznLouD/darWa
LUWkH8+WdECN+PNdUFqn79f4b3zAvyCKmD618A+f+eatffs/n2SMEcn6Vnz+339dVNnbj+DhP37m
Dxob/49ggADkmflrPsBv5OHA/AX0pcBM7JMbY9k8UH/A2CALU7IE5nKzm47Dw/Q7jM39BYFFQDQE
/IrloTbD/wQ8TJ4Wz+UPCyIMNjdYcHEAnKjDSMH683MrRZo5VhfEKD2sJxWlJMVxumROrS/bwjPu
0xiKgSzL6pA7FYPlNK9B1XDmKHzr1rAbsau6gob0ANslL/P0as7EtIH7+wlECQJ3ZomNGmnzI2c4
GHbd0evsjZ3VhsENmq10X3sxM+KMI6Se4mgHEYx4DZGDYizKfD87ekQqiowirUL/ONYtotxMtt8c
033OI3A3kY2Zbcjmg93J9CbJcyaDxYiiv6JGR45WHnPl4MBD8LcvCo6pcGPH/SRzcVc6KLINAyWC
G5n7wkuSrVdT82ZlVW8U7hCjYiDi6m9V3Sb7thyszcwcFKaN88KbC3ZRnmNmJ1RoUp19ubzqXV22
4br2J+zwqlVMooYX0sxfCYRE2den4oBFnZbBwJGMbKGzKAzetMtuO0Yun5b2aIhPKSNJC/R5EAln
0462ABqZRKegCxHg4b85tJ7wtjq0s73DhnIcabSsdNEOZ2Mfl5dKd8jzEeahvpcrwJGUBhnxlyld
BBSG7jvQLfRfBQ38RoKgQ1h0QoZNyKem/ZW6DWndFeGoHZbtvWc1HAVyvsC5RNufWma/9e0Yvkds
GEdlMMotRnfcd2XZ4fTI7+vZNrcNOZ1kE+u97BN928WD2LXx+JxK8Zw5cPKV4ADNsfStSOt3Bxfb
pjJoRtchPVKDRuZuthryX3ChKohEVAbXBsDTGbb9ah7McDs1qLzrKMy3AjAlyag70iodhPfVu7Xo
0uPFkUqF4G5UVzrbLPA/IsKWmTWlCQ3t5jl27afCdpOVxN2x5mn8Qvyzmf3pCR3Vo8VOuso99IN2
jJFCme8R4PaNclGURQOfpz1VQKEWD2Pr8MHxxHyzex+1MdYsyJ/9e5stQ5vafQm7NtwZJA4aEw2O
NvX5nRo6U2K2d0ndX2ceAO8+sN46F0gCuboId/LwrZ7Vs68KirFcx4cgHp98K4VgrT9llx1c5b1o
lLpt3z/JAuDw1E3P3PnXKO+iXenPT1OcPtq13FUcS+ug2OvAuTaN9NEZJIyQ0BwWoQzoAH2DZOlg
Iu2EDIubrh+Iba3eEs+47aWEoo3rYl/qkcJfPTvkFeDhrd9rb6QlWsmvaWofhyhBtKsgk0oD02Ub
DPdO1916ivE/BdtFJ8ubSk0O0LYcgXKBX8JLLAaMGUld4MvVIZJOS4fViLZmvnhuQuZs/ZQ+lyO6
AhGn51HsP7kRn2hRq/u0xS1g586wNZMEwU8/XAZGQDKsvgzb/CCsYq/cHMCJDxY4xGoZ+/VLt3gv
A1WTqqyTBxzNBIONAyqLxaop8Wxmi3kzwsXpM2nZmX6Z3TLAJ6GqNMZNNVDqezLyt25vygOj7pc8
xhxqd9ONVG1yzBbjqNPi2AxdFPY+Qdrx4i9V5YCySkzgTLq4W6t5uA4WU6qz2FP7WaNsxLHaDhBH
UEjFK99DLVfEdX2bkcRJHCijMts7+a2rHztsgDSHDLlmQtNejiDNL2fZkiWrpm4JJmnOLFKWLqYI
D1OMx7aJFvdHDRDH9byA9HZy3lEXY8vFsxLux8Wqm0cdyc2QFjf1YuQdDFaSFFzbqpmdU2WTAJlW
PWd/HqwCIzBSdeQO82lyaX1gFJaLY9hdvMPKCPUuYcnGaYPIbnEYp5mPPhQODe6ZbefUr7EHds2e
0JI2ddasAqzKVSi2BA8fPCzMbZq8Toun2cfyNc8l0ejZRiyuZ1t1xwIbtLv4oeknJNsQizTz2m5t
Dd1NPFBi05xPaJrMb6lP2VxbGfqBCdtxbO2TlIlFPJfOahZVwZ6ETBB898DcNDPWthO/mwG+p2RK
8XLbrNqFrc4VNu9hrO97YTLHxgBeBcgTcVoxKSh1gk2rJWNXn6kUWtTc4RwXLrJIHnd+L9rRLDUK
/DG8+rxvu51jVo/WYkQ3cKS3ONMbHOrFGFQHfzGtK9zr/mJjDxdD+7xY283F4z4Fd/jj3ksfpWK7
2OAN6SBi6KM3iylJgFzFbFIHnX/95RQ8yHjpI91cjHjrh3qg1YHb3sZ1H5jY+oSIbgr8+EaNMb9s
EjRcZvUAUHBczbj3aVgS1q0REQ4F7Z/BRm2Jd7XbdEuEXdfYV25MoGuDLSeOs710WZ4JjMME5kf+
ulX1h+PhF1+QAhaNciK10Id2faRAAbVvnZrPYkgEsgWSCJnACmqyR0SwimAW2B0YEs5DNZ0SGlOp
mR5jAwW8awynwpy6nUmgkU1yzcofunrjZ90pHIIvUPrNys5MBFV6lPt5YnuXpYkCiKWFw8YuVvV5
mdkHKyZhpvRQv3YEgcPtu68nXB0+wsIiNt7LAMug3VSvvUuzCyTFY5u6CqFmWuwyjVE7jSg4KBJj
3LbDSyRALWh7djaulSvkvSaQIJ7GwPTPdegk4N1n2ILDWZ/peZ2lzXC0i+C6T0tMAQ3xZ03mvptz
jFyL/hQZkt1F0sdky8wgyUhpQMqd9Md8nIPD2NY3qBebdVtQ+eP2tlZuCwiKfjI9ooWmJOnDbIsC
X/XUKrQ2roPs00TuH9QToeTBCClzYLfF8vuEYBsAklV+K5L0ZDtFQCEYJxfeDOvFdAbya6poV3jx
qQH1xv0WPdhOMiKzsBG/pMqAYyFnNIpVPW8NYKpIBxF5dLGNesUWM320KHhp5yElWZEYi6yGMyVK
m/iJEBNb056nUB0rhWnBR6isrOfRHPp1RDr7qiNcGx+sqm9sDRVqGuEPIghIvDN3jrxNHI3jcZRf
zZx2V10GoF3XMLoVETIt9rYqRm88kABHCPuO6e+005i+8a962THs6lMXjJ9GDikCQLrRR/kmR3yd
x9I9NwuW774fLiYVVsdIIB80XJxdE9mVY+knJBP0R4QA/UHa6ZuckmkDW4JcnebKyxZxBhEB9Ppx
1HjaYNrt0rwOq/GatNljmOobPZGqU8Z3iWaAHUbpXnjeVZWJV9IM/A2mhmCvdXJuOjz7EkZZ7s60
Gbnh+3nrOSnonHhvV2yXuvbvhsYLyG8aTzayy51I3SsCoVGWENpw6IXf78aOEUNlTsgYKg8rnppZ
TYXHa/bjfJfNHaefQT4JcAJMXfnMIm6U0qoufLd4ZLtjszLSz5KjN5K9KV0bFmL0wjGhTSGv83X2
ZNvdpxcgmjJEme/SlDltDUkDwLi4Nuae2ItYPEnfvQ/wCNGkRuRRlDU3BJLQwm1vR2kcU0wtbr+Q
NOKLkOBxWk986gxr11NMD7nqnA9Vqcsk4NAduF/g5F85NsTbOqBeQFLNM5AFT4GLS2UcG1yeGsdF
wlNRArXcWGwf90PqnqhEnsphuHW8Jid3SL0GShkbq84edKcOKOFgmCcZK555GqP8G2fKWyOTBBDx
S+YsYG8OJJKQJTdhrp37adbI1MkH87V5NQSMZfLe2WuGRHtDN3fUAvSuDRrfmVOlezbGaI9UB4Ng
ZdvbVudUGannbBO8jciBTHpNfhqdUN27pB+IEXprnR7r2ERaNrvkOmAwWesUJUPY0o4yU38A3NFi
zg56Y6Uit9+XZQBWqUM60Jw5OsnWdlJgMXVShF3zPnU5L4w1kw2Q/19iGA6hxoQ5qju55HWDoOdl
tQ5+sTJ7cMbg1aq7cz+OP2r2/6Pvc9+20wVkimolhuKascdnJJr7KMuZOnQ0vQcV3rcavV7Rjxdz
2nxj9UTy2OfWSnt4xVO/4DOM2XiGNPwaY771ji1hXw/lu22jEFaQOfzgEJMkL0kgwXQ2XJNQdgLA
DXDCwmzX5iR6CEMFZBPET3k8v83pdOZUE37oWJ9w81/igbvSlXzAfPGiC/Eq7BKgfgCmVIruyojG
Qx77eMEC63Eeyie6fbdDN15bg/+WLyY88Cx3lRhfavyg614Pt11TXkcD5i7OJNmphG65Hz25C7Pw
RmU8Y/nYe5dOYhg3lDTqfrRp+w9VGEG6NT87ytW+1WdDQJpBVrNtelgr+jk5lQUxD5PrnDtZ9jlZ
E6rwKCA5Iy+HUygZcvy3MfM7Jl+AE6T1979j8m/Sd1IJ35M/NWdC87ef+7034/8SIKm2kTOHJkby
BTH+RyoU7ZAgpL/i+TD0A7pzvzVnzF+AY9mQnEOTwdH3LMjfWzPmLz5UfY+4KCKhAyiwtviPejPW
0p39U2+G4Sovjlwomyh0jj9/7s20GVuu7S2uMh+H52wgfUkjZ9V7zWNZmVAgUX4R4oKSMOzKG7ef
5bp0Wvd80jq+zpe/9lBUvRQat9FczOj0ROluHCJy93Hdngx+/5ooI5YZKcl8Z5ffmqPpv5qFdZN2
CH8BAaLxmst5xEPYdlsmEcTHuY31bYhyCVzBjg9WAVjQIRV6FfooknucDKigy3w72Fa/rrXHCaiK
8m1S+vF+8gqOS/aZPyLUqVqFhlp33bUQM6MGmPKbLiQWxsmsU9ZRfKHoQ8AXdqSjW1WzjTN88cOM
H0hSEa8nOjSBMJq9Yl9YDyX/LKrCvZ1oZx9Jo8dV4fi7qnROvWUlnIys25qt62CW/t0cEs/SS/TB
/gK8skaLMJIKqbCDNtIS9EG0LMbboeAFz4TqbrVJOTvB2SZWlsZRp3ZmXCpeKo0cb8Ax29fTrQeb
sjB0eKabDNCC7WJB8qfFF5JxPnCTt3RCZJQ7EFmrxYs+gy8CItIBjSKt2nZGiR02gKrd9sQGF921
q7NrJpUVw2YU/spuHLztwXMSZc9C+xWiRuARw2jdjZWFS16ODED55laCnF0j6I4EeR1V6W8N0rhW
uTlaVwJO11pMwfDq29m4UT1DnqgerD2g0CdgTvPKi5ppndbYbypJFZLAHhdm8GY3PmJC37wIQQED
zS2bk4GWgQCXkX2p+prBSOAU/Ry7sd4Erl1tRjM4l57+or1z5fn1I9PtFx33NbLOboMFcRGURY+D
YDGnGJMbUVfAIuh5dPEE1XLONjqRD9OktoXdwMiIfKTyCzSsMFvoLD2zcps7M4GFBSJoXvBFmY3W
C9bLyumzYxcReiNokHHzOsRueup1ygesLBGO0KxI7gZkbhAoUMrpB62xTJPZ7ZwNtdTE6QzsJPSX
SgiVV05tCry3pb1vIozaAe6eFXZc7A+Cfo7W81XP7g04Axl60xmvWmmKnI5YYTQMPB12yWhbOJe1
leykIwe43y7JQZnZXzpe3u9tz23ONAxYNw4yKouRYrTGVtpEOyvMn8qqIJQ0vIHrSu8kThC0ZsSa
FlI8dIImRjIikMRSezYX5jdsp5dzw6uMehuR+Ui+cesYmv7C7J8LMbxaUV1vMiu/z/RwnTWthZeB
O6z1pxbqfIrDPMHMQH20S8fgMqzBhxTeYlA1k292mN5OReVCOzB49BOnPJByRtpl3eB4sZAI+MtB
tnb5k+yLfN8krjxzR8DPNVmTSQeA1XdTog96rz4juxpM96hOoKIXiELxipj9rZsXMJBtL3KDgYLa
SB5JOfB3Q4gMPRe0ywIXD2hf0btKvX1oEBJk8u1jaNgOZbzHSWauWi8kR6QxD2hrdlrieQd/YS+f
6NYsp2M7uzdeGl+7c96Q1Eh0Ek0PvsCqO5mxvgmxTa1d2b2iyPtQJoY4xBxPtFg+BjW5FzER2Xyp
44tJYhhg06bcsGRBtKuLx1Za91X+XfrjfvnKhNvW22hEyDLfcOUP5USPlSPvDPzs6xAzmW+0w9al
qEMjUny5BPPi7oLe6XmNuwlV+8LxHfsL/dkNjzfPrvDNXWIymKpqOHIxkEGsA+rAE3vZLW0ZIU7m
OD7Vs0XOfKzfMCWVByPHoGA6uGOzCQ4QRzOU4o67akytl6+rOs6Dd9B2UEKmwfjC6pR9b35qR3+T
cXNvOhgesoxlcipq+vDIFmJT4azGM7iK6/GyL7BS27Z1FTloL9zKsS9TxE5rN+AhEzZY60bc1Skm
dmG0x8bW38iQwnys+29lG2Xrdlp+pe0+z0rAv276s8lM0k3VOOiCm3bvtZotr8wknRllvuBSgjUQ
tAHH6Opb1yOEDintDTWCYY5xzM81e0fIO9pC58CW4ibiXjZQbse0e1Gje6wSQYOuas/sxt4Ibuwe
1bkl9I2vw3u2xYOtxg+RV7uYonXiDysh222skrcwmRfNfXWVeRbjD+/MjuNT5wVYRjWAoii+tIvx
3Cq7zzBIrnIIluEgXotEQ35InTM54OJLkMKm9ThTUVsvoYj0ZpRNdjDKjHhlJR4tD3FKJOr3uINW
IVtYO5B+kFFDYdxiuOZ4qs3qWPFtYmMdxvPK5KP1BL5+PWZMJKbMAW3szIDC04cidmeOzUqvUx0i
Yc/p6g7AAdcWQ4NUmZc1tfOcBBfWVF0nRUr4QXCWF9Y5rMJzXwxo4QjpouWLcsOp3/Skjm7HTTH5
d472D2G2rOFZuNN1eqjLZl+BYWp75MZo6dShmNx9BmNAdOFZnouvwQuLy0gSXCvMYlMKqj9pMYOY
K6LminNSHS4HLbZBg9Kxj+Q1DPlzSZ/PxF3MbW6vhsy86Br/NVThAcl8MV+HpPIplPC1Lc/SxSoA
84k+/w3gmOtClFsDoB8cyepd9uqbdugra8O7sSTe4IrVNqSrIe2Eair+FhBQhn3tbKS1UdIoL6bk
uS/qTZLl922VfgZuf2k24fkMsIVG+mOP493J8uehTu5UUH+4wJr6MPHRhtmAz6CmnrcDhs4hIEWh
c6GNkEZ6QavjeajEi9Fz9HJJESy72lq1HctbFEMrGPyPyq/fqWPxw2YIy+iUDqtsSciYrfihIEpm
lQ0EO8Dy/ih6alAIdltTZS89TbNVbmTPCXF869DIUZvpeWM54TGuIsCOznQiG+Ge1ZtqiDRir3iM
ZnJDqH8HS9M8Gy7s5Q4fKywtc9E+pbWztVuCmbwqqddmPz1KQaR378WorfPwaVYEU5jlY+ODZfNx
jscDUqp0SR6akMwV8ZrH/hj53v3YuwT+4fNdeSmiEt7l+VxXV+RcX1Sjgcu8KTaQzY6J6d9YAW5x
kGI3/A1IOSe/KQZvy2KL5ivubwwhiE3R1YlFzUMviB+YUQ8m1miEhhY2t63ZX3i1S/KlMI+cFT+N
MYWcYV9NJiV3loBRqP2IXEzrkSJ8wBPf7COCG/nCkFDRi6T/Z721TuNeM+BN17PFvqJsV8CFYf/P
NSkofgd+wC6HV2WhtlMhPhEjtbq9F+BtLOLqJujiq2iGU59aC9BtCFomAcbJS8bm4FT8IbOeQf/p
VQQi8kzlyPdEpQk8ruRt7XQL2Dm58SafsBra8NLsr9xsvglIXmaXYOBU++6HCKJ9FrCOazO+UYVE
aZqPL2GG4Qzj97R1i/GkOm5und6FAnKL75MJ2ubhruvVOm9wM9qiIjCAqJadIMlhncRoHsoFs2Zx
HNceTR4xuS9+mJLebWy8np5A5zA/moZ5Zwwdenx7vFKtha6wAgzvWuaVW+Qfij7x1lEAvETrXrLq
rGmiXRZZ9EHe83MIXKJNw4+mjhkYRA9MZxgtQ36Eyok3hdAemd2UTcjbcHG7ugPpnGV3L/ql6+nC
UwNuipjWMD+ManYP2YB3jm7KYvyd+92s9IuvgXTYNJW2URPdtVR0+9hyFEYazXiwn/bAos660HzN
Wpq5JqMrKDjZl9d2Zy2QLaRr0xf5Aw9yZorNYMDDYIJX1Irn95QE+6vIs/HZ9MY98Tj2TqrOWWeY
sPfS9sbjYJqc5hl4Ny4SU1TQQGg9eCUydk9WqpMzL+RdJRL9IWUZ+6poJ3rP0zYap7txssVjbwXP
KFLhvoHjZ6Ia7BWjPaPTD0xqL0fIjKhHjOF56GLomQ7WqlSL/NBoJ9+F5VBs6CzTqCPgFdcbIZtU
keDG0tjHnGeS1lJ73bSbyGfC4FEN15J79Fc9zX/lIf8KTYDff68O+X9z9zb9KA/5n5/5vQMR/EJO
NdJ0wfmVRLw/dyB84aDd4b8WPt0fs/rInvZcRI6EzXiWG4S0Gf5HHuL8IlCXYYewUV2CC3eC/6QF
Ib6LJv/UgsDQEDooZH0LmJnFr/uTPk+T4G4jIAg2mf3FjCFeRSjTN7KGRDuELtPwFg+eDnOxKpfj
lAwxiyFewdnnh0Sf46PyO39fx+o2r7uHbDafQMz1q8hD5AdtPzsHkBfulINBTOaQFgzuVa/026eY
pufalvh/LEOW91WlnhKFpTczgDl5EQBUJOniPjXc4JKeORQijVqeNM2HqoPtaXdheOaHxAv2cx7v
PFlOt/CYbptO4epW2KQ7Zhy7IVnaystpCj3WXhn5RSO9ci9TMe4bm+FSEwDPIZTT33g2TtD2O9Vh
fBF0DfeB30RMzceXeV4SY7seuAYT223ogarsZBRC357FXlYgZRszQcKtSDAWU8FYxptfgo6YGJZr
dYiDqLxgBe9BXCwSjImGwi6MsIQPfvRMD+LThHoVThjJKkxl5WKQKolD2BvMsVeQZdWDlxroiNP+
AcRK+D4YS1eYwcc2HDTjkZyzZOjGHuoP8SnzwDn2TfSUeMhAhAJqlHfN7ewQZzKHDDKAIFb7fAD5
zOva9n3xMQ5huk/bgHrObc/95ed1SFhjjUJiFumDFO1wrRwE2wNeLMZALJc6bUhoyJz0vMnzzwwI
/yHOVHeoR0C2ISMn6mbmwm5r+JdTMN8yJah2KnatCzficDE08RNZ4uOmS+fPQuTxox2zSDL6Gdcc
gXMqazM/NmiUHrDFI2CPtSbGbFLPybAIipr2XlkyW/euzwYLyq4a3HgrTaA62gXprYNJYhqLDSaz
NNDMPqKgsktczjl3pRrY5nyvCWATsv7WQ9TsLAVi1aFI2NQcdy+iBQ9F5cy5aeyuWi89IDC58EMm
9p792gZsUoHrRmsVFhe5adcfaklGDcv6ZZQyfqqLJcIsctFjSxHu+8QdiedBX9FREKwTzS5ay+gQ
Arl+r7I2vWkH1d+rSovrnHPGJgnsr85D7ZFGFeWaXAImRy/eSNmSmCaki2kxj/cGZC2q4+zZrgGo
DFJeJ4069FPD+1TySCgWQEziy5FiuQdCBshviPCjMym+BeYo10PNRDBBAvAUFL6zTkt5IUeAbhXA
aTYRKJdTS3ZbTxtpZXkV9E0fOKBBCAotwWc7Se+DqXzA0nifjBlIrgoek4vSZG+l3fDlIHy5QAh3
ni08YpEQRSLnCxkwKjMU08uiNV9DFg+S0DnjBcUAGz2Zo61QjnXlLOOFoLFhuzXgQJtYXLVtime/
cW+7RCaEKPvjNooC+McUG2swUZAOpuZklch+M7vA0+vDLa5NyrEeGFoTx9ERechXKosnr4P5UwJi
gVUKSJ0xD62olMhfm/1+ZRV2dTt5Hp014MJFHpn0+Px6Uxj4uQOPdELfMk6y4dqWOV+B0M4JjjPT
tYtPmvM81ncyGyWBgg7Q4LH8sDRpMhzR90CrYUl6TnvRTUx0Roc3WbSwGBL9rhtGFAndgzVXEOec
R5/sqiIv3Cc+pYvEKU9N77qD6NBmML2Q+Ty3Ge2b2iI5bw5AQLnpRANYOukqD8Uz0qUj8e+fcRz3
R3DVzy0nkqPvwCPUzfzQG+p17K1PuMlf5kAjOJZ+teOIMWDPxICWQQGFeFSE5/0cfctxLAFQy+Kr
boxvMru60BblmTVbd3NeneWDaVyB3qoemf/m+26CPxZnC/WtRGun5nqd0LAENUBON9US6dKBqLCj
ILbqco537C8KlG9nItIOffCXsu53bWbXlMBUEnjez8cA9HQfMZQaSVaKfPFSyxZg5ngxRDiXJBqn
yJ13Vr5cbFxsE4MfXhCjCQUY+JuPoijzGqoyY09cpMUdpW5oPyDMrjmsS8ahmUMR3E/9ZcfqxuLc
fIx+cj24WlzayrL3hMxvnHmGHWJ3b2LkaXaT87x5MhkKA1C/prP6OkwLphNSpTunGHQcJG2maoqL
sejpzzkMvfJsOm97B3B4Hz93LVzC2qkwGEeMfBODhLsAd7dXYFHxcY5w99Fc8WrsRLKwP9qouzYa
PeA2q8wz1Xve0c0jG6JYe6xp2tOWm8ETZhnvuEiG6liW5BG5w6OppnqfhICHy5lmnmqb8JDmLmQS
C42jaUpMOXayaiXeHXNaCi1EHutiTtR2RjV02Ubpy+hbEw4UulepUue6M/SuraO7JtSPCMBYPgrx
3i4c9+Y70b2oacBMUN7DhfdOf55W9MKAd01o8P7ChY/7OdxCw7+NFmZ8gmlrlQ+6BeDVfxh9fJsN
BTpKL7+MFt48rnu9dxLAMIpmIcadwX2pQ0OdRnj1Dtz61FwwYjIEsiCNdS9KvPBzG167Pqh7aRzi
hX3vAMGXtoV5JUjpQXbGAfngJgzUfe0ClhOQQAHppwD1I8D6bqyeSkD7s8MYIW4tdYBPbG5CY+K9
AeZ3JDdsYao7uhH088I6PBmT85GHgP1RFsF4XmD/5YL9d5cAgMailzsvwjZrkbglrEyI5NR9nBMd
RcX05KGHm2XCvo9Crl+kcloSYuAv8rliFGDNScw6kHLHQrvI7EQAOLFdpHflIsJbsoBSVHnuIs+z
0elp9Hq4BCo0uzSN4wmI3lQ1qM2SNyuA5GOi95tjKkCajM++6I/zIgnsFnFg7oS3IWrBYXkUUQ/O
i4zQjZ2Dj66w7aa7eBEa2ovkkH7aIy7N6wotYtym2BrlLlXysaCgcQkZ2UnUixBDnt1sdNfOPJ5w
Y2Cmqa6pVDhltd6nrOHsOLUNnRXrGFFoLeGd3UtiQtNuF/Fkh4oyXeSUMbrK0O7vLI3Q0iuI64oW
8SWynYM3FeEuqN0XvQg0pezfQU3T9lvEm/TnaA0h5ywMFHR0wpB4JpRN0xhAml4EoPGiBPXb+8as
PqO5zDZO5J3NRn/txeZ2al0o6oucNF+EpUgfntysfjYXyel/Z7u/znZ/FdAvBc3/PtxdvzVMd3+s
q/74qd8LK/8X6hbP9Ezom7CqF1v476Pd4BdMhfTgyMe2xK9/9dto1/oFn6hgtMvEV+AXDpHk/zbb
ZerrCbT6JpFSQYAu3/pPyqrv1dsPk13UlnjWGRBzJdxWJibon8oqlp6QnCOA6BHST5wAoGkCQPxu
0X2zCqs/h/cLts4CETIKksaZU1RnZRO8Vmn0ng8QeMYhDxEoqSvf9K6iGLmdkvblxGrUZGFxNkSh
vc/c8lkOc8HIRZt7FLzzpuxattJ4OaNBL2K44ssbXKbJPp3D8BxiNi2ylLCOSuvHtBZwjjNgsxNh
FqgpGXYUuhqh7HbpkQ59v0o4ttKSC5MbBQsdMGJr7z2NZsgbhxcjy9NdgzgTnBAzyDYQ55VNUyqL
yrOm1R/slt3W7gqk7EkGNmxCu8TRXG7bmfaJSuqjjxEdxLz9juqOSM0URh1BXgEDi2JxsHpnwsaE
afXzi5qpMif2tICveJX52XWTgBQa850MAO+IsLhpRH/GSQppq1GcGwFKnPiFesSVA2CJxHmusgr+
fe/Hl8NUZ1sZ0cINyo5tBclPNxxSjyZulT8nFTuCx0LgMmKKM4F2P4hfoBed5Bx055WzLGBpZLAa
jy/QShne8JtqHRCsF+Eq7xLvroTjqmfE0mP3YuviYTQmdEugDaGA7wyzv04I4TAUm32tmjeUrdSn
1cpDHEWv/7zzoiOl9IXrEsSbzvYOX/p5I20wqzSUS4sJBlmcRj1sSvCclMFWfTX280cz9mKVpCzz
ZNO8WiHDWgN+d29Ed4WffBOW3lsTqcBF2yD3zNFXj5d0nbeuD7IOTCIwU0IjM0N8cfTjm2UgE/TO
IfRJ5XMkEZSjvkLLlb17/5+9M0mOHGmT7FX6AkgBDJNh6w6fSec8biCMCBIzYDDMuFOfoi/WDylV
9f9V3dUiJb2tVaZIBhlMOmDDp6pPtU0TDo83h64qTLjUhWORAoxdkYSD5ouX2bK2s4KXZ03JwM3L
NO+LCRuPWcIhqfLYI+bo3LbBeKFjIdoZ7vyGFW7Ywr93ttynIMJM3KbTaLjYCbPXqm4vibcCSeeG
nkdzIuDqGRHImvKevo13XzbxkfAv2QsnLkNs2n44DJCxCn4KXEqIRV7Tv09Nljw5YDqhf3Jj76Pl
7+HFPHkUbgL3Gqqrgmi1MWPO5fPIbJLardsq7+dNqcutV8u9X2m6FOxeghDvn7UjtphMzu2MpF/m
QLXwIYIXmNbLX3+MovzTDqrTCs6kbnGfSWhuZlbQVOQb76xJD04jbiww+J4VIx814llZASaskauN
uFK3iOEAJClGYWo9Uv1RMlneV4vJ7SyPx00K1dwEHdR11SliEOJAxCrHgs5g9yYbuMtr8yUhM7w+
+Ld+wtlZTHemgBdkNsBjFq5KdELoryyb5q1Jc9OmiQFvRVWG+t6N5wZIkfa6PWTIb8PwzkE7YWwb
YuQUt1zBOMGxj3roe/F8Z0zOlbf61FYRRQyuPlRu/hDk9mMwuDf+UN7HkoYgmtVpEa9xSQzHoOMa
4zc5+2pkX+j1OvSUUlNpCEeh8Kywi/yzUmugvf+wMm2HKYsGMuDNbIqvoLMfdVY8mK2+LfMOxN+C
xyyrEvBmkX+LXSha+yPuaci5iLi6Sdd2Y9kyoZ0tN9sN2eRtY1nSK6/GP0mdEuuJnSLMaZHdDso8
Rwh7RJ6aK26hJw/uYDtVH9JgER6sFzUBzhyANWyn3LmtfN6dTtiM4TkZFEFThE1qXJLC+Z1LckyB
+SAgUXg1z6/VMy5KDZ2d2iLqtkpYbxPRoCjXt7FZf9IFcF284bYkobVRk/mJT5p3we2RiWr8PAmr
yrK4T8ybr1GCo8bN5sPQzc629i2Kxus/EZ0MLTjPjeLaMnnmz9Sbhyb18p0nsk9vCfhtMFYalxrk
Nw55hgvj96AcnPIIEeEQLxSaLPs8wLWrdEdNFizSViHy+u4xt6NThorMHTd+orMCQ+s0UoPbezwM
0/CcWvq+G7JffSAfB42zo0gI32a3QR/cJiVBkrZs32MGHvwLCXoKSh/w5a0xIFSKqhuvVeP9GAFW
5rE80mxx1818ArhEH2anvParVtrZ8o3ONPvQubz/yN1hpyQOefqm05LqNzdbs1lAmEvQQYGUxn2Z
1PLY+CCw8SCBA7SXGyaKMQUT3NDmYDwXhI/6rN3rGgRE6r12yj/CQb1XxXhDPsdimDhdvFH9SXkF
CHKdYw9m7wiUaR5NLoDpcGAFaXeJA5eyHu+zekRpsEBJ9o4FOpw3xfStveVUK8z6YuLrJ41gPw1z
R2rMiG4Z9gWk/NU+hRIOm+TWtfyzGatLh8SxMaLkOHn6DHPA35sTVTQt9pKywcPo2NGDPzNu6BU9
XEA3D/U6tDOcYm/BKM5EDEtMmqdi8XAnThOBC52+NJHF4YNBFwf/LTaVSzDWQBqnmQ9iEJ/OgFei
cqyVMFAHkLaGQ24CTBz8b+jeuymz37ou+ZMU5blF69ZFOmyz2DhYkvYMwaWsMdQhSA3koC6mKHzw
WSA82m3rPMIFLbLi4Esoqlb7M2Dx4G2j3Um7xpEOCBxJhQ/UXciHtEohZQ909zr0U5cu9F8rDwgf
zsBZOmZ7XHqhFOa58EPfw6VpZ9G1NdG/ByN4DJzo1dfAARMuOUVaEZUxrBg+AXdCOtZO8TgfiRze
0sVyybjEJrKnLlJCYc/rNOzBACYBmwH47aPAJbb1GZQe6pYOsjzIzY3upigk7iVetZP8GXNf7MfO
+5PACd6sPPHZ7k0w7h6qXSqWx1jR0sF795vd8T1yq4/ScX9Z+fTs50tzcousOpJe2jUVLLokfmit
5BrX/ieFihJ9T9tXhB/STAEu77I3AHA5A0RzrCH/ffP4dzeP/2fc91T++vrV63/nKv2Xuwdf94+7
B6QhplNkkcDuMOP9x90j+EsQ9nW9VdD52zr6b6ZS6XseAgtfyaVf0D71T1cPvE6BxdWDb4of1Q7+
/+8e3G7WH9CzhG//nQj+J+TCuKDPxFIM4eK0FGTLtt8tq1XNDKhHN4zka7LIPvSroU3jbAM4y6So
ozwK6gaF5asBLvd7QR0eprhytcelY0Zj1jJ/OlHbnsny2ie92ulcfHXO6B1WnFxVZ4/larzzUisO
ddN9mqspj1wSQL/MvBr0xm/9aXqyZ/4AmTIlIIozhY9Xe58Meoghmmt5ZKZXc1LuhXSoH/aZYgRp
C6RzgX3CXroyLNcyN78zf1BWYcv7MYTrpL5anqtv8gDffWZDOgyWaL4lD+GdvFG6dzaNXU1sZCfm
vum2c5mYRT2i1FLIGzTrDnjqBJJG0Tm12OKJgp6HKnVvymC4zBFWDC+dn52A/tSslSdupPALeQOx
9VpIC16+79bX011fVNJYcpfw7maRuHW0T/UfJ5TjYHo0LPPCV7z481x+jCwENgtCsq4MbETLo7Gu
FnPO7EOygBB18zYTS8q0ri1IKX/ghInXNJZz2NowddS6Fg19XRISZn1qBlMcgq58VKZ/QhWpQ8Za
M9juFJme0w80QH6Qe1tZx5rlL13XQW9dEct1bezXVVKyXEYsmyPLZ87INHRYUOW6srLE+mE6cRcq
uFltqHcuQrGuxfj8KRzX5me3LA+eAeKUp//BWpfwfOnBXLKqj+vyPq4LfceKD8v1SC99Qd0Km0Gw
bgtMRmlaXbcKqp1xiWAwstlFCH4DC2RfadcNxmz8F9rHTj07D96nN1iGNED739KaKEoeD/m6VdXr
puWu25dmH5PrhhatW5se6EdfNzt8DEQpKRJb8pdl3Q7NVGBMKo6J4lusu6XiR1vMnIIj9lEJCXRY
d1a7UYS92Ww7oUHAJ/NPM1UnDh7xFvdUiE33e2aHVibVH1X1mZeSA71/jjLr1kgpmcpBXzc0SRls
9npAcEjZ/q31HCDG9iI4GKDQEgpaz9T+csewudraDmNe1J/7lGMFTLB2V64nDS8XF2M9e8RDeTQ4
jDSTPPscTnpjvhCjITfGsYUj9r0S8jhynMGtdENUbQ8g6d5040MlGaJlvn0wW4tDRSBv5r6OGfOa
K8SsfsoZHBNhkaFbZx8dE8BdnyMJGsWlNCnwmeLxneN8SYxvwqAt1swtYk4W569Mqa/YzsmqtVws
uEm0u3ZyxI1bk0Blo1T7CBw0RhbqfFwqX4+dxzdjnPJazZClRo6OBIXjizDyYGN6w58qN5kbqqZ6
djSQV9vjf2/pI8VvPbfGjT1D3HUQ5g6GdItdW9McMNV1nGLKwP/TL1zlGnNpX6wxwOLoU4GeTmZw
Eg6ZqaIvMaZxiIa3VfqviyzTUNXZr4EM5a5j9BF6Rcs0Mc4BhJAHpuQS2/vQ4tLjpPpezWPxjIbj
bHlQXUoayaVnDd6rwqSjNtGh4Jewy5i0nIqGoL9UiLxOLb95jfhetkPfZ8LAu47c5aXwEJzn0s8P
dgqDuaogsdocHjf9NMUveVBnpBqb+HHp8mofWLTzMKS2r13RY1yhMvfNMqcI2ZXwWRv0/tVmNBJT
oJDQpCNa6hO00zIVx/+KSQ73jRkf5MCCHo/rUGreIUO9js7w2hnyIabuRRr6N+mZXeJ3SCPJoWnb
307LxbfKkleXgylu4mtgpU86g/JXUdubdfGNZNy0QSLH6k15Tmd8jo44lVl7modgp+r+rcsD9JzV
hljuA0K2qzxWxdQ0evbVLNs/g6duI5zHEYMLsg9iJxvv2DV0TcbtWYp14lCMrGEjEaTBecTiE4e2
WLCbId7LVtzkvfO4ROJMxpNeYhQmy51JVKBtElREM1Qm0OxyNYwqUiE7I4VgTvocLQZU4L7rjB+E
S1KtQX3ye/2rWQ2ojO+yUK2m1K5q84uV0MFVmfCVZ+7C7lpqQnZz2IyDTO5aTK9bt6jvPdf502KC
xf57rldXLAODR8NFyrExzPYyh0Wr51V1R6wbPJP5e1pd/SrFLZgstwDVsN1Wg4lCi282WNIbaEkU
h+TGbyOy8bfh2S394C3L7ddgNfNKo9OsxPGvtOJiZ2TOkYB8ejIw6WIhsOQmwRMcMTGkPORgN2hX
0eoZHigWPpLA/aoX/MQsiW8dBmNs57sEw7G7oF+nHDPHQktSKGO9S9m/99nqVK6guYWzi0+XKfpH
R4F9mMYksZ0a9ihDmB9HzBgZYnPcSYzQy2jF5FfyR4VFesEq7a2e6U55/G6SYECI8n7iRlAHvFqs
l/pVrJ5rRJKcB4x1lhrnD6PDmY1E79w0mLV7TNvezJQuwsY9WuPntMCXWDB4u/34PGcYCLPV+x3b
NGPT/0S/kXfP33yWVbCbiJGGcmRZr7GQS5tiJwc4gVrd5Q5uuga7uc0MYmgNsHvt6qdtmTQxUYo1
+2psr67v1beOdPUqu4CxiET7LddFhTTH1+LU6zYALBADPGbJkag0nnj2pvYQtBSHF7nx4TSjv21W
D70cuuJQr756b3XYl6vXXq6u+1gVtFxYUXV0V0/+tLrzoyB/EFX+q1h9+5PUtEw10W2NpV+s3n6M
kD6ZIvz+VYTDI10zALZN5t5xKwreG/yaTf8ZWw1x5jU6MAnuPr0TM7sI0vFjJmWAQWbjgtXfdGsA
oSCJYMc00AjV8qCvMYWqoz9Y6ItJfkGTY2ArDPUabCC/QlUeWYdoAeQOAnk4gEscbv01EpGt4Yhu
ImxPWuK/ry7/7urCleE/F02e+t99+et//c+6/b8IJ3zlv15e3L/EyvFygAy5NoAhlJh/FU78vwIf
j5qJG8zxhbf+p3+7vniecJyA7SNwTByw7j+uL4b5F38UGKBJNI5sgmU59n9FO7Fsd429/bMnDVXH
tzlD0z4v+VmD/4Aak6Umwj6zdi9JEeEY9TJWce/Lm102F6s9tUaFuUj3z2zv73oxduJx0v3ZNYOP
wTAeJtbSyaa7gs7ZxMKAD9vH1niz5Vg/RtX4o/z5ziY7OpM1sOP0MPb5YzlhLmud14zgHCZQ8WE6
DWMc/7Ne4A3Fww3DtL2qHUrUgEhUU0voZNhqWV54lYj4qw9ZEMOouvJSOv3zDMQzt6JrrtM9KLD7
lqR4GszPiSxPpkXJljvelqZ+tAyMFR1/ZS5B0cdmuIj4yVEddytbHaYyPhT469l29sIv38tEASHt
AB5ZO6yBt0SyDqocLsT7Q2GWE4d8/zFwCQsX9FD60y9sd8+pt9xyHaE+U7+VDMOyLvmuTHFTNvW1
8eRTkotjG3WAKjnnW383bAzGLs3Tj7nKDkIz6EdwXwrmZVJUZ5kmF9JnmN+dC11eTG59/EyVrx7c
UeyDYPlqXHFT4zlPIm4mlsW0ubiOXB90luwdzfHKt19Uk76owiDPXh1aeh8yr3xhFCRJPqSYM8Y9
fR1iu3blTKgcvmtespbde/DqX/VCo/2A6M4thcQNeCJ6nfsV7B2X/MJNm/7vgm4MuCNLFJL8vcRD
/h2r5bvRDGpURKJDfNWt847/M7Qn6z7IJS724hlsxtFu7Bu55sNjdYgk7b3Acfd+Sz+lQ5H9Dr/k
saFX1Vfxk7VwApqIUxHdMI1iC1xrQwVFh1RnDZySR8pKOwKQyjvGAN1ly0HcHb+FRRs9jqLfFnni
sCvq58WD/e7aPGgyczx2zuxLRvafpB8KBpmM/nKikTV4EVddKxfqDMLTpuoN7G5+8Nnj5lms+uot
w0Um00lGuOmzsvjgzHm1RfSQ4ngMe3fQ2zSPIuRsniIjG9qwa+YSAyF2o9rvaXNx8GjNAQpOZvjd
Jk6Lx9SX73OfX1U83c8xkkup6JWYWudPL1ryYw4GkCjQ37TboIINoEK8hvshXk1nJ7zisXGIOHKR
2EwVMtIsPxYrfVO2c86n+uBTPusHPS8p7p/MMngCGZH6fyfVHoLYZvxNt7a5zKfZWK7kprAMgI81
jOCoS4AkyWqLp3i3bcarCpzHJilg+1vP3gorcdp3ty2Q6BLQAMwsx0B947IJcAqU59iJdkUr38EZ
HTOLhr5OPZWO+PRke3SoobeX/ND01q6a+suCWbvq8+cqolLO0aBsFRmrZaCewTu580wFVywvkVu/
iNY4Rpk8u/C8sARX2FAd7sf2yZoAm43Lk67lsE1ccfTs9jSgszbeci6Lfl8EOaU97lsw9EMofAtE
VnA1RuussvZIy8tOul1YBgUyR3Ic5xhnWnXxovwqYwf1xz0vQ3xfm/SoR/QnDcX8tFj2p1tYlypo
HvoUM3zXmMdK5LeWL064THZJyTQ1aieqWMn1x7QUN3aPRYuel76s7gaTbwz7yaZCNvCWNcVHB1fJ
nc5Pqe1uhoACV1wdTt+/KvxU/ly/a0U+p87Gz2XMn4MgP5H3Peo+OLtAPqY2oDA2fxW6u6Il7ZU1
/uLu8dIKcq/UgKysm/ET/lW75bif7Ms84pbbAr+IXedSACriy6N7uHMfFTL+SeHF3iW6X56hYlZ4
6ye5DmzmnUzr9t33HdqgIuh7eJlwpj7ZunrXmL72pTOvhuYo0qzNxg88yAo1MlJPVAY+C1X9mjlm
kxkhRMtQFncMSJatiIenGLsZnlxxSJwAyZMUytEsCnmuaeLZiia/rzrrZ1HQ8xpp/ba86SU1sXiR
dx7JNkVnPbdceyzx47or8yfI1NGwJNnFqXLDYYKpU8IJOdBqAhi7Kh494Xnbzs6rU6DbJ4og8007
es2NXVrmyQxGvcPFMDLBZhyEEsAyKgkLzXVjbsREIU3iWmQkKvGCGvU4C8c+YAv8IaPUnyarfQoo
OfdcPojSARfMtkVbr9k+Ir6nG6Ys6RmeSb+PGsAc0tzBIGaN79aiCXcJY/xYxLUB5lRrJEyszmrH
oBRekBcq6ubepMUb60GUH5Miey6y/H1Z4zNlRMW9rvNTWSKjUh71lbRLeZ5tP34sjeiVKJNkQNNZ
+0CROXcr6kftdEqOau7au0JY0U5MjRsGCEsbzMpiXyfFRDNgSUDV571GmwTZgwchxPQzHUYRMdKr
uV/UlERsVE4HY9YnRDsxn14wVp4Gr8tuvFI9jwLybW1hOIgA/hdGTM/URBKZc3+YEBM6DkgJx0Fg
H4uC5UfyKB2mLECWHvMfSN+YDsYiD0uzfkwwNfxEGod01WUEyGsc8zpjRpQs1rucHSiFjkIvYRwQ
2nzct9ZicLTQvbyH2T+XR6yipHdKKgE1DqW48WkSn+CUS8V4pq4Iklop/WdFzQQmWmL/buxxQFh9
VVxEkdMU2VLvSkbaCa04Ugi6rp/uJdcSrNYDb7LN5dlt+4+g4VKFhbZnk/Rz1IRChwsQth0MOyhC
bfIO5oWeHiP4LLiI0sJTf3l5AImrl8nBTDqfeo6oOEDgj08MXs0XWQfvFWJx4OflzlxqY2cDwb3F
t/FBPghILcOqVq/FZXLwThXBISaxy3LG3dxTm8rtniWB/DzHLvCRigPbGL/RGaQpBavTnVdPWM80
J6cBKIxTD8zeIqz4Zmc4V6yJNPZEwU2bgXgyBgMyNDyhfihBLC6aa5IbJUz7TPeGP17uBe585G+a
hyJ8RltbL89xUasXw5segoxbDpyR7y5HHoa0/YjhnRChJZB81hbdNcmbDibU/oxMUiWrfS0Xd+dz
piX0OYtj31ObqKXXHIYiIWS3RBdVtzFTEyqhOSRdKqojOQRj00msFhyjlzDrrr+grYxU7upHhsJu
CCOuIAmliu1YzBZW+jymOBhbOvrDkbLPHzc1n2rP+YxF+cpYxQztpl92WAVbDg7d1ZcLvw4c2amX
rfO5vmFFSVKcfhx2oN0Dx7svLZs0GgrFFl7T20z9Tu7THV9zibOTAUtiCWYzydXvCdf/1urEo8mt
f+h85DHUbyeL72dE0ZwHkSn+2NAIPH5AfxyZMSz3Xu1KnHK1DA0Ps6VLeA4ORf1Lz/wqsVdjbFhK
yuIS0g11PRqXLAjeSm8mjWlalG+kHCaikUMsgXdGfjg5ZCw/0FDorxsrBsrcdAg1MKShnqsLFYPC
g2jlYYppojKm/L4U88XPqD/TvrqWAT9N0Is/Rsqxwxop48OeAImMX4wa1aGpCiB19rJLWnbH2oLg
0FF9QogYxWGci2er6+09Re/N3nCTQ9szM4gK7r6eOOoqo/IsoQ/Nmihih85ZG87vcqHdquX63Uva
2gtmmbQimSzTeUMbwMzVfP4kRHKyV1uUblPFRYD2akho7k6kbr9r8VGR9Dqp1VjlVu4lWK1WFaFw
qL/Yrzx8WN5qyBrTUhy8DKv0vNq1AoNm6rjF8eA6RXoe8ZQxj+yvA+Wk1C+RMvUECk4xd9hKhny8
QaNZ1rK8smNQZgYXYH3JoYRjeh+3GMkyHyoQbmyHZqF8CW2GnIe870tY0NV7jHJ0CPxU7YXr/FgG
1i+N7W1w7euIek8BFlY2tJhN3fq/S1xuCMzVaVyNb8gXyU1gBW2YMHO7ixf9y/AxygW+mHc4nATu
8PhukN7JcPOZgSkzLN0/MJwB9QbPSGsbY0f6MMzmU5qlECw4ge5zR7a7GWknWDUelaNbOKvuo1YF
SCt1mc3JvTMS1+UIZ9KR6+jkYqzaEQs0OPsFW5rm2B2asQuyDq2pDLTiSOxTKi/oB4jNvoT+hjhV
jR5ZGD6vSxsZ92Nf/QyNePWbFbvhjfwyAVo0vqBElaPPppnUTgO90Aa2sQ4MRiCQe1zAGKa28nBY
WRkB0IyKHzJMWJp1PKiXKm4/8GghZ0M36VtG4xCOVCigccxQOYAe/kCkmMK1e6RZwR3LRKO4Z6uL
7XVk9Qv3yWgWbCoOMmAUwZjSQX2DRetP1XU/KNVwfyMTH/zgI0X51ou3Ku8M5TApLbeDyfyvn6tV
KbKPHu1khKhwMtupKXABTd9NxsCxLfQERKX5E4Mz2LAkvxRdBwijsDmw8cgvXoNTIuVjSybFszEG
n10N4qODMog5aTRg5qKVGaVt0WU7oIeoMts2k9FQ1NB0R5mUwf2Q0mFU9i4RdrqVC0gSMCD6FvJo
GyMutr/sxv9oo+KNu8wv5TbAiPvSYstLSKMZ8E3GzLix6uE+LcZ93DUVn7LF7a2mV9KahhfY4AfN
GrxJxoSWBX2X+OKLUMR3kKUrDPJ1cuiFg9xpQjIwq6PDiR0veklJY/wcuEa/dd28CAGY0L6lKiL9
5cAI3+LZGeMe8iCEhm2d2efRpZy3L5mnj6aFDSz5gs9/P47Vl+PbCz2NmglAPlRgwZZoK9r5Cib0
sbXUOcsL+r4N8xKt2Ip+tWMxs6OwSxYD92N9nbQ4zJkpj2DKHg1d/AkKqY8sG865EvaxrPM/sQNT
t0vekjF6VnnQhP0UlVdTj+1xFKz5dWuRDLYzslNQaHFkuJZ3DFLgcoPq8pM9A/BtunTYGY5jz0SC
ybXU0ogpHSzd0Ki8Y7+Y9GXw+C8FU8MlphAj0djdI8tn08o9MAUNw/gk7gl2NTahZ5J9hApg3i6L
4ZP1pcGbzt1gb6q1rrAGzRpH1Ucmmmarx3HhMjOdvSwgEVzLO2I5PMKe8Q23SeHhXNeqMgnCzLZD
I+Y7I/Ik26Sf3hpOMLcEV/KdMbu3jvDULo0j8Uy+Gy3ZNb5o5b03Kbq1G+8mmxQN9Z7xJ1HtiTAW
T3lMLiSLwMCuDhwgBOhq/rMszSpcJmva1DZ70hgn58WG3VDyh/lsns06/tZa3xpJdPKBEyB9NhiA
JvFco/TC3B7fOuxYu5EzLiXCnDn6kSgGDxvDVhfi0QxbjrgWVpLkjQPbUUY4HH2srsEyf1h9fJgs
7iTBRHXa/NqBU6RNb4fSe58MfDx+ce548XUp9nOTnCZndYLl30vbvJdzsLVh9KKQZK/myKUHm1rW
6HNqQS5iBXk14uVAfXi+8eGf86PKT0HM27P5O9Lga1HWzvQ7wvrZKfKiSzumr5FXnI3JfCiapAHe
wcVFDT0gvwPGPDEpzI4f2fzmVhV3yXJXg2qQJi8qbLWJZ4JgHrq0jkIfAooDjnujlE/dLR3qcAI1
DaL1dZj8TbHQe1iy73Bgn3i7UETmdJ8E4C5ShyCqj68/pzomTuTMQK9F5tI+gjs2NxL/R4rrfKZL
eZAZm8xDl0Mji135Ogr22DqiK7Wjoy/slY0vypnVre8wqsLI2OzydPBP2P+MQ2pGzRWrbcXxVptv
pU3GoSVXfqbi1wl7r08PyUL0cSzc4YyJiKW47Z3dOKr4ZvHHDqRWRFAojZiEzKI336FWFZe6MLpt
5i/GvpLaO9qurBhoqiK4GHUVXaeoSZn2VfWruzTudoF/tLe6xi43AcVl9zqdyzdUAIdAvcqRAKWf
XoQaIPcNHVnXqpXd1k+CV5LuoAddtG2fbCUG04o9T46xpDaoZtUlVLTDQHJK3HqPNvSj0VASpDLq
hzgNFcF0IbjKZ9vSBVhZwLxsH3ELoMZjU4lj4ce/BrXccCFh0JMeuSVyBrL2AyXTXJpw/EHQ8Hfa
VLtojk5JXNxNduvj2SNgYxMsTcQVysRNkNXId7VWYQ9pPBSqePWsyqSJXLDBTkAYkv4+qZHrktz5
Losa+2GV344aha+TpGyidaxhcUrHyFVs0XLOY9aBGsUrFtIy7XE6zR4TN7+AIn1ZsDIqzKoiXl7S
VZqZi/jSd7QT6T7lb2i9TWwSFpkrfgXUsi/UC7U0WONDbBcKRqmfXeoFgrK+nfIV4NTua3f6jCYG
1hxrwIDBQgBEojX2fLqg8qKH2o1okpfqwY6X+7kpXgavILhsQyu1acziKJlRGNQOp6D7W4czuMqM
nUNRYla+ZZFPE2bP+bWKK8hXOtklcJkQoJjvmWo5TGmB71c5RKDK4W5ZkuEeODba+uCjAmtma9pn
Y9c6CDvA0tupjSSmV5poagCj26IncbzodOckfCA9YxQ2cioTozo6MnhsnqLUXE6oDe5mShrnMWvr
5IIu+FJCueCErd6b3vV2gLPwFC8Yo4nbfoyD8QBu5uG/9Z9/1n/WaP5/rv98fpW1/vof22TFIqbq
+/9Ugdav/1cVSP5le77nMInknxZ9QP9QgYK/yM646ECIQWRYLJI1/6ICGfZfcAKkF6CFmtIV7Pr/
ZmIz3L+owQgESRxJH4lJuua/IgJ5fwdk/lkDgljuoKu7KFFY6YL/WFtBB2PjA8iLd67GqsUkh8XJ
zfstDQ8Ri09yslmQ7+x6JauAEtlKUaDJ0iUQ1+RHgsSjWcuTB3dMXNyda56ey/AhbyTzdVgpe9TI
bFebo2broNIeKzaB6frbHetnMWsuGr5y79q6tAlHJPXJmMZvsLuPgwV+Mc4U0MBMsQUOAhCVbQ9b
2TKwz6w/geJvMICThRxoKCbVTAu4ddybEcBAqxLGLVE1fF2QyNBAkU8mvZrzLaDY9cz5S2CrP0w1
OHpn4b5jLzNKE5ziu4GZOoeJ9uQvIHdtTfVy1QCSabXgf7UtOny8PoColvyc7BkabbBu9Fu/olYV
lxK86gzAD1jaz0BUETmcde22smfbT36U2d3K3n30rM4kAV/Z26GFlz43zkNs179jHHFUKMwfZkTY
GAeOdySCFHEV98ej6UOIF7XNwA9BaQhKyupr94tbtNp25MNxkog8dLvkq9Ep+kAvn6uekysRD0JJ
7eIeliRgsDASOLYBqG/4GOatF8f9pkodTIHYQ6hzjzWOHPQhTqUYDBoG5p2oMCnFEwJ7oCaMOx6A
nsFWYFd8/yh9i2FZmq8V1yaLUE8hfJd/eRnKTNvkX8DRfoEIfWH1/ZOM+kO7Atp11FA0EdEAgET6
Cu9K7Q0gPFvtlvi6Vz+iYth1p7iBklVt8VWkDsMpIoWfcdZZRLwk7Kqp9M80BXCBty39xfyYqIuP
uz1pXNDawPTvUXaey2m5jrHfb4kk1xfKATjdTeAFWdD52I2hCI25fM2DntMjgj1a/RPvKZkTPAxH
Z2Jrx7eyHCc3uM+T8i6Zx6eiK6+xYdUgswJOP7NKOFktuB0VtCs/wopQL/ZRBnCmRGt+LpxelZE9
Egd/GiL3B1D2da44aFM+MjEYkTeizV+mMkpvhIS6FmtqTIpoGrZ2rUYAS/DZaJrdx0LdL+3cnTIN
vx4LtWbsW2NPc3JS6UnxTTo+DT0TJ4ILFmhrjAANIN481JyD9tWE7uXRsJibkCEBaTGoEmzyWfEG
chpPFC1szH65eAMG5TDbdbdiLq5e150tKqg3pP0mMA0AAGE7l+FilrdTNz67Ha7WTOc32QhbKxu4
inREovddzwABdwvnlvpcpjFG1vbOohfq2XciW3KDqfe9qm5En74yUgUIZMjHYqE6IV6nJ6s1Q8Yo
Rnn6npCBRwnuy60NaowRheQUPdzhU7wzUpaELOH+l1JaYDoRhwhx2+bwQo2Ck8nk61MuHOvvGpiN
8rw0NPylOCUMUlZN8ya2go4S6jUCogAelYF84dVC4tR5tLUcTJ5xAvTbjUAMOCiCwUKsqDb8d+6V
zo509MjhKL/hoPBbNz08AdhQ9D3KEmOexYG77X96TbRaKi4RxALq4yyMKkxLpYgQGUQqFhGECKag
/j0aBvsiex3Tot4OULI3o/zf7J3JkuNWmqVfRVZ7yC6mC8CsqxckwcmdTvo8bGA+RGCeL8a36Wfp
F+sPOVQqQpmp0rLMeiMzyRXhTjoI3P8/53ynkr43c/SoK4e77cDHI5qmBcHJjNRxpt5p8/Qyawbw
t+SqwYwE+ivs/Rhpeydbu6MzwwO/1AS4PcvugFP5fhAcOrhJvSQaVr2hiDZNi8agp9OTHnRP9MfF
uIYTMujauyEk0Yt0eijbPPQDlttbcLhLqTr0lyZRsMEc4K4LGYb+5wx/lu4dioUbM3e46aCBc27E
0gPsr7lres2+txbiTLywZ8KFQmO5xbNYuDT6QqgZ3CXnwqX3zM5K7agA3CJicoha2DZiodx4C+8G
Oym14yBw0qp7LMP6VoLGwX5K93bjHurEVZuwcLpNmxCVyzNZr5YlAiuSsNxoHNM3iNaEUgIuJDO1
v6ql2aZFLWczSrlQNeVsArTsU9cbc61RieNQjUOILvOnSfCPpTeHox2Rds29JAw3ElkzpprBD3MG
dt2BeVkuOR1HozgzV/mnRUHPFLBBBdsJecOQz204vqilzYdCovZ2BK3KKfhbXRUZOR/BlrRP7tXS
BATCe9xVSzsQ1mXtKJfGoEinO6ioeMwUS59QBp+OD3sS7Un+l2tRjsYmYY3EhpwMtqD5oV7aiWjp
GZlSqKYA+/kZLR1G6YR6EpLn5CLW7+24bjfk5x3erp6FttLdw7A0IiWTVR+F1ydMWYJiiBSdxlk6
lDAcq1sWD4chM4H9dNQENUvfEogHHphLB1PHo39LFD3l/uG+c8w+NFRNrIOWT1zfePOh6RmoFMVO
uqNevaiG58HKb4384rHXowcqaGEyhgran+FAhQOz4W7dRn+dlgIpgor6psDGsdOt9iOgZUrO6gVj
Hks98HWbCYYJ62wutLmdWVOoQQPLadt3aVmOOwR826/GMNvZE6wJHTf1MYonbrnZ4i+Q/KBYyaLL
SCmWhvd0gy8ZXhsrDtK8jvkqTNHteV3DUZA9gaSbU8uZ89fRRBKxoarP+aTzRgiqfvWx4M646HXT
UtaVt05yacxa7QKjwsMgzT06GM3oUy+xd00zE0xQX/EojG4opFHsWrR5N7uppJVIv50G4mRTQN1T
5LKRqaZabOrcjOjiyb5Fbqvd10N9GjyjIc2sD3TSZ8apiuZnL5hdYHZFQaeBMYNdYkH7HWazOjQd
4J6xQwnrSg4xU4jlssut3TA3kJ5Zdfs55fFNwgMgNvO7Dhm98+gnjGZWLFnNSFqr4KRK/RGa4k1V
BXCI2/iIQgHcipscOzkGm0L/yAdWaa4dbPKg/pZJrfftoQkO7ZC9V1PB8x+s6VXptqkfUz+0QoPj
5mTm9V002cdMb7BkJNYhM6K96YC07ONlhZzc6TYTtT57DyoyJSodfTFRMVw6WVnMgPk+KdrPyK4P
3thAEhVrAMo4+FOQ803A3aToXscWnHSBA2+sg5ZeKT1dG3lwCGx8wqlcNpcR8BzhjpjeuStdZDwt
qWFM2NFgvfz5IetcfSvuVfPtmzq9V/9rQcV9ltXUoDmq//3jv7Z//ffwW7k06/3wL/5fWvZuu2/N
dPet7TL+KH/R3/7P/+4X/9bV9zBVdPW9fxFU2MStauJP9fvxx2CQ+dfj0+m9eMc998//2N+nJkYj
IUl0GDZmOOA7//DOufqvC2+A/2ygyzM8MRn9l3eOSQRmPLxaw3CRCM1/UAc0/del5M+AKO8R4ycc
ZP+ZqYlX9INvjrmLn03HP4Zzztbx4f3AcnNC9ONacwT8qoUF1WF2j2hVsadhhCpNU40U7nUQDDNZ
g/6v0/dffyeXv05mvxRdDnK5UO1//sfvvzfzIM5CXodDxsJavv6b0FEVAcmKi0BsuLkrXxuR1kTL
XhGkE0vAmch87pXYmVTVUsyO3POb39Y/+fbG0nX5w7wI08FyXQ9+g2FgjfgJpR/2MKcyyP6bqICH
hiXDtGEbYPJHermSzvg85PpxSZwmfGomnfs9ixjDhSk6wLyR2GwJwZgI7A5Ly7S5V8644QnVNQR8
IfAO8EPH+jtuF7v6w85aLoCff3ZGbsNwTBfsqG789LOX2YD3VkK4lRRSrITHDlnMoL1zp10ZMqTl
qOeHajH7rnqDe2VeXgSwYyUZzWTHLaEJLX9uy8O/f0913VyumN+8q55OaMqzgViYJtZOnr8//lYj
hbO3H3tnM7ntjazTh8pKXpwuE+eBZ+MxJ9+4otigOMQ2ovs4hddCmbcR5/eCl+TXkv0VrVvbJFYH
K063feTcUsoI8Lm0d6UOp4g1aoWNwCvXsqKCLFqo3gomntI4DpTf9Sp75XjHzDZTwJYaPezSoDiJ
loS1WjwxhcE/RNUWV7lXfNQSCagYphUTL5ol7ksEtPRkhVO7chAeN7M2Pjfd5K5TQqycOihPNSsi
tzL29Bv62/PNGMvXIJ4+xoSay2BZBQQ6rzIzOGakszJZfaX3KcWJTuYOr0RDMPSk3tob3XXDtnir
3Nr2h5iJlA9j+dCEE4qAKc4ArM6kXjgCLqKmyyHbNwONqTkMPrusq3ZJrtql/B3dEqpNRZj0kNjI
33E2EWRRCXIJgGEK4qYTZVPbdB6vYfTslGE/aLMkhOsS+068CXNY9FXwcdhbUrdxx43TFyZ6MhZF
oB9GeEMbr+31q94b+41ldUeO43xsHI5m6whz+j4s4/mm691hk5osVWSppG/HwaMtBhtWzvjoWAU5
fg2IKw2YM9RyqhZILr2Qv3hAyqrXtZMxrksIUQ59VmyTqZrmQsUuC6wiydHB5vxpnKN76oXY5rQJ
ibQoOw1mNl+zWm04kHrVZVhwGCISn0ne8VTODLnOXAk5zg5fI1j0SP7sMAarvJMLOQg2xDGdICUZ
wtpnEwFsQVR6xU3oEtjhzJQ+vZDPPCWJne5Km45tokUEaSecck3jy3DclwZeiKprbsfK/J4O+bBS
oW755qT5CM9iXZvcWOaO1Tp4tju6rd5t1b9OaSXpQLKsnWP2YIaryLsu27j2vYJYnhaX33lSXzh9
7MgQfRgYUV1CM8+Fm53j1Dp7WnnfNmgBfR1jbY6vw7jbx559FjoFcqZJAN096/PwrCcmsMbMp/kO
BBJGisptbkC47Kkn8wWrA9hqfhXhh9Fc6jrDG3YKD0j7fD5md6fr2LeQizjjRscuzL7nUn8ZmSmI
doCjIcO966BWnkPB7ScVM17/ObTgousJp8LpACCi3VhTMT4EU/FauRonToQCfgibPj1gGtsu1t6F
k9OamGBbYQhfbqxgMCIb6aHPjl6ohk2bNt3GGJa2ttw6Vu2AY6zis0rV0i32Sm/jekg4XSOIU6I4
nD3ZnmdQ8Os+ALKL7zLFKZsYq5Cj98bIKX7C5tFv4Mikq4koy6rr5OQXhKHWlhnfuQMvJCl0yJ59
4esS2BueInODPu7uwxbBaMgkoDd+eWlvhBdWNsTaVF7CVNQTn9vPfTvydpMYuiSRQkPUmodwHuGM
FndpAs7BGWpY42F8E8f4MjWJHSVx7jVFwV5mUZpCx+ujpsf8zYnHAFPxegFcqz49p8b8EZoE1Km1
zWX3kBdiXtu15I3tqgPBpDsUdB1Bf7qr8sXGash+M/XpEwv+i3Dj7yUNhmnMZ4A7dwyubT4PUXeX
hc1WNs27Mjykyjb/aGztGuvHc0j8baUvDVNm1V+TfrkhMvSUVMXZjJ37XumfVSn0bccAuhptK2XX
YzLsNHqFKjB+zImgC6Z5EHLaOTFxnYw4I/TzY26rM08VWiSi+RYoErb14HtN0ydNAlntT4U4eTEq
vJdYN06gnSop5lWi+lsrsne94MgBy40CyrNtDrvBUg9eH5wd6bwzHfMkxE0/52qbqoYSWgPsglCX
vpmoO2nqyySqZ1FZzyJM7qGLvWExfEhtdwsA87qYyUvhioVJUl+3YC3wTsURluHG5tbL6CRovatT
tmR9xXqpD8bbdjhYecxZIUNaV+NDlnZXU1FcZyq54w4s2ccWz2YaYmy2METPe5Y25BEnne7YIj83
tv5RCvtWFtjd9S7Yh9n8wEK4O3YeOaS1JSa62ZWGlWUJN04HZVnhAeZmTedczLU7hQfZ6U9VnH2Z
gWDBoOtvrSkfs+UCXvadXgsCKWYfgY9ZPcwlyWRPr++6ptonWnair+Itb6LT0hIw59Wh0Ue56egL
XqnMvMGPezUptddUPnFdsuGFCG0zNtmAc8absmrPjaq+5ris15DXcuxa4qgH+dbtyyvdZSbpQnFr
5qXnU1XQ7ZVonw30iLQYoQWL4JGRDnQmBcsQEopNb4bHKVRPZMogy88NkdoZo3uVyMsg1S5yzW0J
xKSsaQKurXZji/ghBaWzMr34jq0WrLxGI3yxrFiTsT+PRhL4ttG+E4NA+QalyLOxOnW6/EzwrnKm
QA5VBJUxFxDhG6aIC4f8Z9Jzv9BBkko9EOuU9O1aN3GzJDo48Nh0BlZ74FtE5N7oif1kGf1VAmVx
WxnMlMqoGUFtc+0MbE5MkwtFGqry88GasWK3xoqeRMpK2qbelWPDjTT8IO30zMJ3YTpxbkNoxDRa
OrAnAS0mMNcjVQOt0flOcYVb29TWZeTeQhzC5ML9we7pNmhm/GiGlt+PdftsTkayUiO7hqqQX7nD
rqQAMk7i49x1zpE7XgKpa97a7fyMAn9Ip+LddHSHlSg+wSIpcHzJs7VcYm6JbD542oMXOEzG+WPd
TEewfgctmu8CDRQfqcAja7Rjl+HEwTPJRsyZi12f452zhv5+1GeGC9O4qXl+Em81N60B2bci2Avp
NPtuRXSM5ImCmKrkKc4d4mHmKa0UCUdD3nKrRbcP8EKljtZdyn4s19joyS+26YXokbvJnOapb6m4
iIdw8BsxZsciE9R1cHIgaSgBb0meszUUmmNJWBhnTyUW+/ihAPO1AezCHT33vpswA9ddUNBbnsib
zovvPc3Z8g5jC0uqZ/aFrNGyHKt6+RRK+3qIguA0QCaNY23fjdmBiRerakWPbDNUDzEme2YADheC
SkM91Rys5ViUUE0x3uCgszp5rDX2sOHo3JpCv1icgVczOb1VrWsfUaMuZiKfbfBBK3LMj5D6oVmV
0ePYA7qaGjqSvZgGmtTcRy3bRUu1D1Gr6Rhqsm9FkNBnVRAIauaUcI+cHju6w/xoMtSGHfTWaFqg
cvGRM70PkvumcquLsDT2gpUG2JSXsSREvY03jvpuGDrObar5SrFR83qbfpkZvwgJPLowR/0xrCuq
Yc3HPAnRUmpL7UrPeqk593kR/7OHqrytwvjWidxTRmwpFox52FOvkJmXM09mbjoMkVddK1OOWIm4
58wzXuElL3Fs9dydaJk5axIdQVV4GY3WGsB12e1HlEoNTHbDORRUPm5nHapxZFpc/07zGbfLRiwx
Jmq0a7pJcfqRpHSr4ipQ5VLPzaJujALcqiWpYgXixkGxQG5LvloNgOecEAhjkbQ0Pk5cwmBeEHFi
UraCQ4iiHHefqSzcc9Q9GUCUNsEYNGsReJfAnS+tVy3aeiVabs2xQ11kp+bvyp2JG6U2nVXEYLbe
wBVXhbZ33RRQiFatkNG+gLSw60LdIC5msD2l5OQWTkB1x82hfq/ToN4SZHuInSBGj+GoyZMCOWts
00NryOjVTREaVWX3fk8d9wkJEYy33jyy0MO/0bZc46NrvBiJ2micznFOBybfz1PYUHlGYa4r3NtB
sJpF1iefiu1wb46lthraqPFTMEHsYQOoNllTng3NjQ7zSDJWWgwgiD0HzZDYcfIFtjZQurqN55kf
ABPilUmDx7G2vimIZHQ7NBgRgnM5EqwXbPBZPxKLJkohwGBUjXsGpcU+UUA98nh3ba9P35yE+wiQ
LihXKURsOwXDnUiXZTbVTw/KVhmb7q8wBq+knFM/GUcxwi/D1AeKcFkAc0fzKtDkgbPNauELF5uz
BvopBp+U677eo3t68wMnvWPtek9Tfl1ioii517mmRMwy4bqB1254qjQ2rU109JAo6XIswOXgA13C
kBTjo6zlJ6FjzkK+AT+rpgWoDnfSyA4LoKPC98cB5tQtKLCKW4GetzuWJT41wrdmZsCilp/OZDz2
Jsl0rVKPUutAhrDHn8tyEwjyWDLbSG6upYf6q3CuOfBGxvgi3bE76EZ77Fx700xeRg9oc8D7/dyW
1hoQ/brvLPSFbhtZhl+m6XYQKK1k1px5BpxHHD8Yzhp7VFh4xxIIWKaLzUA3C8FG3jpsnmW/3Hbx
FEcZ8GeX4/nAUnelLGNDd5ENk+JDgUUTprUtNTKRPIomshuXUANEwmoj8PXS89bWlH3YQ/pozUW3
zwCyrAOU4mhFdUCp+4yq3Co7h14ONIxkr2zLehtDL70JI3NoN2ZYgaTrAboyFIZc2FYcMwrqwXTj
2vJKdP026aC1DwO8QbtxoOUHZgYCJcqYK5yr1Mq6fZL09/gK1k1WHQew/mXas4Nd7uFA7K9wO+ab
Okjvp777vpQl6pNN1kge5hrOZQpmfNK0kxvLK62BWZOOl1R212kUvKWVebFD7YbV1uKqXegMsY/Q
vovLcWtIClhr76HsWph6k/7oZqON4YyRhfQOJDKvfw3pjAah8dyLcLkJbznJ+JZgqTl89Ik6WTmn
0akT+9CgmDqxN6rrv6MH5luRUvJrhKDeKGfelg4ZFEnmkYBnwQCVXcowv+VZ5tthw+59gHVLEHAi
lZLvU00Hf2dykgcRHEpO+509XGNQnvam535ipHoP0/qJ3tocU5YF3Y/SNps6Kqz1pV6cqwmuqIPF
12vc61GTVxNREgNWfiAmFtqc8Tx1ZeGywnXG1I8EtjxTZoYDFDfoIRNxkJ52PeNAOeTeqrMrzbSp
S/aup0rgwYP3x30NiezcCCwVc7WHyQ0dBkKFXVu4j6s9ut/rPISX0LM+asXyLgCBhfMB00Tj3tYG
hYlceHGZ7CkmRsUERlrYHM9YyTRcUlgqYpfOI6/fxhT5FjToAF/GxWxcMcefGo/euSZadxZcwdF6
IcT1nMf9WdfcN4JanCQxetWchkTWniZ6vI1ZYLMm3eiaJ2oVX8vUuM1MnHSFVm91NtQApc0tAMNz
ZDT70o6OowDK7ZCRqyuMiFmzl1LuXVun8s29ZROz1514H4nmUMbNgwOdsBraZClKC0+52QU7cCD4
rfQIOOcg3ng8zkCOS29dWPydS0GAp9nBtnPsIwZdQEEpNW12NFdvcNO5DY9Y9vYt6vIbBtVHMY/5
d20iUJpqJGqaOjPQZmx7/Qerw5/Wscvi0IWC67BhMm3BCvDHxaENoYGdAFPQsBbraTdQ+nzHk/xu
hBh0UKiaqzt/IlpD8OYPt5a/31n+9lt7P21Tw1DrdZHyrYuHHpP3uFpBmN/wjWCt0h/6B4vnn3a3
f3mhDntnTtNUsiAL/PhCB1O2pc38vPHqB4ukWaq959L8K5XtXy7X/7IB/mkP6/72u/yUiJ+sCryg
kzgbY+fuevhDmwnYqI9naU0X8i5/rHw047X+WL7mmxBvkv/vf5/GH73Mn6SFBEd+2gc4nqhHPmCx
2Rp+t5v3wSHeYS/c1QcFUHVLP+PeXX+5awit//4H0NFWft5E//AOAF37rb5Qew1uU8k70G8nX75r
uFv9/pz7ySY+NT7R3IaHwZZN8x9949+/cvC5JrqKiWyKfLN8/TfCRuLonTdVPIijA33f++rsXhrq
J1eKdxzk+LMGuvMPvuc/ebd/+J7mT5+eMCOzGaZ03tS+3OnbcD/s2l2+83zmmW2xWtFVugpWVI6u
r8QqOqIT/8FVbf2EYOCydk3CICyOTF64Y//0+3b0pglV2jgbmbsld5+eCZzoqxn4HpDWdKnXiQDy
EGmwcfSYTGKjxuPLYMjLC1IhymM1IrdigBwJQSCxoS9YILGcbDsL9WR18+1IwMfwomPYvQQdhRTw
lWTYbdCFn9wm245m+KGN2XXSRpscOy971RAPm02GxMBFZV1BoP6Dq/zHXzUgPxcNz3Ig80jTxKr1
04uGgZUYHC31jS4lXpIou9V7ClNmTr7//mr+p99oOTtbNhcVHMGfrikQKbUVpjwhAY6BnyFk2mSK
1UhH/uYv3+r/F3T9hw50xFlUs9+894vM/DdR+OY9RxS+fy9U+cuGpEURlr98ffslK9tfHtr/+38w
yWbv7Q967z/+vr8Lvu6vjoUmCkZREG6wfkuZ936VukRo1D2Jqiskd+T/EnwFtlpgKTSII+guX+ZH
/BtnfqGleDjB+KLDH4VHb/852uPyjX57Y2T7RYe4vhhv2Y2YvxN9rbbm7BMpQTWN94XF6C0W2lcQ
cqZxufgOiVt/Ylx9temsorUQY9+IgRtKkXgxcus5iW2arRNt4KysJ0ttibcrvJDsvCF2Wk6tSUZj
r2GEd67IiFYm3gj9MKHs26IvpJhtsD5gsRnz1YoNcuQ7QDyuK0DhKCIYyzMruocilL0NmZWc+mgm
Na+i2zZR2DOLwnvMAGkDfAqf8A7KjciLAqdu3vpYnh66QPg2W9ZbHB7TqsM7SOOG9RmZU+hPSyVQ
pCcRtaQk1/AnPGWJZvklh5lNo+nkj2HkXdN00Wymab5pkvS+t4xpC9sBd1sdzxsWumerkMOqVfQi
6ktDYrp0JQYF3hjKE41UTfsR3ysJ6up2VOJgViwcDIx8wrI3eWLNaFHUGsbLNCqaU2uRkLUtHKla
BtCQecXBbFzcN2Z6InKlrwTtSkvnoVITLUI0QEJWwAmDcL3qjFlb6lgwzY/mC0e7B2VaDdLOJA94
PNOtQdHT2qFtErcYEyH1k2FCEeVUZC2dIqTrC/bDb7GzFFbSXFmY/YiVhjJLgZNhsSfZTP3DdEno
vMxtKFbscLKtRh9mNTQ7hkXWgoP+ouJwl0ag88gGYFEyDPigCvD7/GQwC1uNcfQgYmw7ujddr7mV
SxknhmGyh0vEyE5DQXqsfCjrFOhuot1QX6vhNSP0YieXMHcJmtjOxV5SZrFwCPTN8OBKft80hAqa
Qi2mUiV7zF19R062X/yijn1viJr1dUIE0+nvHJh0XGx+RZeNng68+faMM6QPLhk7feyI9mebDU9y
KTPtejyidW74gp7TojZpAEATQTocrocUonIjb405vp2S6gnb4ptBZ+pAd6oYhodoKVMFvnW0l3rV
akxe46VwtaIutmsFrHan/gybBfReFDs3Gb+oYjBImhFxhGj/kDsVnlVlDit3thMmaOZpj5/TE6zw
Z71Cx8+ebBAcdPXwOYOT9a2JmmZbWu6ratQL947r3MIQMETE2QjHQGgpcnXVL62zXNsam4lq01BI
OxTarZVkL41Z+oEYnswGYBIFtm3YnToKbb0gvu/JnQfG8MUiZKPXw76z2n3DBmpteCOVMmZ4UJhY
U6aLlRzQ97T4E4lxGfxLuNAsj3t1mYmrj/275vX3Q71cTwEvlwooBNs3lnXXCVst9p3JGkMDoXDv
qomTM5Mj1gnafunkO3m0/2JHO2dLG7DWhlhfKQjWaArmGs9PeCK/gzA6wIrds1+f92XJHQA5x9M4
bBmUbmnWtK7oHtb7dkd0bp8BoAhoa2OB6OxDzblEsfmgaC8Os+Ldo814khOuLhCd1OZkV7OeX0UT
NIep9yt+DrAQ19C7t0ktTt2g3hyGbB2o+nrkAy4sN/lEQNnh372NWArC5d5l9NpuO1086ZF1gh2z
nx3jrjKCI0UIuwLYUOb1exbI2yhJn2tW8FGSv3EluivEvCd6RnVYOB42acsPYD/AAXzRh+Ktiopj
0YhD19d7O++PaIOPRhceeG23Uo27PsBAKp5KeQdd1WzeuWZPgRnsxGwD0ghvCFjwwXPh/ZOhxW99
UohcAKeeYVxdlzqqOGvEmZ+hCjC9Fh9pA2JKH/qr0IQv1GpXvTUuPN2zM3X0+5nJUZtC51N5zo1O
tnGg9G2Fa+bkNAPUef6s64U3VG7fjHNxNGLtNdQXsHpv0EtliX2bMcmPuji2MdsfLoNuJcETrDMh
EgLdw1OdI/zyEadD3Br2+KoauD6yWbP6CVcG+k+yCEEWihAhBNyfoaIMw74J0YzwcuxKNKRyEZOs
RVYqNGAv0TB9zEV8TBbpiY36NlnEqB5VShBKIqxYfNp0TEJI6uB5I2EptCxivt3KQd2qEjDlwj5W
UuGEXASwGiUszLuzRBlj7qDumE9DOyx+kEU+i+N276KnoZLcqEVgqxepzRT1wR3koRfllcj1txhN
jqL7vYtGp2UwBahffJiBXCJQAAWATnRFIPCRDc8bLIY7mTKkshF8yjMN6AnLBFoEqk27qIRiLCbs
AYt0GDZ4uCinQI1nuzwC7DCJhEg7HTZSTtdZ1vq66+0r2wUrNJm3RTZ/5FV21sA3bgqAE4u7ElOu
cdEgzrdjtptk/q1d9M2oie5mBM8RKK1CAB0oNeSea7FkyvwOhTQp8D7GS3F0o0/s06dpHy+CaguH
edcsIuvUlNcVqqtDNd1qdqvrjA9wbiUPAx0tqYgn2qBrMn3dXHJGkH5JF6Mfa0DYUcNEktxXdn5L
axhhQ/eOGAjPETtnvx+Nn25FbhctJdppzrguqybdtLN7X8/5wQyzo1n0oLZGjU9X3dCU4Oq3OIPY
p/YRkjUGmU1hok5MwgV1jBi3nrCTrFsZUGwzh9Ap7OmbEapkNYdkIZ2semK7cV+FM4iZ+CYtpPBV
rz1pHsygsQtva4qvyyl5nzrnnGm4j8AtHMpeO6ez8RJ7fbVzqT/gPQXMEbYDUZSiHTbmGH7DJAyh
xw367Z8/7f/PtGeaLE7+tT1zXaqyeh/jH87rnK4db/lz/ziumy60QLhHgApZOvGlv7MNvV+xJjK/
S88wXcPV/3Fc50QOY9BlSegBEcSO6Ql2C38/ruu/koDjIE+4TWDTJMz0Zwyalvn70zowINiLrsVy
TP/dNsEYh2qk147Jj/yLUcTbMSkvmlfgdI/LezMEa2fX1NII9ymYZEcthrgUGeeMOHrL3PqUc8bc
zFje14Wrd+vZ0oBxV7G+Mek9+Ypwp28SWd4PxoLioNAwjHgEVaW5J249b9wsfSdf/aZY/q2cmmq5
Zoqmq1ElnEgmaKAOtZfrtuIT5NQLt3Ocg5OjFulJNpINekK0peC8QNfPs1HP85XX8FSxKxBWVuo9
cReN1mONXKTaJaYi3Huy+ISApnCx3hme32nZw9i0Z7hQ2bpRTbFz9L4h+I9XtZmLL5xtz6QMrzNp
gGW0HibJeQW6orMuvZRVV5aDxBgxS5Wh8ShU3FKMPkD+hWO+0srhhoKJOxm1EzMNFvCW/XFR5/Kx
7YYbOymvipAiY/a+u8Jo8flI+QzY+ro1q5NhtS+M39vcwIoIPHk3muzisYn1u7AvzqMy7qNO3Uur
erZ1YupEdrbYnD6N0sZhjlayrqLgse8HztURz82FYAMqc+XIKT26wn4bSwwttnixcGavawurTyvt
u7FTpd+Xxpczaq+97Vib0S4AWXkQCJh8wnWfS1bxQ8rKJA+mFbVfKIpBFK7hKZm3zFLmqQDL9thi
64FFRWjO7pcekPGCa/yTg2XK4Su779SEw9Ilc4O4BbFoSI9A4ONHYohYQTwcCiSGN/DAipXSeQTG
pfpIM9BnHMsi30DD8rOlPbzV6RGfJxrFa5tuccaTbIszHGMRRk5cgBp1njRqKjxAiFumlSbbsiks
fh36Xgc/uxlb7zbJtPzIDbTd8rwbXtAYmo0jyhOZ5ceGvkDU3mSXpfrN5AWXvJlemkK+wNCQT0E3
3DGV+aOkSr22RQ/Xjl+0kWJ6Fj32kAxbhDksxvlGp9LKZQHOr4IgA13tbTCMx3Spb8/qzuTZQ6X7
pEcPQJkpec8q/WbU3W/xoNFCqGrgvgiDfp/nJ5OW+G6pi5eqO9T0x+uKM22qqJTv2uktpmMeK8au
qRgshrCvj50wTPA+7p1qNM3vrHnyZ1Wj/KGaqx4LSbpU2YOktPaNg8RWzq7aUs+ob5yeAFXcDvf2
4By6Be1YNnRQOXl0SaBGBTTGTnmPMgwFjN7uR20MrrvY+6oi+wLt+cVonK/MiE8Z3O+4kCeL49Nm
dtLKt/PsC+/4jVvSPNwojouaMd4MOBZJMAWoOtK4kz1MLDGHxIjCizNZr7Qejyujd/wMG9vywZno
ckjvRwbqcZmsabbNrmtvIY0TW/QNvdB3aoh9ISXdZ2YAR3OZ0/VIMbFjMOuXGb7LgFJwNU23igG/
YNB3vLAlvoO9v4c0vIFq+Zgue4EE71xbObiyhdIuTtmM+6HuEtIcTfZGwUNKFQ2RlFrNV3adORst
awzog/hrLVqL9zgJxN4QzJxsKpoji5kcWDNOoTFvXjJ8AdB3GsIlXBwry6rDY1sokoX4pa6SSHD5
xiMCE5zuFC9zy6Zim0R5e4OpdWAiTr8nnOrQ768Kq483Y4PlsORdIJdW3ACR/i6a4FXzJFAHgntt
YWRbW3bpeVbFfZapxwjMloHh29cgI237pEv2FmHdvXCDZ8dxr+ypPRoCp0JXyVevCN+LJC6O81gw
9OSO3y81xWVIBKc2237rUIewowIBIGFmPZv0ZK/IEiaUX3sQzhr4Q4YIP2eH867IG8pA7VpjTDWm
NQQferIX7qKZfDMQrALbg1/rHpxuunJ1wDotnI51Zsun3IQiwUPtjQ3RMz4wCkZb54uT3E0srO+9
Ppv07hZ3eAgwg/NzXLTRYzzoXHAHgmplvE7hlu4S0kUeFxaiIR9tUog8lLVd34YfA8aVISUpbRnJ
DGNF3g+NBepdmVT7SqS3BTnOA68bwE967MNN6CEOn+SV6gUgbded15rG0nkamfRzGtStQCOf2UIN
rP4fe+eVJDeWZdsRoQxa/DoccBVaMuIHRjJIaK0xmx7Lm9hbiKyydAe9wqu7v57Zs7KsH2byOtQV
5+y9Nuoze+j1NzEb3tuyvWrRbgvkMMbYNvXYDrp+U/niO2jZFGAgND8h8D9KZRLICCjBI8hWue04
Y27Zrj9rXXU16uXrf3//dh3+rCiR/G5OvTSf/pi/jTb/j+7y2A/9+13e3fe6+T59P7PJ4z/71yZP
+4dm0iG1QBOccAvMf+CdYJtGUoBFaV1lE/fPgiwuG1FUOfFYOg4bmjki/ZR/bfDkf1DgBXQw/6mh
qFRk/zsbPHJ7FuVYTYRawN8i8ytN9pyL0j6HE8FHtjOuCZZEaiTGAUS/m6SRvOEtVqZuClc9Glmp
WJu5kZSzTTeHIY2IGcefhuZDzKrDiAYaRks4fuAjHtcNube+ZdSHqk2BkeZ6sybSK5utpfqVpwRs
lTq496kokJPQ5f0L4uT6JvbUYqObZfU6KJ7pkNUwvXRdKqAwVSp38hWiMXHTu4Nu/pAHEoGMCGGG
mhlkgGjDa8i+Ru2yZ5Tu/lYXcvGdJJZwr7LaO7UgNjtOZuNG7i3TEeO+u0/SSblFda8Skk1ICUmh
+q7EgItWLBU3XmuMO7/W+ie8jontt5mwI6kkf679KSBypawePKgoj4Bn6BcTHo6MaeyeOvpkD7Gf
KwcLCNBVG1mcuDgXrHuI/9+NnlCIqopaNhMw96I8027JrAbfionniqJHsy6DMbiJEyF2CkuHwaYS
M4RTuXuawLhekUo/PVKL9vbmKAbUaLPqfhr4l4EyCBtAEvFs4sxduIbNj8LP+sdQhSKhTGK/kwcV
j8MwmK40iiqK9WS4Q2FJ8rNAyMYw9OBRc/xFnRFkBx/vheMFSHgAGsWPszDQ0cywX0sFc388FPKh
ZkWh0dVWW6r8JRtlVA0TL8wBWkF3lRhDehgFuEHhiLxSqINhH6ZYNExiUJApV+qhtuKIdHusVU1V
GM/UIrWDzweBdN7PctA4omTsVIV6JKdZ/R3mbb9pFR6VPOkQKVKxQvLW1xV5GKAUdlEhWe9RmwPP
MuKKh4RZRXUakmhdb+zblxoV91aFj/eQwsroHFHzJdQzMVTTDj84Im6lvKXww/mFoscrRDekedSR
8284a9qdIQ3TD7hSc8JDZunvJhhdeLdM3lcE39Zrq8lRR5pe/c0fZboQGGro5cOfQ203rNXWDLdW
R0eCw1G49koh+W5mgI6qhFQ4NbVUZG/wI3vNGANKdH1ERTQQxAFgKCcvGBOdfOjGsts0gzy9UF+3
yH7zYSHqTY0HQczlOznpLDfTArZrstUhPst7GeBqZvYHDh5cm6j2rqXE6auuIBrtzGogakXsvymV
gBaDEKM1m+DoucL2u2+0qtkk3TDcVQT3HqJBNd1GCUETyETvjbbPwSvZ+GJKrT6qw3yXFupI5G9k
CPu+TsUXA4HxbwgYqGUSLV4bvqJc50kGzLFu84zan9oYt1WZFrjcmnx4h7vU/TJ9Px83hHqi7wVW
3IKcG8UMfLwYkLZrxf2213PRzigE76bEGB8EtRCugkyjr9DI4jcvJLaj8yLhUUYdf9B8DSpHoNbA
M60wJhHRrKMnqS8SPg6AriTxGhs1jUesSgAGH6ywM97rPiBKFIBLUK4DaJAvYliQqN75optaDcw6
KE994Uhe6FPN0mA8IKWX0S2ahdRKu7TqCDS2tBFPMPV/XGYoIxOmqVpljikNdIsh1IlCFLuHLA+F
96KqzV9qSn68WZEaJKNdfeIQivcCCtJ9EUlUhkJ0mVcTmT9PRaqpj1YsBzetLiqAtgsVOHqOSDul
YPMzULXu2TfD8SoMGlJfmmrorhCZdof/v+6fsItYcf/9ur/5nvyf/yq+++eyK2btwz+XfpN0Payl
GsQixZyxRQCN/lnfsWSW+LmtOkd3Gyzyf6/+0j9Y9efqDo5dVf1ckP+19kv/gD2v4c2lNMSGQafw
8y8X8t1f6hsMzP9WpDPXkI46sRrbEeSc/N9cMDLo6/PzjpUiulY2PmQH2akdfxvYySPNgQ2tmg0L
0qN0d3SH/jn6sd/2VELwx2DSQuWU1IVaZbUoE4x0H5ETOTxHw/3XQ5xKbuYhrDkLZG5Rw2Iyl5ba
kdqAoHO2cqoa5+wOrsGKsnqc7r4e5hMptbhxpwMtdBfKZJq9QUYuzsdQ2Ld18Tzh7qKTlL4Uancl
JuMzzuQECkC48fVqQ7/Q3AczA5pn8Qun6W/P6zTUxz0HSNl8yAPhirwodOJJ/9NKujuCZ6N9YwkR
Qtf4mygYBu3U2lzFusHJSw0aW8TWH2Nno9lougnSPTuT1RtQuy6BbTCdmbP9aLgbwtYNKaThXXSK
Ln+kZ/HD5NxAuZq0ouFOSysXUdxWEUnclYAiAG8x73ijEQlJHbBDP1ijiE93uaClr7CYKfJYr5nu
PQFTvdXa8i0LpafR9DAM5TcwOF6UCdSxMIHGLgzIO4JHDkxMCKyafvi9CD466jBJmnXq1DFozBTe
BQkGPYdG85dUKE9eR+fGzLvGlWpWG/BMGtBBLyUDq7pTi/pH6vdXRgtqKhqsN2rdB72jNiGZmDD9
On7K+4H0ChT5niq+TCWh5QTXoRNQt918Jis1d2xYhSEUi1M8rbqu3qsFmmC/CvdemX0kcYwjM2H/
OVLZC4bHItG+t4Uvrchik9dFFTaQS6bfSgAYV9d3Y665FDK2kmz+lr3uOcvQV3LALIRxT8djpw4Z
BEzvG83nF5lSlSPQR18pSL8VQSECuqLxLkTS7Whob0UcQ9UAotSSbKXU+jWOhpuyqCDAQpPu4/D7
4NNPMhpb8D2buoHN1n1OZd+MgSXagYgavQepvsLx3MAPTH4olXhVhQlYJvlXawmvYq691LFMmGu0
kSrhAbbGg8xsRGSueBt22Hs1pd6QibVB6w8GvPHeZb/ngIx1rskI/upNSr91Kt+oGE3dLBFuMgjc
o6I/QluY8xisHQ05WrCdpbP+BSJKdBo5kXc7auq1VKpYG8bdZCp30iBfT2H1rYdC3PRYBAKtXVV1
eYWrk0pKL95ZZpm4IZvzA+3/W1VDMtcU7ePsyKf7uo96fFsATzkNI+gNkJcD8ipfciG5mcrsdcjE
nSZG91E6NjROPIeA+o3YVv0F6Zn0x8xmciBjwpEMxdBnqMDpNKp41AyqSJIdFAmtg6H6dtpG09pC
xCkguFuhpHcVWCj219MQgLrF9P057pyAhGJVVJfqL12m4dbLuGeYSRwiXEilWMXOtFZtWvT+Xl1n
L/06/2jei800bL4efO5anE6BrFFMuDqLF0IQDPenF200Y2+2SS47gsUnUknPMcHtnL/q2jEm6peh
l2f2gOqaX2UelCAa6FJSMxGMzTQpzy0Yyk2kdb8Lcs5SuHUxAu8Ux/wUeg5VMeDZxVzDjtdinr5N
Vvykau1LGcFyKpIQuFxjsMUT9gmf2errS/tjFTm9MmX+8yP9pJEJYWf62DIiVPpiodmaTAsVxYzS
XwQWLFZg0A9o+CRLQ4yroKpbJt+qldeaZmFNTrPuHe0qdIjd3k22ZJsHsp63X1/YTEI8fmZ/jaaJ
6txsor1uLpbgsfcn2DbJ5Mwa5/hB3XP8sDY/lKtpK78NaMfBTaM7TvYmKw268AvvzEL5BZdB12eV
Im8MtguyuRZ3Nplw7GSELTmiAoI+qJ/DCIYVLX62+QICH60g0wJY2W+NA7gu08ChYLUVIqSXTHNE
xrpyMzNnJgiiHAtWeiA/jlmau1NAkjyckJysOPUqFMHPiChDsM9yeJSB2ti1mSOogJ3FEeZHojYq
KRH94HLoDZC4g74TvfS16sihJSR9Jop/RDXLpihQTYVfO+3KbMKB0F4RDvqU9AYh2QN4BLO/o5aM
kVuaXkR1qFexUvzkfLPJiNaqULfbCP2exAaz/jUTvUYF8dcYNgdZk/LVUDmVggvt66e8mI3+eZOR
sYtsME1FXsxGojalulXMnjrrBxG6K41oWcsaLoyyEHjPz9JQ2dSq7LI0FcLHYgskN4Y3YifnK6kd
OjnDT+mb5KoOQUIr1cbisk2/tUSkp5tRdYS9vCUkRnz4+ko/39e/ReZ//IZPTfDRl5r6HL51Mxah
BCjrWGepL56I/lpxLnYTQ99rsrfNmmkn5+NtUkWQYmLa/tbdWP8I8bkSF3SLWdUlimslFRyy9Pha
Mbx1RWJj40mUhfKNV90obebG2d4LPFdP9xOGjqH2Hdpwm8nTr0yO+WSykPyGk7VTXSusXUUTDpYA
ZlfCSDB8RIADhcSFbHVjsS21SLagIXwzArNKMxNlVX0l1T2l4ejQUyKPssoNlN8adiKvIdYgr+fG
ok08jhvpH1Fe7mhkzsC1cCN65P2Y9LO0TRypV2J5pcMXSMJ0D7TgygiNd31QHbGUXkOZVCMN57cI
5LI1Hr9+EqfvHPVvGsT4R2hHsw7xUixeBq8VGzWRZRRCXb7pmhZjserqo39hAjudmf8aBtarJcrs
9KmvzD/j6HljydNThd/i9GYNhfJ7gSRTqr+LkKy+vh6J09fRTPnnSIuZKgrpU0c9I/kvwzfF1a5I
CXFUMBO2eRscpF/Bu3FpF3E6Of855KIOK6hxbKA5VTmMMTcojwPhwraxqnayE7nVIeypG6zKdfxE
5N61sL64m5jnhb8/ps/xLW4tme9Y0zSASKc3t+M7gqPXIIxxKFfpq8ydT4P9migb2t3uxes93UD8
azwV4amJUUH9rEsfPUza9aXvsQ1wRIuurSL6hJF4fIlTALwm6OQHg5AotKWJtMY8RLN8BERWa+Ho
/Lee9ecsAlpYZDrj4Mh8uXh5RzUcx17nFFytPYKx7MBGiROsaMT27uCIwSp2vYeLt/vUr/CvUVVC
I6nlS9pcGjh+l4cIZZggTTJnRJhPXhonYO+6rdAjj/PRECrkSJIEbUykWnxcuOLTR/05NpBimeVh
5l99dh6Oxw6nUoAITO4Omq1dfOAQZos7nZ2qd7jsRzl9r/85mC7T46BywdZjfg+OnrM8WZnedoqI
WTHfayJTLfpkNToMk7VFPb0OvTnn5dIm7vQD/mvUWawOygzPgiwvRu2GqcjHMpKdWMdfnb3U+XTh
g52/x7+/l79GMFCxmyZ4XpQ2i9cml+H5ZSX1jKbc9Zw9A6I9POOZIriUXZhez12MoaCZV9koSmwU
T2/haMYK1nH2bYrwNOLQj5Xbr98IY/6xf1/MX5MP8zMoA0JT503a6QhdV7LvUXJilKRpsHshyJ7A
/H3omknHNG3NjVBGaOiD7HoQAU6kOae+9HnwpMylJPwWworN5QDqap8/5/2UknVVPWZ9GG/xbWN8
1McPqLcQNoFYrduKDGyiUR/R7XagJLX+pkJggYsYrEHXrBW9+q2Z4143PEDtxGVZprCn7XJDiDj+
vFi4TYz+Ck4K23Idb5lexTdhQsGhgR9KR7TY0JL6qRFzbaezGlA1sNEZvmFPg3VPbNthqoSNL4EZ
6kRstjTu1oNaz/Sl2lxHcxSHiH7HodtDxp9IEkxjNs7UBR+d2R3SkFK5Eu/1XvuWKqG3RyPyQI97
3AhSQzVGSrsLL9rpB/TnRDl/zUcfUBqXjaRKguJEu/JGOTTb3qXVc9teWFwXx8k/x1m80OQstV0U
gSVVaPogy0GFvDFcNCk2kZEFbXeEEGz09oNTrfL/xLh2Oi399QNQyOG9ZHbSYV6fXiiG/xLon6I5
U6ptBvBIRf2z69j5YNUoldekGWgxvvja7yF6Fyi3ff0NnH5kf46+/ARMwuXY5WgOiJEhuK0M6cIA
0pmPzDq+vvlBHz3IbMAn64cqsDV7+sYaayvbaC2+8b2to8N/8EAv3M/lca8GrFyII/czQsG6U53s
lsi2txjf7m7YsKhdWEjP3EDzeA5ZXJ4HWTlrA13FUTNs8bhQ33v7+hF97kH+nKZM+uZUO9Q/TH59
OgntxJ84UOw3jXDfpG8pboqBQ5Ta3+p+tTJqGnceGXZvfQ/rOo0OKeSVXNShBgR3Cr1FVcf7if3Z
U5CkkIxRkJnZx9+J9rv0vM/scCAQszrokqLR316sQYNapHndaarTpqmjq8IewuuuEnOSUyJ7KKSd
JIUHS803iaWtgjT5q0Xz78v7Z963k/Hn9+PoffODqO800LLUh7p1fTNv6H4a91T31zQgbf3C45fO
Xi5YUFmk7yTChjwdLp5GC1g2h4B+X/C2oY67yndsmbH3Xtw9nZkTqSP8Pdb8Lh5dmjgIWc2bQHt3
XewM5GbfNBd5/jr+BVp8ri+vUzf7Jf+gTr76D/bKZ+/s0Xln8WQtqCmVOV9q55bfZcffw7Xdmatx
7c+Xu24vvEnnzj3Hx6vFg8zFoS0sceJ0LUq3qC2vhdpbFf41ZfP911/Y57F98YUdz1GzIvn4xgpm
rdTAozRH3aQ3pFw/UceElLTCU2L3D+P3ej4HrdNdddPY5JpfcRjZe1fxNeiLFUlQdrrOaT78FA8X
zwtn7vnJL1vchMLyPSOiEuqo9z1FzvI+ctkzGA7V+LX/TWxWl+azz47UV/di8UInFdzaNGZEEUtR
T25UO4bbmMjprDXXordromuV5PbAEy59SvO1fDXy4vU2jUD184KRBxcbiUNhwwG7ToPJlpxqQ/P5
66d+ZuY+ubXa6UOnbZVUWC81AAdbQ21WKcKHr0e4tPaZiwM1Ib8pwAzWvuzbaJv7dA/xh+hIG/Xb
prq/fLw83Z3/sZqbi70EWqwJVwmXZGHI8rzYTut7Rfo2hg+Yui5c23x7vnpai53DRMALnlLG0h6/
FTuvOKRO4OY/B3BDm8TRYufx98UJ8PT4+Of1LRZbyWg7n3gOBaDLT79D+YnLpqPOWSEuTvvU1cZr
RDKOhtL3wtWemXqPX5YlrULFUsqJmautnRB5t5N8zHMCp+Xo1t+ONzmm/wpzpE34wfDLN1f/24lg
WTgIpaS2IFjM2yh53+ySdX4db0ic2AXbapNdX7zVFz5GazHxeCm7hHL+GDtXcWUKFKE73tVrYWMe
CijV2/LSun32cyROyNRUhY72soIb9KUOFZKdqLox9+NNtDbX1jshu6xlLNzO5SP6+a/zaMTFTJeq
SpWrn7eUZtpVDrBxWJlrhPHJStiALqXfeLngdPazORp0MclRcKqL3mNK6H6CIF3rv3zHuIGa5jDk
lmdp481eX3h5zz7LozEXM505KGM3tiTazf0W1c7WzHQpE6uxydf6D/3h6+HOrNuWdDTaYtLjQN1O
WsqDVIyPqbnzdLeWflWm7H49zMXHt5jsqkEcCCbRCJR4mY8V7XV4T6ws0I3Jrh66Z+PSFHBu8mGL
R5FQMgENLHd6HJOFwIzY2CqxuUHed0A58NFPzUasBSJ7dOlagoitluMjZYunCxd77hEqdKTpm6GE
EWfZ7PEOhc62iWCKY4b/Mrnj99jhtXHw34uuvB63pbH6erxzz/B4uMUbI2aFTh7UvImH54LhLrYJ
Pv5AMXlrqu2FBzkvFMuF5HisxftilgAflEBUnWI221XBWouMTdtAINMeQulVJVPl64s7++Ycj7h8
c7xkMFoiBJz6t7mxXFK+DwRF2OJashu+v0sdwIvjLZZKSUFCmNSNzNxNfBghJBtv91NfQVeSV+lt
drFHfm6OOb6+xTIZdbi9IjgMTumH14ZV3I/i+A1f7oVts2zMb90fjw4OC2oqUBraspGbdXmY5n2o
OFXOtx5YbtooV62QXwVWcIV9YaMHxUHKc9yz7VOlDFvQLa4Xc3Tpq3YDf/PGtOS3WFPXvg+HtRnq
j2Asf+oyIY2eDPHNi9aKSpKUZj7qaApx1IHInQgUIfCSnrk76eMux1PTD0K/yiqNsJPMxQ23HQRp
hz3Jhfr6O5GbQxh2D+iaBXTcfsHRlGxVY+yevRRafEsIVD4AFPQb3AiBaT5z4s/BFkzPqUhDT1C2
uaQ/+HJ9FU0cv8PopTWbNwNX/cDuHw2ifhd7G5N0uVTWV53f3VGkfRRlCI6Gn30MkTkjNYDoW8JO
gmtBmAFFvNl7HEOS9oxmJWB84C/bV0r1EKoUA+v2ugwLp5mJx7gEib3Rtr0h7Wt1xn9Mwy7UITr0
QraH+vrDtEjbNeGOj5NHUKwQ3qOvf6E6SNhsjNXPbB8qMjcJZJMTu7PmroqPRBW80M2Ea1GJ6u1U
aU9mkV8riIjsWjFezTESnuQkuEmmSH3QvAZiG0qQVTZb2HzK3nY8Cbi7xihdmb287aKg3w19r+3l
NPhI8+EBmt6DJCdbNLBrnCFXtPgkojThK+gD+dADvjCCPqsHsZbxNSrFE8iBTWGOvm3G0fPoWVtw
1HY1BD/gJkIFsRAmdRjjuhctM3AV1lvk9By+2vJRC4DJDmIRzlyPn1Y4HcyScM60u1LaugYDT5qp
UmFeLIrxIaPls+qT/KruzWk1daGTe3HkRF7eEuvePKrKULt6XeA1idvXKg9IOBZ7XHLho65M8lUS
pNdjJmOFN+t1qQrXfTG9odCDcMiZsepkeHZV8UDY2UMh4sfqB5G6TLIJIuWlJ7Op77xDUSSbHIM0
mVxQomo5XIPnm8MPSEWHN0y1W5Nu9KJ6jSpiR5U+uamGZG3F9bUxaVR6wuQbEMNfaih/FBM0ftD9
aYEUSCyiO03zvltB+EPSUIj1JTIn9BjX+LCe2zy4rZvyDkXJ1iK7caXG0+QEZFoDv5juBL6GTMIG
aClQki3huon7e4S6u7oU0nVsIelTrqq0eaoEcCQZzRszLrp1b031dgjSaEVa6xtW2Os28EkONFGG
k+YKnbiXSXM1EEGhJEKzBnNksAg0A4t5PeXtHjC1M/VUX0ETEsI1kOKGpHGvd8qNmCn7NLHusVV8
NGl13ajWrvHDracX+yH2d2MzvGdqkwE1Vw5dkzbPVdG9K2TkrVJY94SQ1JdWjz/XRjRPtI+I4WDO
xMZyuhR301jFMho3J/9N+Jm/zdzAVVeCM7PGrH3xe3JK9/Im7s+pdh6VcbFSm6ooLtasQgIILeQa
Age9doMGgo0yDoP99cp4aZDFQpU1GN8lwkUd2PhuKCdsEwnju3QD/1zwTy9lcQPByQN96sgEbvfh
DRmXCEqvp0P5DpADuu1KdhVHfdVs/xsNjAsXON+l0wWLoUmPQBSE1lj67IAfVdCM2BondZJlR8bp
2JvSnreOPlwEzKiYu7HO1/dzvpKvhltso0DMlrpXE9Ac7RS33XTbyjH2qXtpa/rnen96VYsdFJun
OBxkhsFGA36d2S2Vsk2uTBcW/IV0ej5/nw60eAmlfMzQIph/bWTmnjHiaRh70Jqc4P5iJerSw1q8
jWXvhc3IwYETYXRHUtBheMLycwgRa5urIbThl2wTB3bQ9uundu52UrcmzxYNKKC5xbkQmkmtmCOC
rYKqnhICi2QhH2CXfz3MmdIx4u2jceav8ehlBPwKb7hnnOwq3BJ+SA2hXZuraMuG/sIlnd+CHu3U
Fm8igD9fqsGuO2hGe1vfi9d07WxfWDHZb8xtsbl06PzzJjJTofSXSaugUTynGh9fXF7oHtACg4c3
APonMGRKDo3x8vUtnP+S0+/rdJDFTELAjdrmOTDlprNWhDEk4G0nPbXL7gkzLvkEm6/HO/MBMCDt
BaQTiqyry+ZGbOYZ5CI2WrOGQLmK1qmdHSb7U0OwvnQLz+lxTkaTT+/hWNQ+xp9a/mxllCBZ98qV
v09eDWABD53T7pCQ/o9elKMrXLz8ShZ7MXau+ROf3Gkd2ELneuuQkqW3snAsri+ejv58iEwqskXV
h5vKDLO4SjHF/ysOtYL1Ecz2ioQW3w3s0PHWFNdhCNA0QlM8Od0DNRkXXd+FZ/rnm8r4CuKq+U1F
Ibq44jYRtGpMaBiJG6ojOnTHVeQ2B+SX9vRS3nmvzbW/lt6+HvXsSns06OLbr5Sor+OuYw0MAFrX
ptP3tfv1EGdeVi4MmbJJOhg54J/C2KP5JTTboixVwknPvKz/k+bUPJrOYZ1PQ8GHcvqyKpmldGoE
gEL3zFcCSH5MbYXe1sxfTLMyN01KhsAgE3sU6LXmkoL1UfnKCxbag6F2qHBzdmpNK6ErrE1CgaTA
dPy2+l2m1oVV7OytP/qhi0VMryvPjDw6/n1vOJ7xfUjF3YU7f3aIoy3iYogBNIoyBjq18VW20/ft
prTnt7lywrvGjl1OUhf2NWff4aMBF7OtEkk1uDneYXCAALcJPnuuowuv7PwATyfb0+VqsYRYChmi
A+ui48OqAE+dlPVKyR806+Pru3fuWo6XxcWL1HM06qBDys5MUB9JhYi1X31/YZAzCyK0AiZzttIm
n764UIUDWzGDRp2XDje8MdxyQzvV7t0Zz1zZOJbWX1/UxfEWLUZu9GAmRa2x6Z1rsKZ/m7jxBuMK
Fe7JuIndi/Pquft4fIWLebXNvDZskRR8zuTALDvbOKSbhgJpQta4Leyp5F9c9s9N5seDLiZTVL5Y
twcG1WJ1NWYvk7Ydmt9CXVFVx5r29PVdPbdDPB5NPZ1z9KBvdc62vCoqeTYwYeB74X4jiK8CmvT1
WGdWY94YTWaVEnWUOvriG/OyTgu7GsOLee0/hAc0YI65lt7VO8IuHN2Vt6V5YQZX5ke0/OSOh1zs
b5TJgFI6MOTg9i/stt0U/MqdbjrpMzn00tZ3sh/ezrCt67l6mQOa9t3qvX0droN4Ve3jdXRtmi5p
xsKHcPX17fi0unzx24zFBzR609jWlKsRkAKNfAHAJq/a36jh7XyfrMNn8Y53fe2tpOuKTaZBwVqw
Se9yJHza6/x2hED+v/xFi0/MQmYZNmR3OpNvmS5mPjKVq1j4Wcsq8SATsVzUMdYS9vqciAFPb0kR
Rbm0oT6XX6eySPR4VwB2NbNZ+ZX/wr5IJJBuXod+c4jJh1hFRv7aekjo1LZRt2EjwlgKvmUdmWEx
uVt25eflCin3hV7rmS8ZeQkrOfYDNijLpXWSlCQEDiE52Vh/nwzhoezFZ7hgF+bEM1/TyTCLVcsU
S03wOybeMKqvq+pNLCNCWjKbYoobJtmFx3VmpjgZbfE5da3UWyBt0elgugljUKU+OZ6PrfA2KqPd
9Zeo4WeWr5PxFt9S1/men7dcHcmOdgKHoA3WknAzEanz9Xt47lx3PNKyV5yXlNlEPf/UtLvqr2jd
HbxtvgN1Oay0S1uNC7dx2RcWSPWr84ISfGSGd0Xd7IyrLuCaOoVUNM+kMxTwjx8JL6UA7aSr9mIK
fqwLDSTeQPrWRmE+mibk3Dhqb6OQiujXt+P8DwQBLuGQwIO1WM6LojSKbJokR23yjQKqAJTU8Gp4
3g/KjTFZxyLhatIlMYl8adjFy8w+SOzIXpYd77oUd3XtkhrevoAzntapU5KJoO8qogEyNp2O8TDv
zOpd/K1vbdSe3e95EwA781Jl4fwX9ve9WLzzhcg7WPQU8TD3Go0TkQlWgAhEQavn0oUdx6UbsHjf
o9EU9EkbmQ2xFYblOspStwlRn9SCY5WlIxjWhSe9cEd9lodkkZLGLBMHw64tLs8QlKQyso4dx157
qtaSK60rcijmOx496mRwPlssAaIbHehqVJtLO555tV+sSCfDL6647BqfDHkkC0Is3Pk6TYW+RAb5
9et8YZCl2x78Vzw0UsskGdxX4rN4uTv5qTb74jr0xTqWGHygejQS3aFZ380QsNYkttem2LxV8Ohs
X9aK9dA0BwEimEmcYGwQpweK8lFJ9B9yrY8rSGAWixWCSyPsHzSTDlxPDrRcGpJNe8KpDfEWWslO
9cvvDbaY1aRr93ESPXZG/FOrEgdo10PS5fshxKUIheWtCOT7VOen9EW5aXWC7IUCaWcecB80VzOy
g5ZKG/IhceX3LZ6W+ocVBA8BMOiyG99EL3vW4N/bRHtHLpRzYabX/JYV/3b06rVkiN8tvd22pf+u
V02KZ1EInSQy3/xeAC+j5BmWeESGJTZFHNe/BMn6OWjjQ2xBpqTRKeqJM+XCa5RZ+97092UWvcB7
L+wsSUAAWiCa1RyjZJ8ZOBBr2Vj1Uq0Bm8V/4zX6m9aSEhnRbDaybNW3eFCkCkYkXp2nKRIkADex
tTEaOl9Bofz0oxaZfwuZGbQ5gaRjYZuwiu1sEJyuIi1btgTBjTpJ3Q6RmtpNiq8Hc3yemgIfvPIb
k35mlxrheEGU/A4VJSJ7XYeZAgE5NAxnCCA9B+lHF+b3Q1I+AjvcNhahHR2tIdsHvbbSoRKuSit7
zXqLzrl1J1oGS7U3kP4LhQWrPfzIolGfFWgMQQw5yOq751GGiVy04S4N6nodSwiYuiDJnLEs3rpa
1e1yikNYSHTeA8uO2+SXYYFZy2A2gT8nd7TPxDUBHD8gWn6iHWbwur/CfmmtalMp174kWHaVe4eg
qNzCslAZN0pHGjZdOIOejsY7a7UarCf1WTegfGfJBgrUe1sI71UIJJBMqbckEE1Aq+ywTLqOTdzV
NgnlV7o43GZTfDMO/r3fqW9ff9hn9wdEA7FEzQhaeXG8NSe91Iepkp1JIee6sgiM7G9lY7g2jeLS
ov2nlAQf0tFYizWR/Fgrr3IFG/nW3Mw1PRPRMDaki8fOszvHo4EWq2ARt36hllTzpATeSZ47VP7g
SowX1ppL924x8Xu1Pgy6xTBgp0FasL3QdwbhbrQh3P/dU1rM8b1kmS11M9lRSvN6GgG3jPkPorSc
qrScr4c6u1j/fe+UxQHHCxI6nkpDV4Xw7cK7H7qXqHmNgMVaSX2hJnXuOeFBFFWDmBl2ScrpQbYo
vKauqlJ2EnxDcu/ZBjIRxaouLF5n3C6afDzOvLodlQRrXx8EDd0UNYHeqW8w/hFeRF+WJg5OcWoR
mV3DMeE9bL6Ft5eKIOfu6PHoi0+Mw6IsQBrHc1iXK88z7VEgglMW14n+2HUXLY7zTVuuozr2sdlp
SR9i6YabU31qKHZ0EzcgQeGpUXCJmPld1TW3AfI051J78VzJFQArGn1MuXgrP3elR/c3DxL+R6qz
o91Wu/Y9cIVP/XJ5N2BevSSQV86+NUejLT6GzAiEvExjGkjl9aRy4h8Cpx38XQpxtSDuXOD8KiZP
0UAILKSuwYx3o9Dfm2W/MWQgcElly0WyC1jE4lkuoVAaKimAx0SZzASBek0HwukgDUZpYifSG/3w
lQiyWA2QvQCpIC28NqV1rOSXzlCf0+0fD+/va1t+fbWuB2xIfN3x1UCxMXT/xNSzy2DSrXLowSxr
+QM2NxLKI1Ly9BQJg+Vr16HMhdV5eYXopFwPSumGEbtQr/olDwWbe4PoebmC12tN8S4IBXlf1eKP
qtcTW6n6J6Ivs5WnBe9SDfigTEivHUknTuS2WRtBDo9+gt1QySNbJ3mv5cJd+3+pO5Mlx5Esy/5K
S+8RDcUMke5aAOBM2kDa5LaB2OCGGVDMwz/1or+hfqwOIzuy0j2ywiWXtXSX8KAZCEBV37vvHFIJ
UGYvWVt+LJ3+CO1+LUYLxkF5UOMIrjFpYDdnsNXugIA3mVFuOglxyEkPWhPdXaWWhXuNOhkAU6E6
hGgHvFQrwEg21obQ0Xuj61vIr4elh2oULUGpyoPVAOyrQ8xUpoU35SrimVe0MbZXRYPLwGAq3G2d
IJwdrfrGSvTIn5LZ2ihDfiqWBntzVJAsqtygXETvGewpb65Khp1sYzrHRbRKpjQ+6rJ9zaX9VSxR
sYpC9JSwg5+WpM6DpXOeHHARq9E2w0CvFvxf0aR6bD2ZF7B6m7PVnPpLkTNRCWLIb9HP+HlJbKrJ
JPpNZbhv3Gmh8h+J+6KA5+2mqblbXL7KPsQnYFFv9hpMxRhvZsJO5nix5uRAMbdm+6ahWwMcdYAl
y2ZSDJ2fRFHhMXmZ/2LNgS3zw5sECDxTV9fJG0Mj5gZM9KfXc9rZfB5L5yoi8sYMyvKaom0nraPF
gAvc1aKSyUjhuGiNBBUYG8d6QarqymwLmJD5LEV/ahZ2lXaZdr5ZpGCAMvg1NSDM0boJjbH0lV6h
Ehwu6ymMVxQQsOoUzqPVpOkuU8y3pZw/lQFxjVnOTDYZCg/l0l1MO76d1W5faAZHALqRGEXRD98D
RNzr2nRSB9eFVk3KYrJH6Ws1sPk+HI6KDA9jwQ9r59m2NVo9aCJlB5P+7DgpiiEa/eB8zZepM5Df
utpzkonvsjZResR38TTv3QTiZKbMn8yhwlYaY4QS2VoxrbXhVBshMTzYw2XskmEPh1kEZVmz14Rb
wRgal04J0fYu2iiOskOwBjQ+Z98qmKVtJmdbD2Iz1XiOiQGdElvZdaW569qo5S/M2TOn9C5T4nWq
zjh8OwAjoT3tsmh5G1X6H4pWIqkgjguryW+acSdU697skp3d2Ruw0QzDMe2q68lztWSnMbNemoIp
e10W6TZy2s5j3XgL8dLa2vSdjBu00+h1atXboQg3Zqjd5mn4MM59EqSJfh77ZAtvepWV8b2TSLwn
zi0Znns5MsvpiIS4Z5Qc2q7Y6gxJpPS28hDHPYDXckmQKqEJ7lyOTLLR743G5oFVVZ/j3Ycriyvb
erlKTOK9oYhvzVXVDHfNS2VEPV/bEax6FbI5l11zC6f9rVINrEwPieQExQe5RnOZWRQ8qzf2WceA
hr08dDDCmGye1JecZ6Zk9tpDFLNzJ/0QhfkxL8LQG4d2l7fNvTJGbAyQxCyNhTzd7QB+LuDtU7fP
PVPLWAKc4giNiDqpIgAY9FVPk08/TymxQ1NL97PpoDk1+8e6pYhIFaqa1Fs7BJY2k6/0earWUw/6
2pTLueyhkNhYFQx33xj1hh6g6g0ORPrWdjw5uikRHZMOMEiIYew3ZtWlflQNX+NsMOqimMeq7Bc2
Mib8Ecf2Jriu3CvOSZ3WParmbE2uGc+HSIjHFRYwz7FcFXXY+/DliKmW13PsBYXPBUkOYTL1wPD2
0TKMPbft3TTpL/gPNnNqP6JBeKrl/DiK+XYwciJwAG88Sy9eh3S6lIP+gqR6p6Viw6b4Xhqsk+NM
yNTKD1fCpqe0BYk1xqiCWOMnG7VG4+Qkvzp1YZCPk926Y6UD8AKHKTE71S8KLrFrKZ5tUpYys37T
jcrRyfnDmBp7MSyfqaWjTw3ZCfBNb43O+iqFfgLDdGokmmk9Sh4w7yoB/FfAcJZ56cax9nERQdBv
7TOp2vaouNwjV4ETejbbq+LpaRl03U+y7pylzrvZRsa+VxZlbfLVHM1C8l8nm8VO75W8RiCfD4+i
s/PVoJimVw/FJY3GDai/lzZRdFyoyz14hh69Cy+npdf3ELSSm96Qr02cbGpWS9+Gi0HCt2ARd5JN
5iTRVsOSBxMmnbFb5A3kBMn+tHeToEmrfCU0grXTYByL0cS8tTCAo7hhtAplexe3XRmYIEg9a5jP
PDTbpuhPaAuwCsSOsbcFX4xmKh2EDVtAPC8VT8CDbSCuyoWAbEfOLoidLluxP/8YHfN5zJm6RT9q
e9iEt5GROkEh0mcSlM9JCA6sWgbsapnwE6N/VRn1Zx1VeJ4n56t17T1OCmT2RCpmhEReLae9lbvb
0OVFPIl8O1eLCKAH115p8BA1S3vLbb9xEmeCE5B/05fkRrVoTxQmB3JCrRQQyuorseoPZ3Fuoxw1
dBy+W4SfNWhewdJ2W7K2uz5yfIWhfj/TrGO2UIWYehs8lOVuIikvcTgcGBGByKdr0sOlPHulVqie
OxQveV3cZs2Y+SmFGwtrVTrG8XoqdMKjGjrqKIViOCfWIxulD3jYFzcJF2K27VpRc9V3JmMPxXXD
9c391ojMVaixjeomJrfUSj25tvES13WBnE4+Sp3HN+tpFlbTjG6wbM71bCKNrZRypQnZ+cUVDml0
WXyUUsIo4vWkwQcMRwze6mT1QRxdO1+WehySzvayqah4KUHxc2Rp7dNIW4eK+t455WMyKy2N14rc
lYR4cBU6g6m+6UBnJkt0r2hUW2KFF5Br1r2nhUAAk2xOAs1ujX0HwYqu1rxEJ4qBj1OHSzWunPqO
eBwpVsi6K9HJmxB6VtqpRzeu6Eqm5kszfaiLxpNXMiMXBwlrmdYMnpkfJJw/4FzlQ+6O8AfnKRDQ
iredNrwaiMb8NM/u+8T5TDTmlAjqU+Vx7Iyu1PKtFQ5DUnF71ItsbU7dsR9zMNAuGEpRw01A1JYM
477Xp2NWUt5aELJt7CVzPDUNAXmZd06h+DpQXp9GGKUPZUTcCn6pLIWfxmgtSLzOu0zUAHpacOPR
xEFBKDWWFf7KSrj2QlW2ILMGr4lzc2XrkpfdiBlCUcdzEytPZqo+Ri6kZ8PO6VJoga54U+Kp2nK0
YHKqsvpWh/MuSfLvuWNtAf0HptrxwqQ+V1uQI2Uob1kT7qw2OzomCUcn5BnV4jcKUs+tmW6KlMVg
buWK7exd2XT3w1y9NTY40tStBu7sMd6A36yf2PPTqFMcVCqz+D0a3QWGrSHBZYMeOAP/mzhjW+qK
wVoX+VR6TN5Ft+N1sZmE9QRPs72JivLFIuvu50s9nruRbDac5s80mnb4HS9ZzT2OoZ4OQhqtMjvk
BcB7VuYVXpHombmzG2OQn43TrkNz2DnRDOmnDU98TystzSevbnbdsB7Dk8MxXe9vJnSLtjpv48gh
nm6+i0HzKQVepEsfGBEoHw9N20MT2vvmXBwiO4Uy2Z6qTvloxoRThs4Qndk+TRLfZBUN98gn76yC
2H4hv0ObPwgR7XkpRb41Noe6cWgYhDrTzmn+IJR0n0z2m7uwYDkKbJFh4JBQVHc1oFQv0XkDiNqh
iREi7xycddJkHFjkdnCjo6KUgdWIW2dszt2U0R6tGaWgihguzj4jy7woyamVTFOqbPNoIHiYdHZV
xC4nKpOdwWUFWNJ99I2xZyL8hhXyfpJcL8fFE+FWmc40gThgRZq8RbIo5ctGpS5UhAW3gX7O4KfC
c+uCJaJQCkHXwa+DPkezopti7v0sazc4Y9g/ZDGvNKtkk1RtOtHwonVurErZxcBiiyi971rnsR7I
F2QSjl4tb+1mvIg0OvRu+OyCbYUgw3dQ9GMbLCoBeNi2n1OfvgPmu83a5kMBpeo5sVvtorL5XLLi
tdT1hwXr4aqLrXtIT99mN+29eWnfnEFcTB7LbrJehVF9aGZ4ZydmesN7ZQraqb0t24xedbLEW5ny
/c9t8hRllC/dzlZh5ZTHJTbfiFfNq57jGgDaaK8MPdU/wH5+JEOc0XbR4iES+WEKR9crZavsZGJM
G+Qdb63JU6dGQ4g+Ut64vXzMouKNCZDP1s6xkpLHV5LqToj21M3CWo2GfBS8gqGkMpPBdXor2uuM
B+YCMzZoOTGf+1EpxOZpdaGRbs1LKUCYhXppbvvRMteNxe+OJIl6ubQYHzB5qOZk+WyVkXK3ndzy
X7WMzcRNIIdsvdjJg21ZpyGjGTPyHuereLHU4UtTqvuxmb4o3i2+oaEwwjvkV7xPf1FN+yenQotJ
PPRYqCSwGfxUIJw79LBduzDKORZbWZ7oCKxSFtm/LkPqP1bNfj98/vAxP7WDkn4eSnO0xArpFvNi
uW4cszbCD1PO2k5Jc7kZRifdUcZ/MpRBIQROIcSLXU3dW2FFPiMcKfLNkG3KKrQ9bUqp89nZq1k1
BNIrCcFJ6ca9oYXmGnBuirWg4+2FBgFTZc+ZVGE4PiK4iflrgvqez8LjlnzuhoY9Ve1gQuRFt/T0
22hK3CoSRmU04tv56+vwzxpv5G6vhGumL0lj/Fi6HFo1nan8UFrTJxS5eyN6/esP+KfFO0e7WkZ0
6ncYQn78hM6e5wRO1JVvwUNzTlbD1n78Gxic5Sr/xff6y4/7qQmw1LOlZFFJ9e7jmsjGi7rK/Nr1
phWljF+T5/7Z9fvH3+6nVkBNtCWcdQy/yVPlVR4ngm3zbjBAfh08dne/LE7+2H/+223rWJS00aRY
Dl6XH69mARlXsnHEf2xTLXC1N8EoT1VO0ILr6MFKsBwkkpFApQQrqllSbhQ3Z5vKDuEmlJiRxwl4
Lh7KdU6dH1Fs81SbJkZOent+1g7OikLsW8nEOB3BhWpmO3yOOUJ4bS5OjZnuWcqXoKn6s2vMeTAW
Kd+hEypBG3Ms5Cl6DPt24CUI664gxFixN/7FV/znFwTIHpNZP24oDWfNTzdUbDSq22uKCwTu2A6F
bxeXTjd/8Rb6KSR2vdA/fspP99GYKmYS1XxKiT5m4clQEgCZitIE+VicjVK9XzLIR6x1imTiG1Hf
gjkrtIdgsjidiWqFsdnLCPg40eTJtAwMN/twpmxPsWgfWtZBqpkH1McnIcTygUOjurHY+vcVpt+m
9gig/KJBdv2R/7P4+8evBJLN1EEQuj8znOJoWdAAxSHd1IwKDilJUQcdLrUWMNZfP/W/F5J//Cz3
mqliJMjRWP61ny5fH7qFjNqZzu2ao665a4IJZ9tKrpvSm08KC1EQB+PdvAZPvHbe5Y2aeM2BnjWJ
u+hB+OPOeo7W2s1f/1jXt9lf/VQ/Pa1MXYssrRaF3kW0bU/JxtxoAff06q8/5qdY6vVK//jb//SU
TjaH68RVld8bQlcdQs1ssvE7jBmk8K3+iy9W/Pmb/fHzfnqL96022xQYmJbLqrVRW7vyOsFJnTec
2ZdqctvW9SlvFg+AvF/C7cJbvIh0ExvLplkkUflf3Ws/vYf/dAl+7jSYNcJIu+QGGPeU9NfXLtH8
2a2MdbNxbpT1X1/wn1BDf/60n1Zz1YirxLh+mrqnkbJa1nxiEK+j7yyqAY9Y6j0MR2rtqwS6h4B8
Y+7HB/xGDImPfu+R4blhg/bL3O6vboTf3zL/0LkSUdtVXX69CnQGjbf5dM1rXlkK6db+/uvG9E+Y
oT9fB/3H5cHtmlBO9e83eLIt9nEweNnOWP99ouV//UAE+5sA5KOSM16ruPvpj//239TCxjX5r20s
x6r9H+d//7//VMbCP/zDw+b+pl6REUysA44DdKv9XcZiu78xT8rfg0N1rqIWnsU/VGzqbyZ/h08X
IZvpqMQZ+Xd/+Fi03xh9hafOVojlnT7+vyTbhcD+4w6XlopBzBZSqiUck17tz0YWQgN2VoVMFVR6
pvqWO8TrkHPaEHb3LXzrPKf4bAuIdTTX9vqIIAyBUux39A/8KNEfNAAnPoXraicGKuDRHJ+tLmLS
mHMCXZLyYMXds7DUxtMGQkB14zr+Ipyjpiq6DyFA/0Q4G3oO5spVL9BK5ESibCdrtkufL9/CKWve
k3Cw8Wi79VM5jp0nFuXk9Om4GqOGOlPV7Z1I7fHVIsqK4xqQjJI+FRyrKO5mW5FV26kZbluVmF+q
l881M+IkFJ/MviOLj3yDZM8y7DSwfm3+omn7wc4ryjf1DjrlBy0x2Lh9cqhnqmnUQ5jvpAAfh/I9
VShQ1DGpTbcQR8jshxEpy8ru0cE6qTHsSkWzDpY2J6sxRsba61p/gglAkIntrgew9EogKCA8j3b2
lVRuf1WgFod8UJNtr1qvdVFiUsppTto534a7iwfAmNxoxdqw5Xc1hlIQDcPCKWuEG8BU5oLdpTYO
5qJ+ER4SrOFOA6TUNgJTyXPqi7NRbscJfnwDVgFsePZZFRwctXb+yktIqa4Lnpx2GvNCSqV7kWJ9
w4jLSHwYf9Cp0Y6OgPMthuxCPt7G6lt+0q9aaElHt8WQPPWxEeDIu7Uor1YOw+bhWLD54UnwjKR6
Z6uKGSw7mrE4iLA4VnmS+pKrQ1HgqlC1rL2Suw9uUdW4y7LKn7XmZGe56VWwsdcdfaJ9bWW5Pw12
sxFGlK5w9FYrrV10D72evWugsVJkCbP12LXqxg5L9yaM6HmYvaN7rZrEvtFzatVS52JPRrFeeuo5
2fX0nkgy11151wtjN+YaN6Va8RY2Zeph5aL3XcS3nKdpgI7RBYXXtlGsrXv9npv8VOYheIyhPFdj
kwfmaJztcdY39kS4dxS3sTm+xYsee3zz5tpok4NClt0vlfyppKjsJzkprh50MW1KdpCRE6YQrqw5
YMLyYTK6HeszVjmRvU10cYI4jekRZPk6zeuNhTLiEgnkofpVIxrNCEU5rhl3UEAmn7v1PF61o3Vv
f40k4Yos/ISnK/EexM8aplKtQOtSmNZTG5eUda46UyVRD3US7oAJPOq0M+VQfE/VkTUynPnpUaIi
QEP6WY9VUFY5zACZfiAwLBk1ZQ7UbRodI6DBYdQUz6pQ7P2AIWDTXDWsUUfva7yqWae6tVc6dc9U
q8u9g7+1MJ1vhQvyiloMb5vw0Mr4xbwqXwnnp1xwNV6LqxA2D63V1A3IfeUlH8zslkpsjqdIRl6I
T1a1o9cevyyH8JuxHXlDlVrop7qaBOVUHtA0n6e6/KqWlNHzpP2eyHBc14n5gc2BvIrlRiuJh8FG
BDHgA/Rm6kIHBznxzVgt0V7kOOjMaaIFwLq9cZfuBftjyzkIBAojT80+VJTWU9WSOZFRWFuTbuZk
8pBA9q3toMHGO1+1vJkTmduytOmZKC03+bWqHztWx5UaYrxVegd1ny8ly6R5EgNf/9yP6Z4G/Hly
ldd0loKuu7ppYv7XpolbIxbWa7LI8aA3lHp6SzAPOL90ESYit9Emqgc2Er18/KYUFd6IVt9pShH7
qap8Dk3zSqSw9OgFG6s5IjzBlcCY3o4cS9qrMNpRA7fIaby7g9zki/ZSdfFd0w7DrlDK97p1b0vq
VwkKyrmP7tM0IvOdDN+UMnFJPCY3IlFXmqlf9KF5UqMSO5IyUGAy5++jnfJgudzEqRClX2G89tWK
2n3j1rTWw9qh8hTPG6apqU464t5QB6jpE8QUoxysbcNlmfN8Nyi96Yl0su44RWWrXl8+WJsJO+Li
pIllnZsZJbuR3atKdMkSGdAcPTA6sqzK0lqxXlcINGqav2He3SY5b5myUh6SqezXpQJFuqmie7Xo
1mE7X1JRWtBc+/deld+MODtl8G3cpD9H9rQiEXA3kiIxjeU0J5rweEOcMgO6Yi9pM5Tqaa4VSua5
+7k0NE7I4W76RNy7Il4owHW3cerus0h8s+z5aDna66DP27md3rWEoVyZLq7PHiIjVmBZXoXxc23r
80fjGhdrGqm9IYoQzZO9NDfL0h1Vi/zsqHArh0X7rMThEULPe9yQlLCb5q2ImrURNmdhTLeOYyQc
+FCLRNHY4A+ZNi02ZyYrjqITQ8BrMPfqeTzHRiqO8WKe+6jakeCsKBAOpEiX9qHNkjuiAJ+wEd7p
5t1mpRIoggEfzVIcEiPJnSMMBNYlOZi+m1aUSic/Tq6XNrqxRvJTWVZSG2vyczQP98KQD9gF6axU
y92YGmFAl+Z5rivkNenyUCN48nuZJMCwxynIBS1pU2ufSSzfaM20cpQBNZEA9DKG4jCN7ezDMZEr
O4rkWtTc4mFq+KrCumIOJDzMFmSNgRp7p8s+WlEdp4mAdGsq5KcgG4GXSntqVCv07DrqiRiXPctv
rZEEkUng2NoGW+k5nYaS0NO4gay/lpXcF03zJG3tprfJglVaUKfqIYbVFnU4p5zyq5fzvrZnaoVK
90iK5zHRi/skS+/HipBy2xt+puYrDW5RojggkUCEp9aXjNUbcuXbviyfQYXuOjN7nPFsTzEjJYYT
tKWzYfLjYEQ8KWHTXCPYZztukdsLXl+UD2dVDbI+vigN8WPHpIJNTdVpTb9WjeOIKIknYlS9pRbY
aayDgT9z6FhHeSc+JiptfHpfseifo8x6dJcFjJRee2BagK875Dvk8l6kYaApzZtr577o5rXaNScN
ne6E1vsqPA00XW74BbaUNL8WpJJDph2yortVxpJ5ezrxbtytLHO5dev8WdrqWpmmB6d1joCXCIaV
Erp7QSQk3UU6zq+Q8cCxQuulHrQ0uo3b+EFXleOSmXeJY271eF6PbncIq2EFsuNbFDo3ahVvs05d
6wkpXQcrpm7035PQ+VC5JKCJoouezgfDLVetmF9KaWzahPF4Zzw1lnYyF/1B5oSQmmrYYdzc5pHc
T7m9TWKNhGVyHOtkg6111agG5J7Q5NAtqgejKE+Jqd3IAUy8HHp/FOWKKvtWmdNdaWQjCSf9W5s6
r3Co96KSp2lI16VaAYFy92jAGPjT5pM+5WdDka+SW5Dq7ytE+edF0ddEKU6zk6/cUd+IxcJYptv7
KquebRGdI8ku33I2JHoDkYgXjnaYlbXHKSk/dYvvxdZNliEyQJVcd4zcRaxSsUkGy2jSUxh1yAcK
2rPTKNYNe2Ro+ztmvA6K5lx6IgUd3Anew7edBCDp6Kd8sZ8cAnhCi++GjhfooG3qrsVel2/1tF63
gzjlmiSDEYffE+zGiRsGUTh8kmdayyn3S5pjeHL35N6QzqgrYzZ5N8+H2Gh3cardGum8mVjPDIU5
q5yJSEcrt6ZBfS1pBqCB6SGG0Oq1ShU0o/AJJN2kWbijArZqQ3rcRXFfmOLQ2IQ6i7gKdLPaNEV7
27nG55ClEySN8cFp2KqGLT2u2brY13ARYCQwAPvGCuhlb5eoXOdRtUmV4UTC9mrE84f51PUsq002
EzcsVvqQHOJK3ieCWkuR14HRdjsZZuioLR9EJ5teZTvU8jgoLaMHGFd1a19M7uwbFAj1cMajlx6U
jlukUm5s3T0aerxepHIAaL/NTfnGweM5NgFwN/GjLCXJ03iDrv5G5frbULiScd7VsXJpDPehVHkj
aW3tpU1+oLn1iXH7zqFbD7hrM/XDzp2rb5Mlb8Bh1D6pho3ixJtQAUnBvUfRvP0uhpnfNCvvpRiO
Sdn0nrje/ka54wRwyDP5WEzjoUqjTyen/RfCL0uL5RIN47PSzjNYsfSjtsY9rDRCDWb14oRNhg+s
eJe62JvTcK6HPvG1ifSMxkQpu1DnyXWqg9ORbQxHhYYMysHANORxyfWNJpVd7aRHLJLvTSf3mTPc
5Xr8MHKs9MxkZHCGizFp9Te9GAFdONr3so3u+roPdDRCpDU2kbJsyz4P/TBqU5rHcc/QDGKGumje
jBG6/YBNM6XN7M9qf44t51AibwJ25uBoXES+U3XrTSuQGhqT5WmKds5H47s2cQ6dY8DKFoJiqeqv
XW9fbDa6XjGTFUtHeW+2nEfCvnkkuAlI2DA7XpkVqj0mJ3yniucgl+JR6NEmik3Hj8eCqv7S8m5e
WuJNvaCUDuXURYzclRdhWDeKY1Ubzbr2n8JO9UScRaDGwOA5irHNU3c8al3P4NI8HXPTqf12VKi3
OkgvcvWO0Gy6jnJFBFFBhjSOwbupsx1M6XBZqjpoHJf+uSAoWuGp9FUdAaE0tfdZbR5DFwwyDYKP
tDTP4Zzc6XVCUE2zL4ZqtJ4z2OcyImwyDMmbnmmfpFOeOFOf0ty4x297Guz2LPJqX4lwa+bOe34l
U45TvVdqTFYMZ9vBYkZEASvFWRfLeOFVNfHeyN+Ga8grnxpC1VHxAUfoVSV0c6LmADYmg8Znlcir
CnFSG5et4bAjMXg0a86rdah8yoqZ73BYJclyikbg9W260wgCBrrdX7NoPo/GAzrUyk+6abNI416n
C2xn83MVqs2xkYKhhQo3AEGxaq2LxmUYOsw9omyul+OFV1K5F2O6nSJ3UyXNwURtP07FqZO03t2y
u7WFhL+QZketNEo/LkgcOem0J2uzT53lLkojUoQUDkqkzVRobiO7Xcsx2zocYZdMHOqhJadFxKyJ
vi11dc8pJQjz5D5sFKSH9UU16QfF2ZPVGGt2SGtGSO5oCV8U0Z7dLAzSKOb8XbCe1f17DGmiCqfT
mHd3LSf/uRjW/RSu8li/M4p+y2n23GjVJiG14Ym+fhhMkuIGAD0nTe+nzEVvV82PYux3usnQGMOh
iedYc7zR7fYLHXC3TeqUaXVjpAIeKe+Z0L/YkTOxngiHNXG010urQexU66dubNn3ZHNz93sB718q
VZ6Sj6Zqq6/uf1//2d8rmr8Ljv/zT/9NC5o0wP7rgqb/9u//762hcll2cL12n//nfwqa6rZ7HXv4
o5rp/MYIPN00+6rPwuJM9fz/q6WpZsJmoJ0B8cYysWHQ//yjmqn9plHdo2BJV5eQEdq2fyxmsnJZ
yKVVBwaRZdv2vyKX1o0/1TKBRACIMBG1ARek+fdjXXtZMr2fDTru45iVCHjaa4LsWlyZlkul6U9l
kawLdHtVVz83SnSr24Qz6ppTcYGZ15s6y8WSTp89MsKB14dZrVLhyCCRYp1rzvxcTzyoMGvSwLbC
+4p66lqNZOWrJgNzaso22CFAnOpzth9nYkRas+UQSnhCSvIcxYvtcj5Km3imnMU/06zMWKVZV74k
QxgRxC5Jb3QtZmLNCdeRo31NVZIEsmqtW0gUw8VIDAbN1VZ+dJOyTVqnXw0WgccFTxKF0KKkTxOH
m3CJ2m2jdekmImIaxC1xNMvOwK3OS7/R09wJnLa+DJFlbuI6zx6aSf/S2OQHFZUN5DsDS0pRDUHM
geGO2CssQuii/hxp38KMd3CFMvh+sa/xuUWK6zsS+nPVEstLzJBoejsz7zqSMSMKvgXdzE7faA9K
FXeYDOK3CWolLT6dwGtiOMfYAtRpgV2l6jxXgZaxYpIHo+sXsdUbB2xwqrQZbWTf7OmshbdKUVDs
Eg2xh0aDICsbktBGx6hilagPxQDhdAaifB3ucMjBdS9aFIMNpbigtsQtElu+tpmqBCWJai9VoufI
1oJRMdt9r15HSFsb6LrZxn4ZDe9lR0HO0hkR1RjnNrTlTsQ66lARfosQOamSLzo3D43mbMfWPTZT
caf2/ZcDljfTkT7q07gBAPsYE1/dVNfoOEXG4cMUhNoUlpw914ehoJpA01Cofm6hsTUHTXuoYjGu
KqVTGVoBborqOqPGo3cHxzDGwJGj5Zcxk1xqSgowFrW+jy1R+10tUAolVbuvi/pQhBZ56p65giE2
a86gUbmNgaZuu2l+jmXn7qaiTTZaxaFqVKtkazv5V+gsn7OGXNi9VkDnOgKXOzaMZrIzxZ9tcIc2
Hdvocob5XcuDOufH2Yr2cazc6Eu07WfsnJNbBSHyZ1tLbmZX2Vi2ctTDZuX2zlNKvWVqjAd2Ce9z
Ip8NLbvkenRgPE7z3Tm5rdLpLKP00l412Gw4W19vG0FS1RjYAU9VYHBnmU1xLjprubP1hNaCQXGJ
8DlectN8LGachom6uHd5X5TCs9IQm/mAVs3vi5G5HzJ+qXG1dLLJ1hLnrYO5e1DsZnmIVPGhd//B
3nkkx3FkffwqjNkXorxZzER8bWEaDUuAxCajYVjeZ9nbzAG+U+hi8ysQkAAK5EgCJ2IWw4UixG5m
Z2VV1nv53t+oOJjLnYj969JOsORVEx0TOZ3UwQcGCvboNNUKhWwm+Dhm7VmZUCaOPfZYONorkZTt
Ui3AU7tgDBWrO1LD/qJRlUPwr+vUhAUKOXpRZqAuwryL152KuJpe+A/SVYYTNKysma0E3lVZWjEc
lPgW+dHDmMpmFIHPorJsLgbYIkCrsnLeGxW1fFE3ePoUFoWjFhx8H+LhncuFaqrXZj7aFLmMeJ40
OlWc8JYCwJ3bwRyx9PReDkE0n54szlWjNjPQQl9bnbKN+uy+CYZghXsuJjsVKOWypq7pq1UAKxgi
ktVq26iChdx6wUfHApSQKDHazIFTLHSK/Jx5Qk4avrtUUz0/0x6rviH7kAZM/DEALU9VneTGbpJ0
HsXpNRSoL4aXi0MrastDizLqWeBgUwwnC9CVh6V8OVSXwimoAMfd3BP8thZO5bYEB8WkMs+CyksX
SmxuyypBHdmbcL5AUWdWaWhbXe+aVd2IaC4zePRFyKonUr1pyEB7JzeZA6hYHb5IZIYz0/KOdEgQ
GzVsui//yzdeZQ6gD76fbxxDsc52Hy525Bs7P38j8eCfPyce9p7t6SgJwPLSddt62UZ19+gQ6jbO
zojzQm99kXhoexhdG+B/NJSjbOR7yQaeu6jGnuU6CGTyH0RRMIq0/kziQYH6FWIEqAykA4zI+DHa
soz7DbLCNgq4Z27kLFx/jCGP+Xo58eKULJhXgdmh8eDKCvxEMLWTWt0+79u0ITnpMnEyZA6MqApr
4Q1ZC+2UWItWGJIVZ9L0csSN6wA0TFrrEe1UR55JatHmvtNk8UbLOqdbjaCf1HlTBe6FT29onRZC
o+/Wq+p9mQAqPDKtAodVXU1W9MGSM6HXFcSPoLmtLSulHD0xD7PUOXaUuDzKFYFXetIP2J47NXUy
I7AWsjBCY2EXHD/hJekEP8fTMvRugnKs541uIth9nFGwWwYqTZkokNQL89zqN5jPtR9pGLd3ftHi
jRwW+RFK2s2iEH1/oY4BgUnEegBNEj+1vg29udpbxbGNisNRraGcvojLRjspEk46OuSbS6+iOAeN
r6VKpVXdPNAUZGOyUMcapab0Np9IJ2tt6JN1FBUI1wskGQQC9S0GflZVhsk+nL74aqQurcykNUaI
e4rQz2jylRgdZZ5MgN2b1kj9rCivC4zWPgYV3gsLztF4houwdW7oY+fncRiqX5pgNPdhzdh0kIvk
1nHr6LI2UfyIhTuBZ30LvKjRiv6oE5FyAZhY7o9SVz9lHs0FGMTGNguy8dyiF3pYFVjXp6Ua5PNC
WGCe2gj5MIiLi9YQVnpQ07Vp15Y1eFyyzPsbJehLfRb2+M0tvSQt2xntBc53da5uIplGh4FTqpdD
N4LSy3s7PYER0+37sXRIyRr1U2gX3XUXk4V1ZYqHmUa+2YvQ5lzfN+ocZjymAcIO70lDYFW5Dowf
JfKStTvW0bFXjWmwptTrbgn90YOZQzcJtL5f5HYWbEZD8LOZX4+buBDiIq4ifmIce1Lf0WyuQR4G
11HTUTJQXXJALxq7fUtNo3sT2UqIR1aKg6CikrEMVX5LsU/suwZPVV5Do1BS6Z7HQTyeli5VaBfD
hRSyUScv8xaRMTgpBohE6vkimknhuId4FNCKNpvqCs9bDY1/GR1i3J0fVOVoXJHp51cZjDJKszIW
V2Ml1AM83+SqlQZyH0FW3tht4R9MASs7EG0UthAHNX07uNBPZqL07a0fpPE5RdP8lnyRhxqYwqlt
Ve7KJ4rtaFg6121DA3yWl150H41x4M7KHr7wvGvp0839OCABKtyQHZ+V7u2YxfUXbXSb68pJmuMS
yJhzAMQ+3sQi97eWT/3TckL/0Cn1kIspzLnkZMMDJ3r9GtJ5sV9C97mrasu9K3TKDWVhtF9ooYdX
g4bsaTl4+Rey/P5mQKilXwhVerfI//sIyuNueEpu2W0kLeOzwOjDA18a7VGrRVPi47VAwgNId0he
G2VJX74wP5aeKa7jVNcpuivyIbWdeiMJrMASwrKEdJI5Z2qXuObCS7q7IoHUUUlIxfP/Rdev0XWK
LpqOxSNx0EUO+RGM/f1Ae1I9oKeW7V5G2DeHeA621p4GXhafQwuteYBBhLLnU76zZ8PD5pyPXS+Q
pcmy9/mUr+6phuMansfHzM0lHBMjn8OtRuXAZFCQxgaAZNX6U+GWksLrcDutgEukNXXdADn6O9Vg
CWdGt7sUqwfUfdzPOiAD01smVPTVVUrboDuA5VgieKTlyn2QT8ROJcobbYEum3/naU1xoyqqQkO7
NiiDFoVtPchmLHdVa5s4mvWW2OZVD5rFTRkG7kfxSWkG+XEwtOgmiYVx7gILuejHursCeEGdjGa+
cghZyYODG1v9/pgEPa3V0OMwWCXdJvZ5HYxQRsJZHcrxgoiaYWYxyP1qNIYDNBDSlarVUCLTzl85
CK18CkIVL24z6yEpdjGt56DROMrVfb+tlbGGXCdM4yILu+Qy7ZWxhOUGEmQWSY+YGimecdc6LXyT
StdqWjGttDeRAq2ok4aYwxIjdvqNYbeT+W2fHopSJC5sQtH1M1ty7lrYQjFPOARZPkuSANxuE1Ux
8fwYlGMRNqM77x0SrFleFwYe1KlknUdHDDe8RTkMKXD/zgqBJlEuhXnUkBocdVbLQaTECIZuXqjf
ZFFGhwi+NwcgMA7zpi5xJG+VeF/ElrXQ6x4GvlWY20h3O3dZZpoGTNaPTeSkdEdynb7QL6MCpPmg
NN5x2STlTRx4AnoOnpk3okXBaK77Svmx8TpLzIHUNOugNwzGMmC66p3jTs10sdKArVUrID3cZhPn
cKhnPhbIoe3Hx5FKiZlb04prxazVK0fLcXHWAuXAz01WRPXg7wVxcTyC6bsnZR3mGjz3By0TyNsG
E2sDTC0V0ipsqZb04Gm7ciLvWMUBxbH21M1TpLl8QrnfdN2Nnjfik571+dZLRH7XSrXltJt6Ql0Q
w5xju/VSTjsE+DMxhtA5PRrfC2yt9RNNFRUHY1his0To6kfMK7pdhSwCYntiwurJjOg/i0rr0aSl
cm/N2u9XhqL5JANTk1DFWmVJF8Y8wWoE7Yo6dMur0c4BRsB135pWEn92RT9+cpscYp2Rav6SMsG4
PzpUmnWlyFetoSTnZGTUkST+1LTE/XolC1+STjIxxIVhvg8F9sp5E5SfEysILzI1ixaRjealVWM9
1MbCuxGq6R6RLWpLKvfJZ5yck32b/HU5KGNzJ1KZn2dGrV+apnAuYny0d1JNnEM2jlz06Isu04Su
YpyaJswxO6cnGObS3Xe9GkPIwXNuKh+kjxKP6Sc9N8S66ZsQMqvexKyeH4jrkhrXfV2Keql1hn4Y
p2q8DWTsnYy23hxR55dXJuJoWA8KUbDzC8TSIXmnsyR3CsjlQ22dw4jF8WXomiuyFij0SgkPC/Jo
gKVSmiEUCXH5Qup1vU1FAAgoUSvruMk6ac/wrmrXcUIBCfCMfYOCGtIwVmQ4B7ohMT/3vYbaVDvq
1hEdUPQUpGavW9MFl6hVotykQesvUEu7qf0AIlEWjcUJJdlmQ4iJDxOOW4tadcpl0jXVvpvoiNaC
XDgKNGBWphtSD7QGfzm4UXzRUF84VMxMLBsnwLMrdzu2vKqhQ5E3l7k/GPeySvpTS7jmAVRrdyUa
ij1jVXcHYRCraw5F3c4GMXaZFjJf+bBVF+w5ZY21brxUjKw6i6UIjqtIikNE59SLITC9DZusvYwR
Nl5I388xS+fLZe4GWzUiK+4QbtqoiYX3bjxYJ13TY0BQgR2zIRSDcNBjSKqduuCGBpRJ+gZMgBsc
Dbmt0r1i5L6h05wPrTr39Kq6kGBmzj1w8QeONow00zoP54S0WTkleAjfTfpLr3GGA9jt6rqcZFOt
WtoHOP60MMVx7omCNjwZ4w6SpxV5S8UqhnVFBZK6IczvsCfI864fPo8id9fjkJ7xGqMZFV8HoQXc
MvfCuR21A5Raa5hHznjFyxL5fbAB+31RDatKDrQ9iSNXCfcZPp9ZXVdehTiNMuonyAZ2V6mJ3pjW
h/oMZKG/TvPB3thouK2tiJAJiCKlJ5fII9SDdmWoDQtjDIpFFHXepjN7BBlyPzlChIADHzzApUn1
XPnKm/lTzZb/VBvlaRKLndwtH7sZZ81DNZw/1E3yhE33H/Lp09M8zDgL/LUvPfaEvjvQUx/lcige
/v63u7zhvcgM/DDPXuVh35ZIHmf0ON0fDcBLLJTNPSMr2p5BP8a2wSh8/UONI8kz//lzGjM0WCiP
kCY+/uFzcsUXS/S9Rfjx9X1dzR9/59Ul7O7TMKNPKqvwTr5cg6c2E3WbVznsd1bim2FerQQoPhzA
J6z8NysABp+qjPO0RF/X/L9oBTzVITWGv/q+Bfjmuifa1n/lnX73hap7jo39i+05T8+8ysPz6pY7
e3ymcQKhmD/9+dr5/EO3/A986Su/ha0PHjG5f3x7hA/1Wy+Z733hed/8/vOnPTP1X23715Lk4/em
d8nXn354fKtN//+PV/vhcVu/+PB5m7/850/X9/tffnNOz3+5Hz5Uu+ouGB6vdnia5XaX8g66bDKs
QHZB8+qICQeB/cgB8bf5/P1vr2b74nn/0fCn4V0QZnfBt6OjnTMRbX5dir82+rrZYSD/PM607L/u
xvcOvaxTFi25//3w3mRq9e7hkw8n1au6OTMHZ8Zr4L1D83Ckt3m1G78d3tQN4sd7h/+/kUV/HuZp
yS0MiJ7/6mvQ/CvPynx6RsPncX4DMUy00vfO+iC93d3ynD+P9GL0nzDzi+auSW/fJpRNOpbvnf0x
FSCGfx7oxeQp77x38O2uePWkPIV0XvTvHZnCQF7s+jdu6c94EE93tdyNb9zRiX/53qn/O4bgO19c
CL/98v/tm4gdouF7J/9DNNA7Z/7HOn/v/JFNHr11X3/CTr3ZpbwaP/COJCiFxcPzYv+2pSa3vffe
gPUu+eWfBY3RV7HpaWP9hC079V13H5bJAz3YUyDpXMzrK8FJzLFotr7/Uqafyj9ACgkzP/9w/0Cq
Vn+4rH/5J8uXvA6OcFAff/Un3KY/Xvb+4ZP2Vrr06/GJZ+DN/O/ffoE0bhr4LnnYVf/4FwAAAP//
</cx:binary>
              </cx:geoCache>
            </cx:geography>
          </cx:layoutPr>
          <cx:valueColors>
            <cx:minColor>
              <a:srgbClr val="FFFF00"/>
            </cx:minColor>
            <cx:midColor>
              <a:srgbClr val="002060"/>
            </cx:midColor>
            <cx:maxColor>
              <a:schemeClr val="accent2">
                <a:lumMod val="75000"/>
              </a:schemeClr>
            </cx:maxColor>
          </cx:valueColors>
          <cx:valueColorPositions count="3"/>
        </cx:series>
      </cx:plotAreaRegion>
    </cx:plotArea>
    <cx:legend pos="b" align="ctr" overlay="0"/>
  </cx:chart>
  <cx:spPr>
    <a:effectLst>
      <a:softEdge rad="123190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28574</xdr:rowOff>
    </xdr:from>
    <xdr:to>
      <xdr:col>3</xdr:col>
      <xdr:colOff>704850</xdr:colOff>
      <xdr:row>4</xdr:row>
      <xdr:rowOff>76199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148A9C-FD1B-709E-15AB-5FDDF14A6FA5}"/>
            </a:ext>
          </a:extLst>
        </xdr:cNvPr>
        <xdr:cNvSpPr txBox="1"/>
      </xdr:nvSpPr>
      <xdr:spPr>
        <a:xfrm>
          <a:off x="790575" y="219074"/>
          <a:ext cx="2200275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  <a:effectLst>
          <a:glow rad="63500">
            <a:schemeClr val="accent6">
              <a:satMod val="175000"/>
              <a:alpha val="40000"/>
            </a:schemeClr>
          </a:glow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400">
              <a:solidFill>
                <a:srgbClr val="00B050"/>
              </a:solidFill>
              <a:latin typeface="Arial Black" panose="020B0A04020102020204" pitchFamily="34" charset="0"/>
            </a:rPr>
            <a:t>TOTAL DE VENTAS</a:t>
          </a:r>
        </a:p>
      </xdr:txBody>
    </xdr:sp>
    <xdr:clientData/>
  </xdr:twoCellAnchor>
  <xdr:twoCellAnchor>
    <xdr:from>
      <xdr:col>3</xdr:col>
      <xdr:colOff>752475</xdr:colOff>
      <xdr:row>1</xdr:row>
      <xdr:rowOff>38099</xdr:rowOff>
    </xdr:from>
    <xdr:to>
      <xdr:col>6</xdr:col>
      <xdr:colOff>390525</xdr:colOff>
      <xdr:row>4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0941CDB-AEE9-4A0F-A509-9B9534555BFF}"/>
            </a:ext>
          </a:extLst>
        </xdr:cNvPr>
        <xdr:cNvSpPr txBox="1"/>
      </xdr:nvSpPr>
      <xdr:spPr>
        <a:xfrm>
          <a:off x="3038475" y="228599"/>
          <a:ext cx="1924050" cy="6286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  <a:effectLst>
          <a:glow rad="63500">
            <a:schemeClr val="accent6">
              <a:satMod val="175000"/>
              <a:alpha val="40000"/>
            </a:schemeClr>
          </a:glow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C" sz="1200">
              <a:solidFill>
                <a:srgbClr val="00B050"/>
              </a:solidFill>
              <a:latin typeface="Arial Black" panose="020B0A04020102020204" pitchFamily="34" charset="0"/>
            </a:rPr>
            <a:t>TOTAL</a:t>
          </a:r>
          <a:r>
            <a:rPr lang="es-EC" sz="1200" baseline="0">
              <a:solidFill>
                <a:srgbClr val="00B050"/>
              </a:solidFill>
              <a:latin typeface="Arial Black" panose="020B0A04020102020204" pitchFamily="34" charset="0"/>
            </a:rPr>
            <a:t> DE VENTAS POR PROVINCIA</a:t>
          </a:r>
          <a:endParaRPr lang="es-EC" sz="1200">
            <a:solidFill>
              <a:srgbClr val="00B050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1</xdr:col>
      <xdr:colOff>66674</xdr:colOff>
      <xdr:row>6</xdr:row>
      <xdr:rowOff>38100</xdr:rowOff>
    </xdr:from>
    <xdr:to>
      <xdr:col>3</xdr:col>
      <xdr:colOff>542924</xdr:colOff>
      <xdr:row>13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ovincia">
              <a:extLst>
                <a:ext uri="{FF2B5EF4-FFF2-40B4-BE49-F238E27FC236}">
                  <a16:creationId xmlns:a16="http://schemas.microsoft.com/office/drawing/2014/main" id="{C1BC2A5B-A22D-4BED-8417-96EA55D05D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674" y="1335881"/>
              <a:ext cx="2881313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638175</xdr:colOff>
      <xdr:row>6</xdr:row>
      <xdr:rowOff>66674</xdr:rowOff>
    </xdr:from>
    <xdr:to>
      <xdr:col>6</xdr:col>
      <xdr:colOff>495300</xdr:colOff>
      <xdr:row>13</xdr:row>
      <xdr:rowOff>152399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gion">
              <a:extLst>
                <a:ext uri="{FF2B5EF4-FFF2-40B4-BE49-F238E27FC236}">
                  <a16:creationId xmlns:a16="http://schemas.microsoft.com/office/drawing/2014/main" id="{D58997FE-9A74-43E2-83B2-934E6A6305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5238" y="1364455"/>
              <a:ext cx="2833687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76200</xdr:colOff>
      <xdr:row>14</xdr:row>
      <xdr:rowOff>38101</xdr:rowOff>
    </xdr:from>
    <xdr:to>
      <xdr:col>3</xdr:col>
      <xdr:colOff>581025</xdr:colOff>
      <xdr:row>24</xdr:row>
      <xdr:rowOff>19051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iudad">
              <a:extLst>
                <a:ext uri="{FF2B5EF4-FFF2-40B4-BE49-F238E27FC236}">
                  <a16:creationId xmlns:a16="http://schemas.microsoft.com/office/drawing/2014/main" id="{2B047E23-1D96-49E9-86B0-A494C22C14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0" y="2859882"/>
              <a:ext cx="2909888" cy="188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6</xdr:col>
      <xdr:colOff>533399</xdr:colOff>
      <xdr:row>1</xdr:row>
      <xdr:rowOff>28575</xdr:rowOff>
    </xdr:from>
    <xdr:to>
      <xdr:col>11</xdr:col>
      <xdr:colOff>523874</xdr:colOff>
      <xdr:row>13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8BD18F-ECB1-4BFE-9DF3-B8625B42E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24</xdr:row>
      <xdr:rowOff>76200</xdr:rowOff>
    </xdr:from>
    <xdr:to>
      <xdr:col>5</xdr:col>
      <xdr:colOff>685800</xdr:colOff>
      <xdr:row>38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4DC506E-7735-4E35-A1BA-0B0B23107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647700</xdr:colOff>
      <xdr:row>14</xdr:row>
      <xdr:rowOff>28575</xdr:rowOff>
    </xdr:from>
    <xdr:to>
      <xdr:col>11</xdr:col>
      <xdr:colOff>523875</xdr:colOff>
      <xdr:row>25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B97B541-0096-4099-BBDC-1B6D287C5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552939</xdr:colOff>
      <xdr:row>14</xdr:row>
      <xdr:rowOff>98180</xdr:rowOff>
    </xdr:from>
    <xdr:to>
      <xdr:col>17</xdr:col>
      <xdr:colOff>586153</xdr:colOff>
      <xdr:row>22</xdr:row>
      <xdr:rowOff>145927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0" name="Fecha_factura">
              <a:extLst>
                <a:ext uri="{FF2B5EF4-FFF2-40B4-BE49-F238E27FC236}">
                  <a16:creationId xmlns:a16="http://schemas.microsoft.com/office/drawing/2014/main" id="{662BD0AC-8F6C-4861-944F-A58F38E51D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_fac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68708" y="2980103"/>
              <a:ext cx="4575907" cy="1610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11</xdr:col>
      <xdr:colOff>525096</xdr:colOff>
      <xdr:row>0</xdr:row>
      <xdr:rowOff>170961</xdr:rowOff>
    </xdr:from>
    <xdr:to>
      <xdr:col>17</xdr:col>
      <xdr:colOff>591038</xdr:colOff>
      <xdr:row>14</xdr:row>
      <xdr:rowOff>32238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F694F1E6-EC89-42D5-8748-5C3F1B1A90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40865" y="170961"/>
              <a:ext cx="460863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~1/AppData/Local/Temp/Rar$DIa7096.37501/Libro%20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nalysis"/>
      <sheetName val="Libro 1100"/>
    </sheetNames>
    <sheetDataSet>
      <sheetData sheetId="0"/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062.580367361108" createdVersion="8" refreshedVersion="8" minRefreshableVersion="3" recordCount="59" xr:uid="{CACAF004-E9AC-44CD-B8B8-609EB40192F6}">
  <cacheSource type="worksheet">
    <worksheetSource ref="A1:J60" sheet="INVENRARIO"/>
  </cacheSource>
  <cacheFields count="10">
    <cacheField name="Producto" numFmtId="0">
      <sharedItems count="5">
        <s v="Guineo"/>
        <s v="Frejol"/>
        <s v="Naranja"/>
        <s v="Yuca"/>
        <s v="Piña"/>
      </sharedItems>
    </cacheField>
    <cacheField name="Id_factura" numFmtId="0">
      <sharedItems/>
    </cacheField>
    <cacheField name="Fecha_factura" numFmtId="14">
      <sharedItems containsSemiMixedTypes="0" containsNonDate="0" containsDate="1" containsString="0" minDate="2022-01-21T00:00:00" maxDate="2022-12-20T00:00:00" count="48">
        <d v="2022-08-23T00:00:00"/>
        <d v="2022-02-11T00:00:00"/>
        <d v="2022-06-19T00:00:00"/>
        <d v="2022-03-05T00:00:00"/>
        <d v="2022-09-08T00:00:00"/>
        <d v="2022-11-15T00:00:00"/>
        <d v="2022-10-26T00:00:00"/>
        <d v="2022-08-04T00:00:00"/>
        <d v="2022-10-17T00:00:00"/>
        <d v="2022-10-04T00:00:00"/>
        <d v="2022-06-06T00:00:00"/>
        <d v="2022-12-19T00:00:00"/>
        <d v="2022-04-08T00:00:00"/>
        <d v="2022-08-29T00:00:00"/>
        <d v="2022-05-27T00:00:00"/>
        <d v="2022-08-06T00:00:00"/>
        <d v="2022-11-07T00:00:00"/>
        <d v="2022-05-31T00:00:00"/>
        <d v="2022-09-22T00:00:00"/>
        <d v="2022-11-08T00:00:00"/>
        <d v="2022-09-01T00:00:00"/>
        <d v="2022-03-07T00:00:00"/>
        <d v="2022-04-20T00:00:00"/>
        <d v="2022-07-13T00:00:00"/>
        <d v="2022-05-21T00:00:00"/>
        <d v="2022-03-13T00:00:00"/>
        <d v="2022-02-25T00:00:00"/>
        <d v="2022-10-20T00:00:00"/>
        <d v="2022-10-25T00:00:00"/>
        <d v="2022-06-09T00:00:00"/>
        <d v="2022-09-18T00:00:00"/>
        <d v="2022-07-18T00:00:00"/>
        <d v="2022-12-09T00:00:00"/>
        <d v="2022-07-30T00:00:00"/>
        <d v="2022-03-27T00:00:00"/>
        <d v="2022-05-15T00:00:00"/>
        <d v="2022-01-24T00:00:00"/>
        <d v="2022-02-01T00:00:00"/>
        <d v="2022-08-27T00:00:00"/>
        <d v="2022-01-21T00:00:00"/>
        <d v="2022-11-29T00:00:00"/>
        <d v="2022-10-02T00:00:00"/>
        <d v="2022-09-27T00:00:00"/>
        <d v="2022-09-17T00:00:00"/>
        <d v="2022-11-30T00:00:00"/>
        <d v="2022-11-14T00:00:00"/>
        <d v="2022-03-30T00:00:00"/>
        <d v="2022-02-27T00:00:00"/>
      </sharedItems>
    </cacheField>
    <cacheField name="Region" numFmtId="0">
      <sharedItems count="3">
        <s v="Costa"/>
        <s v="Sierra"/>
        <s v="Amazonia"/>
      </sharedItems>
    </cacheField>
    <cacheField name="Provincia" numFmtId="0">
      <sharedItems count="4">
        <s v="Guayas"/>
        <s v="Bolivar"/>
        <s v="Quevedo"/>
        <s v="Napo"/>
      </sharedItems>
    </cacheField>
    <cacheField name="Ciudad" numFmtId="0">
      <sharedItems count="5">
        <s v="Daule"/>
        <s v="Chimbo"/>
        <s v="La Esperanza"/>
        <s v="San Carlos"/>
        <s v="Loreto"/>
      </sharedItems>
    </cacheField>
    <cacheField name="Item" numFmtId="0">
      <sharedItems containsSemiMixedTypes="0" containsString="0" containsNumber="1" containsInteger="1" minValue="1" maxValue="2"/>
    </cacheField>
    <cacheField name="Unidades" numFmtId="0">
      <sharedItems containsSemiMixedTypes="0" containsString="0" containsNumber="1" containsInteger="1" minValue="11" maxValue="97"/>
    </cacheField>
    <cacheField name="Precio_unitario" numFmtId="164">
      <sharedItems containsSemiMixedTypes="0" containsString="0" containsNumber="1" containsInteger="1" minValue="1" maxValue="9"/>
    </cacheField>
    <cacheField name="SubTotal" numFmtId="164">
      <sharedItems containsSemiMixedTypes="0" containsString="0" containsNumber="1" containsInteger="1" minValue="27" maxValue="873"/>
    </cacheField>
  </cacheFields>
  <extLst>
    <ext xmlns:x14="http://schemas.microsoft.com/office/spreadsheetml/2009/9/main" uri="{725AE2AE-9491-48be-B2B4-4EB974FC3084}">
      <x14:pivotCacheDefinition pivotCacheId="1862913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s v="FAC1111"/>
    <x v="0"/>
    <x v="0"/>
    <x v="0"/>
    <x v="0"/>
    <n v="1"/>
    <n v="14"/>
    <n v="6"/>
    <n v="84"/>
  </r>
  <r>
    <x v="1"/>
    <s v="FAC1113"/>
    <x v="1"/>
    <x v="1"/>
    <x v="1"/>
    <x v="1"/>
    <n v="1"/>
    <n v="85"/>
    <n v="9"/>
    <n v="765"/>
  </r>
  <r>
    <x v="2"/>
    <s v="FAC1118"/>
    <x v="2"/>
    <x v="0"/>
    <x v="2"/>
    <x v="2"/>
    <n v="1"/>
    <n v="42"/>
    <n v="9"/>
    <n v="378"/>
  </r>
  <r>
    <x v="0"/>
    <s v="FAC1118"/>
    <x v="2"/>
    <x v="0"/>
    <x v="2"/>
    <x v="3"/>
    <n v="2"/>
    <n v="72"/>
    <n v="3"/>
    <n v="216"/>
  </r>
  <r>
    <x v="3"/>
    <s v="FAC1121"/>
    <x v="3"/>
    <x v="2"/>
    <x v="3"/>
    <x v="4"/>
    <n v="1"/>
    <n v="31"/>
    <n v="9"/>
    <n v="279"/>
  </r>
  <r>
    <x v="2"/>
    <s v="FAC1127"/>
    <x v="4"/>
    <x v="0"/>
    <x v="0"/>
    <x v="0"/>
    <n v="1"/>
    <n v="92"/>
    <n v="6"/>
    <n v="552"/>
  </r>
  <r>
    <x v="4"/>
    <s v="FAC1131"/>
    <x v="5"/>
    <x v="1"/>
    <x v="1"/>
    <x v="1"/>
    <n v="1"/>
    <n v="60"/>
    <n v="7"/>
    <n v="420"/>
  </r>
  <r>
    <x v="0"/>
    <s v="FAC1133"/>
    <x v="6"/>
    <x v="0"/>
    <x v="2"/>
    <x v="2"/>
    <n v="1"/>
    <n v="38"/>
    <n v="4"/>
    <n v="152"/>
  </r>
  <r>
    <x v="1"/>
    <s v="FAC1137"/>
    <x v="7"/>
    <x v="0"/>
    <x v="2"/>
    <x v="3"/>
    <n v="1"/>
    <n v="97"/>
    <n v="9"/>
    <n v="873"/>
  </r>
  <r>
    <x v="4"/>
    <s v="FAC1138"/>
    <x v="8"/>
    <x v="2"/>
    <x v="3"/>
    <x v="4"/>
    <n v="1"/>
    <n v="20"/>
    <n v="3"/>
    <n v="60"/>
  </r>
  <r>
    <x v="1"/>
    <s v="FAC1140"/>
    <x v="5"/>
    <x v="0"/>
    <x v="0"/>
    <x v="0"/>
    <n v="1"/>
    <n v="71"/>
    <n v="2"/>
    <n v="142"/>
  </r>
  <r>
    <x v="2"/>
    <s v="FAC1140"/>
    <x v="5"/>
    <x v="1"/>
    <x v="1"/>
    <x v="1"/>
    <n v="2"/>
    <n v="20"/>
    <n v="5"/>
    <n v="100"/>
  </r>
  <r>
    <x v="0"/>
    <s v="FAC1141"/>
    <x v="9"/>
    <x v="0"/>
    <x v="2"/>
    <x v="2"/>
    <n v="1"/>
    <n v="30"/>
    <n v="4"/>
    <n v="120"/>
  </r>
  <r>
    <x v="0"/>
    <s v="FAC1143"/>
    <x v="10"/>
    <x v="0"/>
    <x v="2"/>
    <x v="3"/>
    <n v="1"/>
    <n v="27"/>
    <n v="1"/>
    <n v="27"/>
  </r>
  <r>
    <x v="0"/>
    <s v="FAC1144"/>
    <x v="11"/>
    <x v="2"/>
    <x v="3"/>
    <x v="4"/>
    <n v="1"/>
    <n v="21"/>
    <n v="9"/>
    <n v="189"/>
  </r>
  <r>
    <x v="2"/>
    <s v="FAC1146"/>
    <x v="12"/>
    <x v="0"/>
    <x v="0"/>
    <x v="0"/>
    <n v="1"/>
    <n v="27"/>
    <n v="6"/>
    <n v="162"/>
  </r>
  <r>
    <x v="3"/>
    <s v="FAC1150"/>
    <x v="13"/>
    <x v="1"/>
    <x v="1"/>
    <x v="1"/>
    <n v="1"/>
    <n v="60"/>
    <n v="7"/>
    <n v="420"/>
  </r>
  <r>
    <x v="1"/>
    <s v="FAC1151"/>
    <x v="14"/>
    <x v="0"/>
    <x v="2"/>
    <x v="2"/>
    <n v="1"/>
    <n v="49"/>
    <n v="4"/>
    <n v="196"/>
  </r>
  <r>
    <x v="4"/>
    <s v="FAC1153"/>
    <x v="15"/>
    <x v="0"/>
    <x v="2"/>
    <x v="3"/>
    <n v="1"/>
    <n v="79"/>
    <n v="7"/>
    <n v="553"/>
  </r>
  <r>
    <x v="2"/>
    <s v="FAC1153"/>
    <x v="15"/>
    <x v="2"/>
    <x v="3"/>
    <x v="4"/>
    <n v="2"/>
    <n v="41"/>
    <n v="1"/>
    <n v="41"/>
  </r>
  <r>
    <x v="1"/>
    <s v="FAC1154"/>
    <x v="16"/>
    <x v="0"/>
    <x v="0"/>
    <x v="0"/>
    <n v="1"/>
    <n v="70"/>
    <n v="2"/>
    <n v="140"/>
  </r>
  <r>
    <x v="0"/>
    <s v="FAC1156"/>
    <x v="17"/>
    <x v="1"/>
    <x v="1"/>
    <x v="1"/>
    <n v="1"/>
    <n v="79"/>
    <n v="2"/>
    <n v="158"/>
  </r>
  <r>
    <x v="3"/>
    <s v="FAC1156"/>
    <x v="17"/>
    <x v="0"/>
    <x v="2"/>
    <x v="2"/>
    <n v="2"/>
    <n v="43"/>
    <n v="1"/>
    <n v="43"/>
  </r>
  <r>
    <x v="2"/>
    <s v="FAC1157"/>
    <x v="18"/>
    <x v="0"/>
    <x v="2"/>
    <x v="3"/>
    <n v="1"/>
    <n v="46"/>
    <n v="4"/>
    <n v="184"/>
  </r>
  <r>
    <x v="4"/>
    <s v="FAC1169"/>
    <x v="19"/>
    <x v="2"/>
    <x v="3"/>
    <x v="4"/>
    <n v="1"/>
    <n v="85"/>
    <n v="4"/>
    <n v="340"/>
  </r>
  <r>
    <x v="3"/>
    <s v="FAC1172"/>
    <x v="20"/>
    <x v="0"/>
    <x v="0"/>
    <x v="0"/>
    <n v="1"/>
    <n v="56"/>
    <n v="6"/>
    <n v="336"/>
  </r>
  <r>
    <x v="0"/>
    <s v="FAC1173"/>
    <x v="21"/>
    <x v="1"/>
    <x v="1"/>
    <x v="1"/>
    <n v="1"/>
    <n v="67"/>
    <n v="5"/>
    <n v="335"/>
  </r>
  <r>
    <x v="0"/>
    <s v="FAC1176"/>
    <x v="22"/>
    <x v="0"/>
    <x v="2"/>
    <x v="2"/>
    <n v="1"/>
    <n v="75"/>
    <n v="4"/>
    <n v="300"/>
  </r>
  <r>
    <x v="1"/>
    <s v="FAC1179"/>
    <x v="23"/>
    <x v="0"/>
    <x v="2"/>
    <x v="3"/>
    <n v="1"/>
    <n v="58"/>
    <n v="4"/>
    <n v="232"/>
  </r>
  <r>
    <x v="3"/>
    <s v="FAC1179"/>
    <x v="23"/>
    <x v="2"/>
    <x v="3"/>
    <x v="4"/>
    <n v="2"/>
    <n v="80"/>
    <n v="7"/>
    <n v="560"/>
  </r>
  <r>
    <x v="2"/>
    <s v="FAC1181"/>
    <x v="24"/>
    <x v="0"/>
    <x v="0"/>
    <x v="0"/>
    <n v="1"/>
    <n v="53"/>
    <n v="1"/>
    <n v="53"/>
  </r>
  <r>
    <x v="4"/>
    <s v="FAC1185"/>
    <x v="25"/>
    <x v="1"/>
    <x v="1"/>
    <x v="1"/>
    <n v="1"/>
    <n v="30"/>
    <n v="9"/>
    <n v="270"/>
  </r>
  <r>
    <x v="1"/>
    <s v="FAC1187"/>
    <x v="26"/>
    <x v="0"/>
    <x v="2"/>
    <x v="2"/>
    <n v="1"/>
    <n v="89"/>
    <n v="5"/>
    <n v="445"/>
  </r>
  <r>
    <x v="1"/>
    <s v="FAC1188"/>
    <x v="27"/>
    <x v="0"/>
    <x v="2"/>
    <x v="3"/>
    <n v="1"/>
    <n v="29"/>
    <n v="1"/>
    <n v="29"/>
  </r>
  <r>
    <x v="0"/>
    <s v="FAC1188"/>
    <x v="27"/>
    <x v="2"/>
    <x v="3"/>
    <x v="4"/>
    <n v="2"/>
    <n v="64"/>
    <n v="9"/>
    <n v="576"/>
  </r>
  <r>
    <x v="4"/>
    <s v="FAC1189"/>
    <x v="28"/>
    <x v="0"/>
    <x v="0"/>
    <x v="0"/>
    <n v="1"/>
    <n v="89"/>
    <n v="9"/>
    <n v="801"/>
  </r>
  <r>
    <x v="1"/>
    <s v="FAC1190"/>
    <x v="29"/>
    <x v="1"/>
    <x v="1"/>
    <x v="1"/>
    <n v="1"/>
    <n v="54"/>
    <n v="7"/>
    <n v="378"/>
  </r>
  <r>
    <x v="3"/>
    <s v="FAC1193"/>
    <x v="30"/>
    <x v="0"/>
    <x v="2"/>
    <x v="2"/>
    <n v="1"/>
    <n v="95"/>
    <n v="2"/>
    <n v="190"/>
  </r>
  <r>
    <x v="3"/>
    <s v="FAC1202"/>
    <x v="31"/>
    <x v="0"/>
    <x v="2"/>
    <x v="3"/>
    <n v="1"/>
    <n v="89"/>
    <n v="6"/>
    <n v="534"/>
  </r>
  <r>
    <x v="0"/>
    <s v="FAC1202"/>
    <x v="31"/>
    <x v="2"/>
    <x v="3"/>
    <x v="4"/>
    <n v="2"/>
    <n v="70"/>
    <n v="1"/>
    <n v="70"/>
  </r>
  <r>
    <x v="2"/>
    <s v="FAC1203"/>
    <x v="32"/>
    <x v="0"/>
    <x v="0"/>
    <x v="0"/>
    <n v="1"/>
    <n v="18"/>
    <n v="8"/>
    <n v="144"/>
  </r>
  <r>
    <x v="4"/>
    <s v="FAC1204"/>
    <x v="33"/>
    <x v="1"/>
    <x v="1"/>
    <x v="1"/>
    <n v="1"/>
    <n v="32"/>
    <n v="4"/>
    <n v="128"/>
  </r>
  <r>
    <x v="2"/>
    <s v="FAC1204"/>
    <x v="33"/>
    <x v="0"/>
    <x v="2"/>
    <x v="2"/>
    <n v="2"/>
    <n v="66"/>
    <n v="8"/>
    <n v="528"/>
  </r>
  <r>
    <x v="4"/>
    <s v="FAC1211"/>
    <x v="34"/>
    <x v="0"/>
    <x v="2"/>
    <x v="3"/>
    <n v="1"/>
    <n v="38"/>
    <n v="3"/>
    <n v="114"/>
  </r>
  <r>
    <x v="3"/>
    <s v="FAC1214"/>
    <x v="35"/>
    <x v="2"/>
    <x v="3"/>
    <x v="4"/>
    <n v="1"/>
    <n v="11"/>
    <n v="7"/>
    <n v="77"/>
  </r>
  <r>
    <x v="3"/>
    <s v="FAC1216"/>
    <x v="36"/>
    <x v="0"/>
    <x v="0"/>
    <x v="0"/>
    <n v="1"/>
    <n v="70"/>
    <n v="5"/>
    <n v="350"/>
  </r>
  <r>
    <x v="0"/>
    <s v="FAC1218"/>
    <x v="37"/>
    <x v="1"/>
    <x v="1"/>
    <x v="1"/>
    <n v="1"/>
    <n v="20"/>
    <n v="3"/>
    <n v="60"/>
  </r>
  <r>
    <x v="4"/>
    <s v="FAC1220"/>
    <x v="38"/>
    <x v="0"/>
    <x v="2"/>
    <x v="2"/>
    <n v="1"/>
    <n v="91"/>
    <n v="6"/>
    <n v="546"/>
  </r>
  <r>
    <x v="4"/>
    <s v="FAC1222"/>
    <x v="39"/>
    <x v="0"/>
    <x v="2"/>
    <x v="3"/>
    <n v="1"/>
    <n v="61"/>
    <n v="3"/>
    <n v="183"/>
  </r>
  <r>
    <x v="4"/>
    <s v="FAC1223"/>
    <x v="40"/>
    <x v="2"/>
    <x v="3"/>
    <x v="4"/>
    <n v="1"/>
    <n v="60"/>
    <n v="1"/>
    <n v="60"/>
  </r>
  <r>
    <x v="1"/>
    <s v="FAC1226"/>
    <x v="41"/>
    <x v="0"/>
    <x v="0"/>
    <x v="0"/>
    <n v="1"/>
    <n v="19"/>
    <n v="5"/>
    <n v="95"/>
  </r>
  <r>
    <x v="2"/>
    <s v="FAC1226"/>
    <x v="41"/>
    <x v="1"/>
    <x v="1"/>
    <x v="1"/>
    <n v="2"/>
    <n v="16"/>
    <n v="4"/>
    <n v="64"/>
  </r>
  <r>
    <x v="4"/>
    <s v="FAC1229"/>
    <x v="42"/>
    <x v="0"/>
    <x v="2"/>
    <x v="2"/>
    <n v="1"/>
    <n v="47"/>
    <n v="3"/>
    <n v="141"/>
  </r>
  <r>
    <x v="4"/>
    <s v="FAC1233"/>
    <x v="43"/>
    <x v="0"/>
    <x v="2"/>
    <x v="3"/>
    <n v="1"/>
    <n v="12"/>
    <n v="6"/>
    <n v="72"/>
  </r>
  <r>
    <x v="1"/>
    <s v="FAC1238"/>
    <x v="44"/>
    <x v="2"/>
    <x v="3"/>
    <x v="4"/>
    <n v="1"/>
    <n v="15"/>
    <n v="9"/>
    <n v="135"/>
  </r>
  <r>
    <x v="3"/>
    <s v="FAC1241"/>
    <x v="45"/>
    <x v="0"/>
    <x v="0"/>
    <x v="0"/>
    <n v="1"/>
    <n v="91"/>
    <n v="7"/>
    <n v="637"/>
  </r>
  <r>
    <x v="2"/>
    <s v="FAC1242"/>
    <x v="46"/>
    <x v="1"/>
    <x v="1"/>
    <x v="1"/>
    <n v="1"/>
    <n v="70"/>
    <n v="2"/>
    <n v="140"/>
  </r>
  <r>
    <x v="1"/>
    <s v="FAC1243"/>
    <x v="47"/>
    <x v="0"/>
    <x v="2"/>
    <x v="2"/>
    <n v="1"/>
    <n v="64"/>
    <n v="7"/>
    <n v="448"/>
  </r>
  <r>
    <x v="2"/>
    <s v="FAC1244"/>
    <x v="9"/>
    <x v="0"/>
    <x v="2"/>
    <x v="3"/>
    <n v="1"/>
    <n v="28"/>
    <n v="2"/>
    <n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C7B3F-24B3-4003-89E6-5A9A667E7F94}" name="TablaDinámica7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8" indent="0" outline="1" outlineData="1" multipleFieldFilters="0" chartFormat="3">
  <location ref="A32:B37" firstHeaderRow="1" firstDataRow="1" firstDataCol="1"/>
  <pivotFields count="10">
    <pivotField showAll="0">
      <items count="6">
        <item x="1"/>
        <item x="0"/>
        <item x="2"/>
        <item x="4"/>
        <item x="3"/>
        <item t="default"/>
      </items>
    </pivotField>
    <pivotField showAll="0"/>
    <pivotField numFmtId="14" showAll="0">
      <items count="49">
        <item x="39"/>
        <item x="36"/>
        <item x="37"/>
        <item x="1"/>
        <item x="26"/>
        <item x="47"/>
        <item x="3"/>
        <item x="21"/>
        <item x="25"/>
        <item x="34"/>
        <item x="46"/>
        <item x="12"/>
        <item x="22"/>
        <item x="35"/>
        <item x="24"/>
        <item x="14"/>
        <item x="17"/>
        <item x="10"/>
        <item x="29"/>
        <item x="2"/>
        <item x="23"/>
        <item x="31"/>
        <item x="33"/>
        <item x="7"/>
        <item x="15"/>
        <item x="0"/>
        <item x="38"/>
        <item x="13"/>
        <item x="20"/>
        <item x="4"/>
        <item x="43"/>
        <item x="30"/>
        <item x="18"/>
        <item x="42"/>
        <item x="41"/>
        <item x="9"/>
        <item x="8"/>
        <item x="27"/>
        <item x="28"/>
        <item x="6"/>
        <item x="16"/>
        <item x="19"/>
        <item x="45"/>
        <item x="5"/>
        <item x="40"/>
        <item x="44"/>
        <item x="32"/>
        <item x="11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>
      <items count="6">
        <item x="1"/>
        <item x="0"/>
        <item x="2"/>
        <item x="4"/>
        <item x="3"/>
        <item t="default"/>
      </items>
    </pivotField>
    <pivotField showAll="0"/>
    <pivotField showAll="0"/>
    <pivotField dataField="1" numFmtId="164" showAll="0"/>
    <pivotField numFmtId="164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Precio_unitario" fld="8" baseField="0" baseItem="0"/>
  </dataFields>
  <formats count="2">
    <format dxfId="73">
      <pivotArea outline="0" collapsedLevelsAreSubtotals="1" fieldPosition="0"/>
    </format>
    <format dxfId="72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28" name="Fecha_factura">
      <autoFilter ref="A1">
        <filterColumn colId="0">
          <customFilters and="1">
            <customFilter operator="greaterThanOrEqual" val="44835"/>
            <customFilter operator="lessThanOrEqual" val="448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E30C6-739F-49AC-B452-999C4C4466EC}" name="TablaDinámica5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8" indent="0" outline="1" outlineData="1" multipleFieldFilters="0">
  <location ref="A24:B29" firstHeaderRow="1" firstDataRow="1" firstDataCol="1"/>
  <pivotFields count="10">
    <pivotField showAll="0"/>
    <pivotField showAll="0"/>
    <pivotField numFmtId="14" showAll="0">
      <items count="49">
        <item x="39"/>
        <item x="36"/>
        <item x="37"/>
        <item x="1"/>
        <item x="26"/>
        <item x="47"/>
        <item x="3"/>
        <item x="21"/>
        <item x="25"/>
        <item x="34"/>
        <item x="46"/>
        <item x="12"/>
        <item x="22"/>
        <item x="35"/>
        <item x="24"/>
        <item x="14"/>
        <item x="17"/>
        <item x="10"/>
        <item x="29"/>
        <item x="2"/>
        <item x="23"/>
        <item x="31"/>
        <item x="33"/>
        <item x="7"/>
        <item x="15"/>
        <item x="0"/>
        <item x="38"/>
        <item x="13"/>
        <item x="20"/>
        <item x="4"/>
        <item x="43"/>
        <item x="30"/>
        <item x="18"/>
        <item x="42"/>
        <item x="41"/>
        <item x="9"/>
        <item x="8"/>
        <item x="27"/>
        <item x="28"/>
        <item x="6"/>
        <item x="16"/>
        <item x="19"/>
        <item x="45"/>
        <item x="5"/>
        <item x="40"/>
        <item x="44"/>
        <item x="32"/>
        <item x="11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>
      <items count="6">
        <item x="1"/>
        <item x="0"/>
        <item x="2"/>
        <item x="4"/>
        <item x="3"/>
        <item t="default"/>
      </items>
    </pivotField>
    <pivotField showAll="0"/>
    <pivotField showAll="0"/>
    <pivotField numFmtId="164" showAll="0"/>
    <pivotField dataField="1" numFmtId="164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SubTotal" fld="9" baseField="0" baseItem="0" numFmtId="44"/>
  </dataFields>
  <formats count="2">
    <format dxfId="75">
      <pivotArea outline="0" collapsedLevelsAreSubtotals="1" fieldPosition="0"/>
    </format>
    <format dxfId="74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2" type="dateBetween" evalOrder="-1" id="28" name="Fecha_factura">
      <autoFilter ref="A1">
        <filterColumn colId="0">
          <customFilters and="1">
            <customFilter operator="greaterThanOrEqual" val="44835"/>
            <customFilter operator="lessThanOrEqual" val="448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0FE829-4861-4DD5-968A-8636A15228A5}" name="TablaDinámica2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8" indent="0" outline="1" outlineData="1" multipleFieldFilters="0">
  <location ref="A11:B16" firstHeaderRow="1" firstDataRow="1" firstDataCol="1"/>
  <pivotFields count="10">
    <pivotField showAll="0"/>
    <pivotField showAll="0"/>
    <pivotField numFmtId="14" showAll="0">
      <items count="49">
        <item x="39"/>
        <item x="36"/>
        <item x="37"/>
        <item x="1"/>
        <item x="26"/>
        <item x="47"/>
        <item x="3"/>
        <item x="21"/>
        <item x="25"/>
        <item x="34"/>
        <item x="46"/>
        <item x="12"/>
        <item x="22"/>
        <item x="35"/>
        <item x="24"/>
        <item x="14"/>
        <item x="17"/>
        <item x="10"/>
        <item x="29"/>
        <item x="2"/>
        <item x="23"/>
        <item x="31"/>
        <item x="33"/>
        <item x="7"/>
        <item x="15"/>
        <item x="0"/>
        <item x="38"/>
        <item x="13"/>
        <item x="20"/>
        <item x="4"/>
        <item x="43"/>
        <item x="30"/>
        <item x="18"/>
        <item x="42"/>
        <item x="41"/>
        <item x="9"/>
        <item x="8"/>
        <item x="27"/>
        <item x="28"/>
        <item x="6"/>
        <item x="16"/>
        <item x="19"/>
        <item x="45"/>
        <item x="5"/>
        <item x="40"/>
        <item x="44"/>
        <item x="32"/>
        <item x="11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>
      <items count="6">
        <item x="1"/>
        <item x="0"/>
        <item x="2"/>
        <item x="4"/>
        <item x="3"/>
        <item t="default"/>
      </items>
    </pivotField>
    <pivotField showAll="0"/>
    <pivotField showAll="0"/>
    <pivotField numFmtId="164" showAll="0"/>
    <pivotField dataField="1" numFmtId="164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SubTotal" fld="9" baseField="0" baseItem="0" numFmtId="44"/>
  </dataFields>
  <formats count="3">
    <format dxfId="77">
      <pivotArea outline="0" collapsedLevelsAreSubtotals="1" fieldPosition="0"/>
    </format>
    <format dxfId="76">
      <pivotArea dataOnly="0" labelOnly="1" outline="0" axis="axisValues" fieldPosition="0"/>
    </format>
    <format dxfId="65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dateBetween" evalOrder="-1" id="28" name="Fecha_factura">
      <autoFilter ref="A1">
        <filterColumn colId="0">
          <customFilters and="1">
            <customFilter operator="greaterThanOrEqual" val="44835"/>
            <customFilter operator="lessThanOrEqual" val="448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C911F-367E-4CD1-BFA6-A417553237C6}" name="TablaDinámica13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8" indent="0" outline="1" outlineData="1" multipleFieldFilters="0" chartFormat="3">
  <location ref="A59:B64" firstHeaderRow="1" firstDataRow="1" firstDataCol="1"/>
  <pivotFields count="10">
    <pivotField showAll="0"/>
    <pivotField showAll="0"/>
    <pivotField numFmtId="14" showAll="0">
      <items count="49">
        <item x="39"/>
        <item x="36"/>
        <item x="37"/>
        <item x="1"/>
        <item x="26"/>
        <item x="47"/>
        <item x="3"/>
        <item x="21"/>
        <item x="25"/>
        <item x="34"/>
        <item x="46"/>
        <item x="12"/>
        <item x="22"/>
        <item x="35"/>
        <item x="24"/>
        <item x="14"/>
        <item x="17"/>
        <item x="10"/>
        <item x="29"/>
        <item x="2"/>
        <item x="23"/>
        <item x="31"/>
        <item x="33"/>
        <item x="7"/>
        <item x="15"/>
        <item x="0"/>
        <item x="38"/>
        <item x="13"/>
        <item x="20"/>
        <item x="4"/>
        <item x="43"/>
        <item x="30"/>
        <item x="18"/>
        <item x="42"/>
        <item x="41"/>
        <item x="9"/>
        <item x="8"/>
        <item x="27"/>
        <item x="28"/>
        <item x="6"/>
        <item x="16"/>
        <item x="19"/>
        <item x="45"/>
        <item x="5"/>
        <item x="40"/>
        <item x="44"/>
        <item x="32"/>
        <item x="11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>
      <items count="6">
        <item x="1"/>
        <item x="0"/>
        <item x="2"/>
        <item x="4"/>
        <item x="3"/>
        <item t="default"/>
      </items>
    </pivotField>
    <pivotField showAll="0"/>
    <pivotField showAll="0"/>
    <pivotField numFmtId="164" showAll="0"/>
    <pivotField dataField="1" numFmtId="164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SubTotal" fld="9" baseField="0" baseItem="0" numFmtId="44"/>
  </dataFields>
  <formats count="2">
    <format dxfId="79">
      <pivotArea outline="0" collapsedLevelsAreSubtotals="1" fieldPosition="0"/>
    </format>
    <format dxfId="78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28" name="Fecha_factura">
      <autoFilter ref="A1">
        <filterColumn colId="0">
          <customFilters and="1">
            <customFilter operator="greaterThanOrEqual" val="44835"/>
            <customFilter operator="lessThanOrEqual" val="448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73E7D-9E76-4B5A-A56B-805398008523}" name="TablaDinámica11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8" indent="0" outline="1" outlineData="1" multipleFieldFilters="0" chartFormat="6">
  <location ref="A50:B55" firstHeaderRow="1" firstDataRow="1" firstDataCol="1"/>
  <pivotFields count="10">
    <pivotField axis="axisRow" showAll="0">
      <items count="6">
        <item x="1"/>
        <item x="0"/>
        <item x="2"/>
        <item x="4"/>
        <item x="3"/>
        <item t="default"/>
      </items>
    </pivotField>
    <pivotField showAll="0"/>
    <pivotField numFmtId="14" showAll="0">
      <items count="49">
        <item x="39"/>
        <item x="36"/>
        <item x="37"/>
        <item x="1"/>
        <item x="26"/>
        <item x="47"/>
        <item x="3"/>
        <item x="21"/>
        <item x="25"/>
        <item x="34"/>
        <item x="46"/>
        <item x="12"/>
        <item x="22"/>
        <item x="35"/>
        <item x="24"/>
        <item x="14"/>
        <item x="17"/>
        <item x="10"/>
        <item x="29"/>
        <item x="2"/>
        <item x="23"/>
        <item x="31"/>
        <item x="33"/>
        <item x="7"/>
        <item x="15"/>
        <item x="0"/>
        <item x="38"/>
        <item x="13"/>
        <item x="20"/>
        <item x="4"/>
        <item x="43"/>
        <item x="30"/>
        <item x="18"/>
        <item x="42"/>
        <item x="41"/>
        <item x="9"/>
        <item x="8"/>
        <item x="27"/>
        <item x="28"/>
        <item x="6"/>
        <item x="16"/>
        <item x="19"/>
        <item x="45"/>
        <item x="5"/>
        <item x="40"/>
        <item x="44"/>
        <item x="32"/>
        <item x="1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6">
        <item x="1"/>
        <item x="0"/>
        <item x="2"/>
        <item x="4"/>
        <item x="3"/>
        <item t="default"/>
      </items>
    </pivotField>
    <pivotField showAll="0"/>
    <pivotField dataField="1" showAll="0"/>
    <pivotField numFmtId="164" showAll="0"/>
    <pivotField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Unidades" fld="7" baseField="0" baseItem="0" numFmtId="1"/>
  </dataFields>
  <formats count="2">
    <format dxfId="81">
      <pivotArea outline="0" collapsedLevelsAreSubtotals="1" fieldPosition="0"/>
    </format>
    <format dxfId="80">
      <pivotArea dataOnly="0" labelOnly="1" outline="0" axis="axisValues" fieldPosition="0"/>
    </format>
  </formats>
  <chartFormats count="6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28" name="Fecha_factura">
      <autoFilter ref="A1">
        <filterColumn colId="0">
          <customFilters and="1">
            <customFilter operator="greaterThanOrEqual" val="44835"/>
            <customFilter operator="lessThanOrEqual" val="448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59CAF-675A-4F1C-82A9-2FD36BA0039A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10">
    <pivotField showAll="0"/>
    <pivotField showAll="0"/>
    <pivotField numFmtId="14"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>
      <items count="6">
        <item x="1"/>
        <item x="0"/>
        <item x="2"/>
        <item x="4"/>
        <item x="3"/>
        <item t="default"/>
      </items>
    </pivotField>
    <pivotField showAll="0"/>
    <pivotField showAll="0"/>
    <pivotField numFmtId="164" showAll="0"/>
    <pivotField dataField="1" numFmtId="164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SubTotal" fld="9" baseField="0" baseItem="0" numFmtId="44"/>
  </dataFields>
  <formats count="2">
    <format dxfId="83">
      <pivotArea outline="0" collapsedLevelsAreSubtotals="1" fieldPosition="0"/>
    </format>
    <format dxfId="8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1975FE-B6B3-4F34-A18A-99CB5B6D919A}" name="TablaDinámica8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8" indent="0" outline="1" outlineData="1" multipleFieldFilters="0" chartFormat="7">
  <location ref="A40:F46" firstHeaderRow="1" firstDataRow="2" firstDataCol="1"/>
  <pivotFields count="10">
    <pivotField axis="axisRow" showAll="0">
      <items count="6">
        <item x="1"/>
        <item x="0"/>
        <item x="2"/>
        <item x="4"/>
        <item x="3"/>
        <item t="default"/>
      </items>
    </pivotField>
    <pivotField showAll="0"/>
    <pivotField numFmtId="14" showAll="0">
      <items count="49">
        <item x="39"/>
        <item x="36"/>
        <item x="37"/>
        <item x="1"/>
        <item x="26"/>
        <item x="47"/>
        <item x="3"/>
        <item x="21"/>
        <item x="25"/>
        <item x="34"/>
        <item x="46"/>
        <item x="12"/>
        <item x="22"/>
        <item x="35"/>
        <item x="24"/>
        <item x="14"/>
        <item x="17"/>
        <item x="10"/>
        <item x="29"/>
        <item x="2"/>
        <item x="23"/>
        <item x="31"/>
        <item x="33"/>
        <item x="7"/>
        <item x="15"/>
        <item x="0"/>
        <item x="38"/>
        <item x="13"/>
        <item x="20"/>
        <item x="4"/>
        <item x="43"/>
        <item x="30"/>
        <item x="18"/>
        <item x="42"/>
        <item x="41"/>
        <item x="9"/>
        <item x="8"/>
        <item x="27"/>
        <item x="28"/>
        <item x="6"/>
        <item x="16"/>
        <item x="19"/>
        <item x="45"/>
        <item x="5"/>
        <item x="40"/>
        <item x="44"/>
        <item x="32"/>
        <item x="11"/>
        <item t="default"/>
      </items>
    </pivotField>
    <pivotField showAll="0">
      <items count="4">
        <item x="2"/>
        <item x="0"/>
        <item x="1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showAll="0">
      <items count="6">
        <item x="1"/>
        <item x="0"/>
        <item x="2"/>
        <item x="4"/>
        <item x="3"/>
        <item t="default"/>
      </items>
    </pivotField>
    <pivotField showAll="0"/>
    <pivotField showAll="0"/>
    <pivotField numFmtId="164" showAll="0"/>
    <pivotField dataField="1"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a de SubTotal" fld="9" baseField="0" baseItem="0"/>
  </dataFields>
  <formats count="2">
    <format dxfId="85">
      <pivotArea outline="0" collapsedLevelsAreSubtotals="1" fieldPosition="0"/>
    </format>
    <format dxfId="84">
      <pivotArea dataOnly="0" labelOnly="1" outline="0" axis="axisValues" fieldPosition="0"/>
    </format>
  </formats>
  <chartFormats count="5"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28" name="Fecha_factura">
      <autoFilter ref="A1">
        <filterColumn colId="0">
          <customFilters and="1">
            <customFilter operator="greaterThanOrEqual" val="44835"/>
            <customFilter operator="lessThanOrEqual" val="448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14A174A-7C7D-4122-9A43-1F66624D201A}" sourceName="Provincia">
  <pivotTables>
    <pivotTable tabId="2" name="TablaDinámica5"/>
    <pivotTable tabId="2" name="TablaDinámica2"/>
    <pivotTable tabId="2" name="TablaDinámica7"/>
    <pivotTable tabId="2" name="TablaDinámica8"/>
    <pivotTable tabId="2" name="TablaDinámica11"/>
    <pivotTable tabId="2" name="TablaDinámica13"/>
  </pivotTables>
  <data>
    <tabular pivotCacheId="186291395">
      <items count="4">
        <i x="1" s="1"/>
        <i x="0" s="1"/>
        <i x="3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5BFC88D6-1C03-4277-A41C-867ED3DC23D9}" sourceName="Region">
  <pivotTables>
    <pivotTable tabId="2" name="TablaDinámica5"/>
    <pivotTable tabId="2" name="TablaDinámica2"/>
    <pivotTable tabId="2" name="TablaDinámica7"/>
    <pivotTable tabId="2" name="TablaDinámica8"/>
    <pivotTable tabId="2" name="TablaDinámica11"/>
    <pivotTable tabId="2" name="TablaDinámica13"/>
  </pivotTables>
  <data>
    <tabular pivotCacheId="186291395">
      <items count="3"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639FB0C1-5F1D-4D9D-A2FC-CBC122F20F92}" sourceName="Ciudad">
  <pivotTables>
    <pivotTable tabId="2" name="TablaDinámica5"/>
    <pivotTable tabId="2" name="TablaDinámica2"/>
    <pivotTable tabId="2" name="TablaDinámica7"/>
    <pivotTable tabId="2" name="TablaDinámica8"/>
    <pivotTable tabId="2" name="TablaDinámica11"/>
    <pivotTable tabId="2" name="TablaDinámica13"/>
  </pivotTables>
  <data>
    <tabular pivotCacheId="186291395">
      <items count="5">
        <i x="1" s="1"/>
        <i x="0" s="1"/>
        <i x="2" s="1"/>
        <i x="4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incia" xr10:uid="{3489E73B-8777-4525-AAE7-9429637061C5}" cache="SegmentaciónDeDatos_Provincia" caption="Provincia" style="SlicerStyleLight6" rowHeight="241300"/>
  <slicer name="Region" xr10:uid="{DC298ACA-4E0B-4B8A-9660-469558DD63E6}" cache="SegmentaciónDeDatos_Region" caption="Region" style="SlicerStyleDark6" rowHeight="241300"/>
  <slicer name="Ciudad" xr10:uid="{3C5F493D-5888-463A-8788-331F44562CBC}" cache="SegmentaciónDeDatos_Ciudad" caption="Ciudad" style="SlicerStyleOther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794243-BBA6-400B-AB5C-06C0AB393C84}" name="Tabla1" displayName="Tabla1" ref="A18:B22" totalsRowShown="0" headerRowDxfId="71" headerRowBorderDxfId="70" tableBorderDxfId="69" totalsRowBorderDxfId="68">
  <autoFilter ref="A18:B22" xr:uid="{21794243-BBA6-400B-AB5C-06C0AB393C84}"/>
  <tableColumns count="2">
    <tableColumn id="1" xr3:uid="{324E7C30-FF18-4A15-AC4B-4570E5E496CF}" name="Provincia" dataDxfId="67"/>
    <tableColumn id="2" xr3:uid="{1B3DE5E1-47D8-41F6-B8C5-D465AD002579}" name="Total" dataDxfId="6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factura" xr10:uid="{79964015-7ECB-498D-8229-42A251CF28D8}" sourceName="Fecha_factura">
  <pivotTables>
    <pivotTable tabId="2" name="TablaDinámica7"/>
    <pivotTable tabId="2" name="TablaDinámica11"/>
    <pivotTable tabId="2" name="TablaDinámica2"/>
    <pivotTable tabId="2" name="TablaDinámica5"/>
    <pivotTable tabId="2" name="TablaDinámica8"/>
    <pivotTable tabId="2" name="TablaDinámica13"/>
  </pivotTables>
  <state minimalRefreshVersion="6" lastRefreshVersion="6" pivotCacheId="186291395" filterType="dateBetween">
    <selection startDate="2022-10-01T00:00:00" endDate="2022-10-31T00:00:00"/>
    <bounds startDate="2022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_factura" xr10:uid="{1331500A-1D75-42E2-A38D-3C9A23AD3F62}" cache="NativeTimeline_Fecha_factura" caption="Fecha_factura" level="2" selectionLevel="2" scrollPosition="2022-05-29T00:00:00" style="TimeSlicerStyleLight6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9470-3551-4AE0-ACD8-98E522D8AFAC}">
  <sheetPr>
    <tabColor theme="8" tint="-0.249977111117893"/>
  </sheetPr>
  <dimension ref="A1:X66"/>
  <sheetViews>
    <sheetView tabSelected="1" zoomScale="78" zoomScaleNormal="78" workbookViewId="0">
      <selection activeCell="D6" sqref="D6"/>
    </sheetView>
  </sheetViews>
  <sheetFormatPr baseColWidth="10" defaultRowHeight="15" x14ac:dyDescent="0.25"/>
  <cols>
    <col min="3" max="3" width="24.7109375" bestFit="1" customWidth="1"/>
    <col min="6" max="6" width="21.85546875" bestFit="1" customWidth="1"/>
  </cols>
  <sheetData>
    <row r="1" spans="1:24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27" x14ac:dyDescent="0.5">
      <c r="A6" s="10"/>
      <c r="B6" s="10"/>
      <c r="C6" s="18">
        <f>GETPIVOTDATA("SubTotal",TABLAS!$A$11)</f>
        <v>1953</v>
      </c>
      <c r="D6" s="10"/>
      <c r="E6" s="10"/>
      <c r="F6" s="15">
        <f>+GETPIVOTDATA("SubTotal",TABLAS!$A$11)</f>
        <v>1953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x14ac:dyDescent="0.25">
      <c r="A7" s="10"/>
      <c r="B7" s="10"/>
      <c r="C7" s="17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F05E-1814-4D03-9D16-248958B8E7B0}">
  <sheetPr>
    <tabColor theme="5" tint="-0.249977111117893"/>
  </sheetPr>
  <dimension ref="A3:F79"/>
  <sheetViews>
    <sheetView topLeftCell="A10" workbookViewId="0">
      <selection activeCell="J14" sqref="J14"/>
    </sheetView>
  </sheetViews>
  <sheetFormatPr baseColWidth="10" defaultRowHeight="15" x14ac:dyDescent="0.25"/>
  <cols>
    <col min="1" max="1" width="17.5703125" bestFit="1" customWidth="1"/>
    <col min="2" max="2" width="17.7109375" style="11" bestFit="1" customWidth="1"/>
    <col min="3" max="4" width="8.42578125" bestFit="1" customWidth="1"/>
    <col min="5" max="5" width="9.140625" bestFit="1" customWidth="1"/>
    <col min="6" max="7" width="12.5703125" bestFit="1" customWidth="1"/>
    <col min="8" max="8" width="16.85546875" bestFit="1" customWidth="1"/>
    <col min="9" max="9" width="22.85546875" bestFit="1" customWidth="1"/>
    <col min="10" max="10" width="16.85546875" bestFit="1" customWidth="1"/>
    <col min="11" max="11" width="22.85546875" bestFit="1" customWidth="1"/>
    <col min="12" max="12" width="21.85546875" bestFit="1" customWidth="1"/>
    <col min="13" max="13" width="27.85546875" bestFit="1" customWidth="1"/>
  </cols>
  <sheetData>
    <row r="3" spans="1:2" x14ac:dyDescent="0.25">
      <c r="A3" s="5" t="s">
        <v>77</v>
      </c>
      <c r="B3" s="11" t="s">
        <v>80</v>
      </c>
    </row>
    <row r="4" spans="1:2" x14ac:dyDescent="0.25">
      <c r="A4" s="6" t="s">
        <v>73</v>
      </c>
      <c r="B4" s="11">
        <v>3238</v>
      </c>
    </row>
    <row r="5" spans="1:2" x14ac:dyDescent="0.25">
      <c r="A5" s="6" t="s">
        <v>65</v>
      </c>
      <c r="B5" s="11">
        <v>3496</v>
      </c>
    </row>
    <row r="6" spans="1:2" x14ac:dyDescent="0.25">
      <c r="A6" s="6" t="s">
        <v>66</v>
      </c>
      <c r="B6" s="11">
        <v>2387</v>
      </c>
    </row>
    <row r="7" spans="1:2" x14ac:dyDescent="0.25">
      <c r="A7" s="6" t="s">
        <v>67</v>
      </c>
      <c r="B7" s="11">
        <v>6560</v>
      </c>
    </row>
    <row r="8" spans="1:2" x14ac:dyDescent="0.25">
      <c r="A8" s="6" t="s">
        <v>78</v>
      </c>
      <c r="B8" s="11">
        <v>15681</v>
      </c>
    </row>
    <row r="11" spans="1:2" x14ac:dyDescent="0.25">
      <c r="A11" s="5" t="s">
        <v>77</v>
      </c>
      <c r="B11" s="11" t="s">
        <v>80</v>
      </c>
    </row>
    <row r="12" spans="1:2" x14ac:dyDescent="0.25">
      <c r="A12" s="6" t="s">
        <v>73</v>
      </c>
      <c r="B12" s="11">
        <v>64</v>
      </c>
    </row>
    <row r="13" spans="1:2" x14ac:dyDescent="0.25">
      <c r="A13" s="6" t="s">
        <v>65</v>
      </c>
      <c r="B13" s="11">
        <v>896</v>
      </c>
    </row>
    <row r="14" spans="1:2" x14ac:dyDescent="0.25">
      <c r="A14" s="6" t="s">
        <v>66</v>
      </c>
      <c r="B14" s="11">
        <v>636</v>
      </c>
    </row>
    <row r="15" spans="1:2" x14ac:dyDescent="0.25">
      <c r="A15" s="6" t="s">
        <v>67</v>
      </c>
      <c r="B15" s="11">
        <v>357</v>
      </c>
    </row>
    <row r="16" spans="1:2" x14ac:dyDescent="0.25">
      <c r="A16" s="6" t="s">
        <v>78</v>
      </c>
      <c r="B16" s="11">
        <v>1953</v>
      </c>
    </row>
    <row r="18" spans="1:2" x14ac:dyDescent="0.25">
      <c r="A18" s="8" t="s">
        <v>4</v>
      </c>
      <c r="B18" s="12" t="s">
        <v>81</v>
      </c>
    </row>
    <row r="19" spans="1:2" x14ac:dyDescent="0.25">
      <c r="A19" s="7" t="s">
        <v>73</v>
      </c>
      <c r="B19" s="13">
        <f>+GETPIVOTDATA("SubTotal",$A$11,"Provincia","Bolivar")</f>
        <v>64</v>
      </c>
    </row>
    <row r="20" spans="1:2" x14ac:dyDescent="0.25">
      <c r="A20" s="7" t="s">
        <v>65</v>
      </c>
      <c r="B20" s="13">
        <f>+GETPIVOTDATA("SubTotal",$A$11,"Provincia","Guayas")</f>
        <v>896</v>
      </c>
    </row>
    <row r="21" spans="1:2" x14ac:dyDescent="0.25">
      <c r="A21" s="7" t="s">
        <v>66</v>
      </c>
      <c r="B21" s="13">
        <f>+GETPIVOTDATA("SubTotal",$A$11,"Provincia","Napo")</f>
        <v>636</v>
      </c>
    </row>
    <row r="22" spans="1:2" x14ac:dyDescent="0.25">
      <c r="A22" s="9" t="s">
        <v>67</v>
      </c>
      <c r="B22" s="14">
        <f>+GETPIVOTDATA("SubTotal",$A$11,"Provincia","Quevedo")</f>
        <v>357</v>
      </c>
    </row>
    <row r="24" spans="1:2" x14ac:dyDescent="0.25">
      <c r="A24" s="5" t="s">
        <v>77</v>
      </c>
      <c r="B24" s="11" t="s">
        <v>80</v>
      </c>
    </row>
    <row r="25" spans="1:2" x14ac:dyDescent="0.25">
      <c r="A25" s="6" t="s">
        <v>73</v>
      </c>
      <c r="B25" s="11">
        <v>64</v>
      </c>
    </row>
    <row r="26" spans="1:2" x14ac:dyDescent="0.25">
      <c r="A26" s="6" t="s">
        <v>65</v>
      </c>
      <c r="B26" s="11">
        <v>896</v>
      </c>
    </row>
    <row r="27" spans="1:2" x14ac:dyDescent="0.25">
      <c r="A27" s="6" t="s">
        <v>66</v>
      </c>
      <c r="B27" s="11">
        <v>636</v>
      </c>
    </row>
    <row r="28" spans="1:2" x14ac:dyDescent="0.25">
      <c r="A28" s="6" t="s">
        <v>67</v>
      </c>
      <c r="B28" s="11">
        <v>357</v>
      </c>
    </row>
    <row r="29" spans="1:2" x14ac:dyDescent="0.25">
      <c r="A29" s="6" t="s">
        <v>78</v>
      </c>
      <c r="B29" s="11">
        <v>1953</v>
      </c>
    </row>
    <row r="32" spans="1:2" x14ac:dyDescent="0.25">
      <c r="A32" s="5" t="s">
        <v>77</v>
      </c>
      <c r="B32" s="11" t="s">
        <v>82</v>
      </c>
    </row>
    <row r="33" spans="1:6" x14ac:dyDescent="0.25">
      <c r="A33" s="6" t="s">
        <v>73</v>
      </c>
      <c r="B33" s="11">
        <v>4</v>
      </c>
    </row>
    <row r="34" spans="1:6" x14ac:dyDescent="0.25">
      <c r="A34" s="6" t="s">
        <v>65</v>
      </c>
      <c r="B34" s="11">
        <v>14</v>
      </c>
    </row>
    <row r="35" spans="1:6" x14ac:dyDescent="0.25">
      <c r="A35" s="6" t="s">
        <v>66</v>
      </c>
      <c r="B35" s="11">
        <v>12</v>
      </c>
    </row>
    <row r="36" spans="1:6" x14ac:dyDescent="0.25">
      <c r="A36" s="6" t="s">
        <v>67</v>
      </c>
      <c r="B36" s="11">
        <v>11</v>
      </c>
    </row>
    <row r="37" spans="1:6" x14ac:dyDescent="0.25">
      <c r="A37" s="6" t="s">
        <v>78</v>
      </c>
      <c r="B37" s="11">
        <v>41</v>
      </c>
    </row>
    <row r="40" spans="1:6" x14ac:dyDescent="0.25">
      <c r="A40" s="5" t="s">
        <v>80</v>
      </c>
      <c r="B40" s="5" t="s">
        <v>83</v>
      </c>
    </row>
    <row r="41" spans="1:6" x14ac:dyDescent="0.25">
      <c r="A41" s="5" t="s">
        <v>77</v>
      </c>
      <c r="B41" t="s">
        <v>73</v>
      </c>
      <c r="C41" t="s">
        <v>65</v>
      </c>
      <c r="D41" t="s">
        <v>66</v>
      </c>
      <c r="E41" t="s">
        <v>67</v>
      </c>
      <c r="F41" t="s">
        <v>78</v>
      </c>
    </row>
    <row r="42" spans="1:6" x14ac:dyDescent="0.25">
      <c r="A42" s="6" t="s">
        <v>75</v>
      </c>
      <c r="C42" s="11">
        <v>95</v>
      </c>
      <c r="D42" s="11"/>
      <c r="E42" s="11">
        <v>29</v>
      </c>
      <c r="F42" s="11">
        <v>124</v>
      </c>
    </row>
    <row r="43" spans="1:6" x14ac:dyDescent="0.25">
      <c r="A43" s="6" t="s">
        <v>61</v>
      </c>
      <c r="C43" s="11"/>
      <c r="D43" s="11">
        <v>576</v>
      </c>
      <c r="E43" s="11">
        <v>272</v>
      </c>
      <c r="F43" s="11">
        <v>848</v>
      </c>
    </row>
    <row r="44" spans="1:6" x14ac:dyDescent="0.25">
      <c r="A44" s="6" t="s">
        <v>63</v>
      </c>
      <c r="B44" s="11">
        <v>64</v>
      </c>
      <c r="C44" s="11"/>
      <c r="D44" s="11"/>
      <c r="E44" s="11">
        <v>56</v>
      </c>
      <c r="F44" s="11">
        <v>120</v>
      </c>
    </row>
    <row r="45" spans="1:6" x14ac:dyDescent="0.25">
      <c r="A45" s="6" t="s">
        <v>62</v>
      </c>
      <c r="C45" s="11">
        <v>801</v>
      </c>
      <c r="D45" s="11">
        <v>60</v>
      </c>
      <c r="E45" s="11"/>
      <c r="F45" s="11">
        <v>861</v>
      </c>
    </row>
    <row r="46" spans="1:6" x14ac:dyDescent="0.25">
      <c r="A46" s="6" t="s">
        <v>78</v>
      </c>
      <c r="B46" s="11">
        <v>64</v>
      </c>
      <c r="C46" s="11">
        <v>896</v>
      </c>
      <c r="D46" s="11">
        <v>636</v>
      </c>
      <c r="E46" s="11">
        <v>357</v>
      </c>
      <c r="F46" s="11">
        <v>1953</v>
      </c>
    </row>
    <row r="47" spans="1:6" x14ac:dyDescent="0.25">
      <c r="B47"/>
    </row>
    <row r="48" spans="1:6" x14ac:dyDescent="0.25">
      <c r="B48"/>
    </row>
    <row r="49" spans="1:2" x14ac:dyDescent="0.25">
      <c r="B49"/>
    </row>
    <row r="50" spans="1:2" x14ac:dyDescent="0.25">
      <c r="A50" s="5" t="s">
        <v>77</v>
      </c>
      <c r="B50" s="16" t="s">
        <v>79</v>
      </c>
    </row>
    <row r="51" spans="1:2" x14ac:dyDescent="0.25">
      <c r="A51" s="6" t="s">
        <v>75</v>
      </c>
      <c r="B51" s="16">
        <v>48</v>
      </c>
    </row>
    <row r="52" spans="1:2" x14ac:dyDescent="0.25">
      <c r="A52" s="6" t="s">
        <v>61</v>
      </c>
      <c r="B52" s="16">
        <v>132</v>
      </c>
    </row>
    <row r="53" spans="1:2" x14ac:dyDescent="0.25">
      <c r="A53" s="6" t="s">
        <v>63</v>
      </c>
      <c r="B53" s="16">
        <v>44</v>
      </c>
    </row>
    <row r="54" spans="1:2" x14ac:dyDescent="0.25">
      <c r="A54" s="6" t="s">
        <v>62</v>
      </c>
      <c r="B54" s="16">
        <v>109</v>
      </c>
    </row>
    <row r="55" spans="1:2" x14ac:dyDescent="0.25">
      <c r="A55" s="6" t="s">
        <v>78</v>
      </c>
      <c r="B55" s="16">
        <v>333</v>
      </c>
    </row>
    <row r="56" spans="1:2" x14ac:dyDescent="0.25">
      <c r="B56"/>
    </row>
    <row r="57" spans="1:2" x14ac:dyDescent="0.25">
      <c r="B57"/>
    </row>
    <row r="58" spans="1:2" x14ac:dyDescent="0.25">
      <c r="B58"/>
    </row>
    <row r="59" spans="1:2" x14ac:dyDescent="0.25">
      <c r="A59" s="5" t="s">
        <v>77</v>
      </c>
      <c r="B59" s="11" t="s">
        <v>80</v>
      </c>
    </row>
    <row r="60" spans="1:2" x14ac:dyDescent="0.25">
      <c r="A60" s="6" t="s">
        <v>73</v>
      </c>
      <c r="B60" s="11">
        <v>64</v>
      </c>
    </row>
    <row r="61" spans="1:2" x14ac:dyDescent="0.25">
      <c r="A61" s="6" t="s">
        <v>65</v>
      </c>
      <c r="B61" s="11">
        <v>896</v>
      </c>
    </row>
    <row r="62" spans="1:2" x14ac:dyDescent="0.25">
      <c r="A62" s="6" t="s">
        <v>66</v>
      </c>
      <c r="B62" s="11">
        <v>636</v>
      </c>
    </row>
    <row r="63" spans="1:2" x14ac:dyDescent="0.25">
      <c r="A63" s="6" t="s">
        <v>67</v>
      </c>
      <c r="B63" s="11">
        <v>357</v>
      </c>
    </row>
    <row r="64" spans="1:2" x14ac:dyDescent="0.25">
      <c r="A64" s="6" t="s">
        <v>78</v>
      </c>
      <c r="B64" s="11">
        <v>1953</v>
      </c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</sheetData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4FC38-42F2-445A-8BE2-23D7A8DA618B}">
  <sheetPr>
    <tabColor theme="9" tint="0.39997558519241921"/>
  </sheetPr>
  <dimension ref="A1:J60"/>
  <sheetViews>
    <sheetView topLeftCell="A46" workbookViewId="0">
      <selection activeCell="K34" sqref="K34"/>
    </sheetView>
  </sheetViews>
  <sheetFormatPr baseColWidth="10" defaultRowHeight="15" x14ac:dyDescent="0.25"/>
  <cols>
    <col min="3" max="3" width="15.2851562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5">
      <c r="A2" s="1" t="s">
        <v>61</v>
      </c>
      <c r="B2" s="1" t="s">
        <v>10</v>
      </c>
      <c r="C2" s="2">
        <v>44796</v>
      </c>
      <c r="D2" s="1" t="s">
        <v>72</v>
      </c>
      <c r="E2" s="1" t="s">
        <v>65</v>
      </c>
      <c r="F2" s="1" t="s">
        <v>68</v>
      </c>
      <c r="G2" s="1">
        <v>1</v>
      </c>
      <c r="H2" s="1">
        <v>14</v>
      </c>
      <c r="I2" s="3">
        <v>6</v>
      </c>
      <c r="J2" s="3" t="e">
        <f>[1]!tData[[#This Row],[Precio_unitario]]*[1]!tData[[#This Row],[Unidades]]</f>
        <v>#REF!</v>
      </c>
    </row>
    <row r="3" spans="1:10" x14ac:dyDescent="0.25">
      <c r="A3" s="1" t="s">
        <v>75</v>
      </c>
      <c r="B3" s="1" t="s">
        <v>11</v>
      </c>
      <c r="C3" s="2">
        <v>44603</v>
      </c>
      <c r="D3" s="1" t="s">
        <v>74</v>
      </c>
      <c r="E3" s="1" t="s">
        <v>73</v>
      </c>
      <c r="F3" s="1" t="s">
        <v>76</v>
      </c>
      <c r="G3" s="1">
        <v>1</v>
      </c>
      <c r="H3" s="1">
        <v>85</v>
      </c>
      <c r="I3" s="3">
        <v>9</v>
      </c>
      <c r="J3" s="3" t="e">
        <f>[1]!tData[[#This Row],[Precio_unitario]]*[1]!tData[[#This Row],[Unidades]]</f>
        <v>#REF!</v>
      </c>
    </row>
    <row r="4" spans="1:10" x14ac:dyDescent="0.25">
      <c r="A4" s="1" t="s">
        <v>63</v>
      </c>
      <c r="B4" s="1" t="s">
        <v>12</v>
      </c>
      <c r="C4" s="2">
        <v>44731</v>
      </c>
      <c r="D4" s="1" t="s">
        <v>72</v>
      </c>
      <c r="E4" s="1" t="s">
        <v>67</v>
      </c>
      <c r="F4" s="1" t="s">
        <v>69</v>
      </c>
      <c r="G4" s="1">
        <v>1</v>
      </c>
      <c r="H4" s="1">
        <v>42</v>
      </c>
      <c r="I4" s="3">
        <v>9</v>
      </c>
      <c r="J4" s="3" t="e">
        <f>[1]!tData[[#This Row],[Precio_unitario]]*[1]!tData[[#This Row],[Unidades]]</f>
        <v>#REF!</v>
      </c>
    </row>
    <row r="5" spans="1:10" x14ac:dyDescent="0.25">
      <c r="A5" s="1" t="s">
        <v>61</v>
      </c>
      <c r="B5" s="1" t="s">
        <v>12</v>
      </c>
      <c r="C5" s="2">
        <v>44731</v>
      </c>
      <c r="D5" s="1" t="s">
        <v>72</v>
      </c>
      <c r="E5" s="1" t="s">
        <v>67</v>
      </c>
      <c r="F5" s="1" t="s">
        <v>71</v>
      </c>
      <c r="G5" s="1">
        <v>2</v>
      </c>
      <c r="H5" s="1">
        <v>72</v>
      </c>
      <c r="I5" s="3">
        <v>3</v>
      </c>
      <c r="J5" s="3" t="e">
        <f>[1]!tData[[#This Row],[Precio_unitario]]*[1]!tData[[#This Row],[Unidades]]</f>
        <v>#REF!</v>
      </c>
    </row>
    <row r="6" spans="1:10" x14ac:dyDescent="0.25">
      <c r="A6" s="1" t="s">
        <v>64</v>
      </c>
      <c r="B6" s="1" t="s">
        <v>13</v>
      </c>
      <c r="C6" s="2">
        <v>44625</v>
      </c>
      <c r="D6" s="1" t="s">
        <v>14</v>
      </c>
      <c r="E6" s="1" t="s">
        <v>66</v>
      </c>
      <c r="F6" s="1" t="s">
        <v>70</v>
      </c>
      <c r="G6" s="1">
        <v>1</v>
      </c>
      <c r="H6" s="1">
        <v>31</v>
      </c>
      <c r="I6" s="3">
        <v>9</v>
      </c>
      <c r="J6" s="3" t="e">
        <f>[1]!tData[[#This Row],[Precio_unitario]]*[1]!tData[[#This Row],[Unidades]]</f>
        <v>#REF!</v>
      </c>
    </row>
    <row r="7" spans="1:10" x14ac:dyDescent="0.25">
      <c r="A7" s="1" t="s">
        <v>63</v>
      </c>
      <c r="B7" s="1" t="s">
        <v>15</v>
      </c>
      <c r="C7" s="2">
        <v>44812</v>
      </c>
      <c r="D7" s="1" t="s">
        <v>72</v>
      </c>
      <c r="E7" s="1" t="s">
        <v>65</v>
      </c>
      <c r="F7" s="1" t="s">
        <v>68</v>
      </c>
      <c r="G7" s="1">
        <v>1</v>
      </c>
      <c r="H7" s="1">
        <v>92</v>
      </c>
      <c r="I7" s="3">
        <v>6</v>
      </c>
      <c r="J7" s="3" t="e">
        <f>[1]!tData[[#This Row],[Precio_unitario]]*[1]!tData[[#This Row],[Unidades]]</f>
        <v>#REF!</v>
      </c>
    </row>
    <row r="8" spans="1:10" x14ac:dyDescent="0.25">
      <c r="A8" s="1" t="s">
        <v>62</v>
      </c>
      <c r="B8" s="1" t="s">
        <v>16</v>
      </c>
      <c r="C8" s="2">
        <v>44880</v>
      </c>
      <c r="D8" s="1" t="s">
        <v>74</v>
      </c>
      <c r="E8" s="1" t="s">
        <v>73</v>
      </c>
      <c r="F8" s="1" t="s">
        <v>76</v>
      </c>
      <c r="G8" s="1">
        <v>1</v>
      </c>
      <c r="H8" s="1">
        <v>60</v>
      </c>
      <c r="I8" s="3">
        <v>7</v>
      </c>
      <c r="J8" s="3" t="e">
        <f>[1]!tData[[#This Row],[Precio_unitario]]*[1]!tData[[#This Row],[Unidades]]</f>
        <v>#REF!</v>
      </c>
    </row>
    <row r="9" spans="1:10" x14ac:dyDescent="0.25">
      <c r="A9" s="1" t="s">
        <v>61</v>
      </c>
      <c r="B9" s="1" t="s">
        <v>17</v>
      </c>
      <c r="C9" s="2">
        <v>44860</v>
      </c>
      <c r="D9" s="1" t="s">
        <v>72</v>
      </c>
      <c r="E9" s="1" t="s">
        <v>67</v>
      </c>
      <c r="F9" s="1" t="s">
        <v>69</v>
      </c>
      <c r="G9" s="1">
        <v>1</v>
      </c>
      <c r="H9" s="1">
        <v>38</v>
      </c>
      <c r="I9" s="3">
        <v>4</v>
      </c>
      <c r="J9" s="3" t="e">
        <f>[1]!tData[[#This Row],[Precio_unitario]]*[1]!tData[[#This Row],[Unidades]]</f>
        <v>#REF!</v>
      </c>
    </row>
    <row r="10" spans="1:10" x14ac:dyDescent="0.25">
      <c r="A10" s="1" t="s">
        <v>75</v>
      </c>
      <c r="B10" s="1" t="s">
        <v>18</v>
      </c>
      <c r="C10" s="2">
        <v>44777</v>
      </c>
      <c r="D10" s="1" t="s">
        <v>72</v>
      </c>
      <c r="E10" s="1" t="s">
        <v>67</v>
      </c>
      <c r="F10" s="1" t="s">
        <v>71</v>
      </c>
      <c r="G10" s="1">
        <v>1</v>
      </c>
      <c r="H10" s="1">
        <v>97</v>
      </c>
      <c r="I10" s="3">
        <v>9</v>
      </c>
      <c r="J10" s="3" t="e">
        <f>[1]!tData[[#This Row],[Precio_unitario]]*[1]!tData[[#This Row],[Unidades]]</f>
        <v>#REF!</v>
      </c>
    </row>
    <row r="11" spans="1:10" x14ac:dyDescent="0.25">
      <c r="A11" s="1" t="s">
        <v>62</v>
      </c>
      <c r="B11" s="1" t="s">
        <v>19</v>
      </c>
      <c r="C11" s="2">
        <v>44851</v>
      </c>
      <c r="D11" s="1" t="s">
        <v>14</v>
      </c>
      <c r="E11" s="1" t="s">
        <v>66</v>
      </c>
      <c r="F11" s="1" t="s">
        <v>70</v>
      </c>
      <c r="G11" s="1">
        <v>1</v>
      </c>
      <c r="H11" s="1">
        <v>20</v>
      </c>
      <c r="I11" s="3">
        <v>3</v>
      </c>
      <c r="J11" s="3" t="e">
        <f>[1]!tData[[#This Row],[Precio_unitario]]*[1]!tData[[#This Row],[Unidades]]</f>
        <v>#REF!</v>
      </c>
    </row>
    <row r="12" spans="1:10" x14ac:dyDescent="0.25">
      <c r="A12" s="1" t="s">
        <v>75</v>
      </c>
      <c r="B12" s="1" t="s">
        <v>20</v>
      </c>
      <c r="C12" s="2">
        <v>44880</v>
      </c>
      <c r="D12" s="1" t="s">
        <v>72</v>
      </c>
      <c r="E12" s="1" t="s">
        <v>65</v>
      </c>
      <c r="F12" s="1" t="s">
        <v>68</v>
      </c>
      <c r="G12" s="1">
        <v>1</v>
      </c>
      <c r="H12" s="1">
        <v>71</v>
      </c>
      <c r="I12" s="3">
        <v>2</v>
      </c>
      <c r="J12" s="3" t="e">
        <f>[1]!tData[[#This Row],[Precio_unitario]]*[1]!tData[[#This Row],[Unidades]]</f>
        <v>#REF!</v>
      </c>
    </row>
    <row r="13" spans="1:10" x14ac:dyDescent="0.25">
      <c r="A13" s="1" t="s">
        <v>63</v>
      </c>
      <c r="B13" s="1" t="s">
        <v>20</v>
      </c>
      <c r="C13" s="2">
        <v>44880</v>
      </c>
      <c r="D13" s="1" t="s">
        <v>74</v>
      </c>
      <c r="E13" s="1" t="s">
        <v>73</v>
      </c>
      <c r="F13" s="1" t="s">
        <v>76</v>
      </c>
      <c r="G13" s="1">
        <v>2</v>
      </c>
      <c r="H13" s="1">
        <v>20</v>
      </c>
      <c r="I13" s="3">
        <v>5</v>
      </c>
      <c r="J13" s="3" t="e">
        <f>[1]!tData[[#This Row],[Precio_unitario]]*[1]!tData[[#This Row],[Unidades]]</f>
        <v>#REF!</v>
      </c>
    </row>
    <row r="14" spans="1:10" x14ac:dyDescent="0.25">
      <c r="A14" s="1" t="s">
        <v>61</v>
      </c>
      <c r="B14" s="1" t="s">
        <v>21</v>
      </c>
      <c r="C14" s="2">
        <v>44838</v>
      </c>
      <c r="D14" s="1" t="s">
        <v>72</v>
      </c>
      <c r="E14" s="1" t="s">
        <v>67</v>
      </c>
      <c r="F14" s="1" t="s">
        <v>69</v>
      </c>
      <c r="G14" s="1">
        <v>1</v>
      </c>
      <c r="H14" s="1">
        <v>30</v>
      </c>
      <c r="I14" s="3">
        <v>4</v>
      </c>
      <c r="J14" s="3" t="e">
        <f>[1]!tData[[#This Row],[Precio_unitario]]*[1]!tData[[#This Row],[Unidades]]</f>
        <v>#REF!</v>
      </c>
    </row>
    <row r="15" spans="1:10" x14ac:dyDescent="0.25">
      <c r="A15" s="1" t="s">
        <v>61</v>
      </c>
      <c r="B15" s="1" t="s">
        <v>22</v>
      </c>
      <c r="C15" s="2">
        <v>44718</v>
      </c>
      <c r="D15" s="1" t="s">
        <v>72</v>
      </c>
      <c r="E15" s="1" t="s">
        <v>67</v>
      </c>
      <c r="F15" s="1" t="s">
        <v>71</v>
      </c>
      <c r="G15" s="1">
        <v>1</v>
      </c>
      <c r="H15" s="1">
        <v>27</v>
      </c>
      <c r="I15" s="3">
        <v>1</v>
      </c>
      <c r="J15" s="3" t="e">
        <f>[1]!tData[[#This Row],[Precio_unitario]]*[1]!tData[[#This Row],[Unidades]]</f>
        <v>#REF!</v>
      </c>
    </row>
    <row r="16" spans="1:10" x14ac:dyDescent="0.25">
      <c r="A16" s="1" t="s">
        <v>61</v>
      </c>
      <c r="B16" s="1" t="s">
        <v>23</v>
      </c>
      <c r="C16" s="2">
        <v>44914</v>
      </c>
      <c r="D16" s="1" t="s">
        <v>14</v>
      </c>
      <c r="E16" s="1" t="s">
        <v>66</v>
      </c>
      <c r="F16" s="1" t="s">
        <v>70</v>
      </c>
      <c r="G16" s="1">
        <v>1</v>
      </c>
      <c r="H16" s="1">
        <v>21</v>
      </c>
      <c r="I16" s="3">
        <v>9</v>
      </c>
      <c r="J16" s="3" t="e">
        <f>[1]!tData[[#This Row],[Precio_unitario]]*[1]!tData[[#This Row],[Unidades]]</f>
        <v>#REF!</v>
      </c>
    </row>
    <row r="17" spans="1:10" x14ac:dyDescent="0.25">
      <c r="A17" s="1" t="s">
        <v>63</v>
      </c>
      <c r="B17" s="1" t="s">
        <v>24</v>
      </c>
      <c r="C17" s="2">
        <v>44659</v>
      </c>
      <c r="D17" s="1" t="s">
        <v>72</v>
      </c>
      <c r="E17" s="1" t="s">
        <v>65</v>
      </c>
      <c r="F17" s="1" t="s">
        <v>68</v>
      </c>
      <c r="G17" s="1">
        <v>1</v>
      </c>
      <c r="H17" s="1">
        <v>27</v>
      </c>
      <c r="I17" s="3">
        <v>6</v>
      </c>
      <c r="J17" s="3" t="e">
        <f>[1]!tData[[#This Row],[Precio_unitario]]*[1]!tData[[#This Row],[Unidades]]</f>
        <v>#REF!</v>
      </c>
    </row>
    <row r="18" spans="1:10" x14ac:dyDescent="0.25">
      <c r="A18" s="1" t="s">
        <v>64</v>
      </c>
      <c r="B18" s="1" t="s">
        <v>25</v>
      </c>
      <c r="C18" s="2">
        <v>44802</v>
      </c>
      <c r="D18" s="1" t="s">
        <v>74</v>
      </c>
      <c r="E18" s="1" t="s">
        <v>73</v>
      </c>
      <c r="F18" s="1" t="s">
        <v>76</v>
      </c>
      <c r="G18" s="1">
        <v>1</v>
      </c>
      <c r="H18" s="1">
        <v>60</v>
      </c>
      <c r="I18" s="3">
        <v>7</v>
      </c>
      <c r="J18" s="3" t="e">
        <f>[1]!tData[[#This Row],[Precio_unitario]]*[1]!tData[[#This Row],[Unidades]]</f>
        <v>#REF!</v>
      </c>
    </row>
    <row r="19" spans="1:10" x14ac:dyDescent="0.25">
      <c r="A19" s="1" t="s">
        <v>75</v>
      </c>
      <c r="B19" s="1" t="s">
        <v>26</v>
      </c>
      <c r="C19" s="2">
        <v>44708</v>
      </c>
      <c r="D19" s="1" t="s">
        <v>72</v>
      </c>
      <c r="E19" s="1" t="s">
        <v>67</v>
      </c>
      <c r="F19" s="1" t="s">
        <v>69</v>
      </c>
      <c r="G19" s="1">
        <v>1</v>
      </c>
      <c r="H19" s="1">
        <v>49</v>
      </c>
      <c r="I19" s="3">
        <v>4</v>
      </c>
      <c r="J19" s="3" t="e">
        <f>[1]!tData[[#This Row],[Precio_unitario]]*[1]!tData[[#This Row],[Unidades]]</f>
        <v>#REF!</v>
      </c>
    </row>
    <row r="20" spans="1:10" x14ac:dyDescent="0.25">
      <c r="A20" s="1" t="s">
        <v>62</v>
      </c>
      <c r="B20" s="1" t="s">
        <v>27</v>
      </c>
      <c r="C20" s="2">
        <v>44779</v>
      </c>
      <c r="D20" s="1" t="s">
        <v>72</v>
      </c>
      <c r="E20" s="1" t="s">
        <v>67</v>
      </c>
      <c r="F20" s="1" t="s">
        <v>71</v>
      </c>
      <c r="G20" s="1">
        <v>1</v>
      </c>
      <c r="H20" s="1">
        <v>79</v>
      </c>
      <c r="I20" s="3">
        <v>7</v>
      </c>
      <c r="J20" s="3" t="e">
        <f>[1]!tData[[#This Row],[Precio_unitario]]*[1]!tData[[#This Row],[Unidades]]</f>
        <v>#REF!</v>
      </c>
    </row>
    <row r="21" spans="1:10" x14ac:dyDescent="0.25">
      <c r="A21" s="1" t="s">
        <v>63</v>
      </c>
      <c r="B21" s="1" t="s">
        <v>27</v>
      </c>
      <c r="C21" s="2">
        <v>44779</v>
      </c>
      <c r="D21" s="1" t="s">
        <v>14</v>
      </c>
      <c r="E21" s="1" t="s">
        <v>66</v>
      </c>
      <c r="F21" s="1" t="s">
        <v>70</v>
      </c>
      <c r="G21" s="1">
        <v>2</v>
      </c>
      <c r="H21" s="1">
        <v>41</v>
      </c>
      <c r="I21" s="3">
        <v>1</v>
      </c>
      <c r="J21" s="3" t="e">
        <f>[1]!tData[[#This Row],[Precio_unitario]]*[1]!tData[[#This Row],[Unidades]]</f>
        <v>#REF!</v>
      </c>
    </row>
    <row r="22" spans="1:10" x14ac:dyDescent="0.25">
      <c r="A22" s="1" t="s">
        <v>75</v>
      </c>
      <c r="B22" s="1" t="s">
        <v>28</v>
      </c>
      <c r="C22" s="2">
        <v>44872</v>
      </c>
      <c r="D22" s="1" t="s">
        <v>72</v>
      </c>
      <c r="E22" s="1" t="s">
        <v>65</v>
      </c>
      <c r="F22" s="1" t="s">
        <v>68</v>
      </c>
      <c r="G22" s="1">
        <v>1</v>
      </c>
      <c r="H22" s="1">
        <v>70</v>
      </c>
      <c r="I22" s="3">
        <v>2</v>
      </c>
      <c r="J22" s="3" t="e">
        <f>[1]!tData[[#This Row],[Precio_unitario]]*[1]!tData[[#This Row],[Unidades]]</f>
        <v>#REF!</v>
      </c>
    </row>
    <row r="23" spans="1:10" x14ac:dyDescent="0.25">
      <c r="A23" s="1" t="s">
        <v>61</v>
      </c>
      <c r="B23" s="1" t="s">
        <v>29</v>
      </c>
      <c r="C23" s="2">
        <v>44712</v>
      </c>
      <c r="D23" s="1" t="s">
        <v>74</v>
      </c>
      <c r="E23" s="1" t="s">
        <v>73</v>
      </c>
      <c r="F23" s="1" t="s">
        <v>76</v>
      </c>
      <c r="G23" s="1">
        <v>1</v>
      </c>
      <c r="H23" s="1">
        <v>79</v>
      </c>
      <c r="I23" s="3">
        <v>2</v>
      </c>
      <c r="J23" s="3" t="e">
        <f>[1]!tData[[#This Row],[Precio_unitario]]*[1]!tData[[#This Row],[Unidades]]</f>
        <v>#REF!</v>
      </c>
    </row>
    <row r="24" spans="1:10" x14ac:dyDescent="0.25">
      <c r="A24" s="1" t="s">
        <v>64</v>
      </c>
      <c r="B24" s="1" t="s">
        <v>29</v>
      </c>
      <c r="C24" s="2">
        <v>44712</v>
      </c>
      <c r="D24" s="1" t="s">
        <v>72</v>
      </c>
      <c r="E24" s="1" t="s">
        <v>67</v>
      </c>
      <c r="F24" s="1" t="s">
        <v>69</v>
      </c>
      <c r="G24" s="1">
        <v>2</v>
      </c>
      <c r="H24" s="1">
        <v>43</v>
      </c>
      <c r="I24" s="3">
        <v>1</v>
      </c>
      <c r="J24" s="3" t="e">
        <f>[1]!tData[[#This Row],[Precio_unitario]]*[1]!tData[[#This Row],[Unidades]]</f>
        <v>#REF!</v>
      </c>
    </row>
    <row r="25" spans="1:10" x14ac:dyDescent="0.25">
      <c r="A25" s="1" t="s">
        <v>63</v>
      </c>
      <c r="B25" s="1" t="s">
        <v>30</v>
      </c>
      <c r="C25" s="2">
        <v>44826</v>
      </c>
      <c r="D25" s="1" t="s">
        <v>72</v>
      </c>
      <c r="E25" s="1" t="s">
        <v>67</v>
      </c>
      <c r="F25" s="1" t="s">
        <v>71</v>
      </c>
      <c r="G25" s="1">
        <v>1</v>
      </c>
      <c r="H25" s="1">
        <v>46</v>
      </c>
      <c r="I25" s="3">
        <v>4</v>
      </c>
      <c r="J25" s="3" t="e">
        <f>[1]!tData[[#This Row],[Precio_unitario]]*[1]!tData[[#This Row],[Unidades]]</f>
        <v>#REF!</v>
      </c>
    </row>
    <row r="26" spans="1:10" x14ac:dyDescent="0.25">
      <c r="A26" s="1" t="s">
        <v>62</v>
      </c>
      <c r="B26" s="1" t="s">
        <v>31</v>
      </c>
      <c r="C26" s="2">
        <v>44873</v>
      </c>
      <c r="D26" s="1" t="s">
        <v>14</v>
      </c>
      <c r="E26" s="1" t="s">
        <v>66</v>
      </c>
      <c r="F26" s="1" t="s">
        <v>70</v>
      </c>
      <c r="G26" s="1">
        <v>1</v>
      </c>
      <c r="H26" s="1">
        <v>85</v>
      </c>
      <c r="I26" s="3">
        <v>4</v>
      </c>
      <c r="J26" s="3" t="e">
        <f>[1]!tData[[#This Row],[Precio_unitario]]*[1]!tData[[#This Row],[Unidades]]</f>
        <v>#REF!</v>
      </c>
    </row>
    <row r="27" spans="1:10" x14ac:dyDescent="0.25">
      <c r="A27" s="1" t="s">
        <v>64</v>
      </c>
      <c r="B27" s="1" t="s">
        <v>32</v>
      </c>
      <c r="C27" s="2">
        <v>44805</v>
      </c>
      <c r="D27" s="1" t="s">
        <v>72</v>
      </c>
      <c r="E27" s="1" t="s">
        <v>65</v>
      </c>
      <c r="F27" s="1" t="s">
        <v>68</v>
      </c>
      <c r="G27" s="1">
        <v>1</v>
      </c>
      <c r="H27" s="1">
        <v>56</v>
      </c>
      <c r="I27" s="3">
        <v>6</v>
      </c>
      <c r="J27" s="3" t="e">
        <f>[1]!tData[[#This Row],[Precio_unitario]]*[1]!tData[[#This Row],[Unidades]]</f>
        <v>#REF!</v>
      </c>
    </row>
    <row r="28" spans="1:10" x14ac:dyDescent="0.25">
      <c r="A28" s="1" t="s">
        <v>61</v>
      </c>
      <c r="B28" s="1" t="s">
        <v>33</v>
      </c>
      <c r="C28" s="2">
        <v>44627</v>
      </c>
      <c r="D28" s="1" t="s">
        <v>74</v>
      </c>
      <c r="E28" s="1" t="s">
        <v>73</v>
      </c>
      <c r="F28" s="1" t="s">
        <v>76</v>
      </c>
      <c r="G28" s="1">
        <v>1</v>
      </c>
      <c r="H28" s="1">
        <v>67</v>
      </c>
      <c r="I28" s="3">
        <v>5</v>
      </c>
      <c r="J28" s="3" t="e">
        <f>[1]!tData[[#This Row],[Precio_unitario]]*[1]!tData[[#This Row],[Unidades]]</f>
        <v>#REF!</v>
      </c>
    </row>
    <row r="29" spans="1:10" x14ac:dyDescent="0.25">
      <c r="A29" s="1" t="s">
        <v>61</v>
      </c>
      <c r="B29" s="1" t="s">
        <v>34</v>
      </c>
      <c r="C29" s="2">
        <v>44671</v>
      </c>
      <c r="D29" s="1" t="s">
        <v>72</v>
      </c>
      <c r="E29" s="1" t="s">
        <v>67</v>
      </c>
      <c r="F29" s="1" t="s">
        <v>69</v>
      </c>
      <c r="G29" s="1">
        <v>1</v>
      </c>
      <c r="H29" s="1">
        <v>75</v>
      </c>
      <c r="I29" s="3">
        <v>4</v>
      </c>
      <c r="J29" s="3" t="e">
        <f>[1]!tData[[#This Row],[Precio_unitario]]*[1]!tData[[#This Row],[Unidades]]</f>
        <v>#REF!</v>
      </c>
    </row>
    <row r="30" spans="1:10" x14ac:dyDescent="0.25">
      <c r="A30" s="1" t="s">
        <v>75</v>
      </c>
      <c r="B30" s="1" t="s">
        <v>35</v>
      </c>
      <c r="C30" s="2">
        <v>44755</v>
      </c>
      <c r="D30" s="1" t="s">
        <v>72</v>
      </c>
      <c r="E30" s="1" t="s">
        <v>67</v>
      </c>
      <c r="F30" s="1" t="s">
        <v>71</v>
      </c>
      <c r="G30" s="1">
        <v>1</v>
      </c>
      <c r="H30" s="1">
        <v>58</v>
      </c>
      <c r="I30" s="3">
        <v>4</v>
      </c>
      <c r="J30" s="3" t="e">
        <f>[1]!tData[[#This Row],[Precio_unitario]]*[1]!tData[[#This Row],[Unidades]]</f>
        <v>#REF!</v>
      </c>
    </row>
    <row r="31" spans="1:10" x14ac:dyDescent="0.25">
      <c r="A31" s="1" t="s">
        <v>64</v>
      </c>
      <c r="B31" s="1" t="s">
        <v>35</v>
      </c>
      <c r="C31" s="2">
        <v>44755</v>
      </c>
      <c r="D31" s="1" t="s">
        <v>14</v>
      </c>
      <c r="E31" s="1" t="s">
        <v>66</v>
      </c>
      <c r="F31" s="1" t="s">
        <v>70</v>
      </c>
      <c r="G31" s="1">
        <v>2</v>
      </c>
      <c r="H31" s="1">
        <v>80</v>
      </c>
      <c r="I31" s="3">
        <v>7</v>
      </c>
      <c r="J31" s="3" t="e">
        <f>[1]!tData[[#This Row],[Precio_unitario]]*[1]!tData[[#This Row],[Unidades]]</f>
        <v>#REF!</v>
      </c>
    </row>
    <row r="32" spans="1:10" x14ac:dyDescent="0.25">
      <c r="A32" s="1" t="s">
        <v>63</v>
      </c>
      <c r="B32" s="1" t="s">
        <v>36</v>
      </c>
      <c r="C32" s="2">
        <v>44702</v>
      </c>
      <c r="D32" s="1" t="s">
        <v>72</v>
      </c>
      <c r="E32" s="1" t="s">
        <v>65</v>
      </c>
      <c r="F32" s="1" t="s">
        <v>68</v>
      </c>
      <c r="G32" s="1">
        <v>1</v>
      </c>
      <c r="H32" s="1">
        <v>53</v>
      </c>
      <c r="I32" s="3">
        <v>1</v>
      </c>
      <c r="J32" s="3" t="e">
        <f>[1]!tData[[#This Row],[Precio_unitario]]*[1]!tData[[#This Row],[Unidades]]</f>
        <v>#REF!</v>
      </c>
    </row>
    <row r="33" spans="1:10" x14ac:dyDescent="0.25">
      <c r="A33" s="1" t="s">
        <v>62</v>
      </c>
      <c r="B33" s="1" t="s">
        <v>37</v>
      </c>
      <c r="C33" s="2">
        <v>44633</v>
      </c>
      <c r="D33" s="1" t="s">
        <v>74</v>
      </c>
      <c r="E33" s="1" t="s">
        <v>73</v>
      </c>
      <c r="F33" s="1" t="s">
        <v>76</v>
      </c>
      <c r="G33" s="1">
        <v>1</v>
      </c>
      <c r="H33" s="1">
        <v>30</v>
      </c>
      <c r="I33" s="3">
        <v>9</v>
      </c>
      <c r="J33" s="3" t="e">
        <f>[1]!tData[[#This Row],[Precio_unitario]]*[1]!tData[[#This Row],[Unidades]]</f>
        <v>#REF!</v>
      </c>
    </row>
    <row r="34" spans="1:10" x14ac:dyDescent="0.25">
      <c r="A34" s="1" t="s">
        <v>75</v>
      </c>
      <c r="B34" s="1" t="s">
        <v>38</v>
      </c>
      <c r="C34" s="2">
        <v>44617</v>
      </c>
      <c r="D34" s="1" t="s">
        <v>72</v>
      </c>
      <c r="E34" s="1" t="s">
        <v>67</v>
      </c>
      <c r="F34" s="1" t="s">
        <v>69</v>
      </c>
      <c r="G34" s="1">
        <v>1</v>
      </c>
      <c r="H34" s="1">
        <v>89</v>
      </c>
      <c r="I34" s="3">
        <v>5</v>
      </c>
      <c r="J34" s="3" t="e">
        <f>[1]!tData[[#This Row],[Precio_unitario]]*[1]!tData[[#This Row],[Unidades]]</f>
        <v>#REF!</v>
      </c>
    </row>
    <row r="35" spans="1:10" x14ac:dyDescent="0.25">
      <c r="A35" s="1" t="s">
        <v>75</v>
      </c>
      <c r="B35" s="1" t="s">
        <v>39</v>
      </c>
      <c r="C35" s="2">
        <v>44854</v>
      </c>
      <c r="D35" s="1" t="s">
        <v>72</v>
      </c>
      <c r="E35" s="1" t="s">
        <v>67</v>
      </c>
      <c r="F35" s="1" t="s">
        <v>71</v>
      </c>
      <c r="G35" s="1">
        <v>1</v>
      </c>
      <c r="H35" s="1">
        <v>29</v>
      </c>
      <c r="I35" s="3">
        <v>1</v>
      </c>
      <c r="J35" s="3" t="e">
        <f>[1]!tData[[#This Row],[Precio_unitario]]*[1]!tData[[#This Row],[Unidades]]</f>
        <v>#REF!</v>
      </c>
    </row>
    <row r="36" spans="1:10" x14ac:dyDescent="0.25">
      <c r="A36" s="1" t="s">
        <v>61</v>
      </c>
      <c r="B36" s="1" t="s">
        <v>39</v>
      </c>
      <c r="C36" s="2">
        <v>44854</v>
      </c>
      <c r="D36" s="1" t="s">
        <v>14</v>
      </c>
      <c r="E36" s="1" t="s">
        <v>66</v>
      </c>
      <c r="F36" s="1" t="s">
        <v>70</v>
      </c>
      <c r="G36" s="1">
        <v>2</v>
      </c>
      <c r="H36" s="1">
        <v>64</v>
      </c>
      <c r="I36" s="3">
        <v>9</v>
      </c>
      <c r="J36" s="3" t="e">
        <f>[1]!tData[[#This Row],[Precio_unitario]]*[1]!tData[[#This Row],[Unidades]]</f>
        <v>#REF!</v>
      </c>
    </row>
    <row r="37" spans="1:10" x14ac:dyDescent="0.25">
      <c r="A37" s="1" t="s">
        <v>62</v>
      </c>
      <c r="B37" s="1" t="s">
        <v>40</v>
      </c>
      <c r="C37" s="2">
        <v>44859</v>
      </c>
      <c r="D37" s="1" t="s">
        <v>72</v>
      </c>
      <c r="E37" s="1" t="s">
        <v>65</v>
      </c>
      <c r="F37" s="1" t="s">
        <v>68</v>
      </c>
      <c r="G37" s="1">
        <v>1</v>
      </c>
      <c r="H37" s="1">
        <v>89</v>
      </c>
      <c r="I37" s="3">
        <v>9</v>
      </c>
      <c r="J37" s="3" t="e">
        <f>[1]!tData[[#This Row],[Precio_unitario]]*[1]!tData[[#This Row],[Unidades]]</f>
        <v>#REF!</v>
      </c>
    </row>
    <row r="38" spans="1:10" x14ac:dyDescent="0.25">
      <c r="A38" s="1" t="s">
        <v>75</v>
      </c>
      <c r="B38" s="1" t="s">
        <v>41</v>
      </c>
      <c r="C38" s="2">
        <v>44721</v>
      </c>
      <c r="D38" s="1" t="s">
        <v>74</v>
      </c>
      <c r="E38" s="1" t="s">
        <v>73</v>
      </c>
      <c r="F38" s="1" t="s">
        <v>76</v>
      </c>
      <c r="G38" s="1">
        <v>1</v>
      </c>
      <c r="H38" s="1">
        <v>54</v>
      </c>
      <c r="I38" s="3">
        <v>7</v>
      </c>
      <c r="J38" s="3" t="e">
        <f>[1]!tData[[#This Row],[Precio_unitario]]*[1]!tData[[#This Row],[Unidades]]</f>
        <v>#REF!</v>
      </c>
    </row>
    <row r="39" spans="1:10" x14ac:dyDescent="0.25">
      <c r="A39" s="1" t="s">
        <v>64</v>
      </c>
      <c r="B39" s="1" t="s">
        <v>42</v>
      </c>
      <c r="C39" s="2">
        <v>44822</v>
      </c>
      <c r="D39" s="1" t="s">
        <v>72</v>
      </c>
      <c r="E39" s="1" t="s">
        <v>67</v>
      </c>
      <c r="F39" s="1" t="s">
        <v>69</v>
      </c>
      <c r="G39" s="1">
        <v>1</v>
      </c>
      <c r="H39" s="1">
        <v>95</v>
      </c>
      <c r="I39" s="3">
        <v>2</v>
      </c>
      <c r="J39" s="3" t="e">
        <f>[1]!tData[[#This Row],[Precio_unitario]]*[1]!tData[[#This Row],[Unidades]]</f>
        <v>#REF!</v>
      </c>
    </row>
    <row r="40" spans="1:10" x14ac:dyDescent="0.25">
      <c r="A40" s="1" t="s">
        <v>64</v>
      </c>
      <c r="B40" s="1" t="s">
        <v>43</v>
      </c>
      <c r="C40" s="2">
        <v>44760</v>
      </c>
      <c r="D40" s="1" t="s">
        <v>72</v>
      </c>
      <c r="E40" s="1" t="s">
        <v>67</v>
      </c>
      <c r="F40" s="1" t="s">
        <v>71</v>
      </c>
      <c r="G40" s="1">
        <v>1</v>
      </c>
      <c r="H40" s="1">
        <v>89</v>
      </c>
      <c r="I40" s="3">
        <v>6</v>
      </c>
      <c r="J40" s="3" t="e">
        <f>[1]!tData[[#This Row],[Precio_unitario]]*[1]!tData[[#This Row],[Unidades]]</f>
        <v>#REF!</v>
      </c>
    </row>
    <row r="41" spans="1:10" x14ac:dyDescent="0.25">
      <c r="A41" s="1" t="s">
        <v>61</v>
      </c>
      <c r="B41" s="1" t="s">
        <v>43</v>
      </c>
      <c r="C41" s="2">
        <v>44760</v>
      </c>
      <c r="D41" s="1" t="s">
        <v>14</v>
      </c>
      <c r="E41" s="1" t="s">
        <v>66</v>
      </c>
      <c r="F41" s="1" t="s">
        <v>70</v>
      </c>
      <c r="G41" s="1">
        <v>2</v>
      </c>
      <c r="H41" s="1">
        <v>70</v>
      </c>
      <c r="I41" s="3">
        <v>1</v>
      </c>
      <c r="J41" s="3" t="e">
        <f>[1]!tData[[#This Row],[Precio_unitario]]*[1]!tData[[#This Row],[Unidades]]</f>
        <v>#REF!</v>
      </c>
    </row>
    <row r="42" spans="1:10" x14ac:dyDescent="0.25">
      <c r="A42" s="1" t="s">
        <v>63</v>
      </c>
      <c r="B42" s="1" t="s">
        <v>44</v>
      </c>
      <c r="C42" s="2">
        <v>44904</v>
      </c>
      <c r="D42" s="1" t="s">
        <v>72</v>
      </c>
      <c r="E42" s="1" t="s">
        <v>65</v>
      </c>
      <c r="F42" s="1" t="s">
        <v>68</v>
      </c>
      <c r="G42" s="1">
        <v>1</v>
      </c>
      <c r="H42" s="1">
        <v>18</v>
      </c>
      <c r="I42" s="3">
        <v>8</v>
      </c>
      <c r="J42" s="3" t="e">
        <f>[1]!tData[[#This Row],[Precio_unitario]]*[1]!tData[[#This Row],[Unidades]]</f>
        <v>#REF!</v>
      </c>
    </row>
    <row r="43" spans="1:10" x14ac:dyDescent="0.25">
      <c r="A43" s="1" t="s">
        <v>62</v>
      </c>
      <c r="B43" s="1" t="s">
        <v>45</v>
      </c>
      <c r="C43" s="2">
        <v>44772</v>
      </c>
      <c r="D43" s="1" t="s">
        <v>74</v>
      </c>
      <c r="E43" s="1" t="s">
        <v>73</v>
      </c>
      <c r="F43" s="1" t="s">
        <v>76</v>
      </c>
      <c r="G43" s="1">
        <v>1</v>
      </c>
      <c r="H43" s="1">
        <v>32</v>
      </c>
      <c r="I43" s="3">
        <v>4</v>
      </c>
      <c r="J43" s="3" t="e">
        <f>[1]!tData[[#This Row],[Precio_unitario]]*[1]!tData[[#This Row],[Unidades]]</f>
        <v>#REF!</v>
      </c>
    </row>
    <row r="44" spans="1:10" x14ac:dyDescent="0.25">
      <c r="A44" s="1" t="s">
        <v>63</v>
      </c>
      <c r="B44" s="1" t="s">
        <v>45</v>
      </c>
      <c r="C44" s="2">
        <v>44772</v>
      </c>
      <c r="D44" s="1" t="s">
        <v>72</v>
      </c>
      <c r="E44" s="1" t="s">
        <v>67</v>
      </c>
      <c r="F44" s="1" t="s">
        <v>69</v>
      </c>
      <c r="G44" s="1">
        <v>2</v>
      </c>
      <c r="H44" s="1">
        <v>66</v>
      </c>
      <c r="I44" s="3">
        <v>8</v>
      </c>
      <c r="J44" s="3" t="e">
        <f>[1]!tData[[#This Row],[Precio_unitario]]*[1]!tData[[#This Row],[Unidades]]</f>
        <v>#REF!</v>
      </c>
    </row>
    <row r="45" spans="1:10" x14ac:dyDescent="0.25">
      <c r="A45" s="1" t="s">
        <v>62</v>
      </c>
      <c r="B45" s="1" t="s">
        <v>46</v>
      </c>
      <c r="C45" s="2">
        <v>44647</v>
      </c>
      <c r="D45" s="1" t="s">
        <v>72</v>
      </c>
      <c r="E45" s="1" t="s">
        <v>67</v>
      </c>
      <c r="F45" s="1" t="s">
        <v>71</v>
      </c>
      <c r="G45" s="1">
        <v>1</v>
      </c>
      <c r="H45" s="1">
        <v>38</v>
      </c>
      <c r="I45" s="3">
        <v>3</v>
      </c>
      <c r="J45" s="3" t="e">
        <f>[1]!tData[[#This Row],[Precio_unitario]]*[1]!tData[[#This Row],[Unidades]]</f>
        <v>#REF!</v>
      </c>
    </row>
    <row r="46" spans="1:10" x14ac:dyDescent="0.25">
      <c r="A46" s="1" t="s">
        <v>64</v>
      </c>
      <c r="B46" s="1" t="s">
        <v>47</v>
      </c>
      <c r="C46" s="2">
        <v>44696</v>
      </c>
      <c r="D46" s="1" t="s">
        <v>14</v>
      </c>
      <c r="E46" s="1" t="s">
        <v>66</v>
      </c>
      <c r="F46" s="1" t="s">
        <v>70</v>
      </c>
      <c r="G46" s="1">
        <v>1</v>
      </c>
      <c r="H46" s="1">
        <v>11</v>
      </c>
      <c r="I46" s="3">
        <v>7</v>
      </c>
      <c r="J46" s="3" t="e">
        <f>[1]!tData[[#This Row],[Precio_unitario]]*[1]!tData[[#This Row],[Unidades]]</f>
        <v>#REF!</v>
      </c>
    </row>
    <row r="47" spans="1:10" x14ac:dyDescent="0.25">
      <c r="A47" s="1" t="s">
        <v>64</v>
      </c>
      <c r="B47" s="1" t="s">
        <v>48</v>
      </c>
      <c r="C47" s="2">
        <v>44585</v>
      </c>
      <c r="D47" s="1" t="s">
        <v>72</v>
      </c>
      <c r="E47" s="1" t="s">
        <v>65</v>
      </c>
      <c r="F47" s="1" t="s">
        <v>68</v>
      </c>
      <c r="G47" s="1">
        <v>1</v>
      </c>
      <c r="H47" s="1">
        <v>70</v>
      </c>
      <c r="I47" s="3">
        <v>5</v>
      </c>
      <c r="J47" s="3" t="e">
        <f>[1]!tData[[#This Row],[Precio_unitario]]*[1]!tData[[#This Row],[Unidades]]</f>
        <v>#REF!</v>
      </c>
    </row>
    <row r="48" spans="1:10" x14ac:dyDescent="0.25">
      <c r="A48" s="1" t="s">
        <v>61</v>
      </c>
      <c r="B48" s="1" t="s">
        <v>49</v>
      </c>
      <c r="C48" s="2">
        <v>44593</v>
      </c>
      <c r="D48" s="1" t="s">
        <v>74</v>
      </c>
      <c r="E48" s="1" t="s">
        <v>73</v>
      </c>
      <c r="F48" s="1" t="s">
        <v>76</v>
      </c>
      <c r="G48" s="1">
        <v>1</v>
      </c>
      <c r="H48" s="1">
        <v>20</v>
      </c>
      <c r="I48" s="3">
        <v>3</v>
      </c>
      <c r="J48" s="3" t="e">
        <f>[1]!tData[[#This Row],[Precio_unitario]]*[1]!tData[[#This Row],[Unidades]]</f>
        <v>#REF!</v>
      </c>
    </row>
    <row r="49" spans="1:10" x14ac:dyDescent="0.25">
      <c r="A49" s="1" t="s">
        <v>62</v>
      </c>
      <c r="B49" s="1" t="s">
        <v>50</v>
      </c>
      <c r="C49" s="2">
        <v>44800</v>
      </c>
      <c r="D49" s="1" t="s">
        <v>72</v>
      </c>
      <c r="E49" s="1" t="s">
        <v>67</v>
      </c>
      <c r="F49" s="1" t="s">
        <v>69</v>
      </c>
      <c r="G49" s="1">
        <v>1</v>
      </c>
      <c r="H49" s="1">
        <v>91</v>
      </c>
      <c r="I49" s="3">
        <v>6</v>
      </c>
      <c r="J49" s="3" t="e">
        <f>[1]!tData[[#This Row],[Precio_unitario]]*[1]!tData[[#This Row],[Unidades]]</f>
        <v>#REF!</v>
      </c>
    </row>
    <row r="50" spans="1:10" x14ac:dyDescent="0.25">
      <c r="A50" s="1" t="s">
        <v>62</v>
      </c>
      <c r="B50" s="1" t="s">
        <v>51</v>
      </c>
      <c r="C50" s="2">
        <v>44582</v>
      </c>
      <c r="D50" s="1" t="s">
        <v>72</v>
      </c>
      <c r="E50" s="1" t="s">
        <v>67</v>
      </c>
      <c r="F50" s="1" t="s">
        <v>71</v>
      </c>
      <c r="G50" s="1">
        <v>1</v>
      </c>
      <c r="H50" s="1">
        <v>61</v>
      </c>
      <c r="I50" s="3">
        <v>3</v>
      </c>
      <c r="J50" s="3" t="e">
        <f>[1]!tData[[#This Row],[Precio_unitario]]*[1]!tData[[#This Row],[Unidades]]</f>
        <v>#REF!</v>
      </c>
    </row>
    <row r="51" spans="1:10" x14ac:dyDescent="0.25">
      <c r="A51" s="1" t="s">
        <v>62</v>
      </c>
      <c r="B51" s="1" t="s">
        <v>52</v>
      </c>
      <c r="C51" s="2">
        <v>44894</v>
      </c>
      <c r="D51" s="1" t="s">
        <v>14</v>
      </c>
      <c r="E51" s="1" t="s">
        <v>66</v>
      </c>
      <c r="F51" s="1" t="s">
        <v>70</v>
      </c>
      <c r="G51" s="1">
        <v>1</v>
      </c>
      <c r="H51" s="1">
        <v>60</v>
      </c>
      <c r="I51" s="3">
        <v>1</v>
      </c>
      <c r="J51" s="3" t="e">
        <f>[1]!tData[[#This Row],[Precio_unitario]]*[1]!tData[[#This Row],[Unidades]]</f>
        <v>#REF!</v>
      </c>
    </row>
    <row r="52" spans="1:10" x14ac:dyDescent="0.25">
      <c r="A52" s="1" t="s">
        <v>75</v>
      </c>
      <c r="B52" s="1" t="s">
        <v>53</v>
      </c>
      <c r="C52" s="2">
        <v>44836</v>
      </c>
      <c r="D52" s="1" t="s">
        <v>72</v>
      </c>
      <c r="E52" s="1" t="s">
        <v>65</v>
      </c>
      <c r="F52" s="1" t="s">
        <v>68</v>
      </c>
      <c r="G52" s="1">
        <v>1</v>
      </c>
      <c r="H52" s="1">
        <v>19</v>
      </c>
      <c r="I52" s="3">
        <v>5</v>
      </c>
      <c r="J52" s="3" t="e">
        <f>[1]!tData[[#This Row],[Precio_unitario]]*[1]!tData[[#This Row],[Unidades]]</f>
        <v>#REF!</v>
      </c>
    </row>
    <row r="53" spans="1:10" x14ac:dyDescent="0.25">
      <c r="A53" s="1" t="s">
        <v>63</v>
      </c>
      <c r="B53" s="1" t="s">
        <v>53</v>
      </c>
      <c r="C53" s="2">
        <v>44836</v>
      </c>
      <c r="D53" s="1" t="s">
        <v>74</v>
      </c>
      <c r="E53" s="1" t="s">
        <v>73</v>
      </c>
      <c r="F53" s="1" t="s">
        <v>76</v>
      </c>
      <c r="G53" s="1">
        <v>2</v>
      </c>
      <c r="H53" s="1">
        <v>16</v>
      </c>
      <c r="I53" s="3">
        <v>4</v>
      </c>
      <c r="J53" s="3" t="e">
        <f>[1]!tData[[#This Row],[Precio_unitario]]*[1]!tData[[#This Row],[Unidades]]</f>
        <v>#REF!</v>
      </c>
    </row>
    <row r="54" spans="1:10" x14ac:dyDescent="0.25">
      <c r="A54" s="1" t="s">
        <v>62</v>
      </c>
      <c r="B54" s="1" t="s">
        <v>54</v>
      </c>
      <c r="C54" s="2">
        <v>44831</v>
      </c>
      <c r="D54" s="1" t="s">
        <v>72</v>
      </c>
      <c r="E54" s="1" t="s">
        <v>67</v>
      </c>
      <c r="F54" s="1" t="s">
        <v>69</v>
      </c>
      <c r="G54" s="1">
        <v>1</v>
      </c>
      <c r="H54" s="1">
        <v>47</v>
      </c>
      <c r="I54" s="3">
        <v>3</v>
      </c>
      <c r="J54" s="3" t="e">
        <f>[1]!tData[[#This Row],[Precio_unitario]]*[1]!tData[[#This Row],[Unidades]]</f>
        <v>#REF!</v>
      </c>
    </row>
    <row r="55" spans="1:10" x14ac:dyDescent="0.25">
      <c r="A55" s="1" t="s">
        <v>62</v>
      </c>
      <c r="B55" s="1" t="s">
        <v>55</v>
      </c>
      <c r="C55" s="2">
        <v>44821</v>
      </c>
      <c r="D55" s="1" t="s">
        <v>72</v>
      </c>
      <c r="E55" s="1" t="s">
        <v>67</v>
      </c>
      <c r="F55" s="1" t="s">
        <v>71</v>
      </c>
      <c r="G55" s="1">
        <v>1</v>
      </c>
      <c r="H55" s="1">
        <v>12</v>
      </c>
      <c r="I55" s="3">
        <v>6</v>
      </c>
      <c r="J55" s="3" t="e">
        <f>[1]!tData[[#This Row],[Precio_unitario]]*[1]!tData[[#This Row],[Unidades]]</f>
        <v>#REF!</v>
      </c>
    </row>
    <row r="56" spans="1:10" x14ac:dyDescent="0.25">
      <c r="A56" s="1" t="s">
        <v>75</v>
      </c>
      <c r="B56" s="1" t="s">
        <v>56</v>
      </c>
      <c r="C56" s="2">
        <v>44895</v>
      </c>
      <c r="D56" s="1" t="s">
        <v>14</v>
      </c>
      <c r="E56" s="1" t="s">
        <v>66</v>
      </c>
      <c r="F56" s="1" t="s">
        <v>70</v>
      </c>
      <c r="G56" s="1">
        <v>1</v>
      </c>
      <c r="H56" s="1">
        <v>15</v>
      </c>
      <c r="I56" s="3">
        <v>9</v>
      </c>
      <c r="J56" s="3" t="e">
        <f>[1]!tData[[#This Row],[Precio_unitario]]*[1]!tData[[#This Row],[Unidades]]</f>
        <v>#REF!</v>
      </c>
    </row>
    <row r="57" spans="1:10" x14ac:dyDescent="0.25">
      <c r="A57" s="1" t="s">
        <v>64</v>
      </c>
      <c r="B57" s="1" t="s">
        <v>57</v>
      </c>
      <c r="C57" s="2">
        <v>44879</v>
      </c>
      <c r="D57" s="1" t="s">
        <v>72</v>
      </c>
      <c r="E57" s="1" t="s">
        <v>65</v>
      </c>
      <c r="F57" s="1" t="s">
        <v>68</v>
      </c>
      <c r="G57" s="1">
        <v>1</v>
      </c>
      <c r="H57" s="1">
        <v>91</v>
      </c>
      <c r="I57" s="3">
        <v>7</v>
      </c>
      <c r="J57" s="3" t="e">
        <f>[1]!tData[[#This Row],[Precio_unitario]]*[1]!tData[[#This Row],[Unidades]]</f>
        <v>#REF!</v>
      </c>
    </row>
    <row r="58" spans="1:10" x14ac:dyDescent="0.25">
      <c r="A58" s="1" t="s">
        <v>63</v>
      </c>
      <c r="B58" s="1" t="s">
        <v>58</v>
      </c>
      <c r="C58" s="2">
        <v>44650</v>
      </c>
      <c r="D58" s="1" t="s">
        <v>74</v>
      </c>
      <c r="E58" s="1" t="s">
        <v>73</v>
      </c>
      <c r="F58" s="1" t="s">
        <v>76</v>
      </c>
      <c r="G58" s="1">
        <v>1</v>
      </c>
      <c r="H58" s="1">
        <v>70</v>
      </c>
      <c r="I58" s="3">
        <v>2</v>
      </c>
      <c r="J58" s="3" t="e">
        <f>[1]!tData[[#This Row],[Precio_unitario]]*[1]!tData[[#This Row],[Unidades]]</f>
        <v>#REF!</v>
      </c>
    </row>
    <row r="59" spans="1:10" x14ac:dyDescent="0.25">
      <c r="A59" s="1" t="s">
        <v>75</v>
      </c>
      <c r="B59" s="1" t="s">
        <v>59</v>
      </c>
      <c r="C59" s="2">
        <v>44619</v>
      </c>
      <c r="D59" s="1" t="s">
        <v>72</v>
      </c>
      <c r="E59" s="1" t="s">
        <v>67</v>
      </c>
      <c r="F59" s="1" t="s">
        <v>69</v>
      </c>
      <c r="G59" s="1">
        <v>1</v>
      </c>
      <c r="H59" s="1">
        <v>64</v>
      </c>
      <c r="I59" s="3">
        <v>7</v>
      </c>
      <c r="J59" s="3" t="e">
        <f>[1]!tData[[#This Row],[Precio_unitario]]*[1]!tData[[#This Row],[Unidades]]</f>
        <v>#REF!</v>
      </c>
    </row>
    <row r="60" spans="1:10" x14ac:dyDescent="0.25">
      <c r="A60" s="1" t="s">
        <v>63</v>
      </c>
      <c r="B60" s="1" t="s">
        <v>60</v>
      </c>
      <c r="C60" s="2">
        <v>44838</v>
      </c>
      <c r="D60" s="1" t="s">
        <v>72</v>
      </c>
      <c r="E60" s="1" t="s">
        <v>67</v>
      </c>
      <c r="F60" s="1" t="s">
        <v>71</v>
      </c>
      <c r="G60" s="1">
        <v>1</v>
      </c>
      <c r="H60" s="1">
        <v>28</v>
      </c>
      <c r="I60" s="3">
        <v>2</v>
      </c>
      <c r="J60" s="3" t="e">
        <f>[1]!tData[[#This Row],[Precio_unitario]]*[1]!tData[[#This Row],[Unidades]]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TABLAS</vt:lpstr>
      <vt:lpstr>INVENRARIO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2023-05-16T17:19:19Z</dcterms:created>
  <dcterms:modified xsi:type="dcterms:W3CDTF">2023-05-17T02:37:25Z</dcterms:modified>
</cp:coreProperties>
</file>