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hamilt\GUIDED JOURNEYS\"/>
    </mc:Choice>
  </mc:AlternateContent>
  <xr:revisionPtr revIDLastSave="0" documentId="10_ncr:100000_{FF641D8C-AB2C-47A4-8B49-45AED20C496E}" xr6:coauthVersionLast="31" xr6:coauthVersionMax="31" xr10:uidLastSave="{00000000-0000-0000-0000-000000000000}"/>
  <bookViews>
    <workbookView xWindow="0" yWindow="0" windowWidth="16200" windowHeight="12375" activeTab="1" xr2:uid="{9BA9D0D2-CC04-433F-8CE8-127763BD70C8}"/>
  </bookViews>
  <sheets>
    <sheet name="Concept 1" sheetId="1" r:id="rId1"/>
    <sheet name="Concept 2" sheetId="2" r:id="rId2"/>
    <sheet name="Concept 2 - Graph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2" l="1"/>
  <c r="Y5" i="2"/>
  <c r="Y3" i="2"/>
  <c r="D4" i="2"/>
  <c r="D3" i="2"/>
  <c r="B10" i="2"/>
  <c r="C10" i="2" s="1"/>
  <c r="D10" i="2" s="1"/>
  <c r="E10" i="2" s="1"/>
  <c r="F10" i="2" s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0" i="2"/>
  <c r="C9" i="2"/>
  <c r="D9" i="2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5" i="1"/>
  <c r="A6" i="1"/>
  <c r="A7" i="1" s="1"/>
  <c r="A4" i="1"/>
  <c r="A3" i="1"/>
  <c r="B4" i="1"/>
  <c r="C4" i="1"/>
  <c r="D4" i="1"/>
  <c r="E4" i="1"/>
  <c r="O4" i="1"/>
  <c r="B5" i="1"/>
  <c r="C5" i="1"/>
  <c r="D5" i="1"/>
  <c r="F5" i="1" s="1"/>
  <c r="I5" i="1" s="1"/>
  <c r="E5" i="1"/>
  <c r="J5" i="1"/>
  <c r="M5" i="1" s="1"/>
  <c r="O5" i="1"/>
  <c r="B6" i="1"/>
  <c r="D6" i="1" s="1"/>
  <c r="F6" i="1" s="1"/>
  <c r="J6" i="1" s="1"/>
  <c r="C6" i="1"/>
  <c r="E6" i="1"/>
  <c r="M6" i="1"/>
  <c r="O6" i="1"/>
  <c r="B7" i="1"/>
  <c r="C7" i="1"/>
  <c r="E7" i="1"/>
  <c r="O7" i="1"/>
  <c r="C8" i="1"/>
  <c r="E8" i="1"/>
  <c r="O8" i="1"/>
  <c r="C9" i="1"/>
  <c r="E9" i="1"/>
  <c r="O9" i="1"/>
  <c r="C10" i="1"/>
  <c r="E10" i="1"/>
  <c r="O10" i="1"/>
  <c r="C11" i="1"/>
  <c r="E11" i="1"/>
  <c r="O11" i="1"/>
  <c r="C12" i="1"/>
  <c r="E12" i="1"/>
  <c r="O12" i="1"/>
  <c r="C13" i="1"/>
  <c r="E13" i="1"/>
  <c r="O13" i="1"/>
  <c r="C14" i="1"/>
  <c r="E14" i="1"/>
  <c r="O14" i="1"/>
  <c r="C15" i="1"/>
  <c r="E15" i="1"/>
  <c r="O15" i="1"/>
  <c r="C16" i="1"/>
  <c r="E16" i="1"/>
  <c r="O16" i="1"/>
  <c r="C17" i="1"/>
  <c r="E17" i="1"/>
  <c r="O17" i="1"/>
  <c r="C18" i="1"/>
  <c r="E18" i="1"/>
  <c r="O18" i="1"/>
  <c r="C19" i="1"/>
  <c r="E19" i="1"/>
  <c r="O19" i="1"/>
  <c r="C20" i="1"/>
  <c r="E20" i="1"/>
  <c r="O20" i="1"/>
  <c r="C21" i="1"/>
  <c r="E21" i="1"/>
  <c r="O21" i="1"/>
  <c r="C22" i="1"/>
  <c r="E22" i="1"/>
  <c r="O22" i="1"/>
  <c r="C23" i="1"/>
  <c r="E23" i="1"/>
  <c r="O23" i="1"/>
  <c r="C24" i="1"/>
  <c r="E24" i="1"/>
  <c r="O24" i="1"/>
  <c r="C25" i="1"/>
  <c r="E25" i="1"/>
  <c r="O25" i="1"/>
  <c r="C26" i="1"/>
  <c r="E26" i="1"/>
  <c r="O26" i="1"/>
  <c r="C27" i="1"/>
  <c r="E27" i="1"/>
  <c r="O27" i="1"/>
  <c r="C28" i="1"/>
  <c r="E28" i="1"/>
  <c r="O28" i="1"/>
  <c r="C29" i="1"/>
  <c r="E29" i="1"/>
  <c r="O29" i="1"/>
  <c r="C30" i="1"/>
  <c r="E30" i="1"/>
  <c r="O30" i="1"/>
  <c r="C31" i="1"/>
  <c r="E31" i="1"/>
  <c r="O31" i="1"/>
  <c r="C32" i="1"/>
  <c r="E32" i="1"/>
  <c r="O32" i="1"/>
  <c r="C33" i="1"/>
  <c r="E33" i="1"/>
  <c r="O33" i="1"/>
  <c r="C34" i="1"/>
  <c r="E34" i="1"/>
  <c r="O34" i="1"/>
  <c r="C35" i="1"/>
  <c r="E35" i="1"/>
  <c r="O35" i="1"/>
  <c r="C36" i="1"/>
  <c r="E36" i="1"/>
  <c r="O36" i="1"/>
  <c r="C37" i="1"/>
  <c r="E37" i="1"/>
  <c r="O37" i="1"/>
  <c r="C38" i="1"/>
  <c r="E38" i="1"/>
  <c r="O38" i="1"/>
  <c r="C39" i="1"/>
  <c r="E39" i="1"/>
  <c r="O39" i="1"/>
  <c r="C40" i="1"/>
  <c r="E40" i="1"/>
  <c r="O40" i="1"/>
  <c r="C41" i="1"/>
  <c r="E41" i="1"/>
  <c r="O41" i="1"/>
  <c r="C42" i="1"/>
  <c r="E42" i="1"/>
  <c r="O42" i="1"/>
  <c r="C43" i="1"/>
  <c r="E43" i="1"/>
  <c r="O43" i="1"/>
  <c r="C44" i="1"/>
  <c r="E44" i="1"/>
  <c r="O44" i="1"/>
  <c r="C45" i="1"/>
  <c r="E45" i="1"/>
  <c r="O45" i="1"/>
  <c r="C46" i="1"/>
  <c r="E46" i="1"/>
  <c r="O46" i="1"/>
  <c r="C47" i="1"/>
  <c r="E47" i="1"/>
  <c r="O47" i="1"/>
  <c r="C48" i="1"/>
  <c r="E48" i="1"/>
  <c r="O48" i="1"/>
  <c r="C49" i="1"/>
  <c r="E49" i="1"/>
  <c r="O49" i="1"/>
  <c r="C50" i="1"/>
  <c r="E50" i="1"/>
  <c r="O50" i="1"/>
  <c r="C51" i="1"/>
  <c r="E51" i="1"/>
  <c r="O51" i="1"/>
  <c r="C52" i="1"/>
  <c r="E52" i="1"/>
  <c r="O52" i="1"/>
  <c r="C53" i="1"/>
  <c r="E53" i="1"/>
  <c r="O53" i="1"/>
  <c r="C54" i="1"/>
  <c r="E54" i="1"/>
  <c r="O54" i="1"/>
  <c r="C55" i="1"/>
  <c r="E55" i="1"/>
  <c r="O55" i="1"/>
  <c r="C56" i="1"/>
  <c r="E56" i="1"/>
  <c r="O56" i="1"/>
  <c r="C57" i="1"/>
  <c r="E57" i="1"/>
  <c r="O57" i="1"/>
  <c r="C58" i="1"/>
  <c r="E58" i="1"/>
  <c r="O58" i="1"/>
  <c r="C59" i="1"/>
  <c r="E59" i="1"/>
  <c r="O59" i="1"/>
  <c r="C60" i="1"/>
  <c r="E60" i="1"/>
  <c r="O60" i="1"/>
  <c r="C61" i="1"/>
  <c r="E61" i="1"/>
  <c r="O61" i="1"/>
  <c r="C62" i="1"/>
  <c r="E62" i="1"/>
  <c r="O62" i="1"/>
  <c r="C63" i="1"/>
  <c r="E63" i="1"/>
  <c r="O63" i="1"/>
  <c r="C64" i="1"/>
  <c r="E64" i="1"/>
  <c r="O64" i="1"/>
  <c r="C65" i="1"/>
  <c r="E65" i="1"/>
  <c r="O65" i="1"/>
  <c r="C66" i="1"/>
  <c r="E66" i="1"/>
  <c r="O66" i="1"/>
  <c r="C67" i="1"/>
  <c r="E67" i="1"/>
  <c r="O67" i="1"/>
  <c r="C68" i="1"/>
  <c r="E68" i="1"/>
  <c r="O68" i="1"/>
  <c r="C69" i="1"/>
  <c r="E69" i="1"/>
  <c r="O69" i="1"/>
  <c r="C70" i="1"/>
  <c r="E70" i="1"/>
  <c r="O70" i="1"/>
  <c r="C71" i="1"/>
  <c r="E71" i="1"/>
  <c r="O71" i="1"/>
  <c r="C72" i="1"/>
  <c r="E72" i="1"/>
  <c r="O72" i="1"/>
  <c r="C73" i="1"/>
  <c r="E73" i="1"/>
  <c r="O73" i="1"/>
  <c r="C74" i="1"/>
  <c r="E74" i="1"/>
  <c r="O74" i="1"/>
  <c r="C75" i="1"/>
  <c r="E75" i="1"/>
  <c r="O75" i="1"/>
  <c r="C76" i="1"/>
  <c r="E76" i="1"/>
  <c r="O76" i="1"/>
  <c r="C77" i="1"/>
  <c r="E77" i="1"/>
  <c r="O77" i="1"/>
  <c r="C78" i="1"/>
  <c r="E78" i="1"/>
  <c r="O78" i="1"/>
  <c r="C79" i="1"/>
  <c r="E79" i="1"/>
  <c r="O79" i="1"/>
  <c r="C80" i="1"/>
  <c r="E80" i="1"/>
  <c r="O80" i="1"/>
  <c r="C81" i="1"/>
  <c r="E81" i="1"/>
  <c r="O81" i="1"/>
  <c r="C82" i="1"/>
  <c r="E82" i="1"/>
  <c r="O82" i="1"/>
  <c r="C83" i="1"/>
  <c r="E83" i="1"/>
  <c r="O83" i="1"/>
  <c r="C84" i="1"/>
  <c r="E84" i="1"/>
  <c r="O84" i="1"/>
  <c r="C85" i="1"/>
  <c r="E85" i="1"/>
  <c r="O85" i="1"/>
  <c r="C86" i="1"/>
  <c r="E86" i="1"/>
  <c r="O86" i="1"/>
  <c r="C87" i="1"/>
  <c r="E87" i="1"/>
  <c r="O87" i="1"/>
  <c r="C88" i="1"/>
  <c r="E88" i="1"/>
  <c r="O88" i="1"/>
  <c r="C89" i="1"/>
  <c r="E89" i="1"/>
  <c r="O89" i="1"/>
  <c r="C90" i="1"/>
  <c r="E90" i="1"/>
  <c r="O90" i="1"/>
  <c r="C91" i="1"/>
  <c r="E91" i="1"/>
  <c r="O91" i="1"/>
  <c r="C92" i="1"/>
  <c r="E92" i="1"/>
  <c r="O92" i="1"/>
  <c r="C93" i="1"/>
  <c r="E93" i="1"/>
  <c r="O93" i="1"/>
  <c r="C94" i="1"/>
  <c r="E94" i="1"/>
  <c r="O94" i="1"/>
  <c r="C95" i="1"/>
  <c r="E95" i="1"/>
  <c r="O95" i="1"/>
  <c r="C96" i="1"/>
  <c r="E96" i="1"/>
  <c r="O96" i="1"/>
  <c r="C97" i="1"/>
  <c r="E97" i="1"/>
  <c r="O97" i="1"/>
  <c r="C98" i="1"/>
  <c r="E98" i="1"/>
  <c r="O98" i="1"/>
  <c r="C99" i="1"/>
  <c r="E99" i="1"/>
  <c r="O99" i="1"/>
  <c r="C100" i="1"/>
  <c r="E100" i="1"/>
  <c r="O100" i="1"/>
  <c r="C3" i="1"/>
  <c r="D3" i="1"/>
  <c r="F3" i="1" s="1"/>
  <c r="E3" i="1"/>
  <c r="O3" i="1"/>
  <c r="B3" i="1"/>
  <c r="P2" i="1"/>
  <c r="O2" i="1"/>
  <c r="N2" i="1"/>
  <c r="M2" i="1"/>
  <c r="L2" i="1"/>
  <c r="K2" i="1"/>
  <c r="J2" i="1"/>
  <c r="I2" i="1"/>
  <c r="F2" i="1"/>
  <c r="E2" i="1"/>
  <c r="D2" i="1"/>
  <c r="C2" i="1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H10" i="2"/>
  <c r="G10" i="2"/>
  <c r="J10" i="2"/>
  <c r="L10" i="2" s="1"/>
  <c r="I10" i="2"/>
  <c r="E9" i="2"/>
  <c r="F9" i="2" s="1"/>
  <c r="B8" i="1"/>
  <c r="D7" i="1"/>
  <c r="F7" i="1" s="1"/>
  <c r="F4" i="1"/>
  <c r="I6" i="1"/>
  <c r="K5" i="1"/>
  <c r="L5" i="1"/>
  <c r="I3" i="1"/>
  <c r="J3" i="1"/>
  <c r="M3" i="1" s="1"/>
  <c r="C12" i="2" l="1"/>
  <c r="D12" i="2" s="1"/>
  <c r="E12" i="2" s="1"/>
  <c r="F12" i="2" s="1"/>
  <c r="H12" i="2" s="1"/>
  <c r="C11" i="2"/>
  <c r="D11" i="2" s="1"/>
  <c r="E11" i="2" s="1"/>
  <c r="F11" i="2" s="1"/>
  <c r="J11" i="2" s="1"/>
  <c r="L11" i="2" s="1"/>
  <c r="R11" i="2" s="1"/>
  <c r="H11" i="2"/>
  <c r="J12" i="2"/>
  <c r="L12" i="2" s="1"/>
  <c r="S12" i="2" s="1"/>
  <c r="G12" i="2"/>
  <c r="I12" i="2"/>
  <c r="C13" i="2"/>
  <c r="D13" i="2" s="1"/>
  <c r="E13" i="2" s="1"/>
  <c r="F13" i="2" s="1"/>
  <c r="S11" i="2"/>
  <c r="S10" i="2"/>
  <c r="R10" i="2"/>
  <c r="N10" i="2"/>
  <c r="M10" i="2"/>
  <c r="K10" i="2"/>
  <c r="J9" i="2"/>
  <c r="L9" i="2" s="1"/>
  <c r="G9" i="2"/>
  <c r="I9" i="2"/>
  <c r="H9" i="2"/>
  <c r="K6" i="1"/>
  <c r="L6" i="1"/>
  <c r="I4" i="1"/>
  <c r="J4" i="1"/>
  <c r="M4" i="1" s="1"/>
  <c r="P5" i="1"/>
  <c r="N5" i="1"/>
  <c r="I7" i="1"/>
  <c r="J7" i="1"/>
  <c r="M7" i="1" s="1"/>
  <c r="B9" i="1"/>
  <c r="D8" i="1"/>
  <c r="F8" i="1" s="1"/>
  <c r="K3" i="1"/>
  <c r="L3" i="1"/>
  <c r="M11" i="2" l="1"/>
  <c r="N11" i="2"/>
  <c r="I11" i="2"/>
  <c r="G11" i="2"/>
  <c r="K11" i="2" s="1"/>
  <c r="N12" i="2"/>
  <c r="K12" i="2"/>
  <c r="T10" i="2"/>
  <c r="M12" i="2"/>
  <c r="R9" i="2"/>
  <c r="N9" i="2"/>
  <c r="R12" i="2"/>
  <c r="M9" i="2"/>
  <c r="J13" i="2"/>
  <c r="G13" i="2"/>
  <c r="H13" i="2"/>
  <c r="I13" i="2"/>
  <c r="L13" i="2"/>
  <c r="T11" i="2"/>
  <c r="T12" i="2"/>
  <c r="C14" i="2"/>
  <c r="D14" i="2" s="1"/>
  <c r="E14" i="2" s="1"/>
  <c r="F14" i="2" s="1"/>
  <c r="P11" i="2"/>
  <c r="O11" i="2"/>
  <c r="P10" i="2"/>
  <c r="O10" i="2"/>
  <c r="S9" i="2"/>
  <c r="K9" i="2"/>
  <c r="Y4" i="2" s="1"/>
  <c r="L4" i="1"/>
  <c r="K4" i="1"/>
  <c r="K7" i="1"/>
  <c r="L7" i="1"/>
  <c r="I8" i="1"/>
  <c r="J8" i="1"/>
  <c r="M8" i="1" s="1"/>
  <c r="N6" i="1"/>
  <c r="P6" i="1"/>
  <c r="B10" i="1"/>
  <c r="D9" i="1"/>
  <c r="F9" i="1" s="1"/>
  <c r="N3" i="1"/>
  <c r="P3" i="1"/>
  <c r="O12" i="2" l="1"/>
  <c r="P12" i="2"/>
  <c r="Q12" i="2" s="1"/>
  <c r="U12" i="2" s="1"/>
  <c r="T9" i="2"/>
  <c r="P9" i="2"/>
  <c r="O9" i="2"/>
  <c r="Q11" i="2"/>
  <c r="U11" i="2" s="1"/>
  <c r="K13" i="2"/>
  <c r="H14" i="2"/>
  <c r="I14" i="2"/>
  <c r="J14" i="2"/>
  <c r="L14" i="2" s="1"/>
  <c r="G14" i="2"/>
  <c r="S13" i="2"/>
  <c r="R13" i="2"/>
  <c r="M13" i="2"/>
  <c r="N13" i="2"/>
  <c r="Q10" i="2"/>
  <c r="U10" i="2" s="1"/>
  <c r="C15" i="2"/>
  <c r="D15" i="2" s="1"/>
  <c r="E15" i="2" s="1"/>
  <c r="F15" i="2" s="1"/>
  <c r="N7" i="1"/>
  <c r="P7" i="1"/>
  <c r="I9" i="1"/>
  <c r="J9" i="1"/>
  <c r="M9" i="1" s="1"/>
  <c r="D10" i="1"/>
  <c r="F10" i="1" s="1"/>
  <c r="B11" i="1"/>
  <c r="L8" i="1"/>
  <c r="K8" i="1"/>
  <c r="P4" i="1"/>
  <c r="N4" i="1"/>
  <c r="Q9" i="2" l="1"/>
  <c r="U9" i="2" s="1"/>
  <c r="T13" i="2"/>
  <c r="R14" i="2"/>
  <c r="S14" i="2"/>
  <c r="N14" i="2"/>
  <c r="M14" i="2"/>
  <c r="K14" i="2"/>
  <c r="C16" i="2"/>
  <c r="D16" i="2" s="1"/>
  <c r="E16" i="2" s="1"/>
  <c r="F16" i="2" s="1"/>
  <c r="P13" i="2"/>
  <c r="O13" i="2"/>
  <c r="I15" i="2"/>
  <c r="J15" i="2"/>
  <c r="L15" i="2" s="1"/>
  <c r="G15" i="2"/>
  <c r="H15" i="2"/>
  <c r="P8" i="1"/>
  <c r="N8" i="1"/>
  <c r="K9" i="1"/>
  <c r="L9" i="1"/>
  <c r="B12" i="1"/>
  <c r="D11" i="1"/>
  <c r="F11" i="1" s="1"/>
  <c r="J10" i="1"/>
  <c r="M10" i="1" s="1"/>
  <c r="I10" i="1"/>
  <c r="Q13" i="2" l="1"/>
  <c r="U13" i="2" s="1"/>
  <c r="T14" i="2"/>
  <c r="S15" i="2"/>
  <c r="M15" i="2"/>
  <c r="N15" i="2"/>
  <c r="R15" i="2"/>
  <c r="H16" i="2"/>
  <c r="I16" i="2"/>
  <c r="J16" i="2"/>
  <c r="L16" i="2" s="1"/>
  <c r="G16" i="2"/>
  <c r="O14" i="2"/>
  <c r="P14" i="2"/>
  <c r="K15" i="2"/>
  <c r="C17" i="2"/>
  <c r="D17" i="2" s="1"/>
  <c r="E17" i="2" s="1"/>
  <c r="F17" i="2" s="1"/>
  <c r="K10" i="1"/>
  <c r="L10" i="1"/>
  <c r="P9" i="1"/>
  <c r="N9" i="1"/>
  <c r="I11" i="1"/>
  <c r="J11" i="1"/>
  <c r="M11" i="1" s="1"/>
  <c r="B13" i="1"/>
  <c r="D12" i="1"/>
  <c r="F12" i="1" s="1"/>
  <c r="K16" i="2" l="1"/>
  <c r="T15" i="2"/>
  <c r="C18" i="2"/>
  <c r="D18" i="2" s="1"/>
  <c r="E18" i="2" s="1"/>
  <c r="F18" i="2" s="1"/>
  <c r="S16" i="2"/>
  <c r="M16" i="2"/>
  <c r="N16" i="2"/>
  <c r="R16" i="2"/>
  <c r="O15" i="2"/>
  <c r="P15" i="2"/>
  <c r="J17" i="2"/>
  <c r="L17" i="2" s="1"/>
  <c r="G17" i="2"/>
  <c r="H17" i="2"/>
  <c r="I17" i="2"/>
  <c r="Q14" i="2"/>
  <c r="U14" i="2" s="1"/>
  <c r="I12" i="1"/>
  <c r="J12" i="1"/>
  <c r="M12" i="1" s="1"/>
  <c r="B14" i="1"/>
  <c r="D13" i="1"/>
  <c r="F13" i="1" s="1"/>
  <c r="N10" i="1"/>
  <c r="P10" i="1"/>
  <c r="K11" i="1"/>
  <c r="L11" i="1"/>
  <c r="K17" i="2" l="1"/>
  <c r="T16" i="2"/>
  <c r="Q15" i="2"/>
  <c r="U15" i="2" s="1"/>
  <c r="S17" i="2"/>
  <c r="M17" i="2"/>
  <c r="R17" i="2"/>
  <c r="N17" i="2"/>
  <c r="H18" i="2"/>
  <c r="I18" i="2"/>
  <c r="J18" i="2"/>
  <c r="L18" i="2" s="1"/>
  <c r="G18" i="2"/>
  <c r="P16" i="2"/>
  <c r="O16" i="2"/>
  <c r="C19" i="2"/>
  <c r="D19" i="2" s="1"/>
  <c r="E19" i="2" s="1"/>
  <c r="F19" i="2" s="1"/>
  <c r="N11" i="1"/>
  <c r="P11" i="1"/>
  <c r="I13" i="1"/>
  <c r="J13" i="1"/>
  <c r="M13" i="1" s="1"/>
  <c r="D14" i="1"/>
  <c r="F14" i="1" s="1"/>
  <c r="B15" i="1"/>
  <c r="L12" i="1"/>
  <c r="K12" i="1"/>
  <c r="Q16" i="2" l="1"/>
  <c r="U16" i="2" s="1"/>
  <c r="C20" i="2"/>
  <c r="D20" i="2" s="1"/>
  <c r="E20" i="2" s="1"/>
  <c r="F20" i="2" s="1"/>
  <c r="S18" i="2"/>
  <c r="M18" i="2"/>
  <c r="R18" i="2"/>
  <c r="N18" i="2"/>
  <c r="T17" i="2"/>
  <c r="O17" i="2"/>
  <c r="P17" i="2"/>
  <c r="I19" i="2"/>
  <c r="J19" i="2"/>
  <c r="L19" i="2" s="1"/>
  <c r="G19" i="2"/>
  <c r="H19" i="2"/>
  <c r="K18" i="2"/>
  <c r="P12" i="1"/>
  <c r="N12" i="1"/>
  <c r="K13" i="1"/>
  <c r="L13" i="1"/>
  <c r="B16" i="1"/>
  <c r="D15" i="1"/>
  <c r="F15" i="1" s="1"/>
  <c r="J14" i="1"/>
  <c r="M14" i="1" s="1"/>
  <c r="I14" i="1"/>
  <c r="Q17" i="2" l="1"/>
  <c r="K19" i="2"/>
  <c r="P18" i="2"/>
  <c r="O18" i="2"/>
  <c r="S19" i="2"/>
  <c r="R19" i="2"/>
  <c r="M19" i="2"/>
  <c r="N19" i="2"/>
  <c r="U17" i="2"/>
  <c r="H20" i="2"/>
  <c r="I20" i="2"/>
  <c r="J20" i="2"/>
  <c r="L20" i="2" s="1"/>
  <c r="G20" i="2"/>
  <c r="T18" i="2"/>
  <c r="C21" i="2"/>
  <c r="D21" i="2" s="1"/>
  <c r="E21" i="2" s="1"/>
  <c r="F21" i="2" s="1"/>
  <c r="I15" i="1"/>
  <c r="J15" i="1"/>
  <c r="M15" i="1" s="1"/>
  <c r="K14" i="1"/>
  <c r="L14" i="1"/>
  <c r="P13" i="1"/>
  <c r="N13" i="1"/>
  <c r="B17" i="1"/>
  <c r="D16" i="1"/>
  <c r="F16" i="1" s="1"/>
  <c r="T19" i="2" l="1"/>
  <c r="Q18" i="2"/>
  <c r="U18" i="2" s="1"/>
  <c r="K20" i="2"/>
  <c r="S20" i="2"/>
  <c r="R20" i="2"/>
  <c r="M20" i="2"/>
  <c r="N20" i="2"/>
  <c r="H21" i="2"/>
  <c r="J21" i="2"/>
  <c r="L21" i="2" s="1"/>
  <c r="I21" i="2"/>
  <c r="G21" i="2"/>
  <c r="C22" i="2"/>
  <c r="D22" i="2" s="1"/>
  <c r="E22" i="2" s="1"/>
  <c r="F22" i="2" s="1"/>
  <c r="P19" i="2"/>
  <c r="O19" i="2"/>
  <c r="I16" i="1"/>
  <c r="J16" i="1"/>
  <c r="M16" i="1" s="1"/>
  <c r="N14" i="1"/>
  <c r="P14" i="1"/>
  <c r="B18" i="1"/>
  <c r="D17" i="1"/>
  <c r="F17" i="1" s="1"/>
  <c r="K15" i="1"/>
  <c r="L15" i="1"/>
  <c r="T20" i="2" l="1"/>
  <c r="Q19" i="2"/>
  <c r="U19" i="2" s="1"/>
  <c r="K21" i="2"/>
  <c r="C23" i="2"/>
  <c r="D23" i="2" s="1"/>
  <c r="E23" i="2" s="1"/>
  <c r="F23" i="2" s="1"/>
  <c r="M21" i="2"/>
  <c r="N21" i="2"/>
  <c r="S21" i="2"/>
  <c r="R21" i="2"/>
  <c r="I22" i="2"/>
  <c r="H22" i="2"/>
  <c r="J22" i="2"/>
  <c r="L22" i="2" s="1"/>
  <c r="G22" i="2"/>
  <c r="O20" i="2"/>
  <c r="P20" i="2"/>
  <c r="N15" i="1"/>
  <c r="P15" i="1"/>
  <c r="I17" i="1"/>
  <c r="J17" i="1"/>
  <c r="M17" i="1" s="1"/>
  <c r="D18" i="1"/>
  <c r="F18" i="1" s="1"/>
  <c r="B19" i="1"/>
  <c r="L16" i="1"/>
  <c r="K16" i="1"/>
  <c r="T21" i="2" l="1"/>
  <c r="Q20" i="2"/>
  <c r="U20" i="2" s="1"/>
  <c r="K22" i="2"/>
  <c r="O21" i="2"/>
  <c r="P21" i="2"/>
  <c r="S22" i="2"/>
  <c r="N22" i="2"/>
  <c r="R22" i="2"/>
  <c r="M22" i="2"/>
  <c r="I23" i="2"/>
  <c r="J23" i="2"/>
  <c r="L23" i="2" s="1"/>
  <c r="G23" i="2"/>
  <c r="H23" i="2"/>
  <c r="C24" i="2"/>
  <c r="D24" i="2" s="1"/>
  <c r="E24" i="2" s="1"/>
  <c r="F24" i="2" s="1"/>
  <c r="K17" i="1"/>
  <c r="L17" i="1"/>
  <c r="B20" i="1"/>
  <c r="D19" i="1"/>
  <c r="F19" i="1" s="1"/>
  <c r="P16" i="1"/>
  <c r="N16" i="1"/>
  <c r="J18" i="1"/>
  <c r="M18" i="1" s="1"/>
  <c r="I18" i="1"/>
  <c r="T22" i="2" l="1"/>
  <c r="C25" i="2"/>
  <c r="D25" i="2" s="1"/>
  <c r="E25" i="2" s="1"/>
  <c r="F25" i="2" s="1"/>
  <c r="O22" i="2"/>
  <c r="P22" i="2"/>
  <c r="K23" i="2"/>
  <c r="I24" i="2"/>
  <c r="H24" i="2"/>
  <c r="J24" i="2"/>
  <c r="L24" i="2" s="1"/>
  <c r="G24" i="2"/>
  <c r="M23" i="2"/>
  <c r="N23" i="2"/>
  <c r="S23" i="2"/>
  <c r="R23" i="2"/>
  <c r="Q21" i="2"/>
  <c r="U21" i="2" s="1"/>
  <c r="K18" i="1"/>
  <c r="L18" i="1"/>
  <c r="I19" i="1"/>
  <c r="J19" i="1"/>
  <c r="M19" i="1" s="1"/>
  <c r="B21" i="1"/>
  <c r="D20" i="1"/>
  <c r="F20" i="1" s="1"/>
  <c r="P17" i="1"/>
  <c r="N17" i="1"/>
  <c r="T23" i="2" l="1"/>
  <c r="S24" i="2"/>
  <c r="M24" i="2"/>
  <c r="N24" i="2"/>
  <c r="R24" i="2"/>
  <c r="O23" i="2"/>
  <c r="P23" i="2"/>
  <c r="K24" i="2"/>
  <c r="Q22" i="2"/>
  <c r="U22" i="2" s="1"/>
  <c r="H25" i="2"/>
  <c r="J25" i="2"/>
  <c r="L25" i="2" s="1"/>
  <c r="I25" i="2"/>
  <c r="G25" i="2"/>
  <c r="C26" i="2"/>
  <c r="D26" i="2" s="1"/>
  <c r="E26" i="2" s="1"/>
  <c r="F26" i="2" s="1"/>
  <c r="I20" i="1"/>
  <c r="J20" i="1"/>
  <c r="M20" i="1" s="1"/>
  <c r="N18" i="1"/>
  <c r="P18" i="1"/>
  <c r="K19" i="1"/>
  <c r="L19" i="1"/>
  <c r="B22" i="1"/>
  <c r="D21" i="1"/>
  <c r="F21" i="1" s="1"/>
  <c r="T24" i="2" l="1"/>
  <c r="S25" i="2"/>
  <c r="R25" i="2"/>
  <c r="M25" i="2"/>
  <c r="N25" i="2"/>
  <c r="I26" i="2"/>
  <c r="H26" i="2"/>
  <c r="G26" i="2"/>
  <c r="J26" i="2"/>
  <c r="L26" i="2" s="1"/>
  <c r="O24" i="2"/>
  <c r="P24" i="2"/>
  <c r="C27" i="2"/>
  <c r="D27" i="2" s="1"/>
  <c r="E27" i="2" s="1"/>
  <c r="F27" i="2" s="1"/>
  <c r="K25" i="2"/>
  <c r="Q23" i="2"/>
  <c r="U23" i="2" s="1"/>
  <c r="I21" i="1"/>
  <c r="J21" i="1"/>
  <c r="M21" i="1" s="1"/>
  <c r="D22" i="1"/>
  <c r="F22" i="1" s="1"/>
  <c r="B23" i="1"/>
  <c r="N19" i="1"/>
  <c r="P19" i="1"/>
  <c r="L20" i="1"/>
  <c r="K20" i="1"/>
  <c r="K26" i="2" l="1"/>
  <c r="Q24" i="2"/>
  <c r="U24" i="2" s="1"/>
  <c r="T25" i="2"/>
  <c r="M26" i="2"/>
  <c r="S26" i="2"/>
  <c r="N26" i="2"/>
  <c r="R26" i="2"/>
  <c r="O25" i="2"/>
  <c r="P25" i="2"/>
  <c r="I27" i="2"/>
  <c r="J27" i="2"/>
  <c r="L27" i="2" s="1"/>
  <c r="G27" i="2"/>
  <c r="H27" i="2"/>
  <c r="C28" i="2"/>
  <c r="D28" i="2" s="1"/>
  <c r="E28" i="2" s="1"/>
  <c r="F28" i="2" s="1"/>
  <c r="B24" i="1"/>
  <c r="D23" i="1"/>
  <c r="F23" i="1" s="1"/>
  <c r="P20" i="1"/>
  <c r="N20" i="1"/>
  <c r="J22" i="1"/>
  <c r="M22" i="1" s="1"/>
  <c r="I22" i="1"/>
  <c r="K21" i="1"/>
  <c r="L21" i="1"/>
  <c r="T26" i="2" l="1"/>
  <c r="H28" i="2"/>
  <c r="G28" i="2"/>
  <c r="I28" i="2"/>
  <c r="J28" i="2"/>
  <c r="L28" i="2" s="1"/>
  <c r="K27" i="2"/>
  <c r="C29" i="2"/>
  <c r="D29" i="2" s="1"/>
  <c r="E29" i="2" s="1"/>
  <c r="F29" i="2" s="1"/>
  <c r="M27" i="2"/>
  <c r="S27" i="2"/>
  <c r="N27" i="2"/>
  <c r="R27" i="2"/>
  <c r="Q25" i="2"/>
  <c r="U25" i="2" s="1"/>
  <c r="O26" i="2"/>
  <c r="P26" i="2"/>
  <c r="P21" i="1"/>
  <c r="N21" i="1"/>
  <c r="K22" i="1"/>
  <c r="L22" i="1"/>
  <c r="I23" i="1"/>
  <c r="J23" i="1"/>
  <c r="M23" i="1" s="1"/>
  <c r="B25" i="1"/>
  <c r="D24" i="1"/>
  <c r="F24" i="1" s="1"/>
  <c r="K28" i="2" l="1"/>
  <c r="Q26" i="2"/>
  <c r="U26" i="2" s="1"/>
  <c r="J29" i="2"/>
  <c r="L29" i="2" s="1"/>
  <c r="I29" i="2"/>
  <c r="G29" i="2"/>
  <c r="H29" i="2"/>
  <c r="M28" i="2"/>
  <c r="N28" i="2"/>
  <c r="R28" i="2"/>
  <c r="S28" i="2"/>
  <c r="O27" i="2"/>
  <c r="P27" i="2"/>
  <c r="T27" i="2"/>
  <c r="C30" i="2"/>
  <c r="D30" i="2" s="1"/>
  <c r="E30" i="2" s="1"/>
  <c r="F30" i="2" s="1"/>
  <c r="I24" i="1"/>
  <c r="J24" i="1"/>
  <c r="M24" i="1" s="1"/>
  <c r="N22" i="1"/>
  <c r="P22" i="1"/>
  <c r="B26" i="1"/>
  <c r="D25" i="1"/>
  <c r="F25" i="1" s="1"/>
  <c r="K23" i="1"/>
  <c r="L23" i="1"/>
  <c r="T28" i="2" l="1"/>
  <c r="K29" i="2"/>
  <c r="M29" i="2"/>
  <c r="S29" i="2"/>
  <c r="N29" i="2"/>
  <c r="R29" i="2"/>
  <c r="G30" i="2"/>
  <c r="H30" i="2"/>
  <c r="J30" i="2"/>
  <c r="L30" i="2" s="1"/>
  <c r="I30" i="2"/>
  <c r="Q27" i="2"/>
  <c r="U27" i="2" s="1"/>
  <c r="P28" i="2"/>
  <c r="O28" i="2"/>
  <c r="C31" i="2"/>
  <c r="D31" i="2" s="1"/>
  <c r="E31" i="2" s="1"/>
  <c r="F31" i="2" s="1"/>
  <c r="N23" i="1"/>
  <c r="P23" i="1"/>
  <c r="I25" i="1"/>
  <c r="J25" i="1"/>
  <c r="M25" i="1" s="1"/>
  <c r="D26" i="1"/>
  <c r="F26" i="1" s="1"/>
  <c r="B27" i="1"/>
  <c r="L24" i="1"/>
  <c r="K24" i="1"/>
  <c r="H31" i="2" l="1"/>
  <c r="G31" i="2"/>
  <c r="I31" i="2"/>
  <c r="J31" i="2"/>
  <c r="L31" i="2" s="1"/>
  <c r="M30" i="2"/>
  <c r="S30" i="2"/>
  <c r="R30" i="2"/>
  <c r="N30" i="2"/>
  <c r="K30" i="2"/>
  <c r="O29" i="2"/>
  <c r="P29" i="2"/>
  <c r="Q28" i="2"/>
  <c r="U28" i="2" s="1"/>
  <c r="T29" i="2"/>
  <c r="C32" i="2"/>
  <c r="D32" i="2" s="1"/>
  <c r="E32" i="2" s="1"/>
  <c r="F32" i="2" s="1"/>
  <c r="P24" i="1"/>
  <c r="N24" i="1"/>
  <c r="K25" i="1"/>
  <c r="L25" i="1"/>
  <c r="B28" i="1"/>
  <c r="D27" i="1"/>
  <c r="F27" i="1" s="1"/>
  <c r="J26" i="1"/>
  <c r="M26" i="1" s="1"/>
  <c r="I26" i="1"/>
  <c r="Q29" i="2" l="1"/>
  <c r="K31" i="2"/>
  <c r="H32" i="2"/>
  <c r="G32" i="2"/>
  <c r="I32" i="2"/>
  <c r="J32" i="2"/>
  <c r="L32" i="2" s="1"/>
  <c r="T30" i="2"/>
  <c r="C33" i="2"/>
  <c r="D33" i="2" s="1"/>
  <c r="E33" i="2" s="1"/>
  <c r="F33" i="2" s="1"/>
  <c r="S31" i="2"/>
  <c r="M31" i="2"/>
  <c r="R31" i="2"/>
  <c r="T31" i="2" s="1"/>
  <c r="N31" i="2"/>
  <c r="U29" i="2"/>
  <c r="O30" i="2"/>
  <c r="P30" i="2"/>
  <c r="I27" i="1"/>
  <c r="J27" i="1"/>
  <c r="M27" i="1" s="1"/>
  <c r="K26" i="1"/>
  <c r="L26" i="1"/>
  <c r="P25" i="1"/>
  <c r="N25" i="1"/>
  <c r="B29" i="1"/>
  <c r="D28" i="1"/>
  <c r="F28" i="1" s="1"/>
  <c r="Q30" i="2" l="1"/>
  <c r="G33" i="2"/>
  <c r="H33" i="2"/>
  <c r="J33" i="2"/>
  <c r="L33" i="2" s="1"/>
  <c r="I33" i="2"/>
  <c r="C34" i="2"/>
  <c r="D34" i="2" s="1"/>
  <c r="E34" i="2" s="1"/>
  <c r="F34" i="2" s="1"/>
  <c r="S32" i="2"/>
  <c r="M32" i="2"/>
  <c r="N32" i="2"/>
  <c r="R32" i="2"/>
  <c r="P31" i="2"/>
  <c r="O31" i="2"/>
  <c r="Q31" i="2" s="1"/>
  <c r="U31" i="2" s="1"/>
  <c r="U30" i="2"/>
  <c r="K32" i="2"/>
  <c r="I28" i="1"/>
  <c r="J28" i="1"/>
  <c r="M28" i="1" s="1"/>
  <c r="B30" i="1"/>
  <c r="D29" i="1"/>
  <c r="F29" i="1" s="1"/>
  <c r="N26" i="1"/>
  <c r="P26" i="1"/>
  <c r="K27" i="1"/>
  <c r="L27" i="1"/>
  <c r="T32" i="2" l="1"/>
  <c r="M33" i="2"/>
  <c r="R33" i="2"/>
  <c r="S33" i="2"/>
  <c r="N33" i="2"/>
  <c r="I34" i="2"/>
  <c r="G34" i="2"/>
  <c r="H34" i="2"/>
  <c r="J34" i="2"/>
  <c r="L34" i="2" s="1"/>
  <c r="C35" i="2"/>
  <c r="D35" i="2" s="1"/>
  <c r="E35" i="2" s="1"/>
  <c r="F35" i="2" s="1"/>
  <c r="O32" i="2"/>
  <c r="P32" i="2"/>
  <c r="K33" i="2"/>
  <c r="I29" i="1"/>
  <c r="J29" i="1"/>
  <c r="M29" i="1" s="1"/>
  <c r="N27" i="1"/>
  <c r="P27" i="1"/>
  <c r="D30" i="1"/>
  <c r="F30" i="1" s="1"/>
  <c r="B31" i="1"/>
  <c r="L28" i="1"/>
  <c r="K28" i="1"/>
  <c r="Q32" i="2" l="1"/>
  <c r="U32" i="2" s="1"/>
  <c r="K34" i="2"/>
  <c r="C36" i="2"/>
  <c r="D36" i="2" s="1"/>
  <c r="E36" i="2" s="1"/>
  <c r="F36" i="2" s="1"/>
  <c r="H35" i="2"/>
  <c r="I35" i="2"/>
  <c r="J35" i="2"/>
  <c r="L35" i="2" s="1"/>
  <c r="G35" i="2"/>
  <c r="T33" i="2"/>
  <c r="N34" i="2"/>
  <c r="S34" i="2"/>
  <c r="R34" i="2"/>
  <c r="M34" i="2"/>
  <c r="P33" i="2"/>
  <c r="O33" i="2"/>
  <c r="P28" i="1"/>
  <c r="N28" i="1"/>
  <c r="B32" i="1"/>
  <c r="D31" i="1"/>
  <c r="F31" i="1" s="1"/>
  <c r="J30" i="1"/>
  <c r="M30" i="1" s="1"/>
  <c r="I30" i="1"/>
  <c r="K29" i="1"/>
  <c r="L29" i="1"/>
  <c r="T34" i="2" l="1"/>
  <c r="K35" i="2"/>
  <c r="O34" i="2"/>
  <c r="P34" i="2"/>
  <c r="C37" i="2"/>
  <c r="D37" i="2" s="1"/>
  <c r="E37" i="2" s="1"/>
  <c r="F37" i="2" s="1"/>
  <c r="Q33" i="2"/>
  <c r="U33" i="2" s="1"/>
  <c r="N35" i="2"/>
  <c r="R35" i="2"/>
  <c r="S35" i="2"/>
  <c r="M35" i="2"/>
  <c r="H36" i="2"/>
  <c r="I36" i="2"/>
  <c r="J36" i="2"/>
  <c r="L36" i="2" s="1"/>
  <c r="G36" i="2"/>
  <c r="P29" i="1"/>
  <c r="N29" i="1"/>
  <c r="I31" i="1"/>
  <c r="J31" i="1"/>
  <c r="M31" i="1" s="1"/>
  <c r="B33" i="1"/>
  <c r="D32" i="1"/>
  <c r="F32" i="1" s="1"/>
  <c r="K30" i="1"/>
  <c r="L30" i="1"/>
  <c r="K36" i="2" l="1"/>
  <c r="R36" i="2"/>
  <c r="S36" i="2"/>
  <c r="M36" i="2"/>
  <c r="N36" i="2"/>
  <c r="C38" i="2"/>
  <c r="D38" i="2" s="1"/>
  <c r="E38" i="2" s="1"/>
  <c r="F38" i="2" s="1"/>
  <c r="P35" i="2"/>
  <c r="O35" i="2"/>
  <c r="T35" i="2"/>
  <c r="H37" i="2"/>
  <c r="I37" i="2"/>
  <c r="J37" i="2"/>
  <c r="L37" i="2" s="1"/>
  <c r="G37" i="2"/>
  <c r="Q34" i="2"/>
  <c r="U34" i="2" s="1"/>
  <c r="N30" i="1"/>
  <c r="P30" i="1"/>
  <c r="K31" i="1"/>
  <c r="L31" i="1"/>
  <c r="I32" i="1"/>
  <c r="J32" i="1"/>
  <c r="M32" i="1" s="1"/>
  <c r="B34" i="1"/>
  <c r="D33" i="1"/>
  <c r="F33" i="1" s="1"/>
  <c r="P36" i="2" l="1"/>
  <c r="O36" i="2"/>
  <c r="Q36" i="2" s="1"/>
  <c r="Q35" i="2"/>
  <c r="U35" i="2" s="1"/>
  <c r="K37" i="2"/>
  <c r="S37" i="2"/>
  <c r="R37" i="2"/>
  <c r="T37" i="2" s="1"/>
  <c r="M37" i="2"/>
  <c r="N37" i="2"/>
  <c r="C39" i="2"/>
  <c r="D39" i="2" s="1"/>
  <c r="E39" i="2" s="1"/>
  <c r="F39" i="2" s="1"/>
  <c r="I38" i="2"/>
  <c r="H38" i="2"/>
  <c r="J38" i="2"/>
  <c r="L38" i="2" s="1"/>
  <c r="G38" i="2"/>
  <c r="T36" i="2"/>
  <c r="D34" i="1"/>
  <c r="F34" i="1" s="1"/>
  <c r="B35" i="1"/>
  <c r="I33" i="1"/>
  <c r="J33" i="1"/>
  <c r="M33" i="1" s="1"/>
  <c r="N31" i="1"/>
  <c r="P31" i="1"/>
  <c r="L32" i="1"/>
  <c r="K32" i="1"/>
  <c r="U36" i="2" l="1"/>
  <c r="K38" i="2"/>
  <c r="O37" i="2"/>
  <c r="P37" i="2"/>
  <c r="M38" i="2"/>
  <c r="R38" i="2"/>
  <c r="N38" i="2"/>
  <c r="S38" i="2"/>
  <c r="C40" i="2"/>
  <c r="D40" i="2" s="1"/>
  <c r="E40" i="2" s="1"/>
  <c r="F40" i="2" s="1"/>
  <c r="G39" i="2"/>
  <c r="H39" i="2"/>
  <c r="I39" i="2"/>
  <c r="J39" i="2"/>
  <c r="L39" i="2" s="1"/>
  <c r="P32" i="1"/>
  <c r="N32" i="1"/>
  <c r="K33" i="1"/>
  <c r="L33" i="1"/>
  <c r="B36" i="1"/>
  <c r="D35" i="1"/>
  <c r="F35" i="1" s="1"/>
  <c r="J34" i="1"/>
  <c r="M34" i="1" s="1"/>
  <c r="I34" i="1"/>
  <c r="S39" i="2" l="1"/>
  <c r="M39" i="2"/>
  <c r="R39" i="2"/>
  <c r="N39" i="2"/>
  <c r="C41" i="2"/>
  <c r="D41" i="2" s="1"/>
  <c r="E41" i="2" s="1"/>
  <c r="F41" i="2" s="1"/>
  <c r="P38" i="2"/>
  <c r="O38" i="2"/>
  <c r="K39" i="2"/>
  <c r="H40" i="2"/>
  <c r="G40" i="2"/>
  <c r="I40" i="2"/>
  <c r="J40" i="2"/>
  <c r="L40" i="2" s="1"/>
  <c r="T38" i="2"/>
  <c r="Q37" i="2"/>
  <c r="U37" i="2" s="1"/>
  <c r="P33" i="1"/>
  <c r="N33" i="1"/>
  <c r="K34" i="1"/>
  <c r="L34" i="1"/>
  <c r="I35" i="1"/>
  <c r="J35" i="1"/>
  <c r="M35" i="1" s="1"/>
  <c r="B37" i="1"/>
  <c r="D36" i="1"/>
  <c r="F36" i="1" s="1"/>
  <c r="T39" i="2" l="1"/>
  <c r="K40" i="2"/>
  <c r="Q38" i="2"/>
  <c r="U38" i="2" s="1"/>
  <c r="C42" i="2"/>
  <c r="D42" i="2" s="1"/>
  <c r="E42" i="2" s="1"/>
  <c r="F42" i="2" s="1"/>
  <c r="O39" i="2"/>
  <c r="P39" i="2"/>
  <c r="M40" i="2"/>
  <c r="S40" i="2"/>
  <c r="N40" i="2"/>
  <c r="R40" i="2"/>
  <c r="G41" i="2"/>
  <c r="J41" i="2"/>
  <c r="L41" i="2" s="1"/>
  <c r="H41" i="2"/>
  <c r="I41" i="2"/>
  <c r="I36" i="1"/>
  <c r="J36" i="1"/>
  <c r="M36" i="1" s="1"/>
  <c r="N34" i="1"/>
  <c r="P34" i="1"/>
  <c r="B38" i="1"/>
  <c r="D37" i="1"/>
  <c r="F37" i="1" s="1"/>
  <c r="K35" i="1"/>
  <c r="L35" i="1"/>
  <c r="K41" i="2" l="1"/>
  <c r="T40" i="2"/>
  <c r="O40" i="2"/>
  <c r="P40" i="2"/>
  <c r="I42" i="2"/>
  <c r="J42" i="2"/>
  <c r="L42" i="2" s="1"/>
  <c r="G42" i="2"/>
  <c r="H42" i="2"/>
  <c r="Q39" i="2"/>
  <c r="U39" i="2" s="1"/>
  <c r="M41" i="2"/>
  <c r="N41" i="2"/>
  <c r="S41" i="2"/>
  <c r="R41" i="2"/>
  <c r="C43" i="2"/>
  <c r="D43" i="2" s="1"/>
  <c r="E43" i="2" s="1"/>
  <c r="F43" i="2" s="1"/>
  <c r="N35" i="1"/>
  <c r="P35" i="1"/>
  <c r="I37" i="1"/>
  <c r="J37" i="1"/>
  <c r="M37" i="1" s="1"/>
  <c r="D38" i="1"/>
  <c r="F38" i="1" s="1"/>
  <c r="B39" i="1"/>
  <c r="L36" i="1"/>
  <c r="K36" i="1"/>
  <c r="T41" i="2" l="1"/>
  <c r="N42" i="2"/>
  <c r="S42" i="2"/>
  <c r="M42" i="2"/>
  <c r="R42" i="2"/>
  <c r="C44" i="2"/>
  <c r="D44" i="2" s="1"/>
  <c r="E44" i="2" s="1"/>
  <c r="F44" i="2" s="1"/>
  <c r="J43" i="2"/>
  <c r="L43" i="2" s="1"/>
  <c r="G43" i="2"/>
  <c r="H43" i="2"/>
  <c r="I43" i="2"/>
  <c r="P41" i="2"/>
  <c r="O41" i="2"/>
  <c r="K42" i="2"/>
  <c r="Q40" i="2"/>
  <c r="U40" i="2" s="1"/>
  <c r="P36" i="1"/>
  <c r="N36" i="1"/>
  <c r="K37" i="1"/>
  <c r="L37" i="1"/>
  <c r="B40" i="1"/>
  <c r="D39" i="1"/>
  <c r="F39" i="1" s="1"/>
  <c r="I38" i="1"/>
  <c r="J38" i="1"/>
  <c r="M38" i="1" s="1"/>
  <c r="S43" i="2" l="1"/>
  <c r="M43" i="2"/>
  <c r="N43" i="2"/>
  <c r="R43" i="2"/>
  <c r="P42" i="2"/>
  <c r="O42" i="2"/>
  <c r="C45" i="2"/>
  <c r="D45" i="2" s="1"/>
  <c r="E45" i="2" s="1"/>
  <c r="F45" i="2" s="1"/>
  <c r="J44" i="2"/>
  <c r="L44" i="2" s="1"/>
  <c r="H44" i="2"/>
  <c r="G44" i="2"/>
  <c r="I44" i="2"/>
  <c r="Q41" i="2"/>
  <c r="U41" i="2" s="1"/>
  <c r="K43" i="2"/>
  <c r="T42" i="2"/>
  <c r="K38" i="1"/>
  <c r="L38" i="1"/>
  <c r="P37" i="1"/>
  <c r="N37" i="1"/>
  <c r="I39" i="1"/>
  <c r="J39" i="1"/>
  <c r="M39" i="1" s="1"/>
  <c r="B41" i="1"/>
  <c r="D40" i="1"/>
  <c r="F40" i="1" s="1"/>
  <c r="N44" i="2" l="1"/>
  <c r="M44" i="2"/>
  <c r="R44" i="2"/>
  <c r="S44" i="2"/>
  <c r="K44" i="2"/>
  <c r="C46" i="2"/>
  <c r="D46" i="2" s="1"/>
  <c r="E46" i="2" s="1"/>
  <c r="F46" i="2" s="1"/>
  <c r="T43" i="2"/>
  <c r="G45" i="2"/>
  <c r="I45" i="2"/>
  <c r="J45" i="2"/>
  <c r="L45" i="2" s="1"/>
  <c r="H45" i="2"/>
  <c r="Q42" i="2"/>
  <c r="U42" i="2" s="1"/>
  <c r="O43" i="2"/>
  <c r="P43" i="2"/>
  <c r="I40" i="1"/>
  <c r="J40" i="1"/>
  <c r="M40" i="1" s="1"/>
  <c r="D41" i="1"/>
  <c r="F41" i="1" s="1"/>
  <c r="B42" i="1"/>
  <c r="N38" i="1"/>
  <c r="P38" i="1"/>
  <c r="L39" i="1"/>
  <c r="K39" i="1"/>
  <c r="Q43" i="2" l="1"/>
  <c r="U43" i="2" s="1"/>
  <c r="M45" i="2"/>
  <c r="R45" i="2"/>
  <c r="N45" i="2"/>
  <c r="S45" i="2"/>
  <c r="C47" i="2"/>
  <c r="D47" i="2" s="1"/>
  <c r="E47" i="2" s="1"/>
  <c r="F47" i="2" s="1"/>
  <c r="K45" i="2"/>
  <c r="H46" i="2"/>
  <c r="G46" i="2"/>
  <c r="I46" i="2"/>
  <c r="J46" i="2"/>
  <c r="L46" i="2" s="1"/>
  <c r="T44" i="2"/>
  <c r="O44" i="2"/>
  <c r="P44" i="2"/>
  <c r="B43" i="1"/>
  <c r="D42" i="1"/>
  <c r="F42" i="1" s="1"/>
  <c r="P39" i="1"/>
  <c r="N39" i="1"/>
  <c r="J41" i="1"/>
  <c r="M41" i="1" s="1"/>
  <c r="I41" i="1"/>
  <c r="K40" i="1"/>
  <c r="L40" i="1"/>
  <c r="T45" i="2" l="1"/>
  <c r="Q44" i="2"/>
  <c r="U44" i="2" s="1"/>
  <c r="K46" i="2"/>
  <c r="N46" i="2"/>
  <c r="S46" i="2"/>
  <c r="R46" i="2"/>
  <c r="M46" i="2"/>
  <c r="G47" i="2"/>
  <c r="H47" i="2"/>
  <c r="I47" i="2"/>
  <c r="J47" i="2"/>
  <c r="L47" i="2" s="1"/>
  <c r="C48" i="2"/>
  <c r="D48" i="2" s="1"/>
  <c r="E48" i="2" s="1"/>
  <c r="F48" i="2" s="1"/>
  <c r="O45" i="2"/>
  <c r="P45" i="2"/>
  <c r="I42" i="1"/>
  <c r="J42" i="1"/>
  <c r="M42" i="1" s="1"/>
  <c r="P40" i="1"/>
  <c r="N40" i="1"/>
  <c r="K41" i="1"/>
  <c r="L41" i="1"/>
  <c r="B44" i="1"/>
  <c r="D43" i="1"/>
  <c r="F43" i="1" s="1"/>
  <c r="Q45" i="2" l="1"/>
  <c r="U45" i="2" s="1"/>
  <c r="T46" i="2"/>
  <c r="C49" i="2"/>
  <c r="D49" i="2" s="1"/>
  <c r="E49" i="2" s="1"/>
  <c r="F49" i="2" s="1"/>
  <c r="N47" i="2"/>
  <c r="R47" i="2"/>
  <c r="M47" i="2"/>
  <c r="S47" i="2"/>
  <c r="O46" i="2"/>
  <c r="P46" i="2"/>
  <c r="G48" i="2"/>
  <c r="J48" i="2"/>
  <c r="L48" i="2" s="1"/>
  <c r="I48" i="2"/>
  <c r="H48" i="2"/>
  <c r="K47" i="2"/>
  <c r="I43" i="1"/>
  <c r="J43" i="1"/>
  <c r="M43" i="1" s="1"/>
  <c r="B45" i="1"/>
  <c r="D44" i="1"/>
  <c r="F44" i="1" s="1"/>
  <c r="N41" i="1"/>
  <c r="P41" i="1"/>
  <c r="K42" i="1"/>
  <c r="L42" i="1"/>
  <c r="Q46" i="2" l="1"/>
  <c r="U46" i="2" s="1"/>
  <c r="T47" i="2"/>
  <c r="M48" i="2"/>
  <c r="N48" i="2"/>
  <c r="S48" i="2"/>
  <c r="R48" i="2"/>
  <c r="C50" i="2"/>
  <c r="D50" i="2" s="1"/>
  <c r="E50" i="2" s="1"/>
  <c r="F50" i="2" s="1"/>
  <c r="K48" i="2"/>
  <c r="O47" i="2"/>
  <c r="P47" i="2"/>
  <c r="H49" i="2"/>
  <c r="G49" i="2"/>
  <c r="I49" i="2"/>
  <c r="J49" i="2"/>
  <c r="L49" i="2" s="1"/>
  <c r="N42" i="1"/>
  <c r="P42" i="1"/>
  <c r="I44" i="1"/>
  <c r="J44" i="1"/>
  <c r="M44" i="1" s="1"/>
  <c r="D45" i="1"/>
  <c r="F45" i="1" s="1"/>
  <c r="B46" i="1"/>
  <c r="L43" i="1"/>
  <c r="K43" i="1"/>
  <c r="K49" i="2" l="1"/>
  <c r="C51" i="2"/>
  <c r="D51" i="2" s="1"/>
  <c r="E51" i="2" s="1"/>
  <c r="F51" i="2" s="1"/>
  <c r="I50" i="2"/>
  <c r="G50" i="2"/>
  <c r="J50" i="2"/>
  <c r="L50" i="2" s="1"/>
  <c r="H50" i="2"/>
  <c r="P48" i="2"/>
  <c r="O48" i="2"/>
  <c r="M49" i="2"/>
  <c r="N49" i="2"/>
  <c r="S49" i="2"/>
  <c r="R49" i="2"/>
  <c r="Q47" i="2"/>
  <c r="U47" i="2" s="1"/>
  <c r="T48" i="2"/>
  <c r="P43" i="1"/>
  <c r="N43" i="1"/>
  <c r="K44" i="1"/>
  <c r="L44" i="1"/>
  <c r="B47" i="1"/>
  <c r="D46" i="1"/>
  <c r="F46" i="1" s="1"/>
  <c r="J45" i="1"/>
  <c r="M45" i="1" s="1"/>
  <c r="I45" i="1"/>
  <c r="T49" i="2" l="1"/>
  <c r="M50" i="2"/>
  <c r="R50" i="2"/>
  <c r="T50" i="2" s="1"/>
  <c r="N50" i="2"/>
  <c r="S50" i="2"/>
  <c r="P49" i="2"/>
  <c r="O49" i="2"/>
  <c r="Q49" i="2" s="1"/>
  <c r="U49" i="2" s="1"/>
  <c r="C52" i="2"/>
  <c r="D52" i="2" s="1"/>
  <c r="E52" i="2" s="1"/>
  <c r="F52" i="2" s="1"/>
  <c r="Q48" i="2"/>
  <c r="U48" i="2" s="1"/>
  <c r="K50" i="2"/>
  <c r="G51" i="2"/>
  <c r="I51" i="2"/>
  <c r="H51" i="2"/>
  <c r="J51" i="2"/>
  <c r="L51" i="2" s="1"/>
  <c r="K45" i="1"/>
  <c r="L45" i="1"/>
  <c r="P44" i="1"/>
  <c r="N44" i="1"/>
  <c r="I46" i="1"/>
  <c r="J46" i="1"/>
  <c r="M46" i="1" s="1"/>
  <c r="B48" i="1"/>
  <c r="D47" i="1"/>
  <c r="F47" i="1" s="1"/>
  <c r="I52" i="2" l="1"/>
  <c r="G52" i="2"/>
  <c r="J52" i="2"/>
  <c r="L52" i="2" s="1"/>
  <c r="H52" i="2"/>
  <c r="N51" i="2"/>
  <c r="R51" i="2"/>
  <c r="M51" i="2"/>
  <c r="S51" i="2"/>
  <c r="O50" i="2"/>
  <c r="P50" i="2"/>
  <c r="K51" i="2"/>
  <c r="C53" i="2"/>
  <c r="D53" i="2" s="1"/>
  <c r="E53" i="2" s="1"/>
  <c r="F53" i="2" s="1"/>
  <c r="I47" i="1"/>
  <c r="J47" i="1"/>
  <c r="M47" i="1" s="1"/>
  <c r="B49" i="1"/>
  <c r="D48" i="1"/>
  <c r="F48" i="1" s="1"/>
  <c r="N45" i="1"/>
  <c r="P45" i="1"/>
  <c r="K46" i="1"/>
  <c r="L46" i="1"/>
  <c r="O51" i="2" l="1"/>
  <c r="P51" i="2"/>
  <c r="M52" i="2"/>
  <c r="N52" i="2"/>
  <c r="R52" i="2"/>
  <c r="S52" i="2"/>
  <c r="Q50" i="2"/>
  <c r="U50" i="2" s="1"/>
  <c r="T51" i="2"/>
  <c r="K52" i="2"/>
  <c r="I53" i="2"/>
  <c r="H53" i="2"/>
  <c r="J53" i="2"/>
  <c r="L53" i="2" s="1"/>
  <c r="G53" i="2"/>
  <c r="C54" i="2"/>
  <c r="D54" i="2" s="1"/>
  <c r="E54" i="2" s="1"/>
  <c r="F54" i="2" s="1"/>
  <c r="I48" i="1"/>
  <c r="J48" i="1"/>
  <c r="M48" i="1" s="1"/>
  <c r="N46" i="1"/>
  <c r="P46" i="1"/>
  <c r="D49" i="1"/>
  <c r="F49" i="1" s="1"/>
  <c r="B50" i="1"/>
  <c r="L47" i="1"/>
  <c r="K47" i="1"/>
  <c r="S53" i="2" l="1"/>
  <c r="M53" i="2"/>
  <c r="R53" i="2"/>
  <c r="N53" i="2"/>
  <c r="C55" i="2"/>
  <c r="D55" i="2" s="1"/>
  <c r="E55" i="2" s="1"/>
  <c r="F55" i="2" s="1"/>
  <c r="P52" i="2"/>
  <c r="O52" i="2"/>
  <c r="H54" i="2"/>
  <c r="J54" i="2"/>
  <c r="L54" i="2" s="1"/>
  <c r="I54" i="2"/>
  <c r="G54" i="2"/>
  <c r="K53" i="2"/>
  <c r="T52" i="2"/>
  <c r="Q51" i="2"/>
  <c r="U51" i="2" s="1"/>
  <c r="B51" i="1"/>
  <c r="D50" i="1"/>
  <c r="F50" i="1" s="1"/>
  <c r="P47" i="1"/>
  <c r="N47" i="1"/>
  <c r="J49" i="1"/>
  <c r="M49" i="1" s="1"/>
  <c r="I49" i="1"/>
  <c r="K48" i="1"/>
  <c r="L48" i="1"/>
  <c r="T53" i="2" l="1"/>
  <c r="M54" i="2"/>
  <c r="R54" i="2"/>
  <c r="N54" i="2"/>
  <c r="S54" i="2"/>
  <c r="P53" i="2"/>
  <c r="O53" i="2"/>
  <c r="C56" i="2"/>
  <c r="D56" i="2" s="1"/>
  <c r="E56" i="2" s="1"/>
  <c r="F56" i="2" s="1"/>
  <c r="K54" i="2"/>
  <c r="Q52" i="2"/>
  <c r="U52" i="2" s="1"/>
  <c r="I55" i="2"/>
  <c r="H55" i="2"/>
  <c r="G55" i="2"/>
  <c r="J55" i="2"/>
  <c r="L55" i="2" s="1"/>
  <c r="I50" i="1"/>
  <c r="J50" i="1"/>
  <c r="M50" i="1" s="1"/>
  <c r="P48" i="1"/>
  <c r="N48" i="1"/>
  <c r="K49" i="1"/>
  <c r="L49" i="1"/>
  <c r="B52" i="1"/>
  <c r="D51" i="1"/>
  <c r="F51" i="1" s="1"/>
  <c r="K55" i="2" l="1"/>
  <c r="M55" i="2"/>
  <c r="S55" i="2"/>
  <c r="N55" i="2"/>
  <c r="R55" i="2"/>
  <c r="Q53" i="2"/>
  <c r="U53" i="2" s="1"/>
  <c r="C57" i="2"/>
  <c r="D57" i="2" s="1"/>
  <c r="E57" i="2" s="1"/>
  <c r="F57" i="2" s="1"/>
  <c r="T54" i="2"/>
  <c r="I56" i="2"/>
  <c r="G56" i="2"/>
  <c r="H56" i="2"/>
  <c r="J56" i="2"/>
  <c r="L56" i="2" s="1"/>
  <c r="P54" i="2"/>
  <c r="O54" i="2"/>
  <c r="B53" i="1"/>
  <c r="D52" i="1"/>
  <c r="F52" i="1" s="1"/>
  <c r="N49" i="1"/>
  <c r="P49" i="1"/>
  <c r="I51" i="1"/>
  <c r="J51" i="1"/>
  <c r="M51" i="1" s="1"/>
  <c r="K50" i="1"/>
  <c r="L50" i="1"/>
  <c r="T55" i="2" l="1"/>
  <c r="Q54" i="2"/>
  <c r="U54" i="2" s="1"/>
  <c r="S56" i="2"/>
  <c r="M56" i="2"/>
  <c r="N56" i="2"/>
  <c r="R56" i="2"/>
  <c r="C58" i="2"/>
  <c r="D58" i="2" s="1"/>
  <c r="E58" i="2" s="1"/>
  <c r="F58" i="2" s="1"/>
  <c r="K56" i="2"/>
  <c r="I57" i="2"/>
  <c r="J57" i="2"/>
  <c r="L57" i="2" s="1"/>
  <c r="G57" i="2"/>
  <c r="H57" i="2"/>
  <c r="O55" i="2"/>
  <c r="P55" i="2"/>
  <c r="N50" i="1"/>
  <c r="P50" i="1"/>
  <c r="I52" i="1"/>
  <c r="J52" i="1"/>
  <c r="M52" i="1" s="1"/>
  <c r="L51" i="1"/>
  <c r="K51" i="1"/>
  <c r="D53" i="1"/>
  <c r="F53" i="1" s="1"/>
  <c r="B54" i="1"/>
  <c r="K57" i="2" l="1"/>
  <c r="G58" i="2"/>
  <c r="I58" i="2"/>
  <c r="H58" i="2"/>
  <c r="J58" i="2"/>
  <c r="L58" i="2" s="1"/>
  <c r="P56" i="2"/>
  <c r="O56" i="2"/>
  <c r="Q56" i="2" s="1"/>
  <c r="S57" i="2"/>
  <c r="R57" i="2"/>
  <c r="M57" i="2"/>
  <c r="N57" i="2"/>
  <c r="C59" i="2"/>
  <c r="D59" i="2" s="1"/>
  <c r="E59" i="2" s="1"/>
  <c r="F59" i="2" s="1"/>
  <c r="Q55" i="2"/>
  <c r="U55" i="2" s="1"/>
  <c r="T56" i="2"/>
  <c r="K52" i="1"/>
  <c r="L52" i="1"/>
  <c r="B55" i="1"/>
  <c r="D54" i="1"/>
  <c r="F54" i="1" s="1"/>
  <c r="J53" i="1"/>
  <c r="M53" i="1" s="1"/>
  <c r="I53" i="1"/>
  <c r="P51" i="1"/>
  <c r="N51" i="1"/>
  <c r="U56" i="2" l="1"/>
  <c r="S58" i="2"/>
  <c r="N58" i="2"/>
  <c r="R58" i="2"/>
  <c r="M58" i="2"/>
  <c r="C60" i="2"/>
  <c r="D60" i="2" s="1"/>
  <c r="E60" i="2" s="1"/>
  <c r="F60" i="2" s="1"/>
  <c r="P57" i="2"/>
  <c r="O57" i="2"/>
  <c r="K58" i="2"/>
  <c r="H59" i="2"/>
  <c r="J59" i="2"/>
  <c r="L59" i="2" s="1"/>
  <c r="I59" i="2"/>
  <c r="G59" i="2"/>
  <c r="T57" i="2"/>
  <c r="I54" i="1"/>
  <c r="J54" i="1"/>
  <c r="M54" i="1" s="1"/>
  <c r="P52" i="1"/>
  <c r="N52" i="1"/>
  <c r="B56" i="1"/>
  <c r="D55" i="1"/>
  <c r="F55" i="1" s="1"/>
  <c r="K53" i="1"/>
  <c r="L53" i="1"/>
  <c r="T58" i="2" l="1"/>
  <c r="Q57" i="2"/>
  <c r="U57" i="2" s="1"/>
  <c r="O58" i="2"/>
  <c r="P58" i="2"/>
  <c r="K59" i="2"/>
  <c r="C61" i="2"/>
  <c r="D61" i="2" s="1"/>
  <c r="E61" i="2" s="1"/>
  <c r="F61" i="2" s="1"/>
  <c r="R59" i="2"/>
  <c r="S59" i="2"/>
  <c r="M59" i="2"/>
  <c r="N59" i="2"/>
  <c r="I60" i="2"/>
  <c r="J60" i="2"/>
  <c r="L60" i="2" s="1"/>
  <c r="H60" i="2"/>
  <c r="G60" i="2"/>
  <c r="N53" i="1"/>
  <c r="P53" i="1"/>
  <c r="I55" i="1"/>
  <c r="J55" i="1"/>
  <c r="M55" i="1" s="1"/>
  <c r="B57" i="1"/>
  <c r="D56" i="1"/>
  <c r="F56" i="1" s="1"/>
  <c r="K54" i="1"/>
  <c r="L54" i="1"/>
  <c r="T59" i="2" l="1"/>
  <c r="K60" i="2"/>
  <c r="C62" i="2"/>
  <c r="D62" i="2" s="1"/>
  <c r="E62" i="2" s="1"/>
  <c r="F62" i="2" s="1"/>
  <c r="O59" i="2"/>
  <c r="P59" i="2"/>
  <c r="J61" i="2"/>
  <c r="L61" i="2" s="1"/>
  <c r="G61" i="2"/>
  <c r="I61" i="2"/>
  <c r="H61" i="2"/>
  <c r="S60" i="2"/>
  <c r="M60" i="2"/>
  <c r="N60" i="2"/>
  <c r="R60" i="2"/>
  <c r="Q58" i="2"/>
  <c r="U58" i="2" s="1"/>
  <c r="N54" i="1"/>
  <c r="P54" i="1"/>
  <c r="L55" i="1"/>
  <c r="K55" i="1"/>
  <c r="I56" i="1"/>
  <c r="J56" i="1"/>
  <c r="M56" i="1" s="1"/>
  <c r="D57" i="1"/>
  <c r="F57" i="1" s="1"/>
  <c r="B58" i="1"/>
  <c r="K61" i="2" l="1"/>
  <c r="C63" i="2"/>
  <c r="D63" i="2" s="1"/>
  <c r="E63" i="2" s="1"/>
  <c r="F63" i="2" s="1"/>
  <c r="R61" i="2"/>
  <c r="S61" i="2"/>
  <c r="M61" i="2"/>
  <c r="N61" i="2"/>
  <c r="G62" i="2"/>
  <c r="I62" i="2"/>
  <c r="J62" i="2"/>
  <c r="L62" i="2" s="1"/>
  <c r="H62" i="2"/>
  <c r="T60" i="2"/>
  <c r="O60" i="2"/>
  <c r="P60" i="2"/>
  <c r="Q59" i="2"/>
  <c r="U59" i="2" s="1"/>
  <c r="J57" i="1"/>
  <c r="M57" i="1" s="1"/>
  <c r="I57" i="1"/>
  <c r="P55" i="1"/>
  <c r="N55" i="1"/>
  <c r="B59" i="1"/>
  <c r="D58" i="1"/>
  <c r="F58" i="1" s="1"/>
  <c r="K56" i="1"/>
  <c r="L56" i="1"/>
  <c r="Q60" i="2" l="1"/>
  <c r="U60" i="2" s="1"/>
  <c r="K62" i="2"/>
  <c r="T61" i="2"/>
  <c r="G63" i="2"/>
  <c r="J63" i="2"/>
  <c r="L63" i="2" s="1"/>
  <c r="H63" i="2"/>
  <c r="I63" i="2"/>
  <c r="S62" i="2"/>
  <c r="N62" i="2"/>
  <c r="M62" i="2"/>
  <c r="R62" i="2"/>
  <c r="O61" i="2"/>
  <c r="P61" i="2"/>
  <c r="C64" i="2"/>
  <c r="D64" i="2" s="1"/>
  <c r="E64" i="2" s="1"/>
  <c r="F64" i="2" s="1"/>
  <c r="P56" i="1"/>
  <c r="N56" i="1"/>
  <c r="K57" i="1"/>
  <c r="L57" i="1"/>
  <c r="I58" i="1"/>
  <c r="J58" i="1"/>
  <c r="M58" i="1" s="1"/>
  <c r="B60" i="1"/>
  <c r="D59" i="1"/>
  <c r="F59" i="1" s="1"/>
  <c r="T62" i="2" l="1"/>
  <c r="Q61" i="2"/>
  <c r="U61" i="2" s="1"/>
  <c r="M63" i="2"/>
  <c r="N63" i="2"/>
  <c r="S63" i="2"/>
  <c r="R63" i="2"/>
  <c r="C65" i="2"/>
  <c r="D65" i="2" s="1"/>
  <c r="E65" i="2" s="1"/>
  <c r="F65" i="2" s="1"/>
  <c r="O62" i="2"/>
  <c r="P62" i="2"/>
  <c r="G64" i="2"/>
  <c r="H64" i="2"/>
  <c r="J64" i="2"/>
  <c r="L64" i="2" s="1"/>
  <c r="I64" i="2"/>
  <c r="K63" i="2"/>
  <c r="N57" i="1"/>
  <c r="P57" i="1"/>
  <c r="B61" i="1"/>
  <c r="D60" i="1"/>
  <c r="F60" i="1" s="1"/>
  <c r="I59" i="1"/>
  <c r="J59" i="1"/>
  <c r="M59" i="1" s="1"/>
  <c r="K58" i="1"/>
  <c r="L58" i="1"/>
  <c r="Q62" i="2" l="1"/>
  <c r="U62" i="2" s="1"/>
  <c r="K64" i="2"/>
  <c r="H65" i="2"/>
  <c r="J65" i="2"/>
  <c r="L65" i="2" s="1"/>
  <c r="I65" i="2"/>
  <c r="G65" i="2"/>
  <c r="C66" i="2"/>
  <c r="D66" i="2" s="1"/>
  <c r="E66" i="2" s="1"/>
  <c r="F66" i="2" s="1"/>
  <c r="P63" i="2"/>
  <c r="O63" i="2"/>
  <c r="R64" i="2"/>
  <c r="M64" i="2"/>
  <c r="S64" i="2"/>
  <c r="N64" i="2"/>
  <c r="T63" i="2"/>
  <c r="N58" i="1"/>
  <c r="P58" i="1"/>
  <c r="D61" i="1"/>
  <c r="F61" i="1" s="1"/>
  <c r="B62" i="1"/>
  <c r="I60" i="1"/>
  <c r="J60" i="1"/>
  <c r="M60" i="1" s="1"/>
  <c r="L59" i="1"/>
  <c r="K59" i="1"/>
  <c r="P64" i="2" l="1"/>
  <c r="O64" i="2"/>
  <c r="H66" i="2"/>
  <c r="G66" i="2"/>
  <c r="I66" i="2"/>
  <c r="J66" i="2"/>
  <c r="L66" i="2" s="1"/>
  <c r="N65" i="2"/>
  <c r="R65" i="2"/>
  <c r="T65" i="2" s="1"/>
  <c r="S65" i="2"/>
  <c r="M65" i="2"/>
  <c r="T64" i="2"/>
  <c r="C67" i="2"/>
  <c r="D67" i="2" s="1"/>
  <c r="E67" i="2" s="1"/>
  <c r="F67" i="2" s="1"/>
  <c r="Q63" i="2"/>
  <c r="U63" i="2" s="1"/>
  <c r="K65" i="2"/>
  <c r="J61" i="1"/>
  <c r="M61" i="1" s="1"/>
  <c r="I61" i="1"/>
  <c r="B63" i="1"/>
  <c r="D62" i="1"/>
  <c r="F62" i="1" s="1"/>
  <c r="P59" i="1"/>
  <c r="N59" i="1"/>
  <c r="K60" i="1"/>
  <c r="L60" i="1"/>
  <c r="Q64" i="2" l="1"/>
  <c r="U64" i="2" s="1"/>
  <c r="K66" i="2"/>
  <c r="I67" i="2"/>
  <c r="H67" i="2"/>
  <c r="G67" i="2"/>
  <c r="J67" i="2"/>
  <c r="L67" i="2" s="1"/>
  <c r="S66" i="2"/>
  <c r="R66" i="2"/>
  <c r="M66" i="2"/>
  <c r="N66" i="2"/>
  <c r="O65" i="2"/>
  <c r="P65" i="2"/>
  <c r="C68" i="2"/>
  <c r="D68" i="2" s="1"/>
  <c r="E68" i="2" s="1"/>
  <c r="F68" i="2" s="1"/>
  <c r="I62" i="1"/>
  <c r="J62" i="1"/>
  <c r="M62" i="1" s="1"/>
  <c r="D63" i="1"/>
  <c r="F63" i="1" s="1"/>
  <c r="B64" i="1"/>
  <c r="K61" i="1"/>
  <c r="L61" i="1"/>
  <c r="P60" i="1"/>
  <c r="N60" i="1"/>
  <c r="Q65" i="2" l="1"/>
  <c r="U65" i="2" s="1"/>
  <c r="P66" i="2"/>
  <c r="O66" i="2"/>
  <c r="R67" i="2"/>
  <c r="S67" i="2"/>
  <c r="M67" i="2"/>
  <c r="N67" i="2"/>
  <c r="T66" i="2"/>
  <c r="K67" i="2"/>
  <c r="C69" i="2"/>
  <c r="D69" i="2" s="1"/>
  <c r="E69" i="2" s="1"/>
  <c r="F69" i="2" s="1"/>
  <c r="H68" i="2"/>
  <c r="I68" i="2"/>
  <c r="G68" i="2"/>
  <c r="J68" i="2"/>
  <c r="L68" i="2" s="1"/>
  <c r="B65" i="1"/>
  <c r="D64" i="1"/>
  <c r="F64" i="1" s="1"/>
  <c r="J63" i="1"/>
  <c r="M63" i="1" s="1"/>
  <c r="I63" i="1"/>
  <c r="N61" i="1"/>
  <c r="P61" i="1"/>
  <c r="K62" i="1"/>
  <c r="L62" i="1"/>
  <c r="Q66" i="2" l="1"/>
  <c r="U66" i="2" s="1"/>
  <c r="N68" i="2"/>
  <c r="R68" i="2"/>
  <c r="S68" i="2"/>
  <c r="M68" i="2"/>
  <c r="T67" i="2"/>
  <c r="K68" i="2"/>
  <c r="H69" i="2"/>
  <c r="I69" i="2"/>
  <c r="J69" i="2"/>
  <c r="L69" i="2" s="1"/>
  <c r="G69" i="2"/>
  <c r="C70" i="2"/>
  <c r="D70" i="2" s="1"/>
  <c r="E70" i="2" s="1"/>
  <c r="F70" i="2" s="1"/>
  <c r="P67" i="2"/>
  <c r="O67" i="2"/>
  <c r="N62" i="1"/>
  <c r="P62" i="1"/>
  <c r="L63" i="1"/>
  <c r="K63" i="1"/>
  <c r="I64" i="1"/>
  <c r="J64" i="1"/>
  <c r="M64" i="1" s="1"/>
  <c r="D65" i="1"/>
  <c r="F65" i="1" s="1"/>
  <c r="B66" i="1"/>
  <c r="Q67" i="2" l="1"/>
  <c r="U67" i="2" s="1"/>
  <c r="P68" i="2"/>
  <c r="O68" i="2"/>
  <c r="H70" i="2"/>
  <c r="I70" i="2"/>
  <c r="J70" i="2"/>
  <c r="L70" i="2" s="1"/>
  <c r="G70" i="2"/>
  <c r="T68" i="2"/>
  <c r="C71" i="2"/>
  <c r="D71" i="2" s="1"/>
  <c r="E71" i="2" s="1"/>
  <c r="F71" i="2" s="1"/>
  <c r="K69" i="2"/>
  <c r="N69" i="2"/>
  <c r="M69" i="2"/>
  <c r="S69" i="2"/>
  <c r="R69" i="2"/>
  <c r="B67" i="1"/>
  <c r="D66" i="1"/>
  <c r="F66" i="1" s="1"/>
  <c r="P63" i="1"/>
  <c r="N63" i="1"/>
  <c r="J65" i="1"/>
  <c r="M65" i="1" s="1"/>
  <c r="I65" i="1"/>
  <c r="K64" i="1"/>
  <c r="L64" i="1"/>
  <c r="Q68" i="2" l="1"/>
  <c r="U68" i="2" s="1"/>
  <c r="T69" i="2"/>
  <c r="K70" i="2"/>
  <c r="C72" i="2"/>
  <c r="D72" i="2" s="1"/>
  <c r="E72" i="2" s="1"/>
  <c r="F72" i="2" s="1"/>
  <c r="M70" i="2"/>
  <c r="N70" i="2"/>
  <c r="R70" i="2"/>
  <c r="S70" i="2"/>
  <c r="O69" i="2"/>
  <c r="P69" i="2"/>
  <c r="H71" i="2"/>
  <c r="J71" i="2"/>
  <c r="L71" i="2" s="1"/>
  <c r="I71" i="2"/>
  <c r="G71" i="2"/>
  <c r="N64" i="1"/>
  <c r="P64" i="1"/>
  <c r="L65" i="1"/>
  <c r="K65" i="1"/>
  <c r="I66" i="1"/>
  <c r="J66" i="1"/>
  <c r="M66" i="1" s="1"/>
  <c r="B68" i="1"/>
  <c r="D67" i="1"/>
  <c r="F67" i="1" s="1"/>
  <c r="R71" i="2" l="1"/>
  <c r="N71" i="2"/>
  <c r="S71" i="2"/>
  <c r="M71" i="2"/>
  <c r="I72" i="2"/>
  <c r="H72" i="2"/>
  <c r="G72" i="2"/>
  <c r="J72" i="2"/>
  <c r="L72" i="2" s="1"/>
  <c r="T70" i="2"/>
  <c r="C73" i="2"/>
  <c r="D73" i="2" s="1"/>
  <c r="E73" i="2" s="1"/>
  <c r="F73" i="2" s="1"/>
  <c r="K71" i="2"/>
  <c r="Q69" i="2"/>
  <c r="U69" i="2" s="1"/>
  <c r="O70" i="2"/>
  <c r="P70" i="2"/>
  <c r="D68" i="1"/>
  <c r="F68" i="1" s="1"/>
  <c r="B69" i="1"/>
  <c r="P65" i="1"/>
  <c r="N65" i="1"/>
  <c r="J67" i="1"/>
  <c r="M67" i="1" s="1"/>
  <c r="I67" i="1"/>
  <c r="L66" i="1"/>
  <c r="K66" i="1"/>
  <c r="K72" i="2" l="1"/>
  <c r="Q70" i="2"/>
  <c r="J73" i="2"/>
  <c r="L73" i="2" s="1"/>
  <c r="H73" i="2"/>
  <c r="G73" i="2"/>
  <c r="I73" i="2"/>
  <c r="O71" i="2"/>
  <c r="P71" i="2"/>
  <c r="M72" i="2"/>
  <c r="S72" i="2"/>
  <c r="R72" i="2"/>
  <c r="N72" i="2"/>
  <c r="C74" i="2"/>
  <c r="D74" i="2" s="1"/>
  <c r="E74" i="2" s="1"/>
  <c r="F74" i="2" s="1"/>
  <c r="U70" i="2"/>
  <c r="T71" i="2"/>
  <c r="B70" i="1"/>
  <c r="D69" i="1"/>
  <c r="F69" i="1" s="1"/>
  <c r="P66" i="1"/>
  <c r="N66" i="1"/>
  <c r="K67" i="1"/>
  <c r="L67" i="1"/>
  <c r="J68" i="1"/>
  <c r="M68" i="1" s="1"/>
  <c r="I68" i="1"/>
  <c r="K73" i="2" l="1"/>
  <c r="O72" i="2"/>
  <c r="P72" i="2"/>
  <c r="C75" i="2"/>
  <c r="D75" i="2" s="1"/>
  <c r="E75" i="2" s="1"/>
  <c r="F75" i="2" s="1"/>
  <c r="I74" i="2"/>
  <c r="J74" i="2"/>
  <c r="L74" i="2" s="1"/>
  <c r="G74" i="2"/>
  <c r="H74" i="2"/>
  <c r="T72" i="2"/>
  <c r="Q71" i="2"/>
  <c r="U71" i="2" s="1"/>
  <c r="M73" i="2"/>
  <c r="S73" i="2"/>
  <c r="R73" i="2"/>
  <c r="N73" i="2"/>
  <c r="K68" i="1"/>
  <c r="L68" i="1"/>
  <c r="P67" i="1"/>
  <c r="N67" i="1"/>
  <c r="I69" i="1"/>
  <c r="J69" i="1"/>
  <c r="M69" i="1" s="1"/>
  <c r="B71" i="1"/>
  <c r="D70" i="1"/>
  <c r="F70" i="1" s="1"/>
  <c r="T73" i="2" l="1"/>
  <c r="O73" i="2"/>
  <c r="P73" i="2"/>
  <c r="C76" i="2"/>
  <c r="D76" i="2" s="1"/>
  <c r="E76" i="2" s="1"/>
  <c r="F76" i="2" s="1"/>
  <c r="K74" i="2"/>
  <c r="H75" i="2"/>
  <c r="I75" i="2"/>
  <c r="G75" i="2"/>
  <c r="J75" i="2"/>
  <c r="L75" i="2" s="1"/>
  <c r="R74" i="2"/>
  <c r="N74" i="2"/>
  <c r="S74" i="2"/>
  <c r="M74" i="2"/>
  <c r="Q72" i="2"/>
  <c r="U72" i="2" s="1"/>
  <c r="I70" i="1"/>
  <c r="J70" i="1"/>
  <c r="M70" i="1" s="1"/>
  <c r="D71" i="1"/>
  <c r="F71" i="1" s="1"/>
  <c r="B72" i="1"/>
  <c r="N68" i="1"/>
  <c r="P68" i="1"/>
  <c r="K69" i="1"/>
  <c r="L69" i="1"/>
  <c r="Q73" i="2" l="1"/>
  <c r="U73" i="2" s="1"/>
  <c r="R75" i="2"/>
  <c r="N75" i="2"/>
  <c r="S75" i="2"/>
  <c r="M75" i="2"/>
  <c r="C77" i="2"/>
  <c r="D77" i="2" s="1"/>
  <c r="E77" i="2" s="1"/>
  <c r="F77" i="2" s="1"/>
  <c r="T74" i="2"/>
  <c r="G76" i="2"/>
  <c r="I76" i="2"/>
  <c r="H76" i="2"/>
  <c r="J76" i="2"/>
  <c r="L76" i="2" s="1"/>
  <c r="O74" i="2"/>
  <c r="P74" i="2"/>
  <c r="K75" i="2"/>
  <c r="N69" i="1"/>
  <c r="P69" i="1"/>
  <c r="D72" i="1"/>
  <c r="F72" i="1" s="1"/>
  <c r="B73" i="1"/>
  <c r="I71" i="1"/>
  <c r="J71" i="1"/>
  <c r="M71" i="1" s="1"/>
  <c r="L70" i="1"/>
  <c r="K70" i="1"/>
  <c r="K76" i="2" l="1"/>
  <c r="Q74" i="2"/>
  <c r="T75" i="2"/>
  <c r="S76" i="2"/>
  <c r="M76" i="2"/>
  <c r="R76" i="2"/>
  <c r="N76" i="2"/>
  <c r="O75" i="2"/>
  <c r="P75" i="2"/>
  <c r="U74" i="2"/>
  <c r="G77" i="2"/>
  <c r="I77" i="2"/>
  <c r="H77" i="2"/>
  <c r="J77" i="2"/>
  <c r="L77" i="2" s="1"/>
  <c r="C78" i="2"/>
  <c r="D78" i="2" s="1"/>
  <c r="E78" i="2" s="1"/>
  <c r="F78" i="2" s="1"/>
  <c r="B74" i="1"/>
  <c r="D73" i="1"/>
  <c r="F73" i="1" s="1"/>
  <c r="P70" i="1"/>
  <c r="N70" i="1"/>
  <c r="J72" i="1"/>
  <c r="M72" i="1" s="1"/>
  <c r="I72" i="1"/>
  <c r="K71" i="1"/>
  <c r="L71" i="1"/>
  <c r="T76" i="2" l="1"/>
  <c r="Q75" i="2"/>
  <c r="U75" i="2" s="1"/>
  <c r="K77" i="2"/>
  <c r="I78" i="2"/>
  <c r="G78" i="2"/>
  <c r="J78" i="2"/>
  <c r="L78" i="2" s="1"/>
  <c r="H78" i="2"/>
  <c r="M77" i="2"/>
  <c r="R77" i="2"/>
  <c r="S77" i="2"/>
  <c r="N77" i="2"/>
  <c r="P76" i="2"/>
  <c r="O76" i="2"/>
  <c r="C79" i="2"/>
  <c r="D79" i="2" s="1"/>
  <c r="E79" i="2" s="1"/>
  <c r="F79" i="2" s="1"/>
  <c r="K72" i="1"/>
  <c r="L72" i="1"/>
  <c r="P71" i="1"/>
  <c r="N71" i="1"/>
  <c r="I73" i="1"/>
  <c r="J73" i="1"/>
  <c r="M73" i="1" s="1"/>
  <c r="B75" i="1"/>
  <c r="D74" i="1"/>
  <c r="F74" i="1" s="1"/>
  <c r="T77" i="2" l="1"/>
  <c r="K78" i="2"/>
  <c r="R78" i="2"/>
  <c r="N78" i="2"/>
  <c r="S78" i="2"/>
  <c r="M78" i="2"/>
  <c r="Q76" i="2"/>
  <c r="U76" i="2" s="1"/>
  <c r="O77" i="2"/>
  <c r="P77" i="2"/>
  <c r="C80" i="2"/>
  <c r="D80" i="2" s="1"/>
  <c r="E80" i="2" s="1"/>
  <c r="F80" i="2" s="1"/>
  <c r="I79" i="2"/>
  <c r="G79" i="2"/>
  <c r="H79" i="2"/>
  <c r="J79" i="2"/>
  <c r="L79" i="2" s="1"/>
  <c r="B76" i="1"/>
  <c r="D75" i="1"/>
  <c r="F75" i="1" s="1"/>
  <c r="N72" i="1"/>
  <c r="P72" i="1"/>
  <c r="I74" i="1"/>
  <c r="J74" i="1"/>
  <c r="M74" i="1" s="1"/>
  <c r="K73" i="1"/>
  <c r="L73" i="1"/>
  <c r="K79" i="2" l="1"/>
  <c r="S79" i="2"/>
  <c r="N79" i="2"/>
  <c r="R79" i="2"/>
  <c r="T79" i="2" s="1"/>
  <c r="M79" i="2"/>
  <c r="P78" i="2"/>
  <c r="O78" i="2"/>
  <c r="Q77" i="2"/>
  <c r="U77" i="2" s="1"/>
  <c r="C81" i="2"/>
  <c r="D81" i="2" s="1"/>
  <c r="E81" i="2" s="1"/>
  <c r="F81" i="2" s="1"/>
  <c r="G80" i="2"/>
  <c r="H80" i="2"/>
  <c r="J80" i="2"/>
  <c r="L80" i="2" s="1"/>
  <c r="I80" i="2"/>
  <c r="T78" i="2"/>
  <c r="N73" i="1"/>
  <c r="P73" i="1"/>
  <c r="J75" i="1"/>
  <c r="M75" i="1" s="1"/>
  <c r="I75" i="1"/>
  <c r="L74" i="1"/>
  <c r="K74" i="1"/>
  <c r="D76" i="1"/>
  <c r="F76" i="1" s="1"/>
  <c r="B77" i="1"/>
  <c r="N80" i="2" l="1"/>
  <c r="S80" i="2"/>
  <c r="M80" i="2"/>
  <c r="R80" i="2"/>
  <c r="C82" i="2"/>
  <c r="D82" i="2" s="1"/>
  <c r="E82" i="2" s="1"/>
  <c r="F82" i="2" s="1"/>
  <c r="P79" i="2"/>
  <c r="O79" i="2"/>
  <c r="K80" i="2"/>
  <c r="Q78" i="2"/>
  <c r="U78" i="2" s="1"/>
  <c r="I81" i="2"/>
  <c r="H81" i="2"/>
  <c r="J81" i="2"/>
  <c r="L81" i="2" s="1"/>
  <c r="G81" i="2"/>
  <c r="B78" i="1"/>
  <c r="D77" i="1"/>
  <c r="F77" i="1" s="1"/>
  <c r="K75" i="1"/>
  <c r="L75" i="1"/>
  <c r="J76" i="1"/>
  <c r="M76" i="1" s="1"/>
  <c r="I76" i="1"/>
  <c r="P74" i="1"/>
  <c r="N74" i="1"/>
  <c r="T80" i="2" l="1"/>
  <c r="Q79" i="2"/>
  <c r="U79" i="2" s="1"/>
  <c r="K81" i="2"/>
  <c r="O80" i="2"/>
  <c r="P80" i="2"/>
  <c r="M81" i="2"/>
  <c r="N81" i="2"/>
  <c r="S81" i="2"/>
  <c r="R81" i="2"/>
  <c r="C83" i="2"/>
  <c r="D83" i="2" s="1"/>
  <c r="E83" i="2" s="1"/>
  <c r="F83" i="2" s="1"/>
  <c r="H82" i="2"/>
  <c r="I82" i="2"/>
  <c r="G82" i="2"/>
  <c r="J82" i="2"/>
  <c r="L82" i="2" s="1"/>
  <c r="P75" i="1"/>
  <c r="N75" i="1"/>
  <c r="K76" i="1"/>
  <c r="L76" i="1"/>
  <c r="I77" i="1"/>
  <c r="J77" i="1"/>
  <c r="M77" i="1" s="1"/>
  <c r="B79" i="1"/>
  <c r="D78" i="1"/>
  <c r="F78" i="1" s="1"/>
  <c r="T81" i="2" l="1"/>
  <c r="K82" i="2"/>
  <c r="O81" i="2"/>
  <c r="P81" i="2"/>
  <c r="J83" i="2"/>
  <c r="L83" i="2" s="1"/>
  <c r="G83" i="2"/>
  <c r="H83" i="2"/>
  <c r="I83" i="2"/>
  <c r="Q80" i="2"/>
  <c r="U80" i="2" s="1"/>
  <c r="S82" i="2"/>
  <c r="M82" i="2"/>
  <c r="R82" i="2"/>
  <c r="N82" i="2"/>
  <c r="C84" i="2"/>
  <c r="D84" i="2" s="1"/>
  <c r="E84" i="2" s="1"/>
  <c r="F84" i="2" s="1"/>
  <c r="N76" i="1"/>
  <c r="P76" i="1"/>
  <c r="I78" i="1"/>
  <c r="J78" i="1"/>
  <c r="M78" i="1" s="1"/>
  <c r="D79" i="1"/>
  <c r="F79" i="1" s="1"/>
  <c r="B80" i="1"/>
  <c r="L77" i="1"/>
  <c r="K77" i="1"/>
  <c r="T82" i="2" l="1"/>
  <c r="Q81" i="2"/>
  <c r="U81" i="2" s="1"/>
  <c r="R83" i="2"/>
  <c r="S83" i="2"/>
  <c r="N83" i="2"/>
  <c r="M83" i="2"/>
  <c r="C85" i="2"/>
  <c r="D85" i="2" s="1"/>
  <c r="E85" i="2" s="1"/>
  <c r="F85" i="2" s="1"/>
  <c r="P82" i="2"/>
  <c r="O82" i="2"/>
  <c r="J84" i="2"/>
  <c r="L84" i="2" s="1"/>
  <c r="I84" i="2"/>
  <c r="G84" i="2"/>
  <c r="H84" i="2"/>
  <c r="K83" i="2"/>
  <c r="D80" i="1"/>
  <c r="F80" i="1" s="1"/>
  <c r="B81" i="1"/>
  <c r="N77" i="1"/>
  <c r="P77" i="1"/>
  <c r="L78" i="1"/>
  <c r="K78" i="1"/>
  <c r="J79" i="1"/>
  <c r="M79" i="1" s="1"/>
  <c r="I79" i="1"/>
  <c r="K84" i="2" l="1"/>
  <c r="O83" i="2"/>
  <c r="P83" i="2"/>
  <c r="C86" i="2"/>
  <c r="D86" i="2" s="1"/>
  <c r="E86" i="2" s="1"/>
  <c r="F86" i="2" s="1"/>
  <c r="H85" i="2"/>
  <c r="J85" i="2"/>
  <c r="L85" i="2" s="1"/>
  <c r="I85" i="2"/>
  <c r="G85" i="2"/>
  <c r="S84" i="2"/>
  <c r="M84" i="2"/>
  <c r="R84" i="2"/>
  <c r="T84" i="2" s="1"/>
  <c r="N84" i="2"/>
  <c r="Q82" i="2"/>
  <c r="U82" i="2" s="1"/>
  <c r="T83" i="2"/>
  <c r="K79" i="1"/>
  <c r="L79" i="1"/>
  <c r="B82" i="1"/>
  <c r="D81" i="1"/>
  <c r="F81" i="1" s="1"/>
  <c r="P78" i="1"/>
  <c r="N78" i="1"/>
  <c r="J80" i="1"/>
  <c r="M80" i="1" s="1"/>
  <c r="I80" i="1"/>
  <c r="K85" i="2" l="1"/>
  <c r="O84" i="2"/>
  <c r="P84" i="2"/>
  <c r="C87" i="2"/>
  <c r="D87" i="2" s="1"/>
  <c r="E87" i="2" s="1"/>
  <c r="F87" i="2" s="1"/>
  <c r="I86" i="2"/>
  <c r="G86" i="2"/>
  <c r="J86" i="2"/>
  <c r="L86" i="2" s="1"/>
  <c r="H86" i="2"/>
  <c r="R85" i="2"/>
  <c r="S85" i="2"/>
  <c r="N85" i="2"/>
  <c r="M85" i="2"/>
  <c r="Q83" i="2"/>
  <c r="U83" i="2" s="1"/>
  <c r="K80" i="1"/>
  <c r="L80" i="1"/>
  <c r="I81" i="1"/>
  <c r="J81" i="1"/>
  <c r="M81" i="1" s="1"/>
  <c r="B83" i="1"/>
  <c r="D82" i="1"/>
  <c r="F82" i="1" s="1"/>
  <c r="P79" i="1"/>
  <c r="N79" i="1"/>
  <c r="K86" i="2" l="1"/>
  <c r="R86" i="2"/>
  <c r="N86" i="2"/>
  <c r="S86" i="2"/>
  <c r="M86" i="2"/>
  <c r="T85" i="2"/>
  <c r="G87" i="2"/>
  <c r="J87" i="2"/>
  <c r="L87" i="2" s="1"/>
  <c r="I87" i="2"/>
  <c r="H87" i="2"/>
  <c r="O85" i="2"/>
  <c r="P85" i="2"/>
  <c r="Q84" i="2"/>
  <c r="U84" i="2" s="1"/>
  <c r="C88" i="2"/>
  <c r="D88" i="2" s="1"/>
  <c r="E88" i="2" s="1"/>
  <c r="F88" i="2" s="1"/>
  <c r="I82" i="1"/>
  <c r="J82" i="1"/>
  <c r="M82" i="1" s="1"/>
  <c r="L81" i="1"/>
  <c r="K81" i="1"/>
  <c r="N80" i="1"/>
  <c r="P80" i="1"/>
  <c r="D83" i="1"/>
  <c r="F83" i="1" s="1"/>
  <c r="B84" i="1"/>
  <c r="N87" i="2" l="1"/>
  <c r="R87" i="2"/>
  <c r="M87" i="2"/>
  <c r="S87" i="2"/>
  <c r="P86" i="2"/>
  <c r="O86" i="2"/>
  <c r="Q85" i="2"/>
  <c r="U85" i="2" s="1"/>
  <c r="C89" i="2"/>
  <c r="D89" i="2" s="1"/>
  <c r="E89" i="2" s="1"/>
  <c r="F89" i="2" s="1"/>
  <c r="K87" i="2"/>
  <c r="I88" i="2"/>
  <c r="J88" i="2"/>
  <c r="L88" i="2" s="1"/>
  <c r="H88" i="2"/>
  <c r="G88" i="2"/>
  <c r="T86" i="2"/>
  <c r="J83" i="1"/>
  <c r="M83" i="1" s="1"/>
  <c r="I83" i="1"/>
  <c r="D84" i="1"/>
  <c r="F84" i="1" s="1"/>
  <c r="B85" i="1"/>
  <c r="N81" i="1"/>
  <c r="P81" i="1"/>
  <c r="L82" i="1"/>
  <c r="K82" i="1"/>
  <c r="Q86" i="2" l="1"/>
  <c r="U86" i="2" s="1"/>
  <c r="K88" i="2"/>
  <c r="N88" i="2"/>
  <c r="R88" i="2"/>
  <c r="M88" i="2"/>
  <c r="S88" i="2"/>
  <c r="O87" i="2"/>
  <c r="P87" i="2"/>
  <c r="J89" i="2"/>
  <c r="L89" i="2" s="1"/>
  <c r="G89" i="2"/>
  <c r="H89" i="2"/>
  <c r="I89" i="2"/>
  <c r="T87" i="2"/>
  <c r="C90" i="2"/>
  <c r="D90" i="2" s="1"/>
  <c r="E90" i="2" s="1"/>
  <c r="F90" i="2" s="1"/>
  <c r="J84" i="1"/>
  <c r="M84" i="1" s="1"/>
  <c r="I84" i="1"/>
  <c r="B86" i="1"/>
  <c r="D85" i="1"/>
  <c r="F85" i="1" s="1"/>
  <c r="P82" i="1"/>
  <c r="N82" i="1"/>
  <c r="K83" i="1"/>
  <c r="L83" i="1"/>
  <c r="K89" i="2" l="1"/>
  <c r="S89" i="2"/>
  <c r="M89" i="2"/>
  <c r="R89" i="2"/>
  <c r="N89" i="2"/>
  <c r="P88" i="2"/>
  <c r="O88" i="2"/>
  <c r="T88" i="2"/>
  <c r="G90" i="2"/>
  <c r="I90" i="2"/>
  <c r="H90" i="2"/>
  <c r="J90" i="2"/>
  <c r="L90" i="2" s="1"/>
  <c r="C91" i="2"/>
  <c r="D91" i="2" s="1"/>
  <c r="E91" i="2" s="1"/>
  <c r="F91" i="2" s="1"/>
  <c r="Q87" i="2"/>
  <c r="U87" i="2" s="1"/>
  <c r="I85" i="1"/>
  <c r="J85" i="1"/>
  <c r="M85" i="1" s="1"/>
  <c r="K84" i="1"/>
  <c r="L84" i="1"/>
  <c r="P83" i="1"/>
  <c r="N83" i="1"/>
  <c r="B87" i="1"/>
  <c r="D86" i="1"/>
  <c r="F86" i="1" s="1"/>
  <c r="Q88" i="2" l="1"/>
  <c r="T89" i="2"/>
  <c r="U88" i="2"/>
  <c r="R90" i="2"/>
  <c r="M90" i="2"/>
  <c r="S90" i="2"/>
  <c r="N90" i="2"/>
  <c r="C92" i="2"/>
  <c r="D92" i="2" s="1"/>
  <c r="E92" i="2" s="1"/>
  <c r="F92" i="2" s="1"/>
  <c r="O89" i="2"/>
  <c r="P89" i="2"/>
  <c r="J91" i="2"/>
  <c r="L91" i="2" s="1"/>
  <c r="G91" i="2"/>
  <c r="H91" i="2"/>
  <c r="I91" i="2"/>
  <c r="K90" i="2"/>
  <c r="N84" i="1"/>
  <c r="P84" i="1"/>
  <c r="I86" i="1"/>
  <c r="J86" i="1"/>
  <c r="M86" i="1" s="1"/>
  <c r="B88" i="1"/>
  <c r="D87" i="1"/>
  <c r="F87" i="1" s="1"/>
  <c r="L85" i="1"/>
  <c r="K85" i="1"/>
  <c r="K91" i="2" l="1"/>
  <c r="N91" i="2"/>
  <c r="S91" i="2"/>
  <c r="R91" i="2"/>
  <c r="M91" i="2"/>
  <c r="Q89" i="2"/>
  <c r="U89" i="2" s="1"/>
  <c r="C93" i="2"/>
  <c r="D93" i="2" s="1"/>
  <c r="E93" i="2" s="1"/>
  <c r="F93" i="2" s="1"/>
  <c r="H92" i="2"/>
  <c r="G92" i="2"/>
  <c r="I92" i="2"/>
  <c r="J92" i="2"/>
  <c r="L92" i="2" s="1"/>
  <c r="P90" i="2"/>
  <c r="O90" i="2"/>
  <c r="T90" i="2"/>
  <c r="L86" i="1"/>
  <c r="K86" i="1"/>
  <c r="N85" i="1"/>
  <c r="P85" i="1"/>
  <c r="J87" i="1"/>
  <c r="M87" i="1" s="1"/>
  <c r="I87" i="1"/>
  <c r="D88" i="1"/>
  <c r="F88" i="1" s="1"/>
  <c r="B89" i="1"/>
  <c r="T91" i="2" l="1"/>
  <c r="Q90" i="2"/>
  <c r="K92" i="2"/>
  <c r="P91" i="2"/>
  <c r="O91" i="2"/>
  <c r="S92" i="2"/>
  <c r="M92" i="2"/>
  <c r="R92" i="2"/>
  <c r="N92" i="2"/>
  <c r="G93" i="2"/>
  <c r="H93" i="2"/>
  <c r="J93" i="2"/>
  <c r="L93" i="2" s="1"/>
  <c r="I93" i="2"/>
  <c r="U90" i="2"/>
  <c r="C94" i="2"/>
  <c r="D94" i="2" s="1"/>
  <c r="E94" i="2" s="1"/>
  <c r="F94" i="2" s="1"/>
  <c r="B90" i="1"/>
  <c r="D89" i="1"/>
  <c r="F89" i="1" s="1"/>
  <c r="J88" i="1"/>
  <c r="M88" i="1" s="1"/>
  <c r="I88" i="1"/>
  <c r="K87" i="1"/>
  <c r="L87" i="1"/>
  <c r="P86" i="1"/>
  <c r="N86" i="1"/>
  <c r="Q91" i="2" l="1"/>
  <c r="U91" i="2" s="1"/>
  <c r="N93" i="2"/>
  <c r="R93" i="2"/>
  <c r="S93" i="2"/>
  <c r="M93" i="2"/>
  <c r="C95" i="2"/>
  <c r="D95" i="2" s="1"/>
  <c r="E95" i="2" s="1"/>
  <c r="F95" i="2" s="1"/>
  <c r="P92" i="2"/>
  <c r="O92" i="2"/>
  <c r="I94" i="2"/>
  <c r="J94" i="2"/>
  <c r="L94" i="2" s="1"/>
  <c r="G94" i="2"/>
  <c r="H94" i="2"/>
  <c r="K93" i="2"/>
  <c r="T92" i="2"/>
  <c r="K88" i="1"/>
  <c r="L88" i="1"/>
  <c r="P87" i="1"/>
  <c r="N87" i="1"/>
  <c r="I89" i="1"/>
  <c r="J89" i="1"/>
  <c r="M89" i="1" s="1"/>
  <c r="B91" i="1"/>
  <c r="D90" i="1"/>
  <c r="F90" i="1" s="1"/>
  <c r="K94" i="2" l="1"/>
  <c r="R94" i="2"/>
  <c r="S94" i="2"/>
  <c r="M94" i="2"/>
  <c r="N94" i="2"/>
  <c r="Q92" i="2"/>
  <c r="U92" i="2" s="1"/>
  <c r="P93" i="2"/>
  <c r="O93" i="2"/>
  <c r="C96" i="2"/>
  <c r="D96" i="2" s="1"/>
  <c r="E96" i="2" s="1"/>
  <c r="F96" i="2" s="1"/>
  <c r="T93" i="2"/>
  <c r="J95" i="2"/>
  <c r="L95" i="2" s="1"/>
  <c r="H95" i="2"/>
  <c r="G95" i="2"/>
  <c r="I95" i="2"/>
  <c r="I90" i="1"/>
  <c r="J90" i="1"/>
  <c r="M90" i="1" s="1"/>
  <c r="D91" i="1"/>
  <c r="F91" i="1" s="1"/>
  <c r="B92" i="1"/>
  <c r="N88" i="1"/>
  <c r="P88" i="1"/>
  <c r="L89" i="1"/>
  <c r="K89" i="1"/>
  <c r="K95" i="2" l="1"/>
  <c r="R95" i="2"/>
  <c r="S95" i="2"/>
  <c r="M95" i="2"/>
  <c r="N95" i="2"/>
  <c r="Q93" i="2"/>
  <c r="U93" i="2" s="1"/>
  <c r="P94" i="2"/>
  <c r="O94" i="2"/>
  <c r="C97" i="2"/>
  <c r="D97" i="2" s="1"/>
  <c r="E97" i="2" s="1"/>
  <c r="F97" i="2" s="1"/>
  <c r="H96" i="2"/>
  <c r="J96" i="2"/>
  <c r="L96" i="2" s="1"/>
  <c r="I96" i="2"/>
  <c r="G96" i="2"/>
  <c r="T94" i="2"/>
  <c r="I91" i="1"/>
  <c r="J91" i="1"/>
  <c r="M91" i="1" s="1"/>
  <c r="D92" i="1"/>
  <c r="F92" i="1" s="1"/>
  <c r="B93" i="1"/>
  <c r="N89" i="1"/>
  <c r="P89" i="1"/>
  <c r="L90" i="1"/>
  <c r="K90" i="1"/>
  <c r="N96" i="2" l="1"/>
  <c r="S96" i="2"/>
  <c r="R96" i="2"/>
  <c r="M96" i="2"/>
  <c r="Q94" i="2"/>
  <c r="U94" i="2" s="1"/>
  <c r="O95" i="2"/>
  <c r="P95" i="2"/>
  <c r="K96" i="2"/>
  <c r="C98" i="2"/>
  <c r="D98" i="2" s="1"/>
  <c r="E98" i="2" s="1"/>
  <c r="F98" i="2" s="1"/>
  <c r="H97" i="2"/>
  <c r="J97" i="2"/>
  <c r="L97" i="2" s="1"/>
  <c r="G97" i="2"/>
  <c r="I97" i="2"/>
  <c r="T95" i="2"/>
  <c r="P90" i="1"/>
  <c r="N90" i="1"/>
  <c r="B94" i="1"/>
  <c r="D93" i="1"/>
  <c r="F93" i="1" s="1"/>
  <c r="J92" i="1"/>
  <c r="M92" i="1" s="1"/>
  <c r="I92" i="1"/>
  <c r="K91" i="1"/>
  <c r="L91" i="1"/>
  <c r="K97" i="2" l="1"/>
  <c r="C99" i="2"/>
  <c r="D99" i="2" s="1"/>
  <c r="E99" i="2" s="1"/>
  <c r="F99" i="2" s="1"/>
  <c r="O96" i="2"/>
  <c r="P96" i="2"/>
  <c r="S97" i="2"/>
  <c r="M97" i="2"/>
  <c r="N97" i="2"/>
  <c r="R97" i="2"/>
  <c r="J98" i="2"/>
  <c r="L98" i="2" s="1"/>
  <c r="G98" i="2"/>
  <c r="H98" i="2"/>
  <c r="I98" i="2"/>
  <c r="Q95" i="2"/>
  <c r="U95" i="2" s="1"/>
  <c r="T96" i="2"/>
  <c r="N91" i="1"/>
  <c r="P91" i="1"/>
  <c r="I93" i="1"/>
  <c r="J93" i="1"/>
  <c r="M93" i="1" s="1"/>
  <c r="B95" i="1"/>
  <c r="D94" i="1"/>
  <c r="F94" i="1" s="1"/>
  <c r="K92" i="1"/>
  <c r="L92" i="1"/>
  <c r="T97" i="2" l="1"/>
  <c r="C100" i="2"/>
  <c r="D100" i="2" s="1"/>
  <c r="E100" i="2" s="1"/>
  <c r="F100" i="2" s="1"/>
  <c r="Q96" i="2"/>
  <c r="U96" i="2" s="1"/>
  <c r="K98" i="2"/>
  <c r="P97" i="2"/>
  <c r="O97" i="2"/>
  <c r="R98" i="2"/>
  <c r="M98" i="2"/>
  <c r="N98" i="2"/>
  <c r="S98" i="2"/>
  <c r="H99" i="2"/>
  <c r="I99" i="2"/>
  <c r="G99" i="2"/>
  <c r="J99" i="2"/>
  <c r="L99" i="2" s="1"/>
  <c r="N92" i="1"/>
  <c r="P92" i="1"/>
  <c r="I94" i="1"/>
  <c r="J94" i="1"/>
  <c r="M94" i="1" s="1"/>
  <c r="L93" i="1"/>
  <c r="K93" i="1"/>
  <c r="D95" i="1"/>
  <c r="F95" i="1" s="1"/>
  <c r="B96" i="1"/>
  <c r="T98" i="2" l="1"/>
  <c r="Q97" i="2"/>
  <c r="U97" i="2" s="1"/>
  <c r="R99" i="2"/>
  <c r="N99" i="2"/>
  <c r="M99" i="2"/>
  <c r="S99" i="2"/>
  <c r="K99" i="2"/>
  <c r="J100" i="2"/>
  <c r="L100" i="2" s="1"/>
  <c r="H100" i="2"/>
  <c r="G100" i="2"/>
  <c r="I100" i="2"/>
  <c r="O98" i="2"/>
  <c r="P98" i="2"/>
  <c r="C101" i="2"/>
  <c r="D101" i="2" s="1"/>
  <c r="E101" i="2" s="1"/>
  <c r="F101" i="2" s="1"/>
  <c r="L94" i="1"/>
  <c r="K94" i="1"/>
  <c r="D96" i="1"/>
  <c r="F96" i="1" s="1"/>
  <c r="B97" i="1"/>
  <c r="J95" i="1"/>
  <c r="M95" i="1" s="1"/>
  <c r="I95" i="1"/>
  <c r="N93" i="1"/>
  <c r="P93" i="1"/>
  <c r="Q98" i="2" l="1"/>
  <c r="U98" i="2" s="1"/>
  <c r="K100" i="2"/>
  <c r="N100" i="2"/>
  <c r="R100" i="2"/>
  <c r="M100" i="2"/>
  <c r="S100" i="2"/>
  <c r="H101" i="2"/>
  <c r="J101" i="2"/>
  <c r="L101" i="2" s="1"/>
  <c r="I101" i="2"/>
  <c r="G101" i="2"/>
  <c r="O99" i="2"/>
  <c r="P99" i="2"/>
  <c r="C102" i="2"/>
  <c r="D102" i="2" s="1"/>
  <c r="E102" i="2" s="1"/>
  <c r="F102" i="2" s="1"/>
  <c r="T99" i="2"/>
  <c r="B98" i="1"/>
  <c r="D97" i="1"/>
  <c r="F97" i="1" s="1"/>
  <c r="J96" i="1"/>
  <c r="M96" i="1" s="1"/>
  <c r="I96" i="1"/>
  <c r="K95" i="1"/>
  <c r="L95" i="1"/>
  <c r="P94" i="1"/>
  <c r="N94" i="1"/>
  <c r="K101" i="2" l="1"/>
  <c r="Q99" i="2"/>
  <c r="U99" i="2" s="1"/>
  <c r="G102" i="2"/>
  <c r="J102" i="2"/>
  <c r="L102" i="2" s="1"/>
  <c r="I102" i="2"/>
  <c r="H102" i="2"/>
  <c r="C103" i="2"/>
  <c r="D103" i="2" s="1"/>
  <c r="E103" i="2" s="1"/>
  <c r="F103" i="2" s="1"/>
  <c r="P100" i="2"/>
  <c r="O100" i="2"/>
  <c r="R101" i="2"/>
  <c r="M101" i="2"/>
  <c r="N101" i="2"/>
  <c r="S101" i="2"/>
  <c r="T100" i="2"/>
  <c r="K96" i="1"/>
  <c r="L96" i="1"/>
  <c r="P95" i="1"/>
  <c r="N95" i="1"/>
  <c r="I97" i="1"/>
  <c r="J97" i="1"/>
  <c r="M97" i="1" s="1"/>
  <c r="B99" i="1"/>
  <c r="D98" i="1"/>
  <c r="F98" i="1" s="1"/>
  <c r="T101" i="2" l="1"/>
  <c r="N102" i="2"/>
  <c r="M102" i="2"/>
  <c r="R102" i="2"/>
  <c r="S102" i="2"/>
  <c r="O101" i="2"/>
  <c r="P101" i="2"/>
  <c r="H103" i="2"/>
  <c r="I103" i="2"/>
  <c r="J103" i="2"/>
  <c r="L103" i="2" s="1"/>
  <c r="G103" i="2"/>
  <c r="C104" i="2"/>
  <c r="D104" i="2" s="1"/>
  <c r="E104" i="2" s="1"/>
  <c r="F104" i="2" s="1"/>
  <c r="Q100" i="2"/>
  <c r="U100" i="2" s="1"/>
  <c r="K102" i="2"/>
  <c r="I98" i="1"/>
  <c r="J98" i="1"/>
  <c r="M98" i="1" s="1"/>
  <c r="B100" i="1"/>
  <c r="D100" i="1" s="1"/>
  <c r="F100" i="1" s="1"/>
  <c r="D99" i="1"/>
  <c r="F99" i="1" s="1"/>
  <c r="N96" i="1"/>
  <c r="P96" i="1"/>
  <c r="L97" i="1"/>
  <c r="K97" i="1"/>
  <c r="T102" i="2" l="1"/>
  <c r="M103" i="2"/>
  <c r="N103" i="2"/>
  <c r="R103" i="2"/>
  <c r="S103" i="2"/>
  <c r="O102" i="2"/>
  <c r="P102" i="2"/>
  <c r="K103" i="2"/>
  <c r="H104" i="2"/>
  <c r="J104" i="2"/>
  <c r="L104" i="2" s="1"/>
  <c r="G104" i="2"/>
  <c r="I104" i="2"/>
  <c r="C105" i="2"/>
  <c r="D105" i="2" s="1"/>
  <c r="E105" i="2" s="1"/>
  <c r="F105" i="2" s="1"/>
  <c r="Q101" i="2"/>
  <c r="U101" i="2" s="1"/>
  <c r="J100" i="1"/>
  <c r="M100" i="1" s="1"/>
  <c r="I100" i="1"/>
  <c r="J99" i="1"/>
  <c r="M99" i="1" s="1"/>
  <c r="I99" i="1"/>
  <c r="N97" i="1"/>
  <c r="P97" i="1"/>
  <c r="L98" i="1"/>
  <c r="K98" i="1"/>
  <c r="T103" i="2" l="1"/>
  <c r="K104" i="2"/>
  <c r="J105" i="2"/>
  <c r="L105" i="2" s="1"/>
  <c r="I105" i="2"/>
  <c r="G105" i="2"/>
  <c r="H105" i="2"/>
  <c r="Q102" i="2"/>
  <c r="U102" i="2" s="1"/>
  <c r="O103" i="2"/>
  <c r="P103" i="2"/>
  <c r="N104" i="2"/>
  <c r="S104" i="2"/>
  <c r="M104" i="2"/>
  <c r="R104" i="2"/>
  <c r="C106" i="2"/>
  <c r="D106" i="2" s="1"/>
  <c r="E106" i="2" s="1"/>
  <c r="F106" i="2" s="1"/>
  <c r="K99" i="1"/>
  <c r="L99" i="1"/>
  <c r="P98" i="1"/>
  <c r="N98" i="1"/>
  <c r="K100" i="1"/>
  <c r="L100" i="1"/>
  <c r="Q103" i="2" l="1"/>
  <c r="U103" i="2" s="1"/>
  <c r="G106" i="2"/>
  <c r="H106" i="2"/>
  <c r="J106" i="2"/>
  <c r="L106" i="2" s="1"/>
  <c r="I106" i="2"/>
  <c r="C107" i="2"/>
  <c r="D107" i="2" s="1"/>
  <c r="E107" i="2" s="1"/>
  <c r="F107" i="2" s="1"/>
  <c r="N105" i="2"/>
  <c r="R105" i="2"/>
  <c r="S105" i="2"/>
  <c r="M105" i="2"/>
  <c r="T104" i="2"/>
  <c r="O104" i="2"/>
  <c r="P104" i="2"/>
  <c r="K105" i="2"/>
  <c r="N100" i="1"/>
  <c r="P100" i="1"/>
  <c r="P99" i="1"/>
  <c r="N99" i="1"/>
  <c r="R106" i="2" l="1"/>
  <c r="S106" i="2"/>
  <c r="N106" i="2"/>
  <c r="M106" i="2"/>
  <c r="C108" i="2"/>
  <c r="D108" i="2" s="1"/>
  <c r="E108" i="2" s="1"/>
  <c r="F108" i="2" s="1"/>
  <c r="O105" i="2"/>
  <c r="P105" i="2"/>
  <c r="H107" i="2"/>
  <c r="I107" i="2"/>
  <c r="J107" i="2"/>
  <c r="L107" i="2" s="1"/>
  <c r="G107" i="2"/>
  <c r="Q104" i="2"/>
  <c r="U104" i="2" s="1"/>
  <c r="T105" i="2"/>
  <c r="K106" i="2"/>
  <c r="Q105" i="2" l="1"/>
  <c r="U105" i="2" s="1"/>
  <c r="O106" i="2"/>
  <c r="P106" i="2"/>
  <c r="C109" i="2"/>
  <c r="D109" i="2" s="1"/>
  <c r="E109" i="2" s="1"/>
  <c r="F109" i="2" s="1"/>
  <c r="S107" i="2"/>
  <c r="M107" i="2"/>
  <c r="N107" i="2"/>
  <c r="R107" i="2"/>
  <c r="T107" i="2" s="1"/>
  <c r="K107" i="2"/>
  <c r="G108" i="2"/>
  <c r="H108" i="2"/>
  <c r="J108" i="2"/>
  <c r="L108" i="2" s="1"/>
  <c r="I108" i="2"/>
  <c r="T106" i="2"/>
  <c r="M108" i="2" l="1"/>
  <c r="N108" i="2"/>
  <c r="R108" i="2"/>
  <c r="S108" i="2"/>
  <c r="J109" i="2"/>
  <c r="L109" i="2" s="1"/>
  <c r="I109" i="2"/>
  <c r="G109" i="2"/>
  <c r="H109" i="2"/>
  <c r="C110" i="2"/>
  <c r="D110" i="2" s="1"/>
  <c r="E110" i="2" s="1"/>
  <c r="F110" i="2" s="1"/>
  <c r="K108" i="2"/>
  <c r="O107" i="2"/>
  <c r="P107" i="2"/>
  <c r="Q106" i="2"/>
  <c r="U106" i="2" s="1"/>
  <c r="K109" i="2" l="1"/>
  <c r="M109" i="2"/>
  <c r="N109" i="2"/>
  <c r="R109" i="2"/>
  <c r="S109" i="2"/>
  <c r="Q107" i="2"/>
  <c r="U107" i="2" s="1"/>
  <c r="T108" i="2"/>
  <c r="C111" i="2"/>
  <c r="D111" i="2" s="1"/>
  <c r="E111" i="2" s="1"/>
  <c r="F111" i="2" s="1"/>
  <c r="J110" i="2"/>
  <c r="L110" i="2" s="1"/>
  <c r="I110" i="2"/>
  <c r="H110" i="2"/>
  <c r="G110" i="2"/>
  <c r="P108" i="2"/>
  <c r="O108" i="2"/>
  <c r="Q108" i="2" l="1"/>
  <c r="H111" i="2"/>
  <c r="G111" i="2"/>
  <c r="J111" i="2"/>
  <c r="L111" i="2" s="1"/>
  <c r="I111" i="2"/>
  <c r="C112" i="2"/>
  <c r="D112" i="2" s="1"/>
  <c r="E112" i="2" s="1"/>
  <c r="F112" i="2" s="1"/>
  <c r="S110" i="2"/>
  <c r="M110" i="2"/>
  <c r="N110" i="2"/>
  <c r="R110" i="2"/>
  <c r="T109" i="2"/>
  <c r="U108" i="2"/>
  <c r="K110" i="2"/>
  <c r="P109" i="2"/>
  <c r="O109" i="2"/>
  <c r="Q109" i="2" l="1"/>
  <c r="U109" i="2" s="1"/>
  <c r="K111" i="2"/>
  <c r="N111" i="2"/>
  <c r="R111" i="2"/>
  <c r="S111" i="2"/>
  <c r="M111" i="2"/>
  <c r="C113" i="2"/>
  <c r="D113" i="2" s="1"/>
  <c r="E113" i="2" s="1"/>
  <c r="F113" i="2" s="1"/>
  <c r="T110" i="2"/>
  <c r="J112" i="2"/>
  <c r="L112" i="2" s="1"/>
  <c r="I112" i="2"/>
  <c r="G112" i="2"/>
  <c r="H112" i="2"/>
  <c r="O110" i="2"/>
  <c r="P110" i="2"/>
  <c r="K112" i="2" l="1"/>
  <c r="O111" i="2"/>
  <c r="P111" i="2"/>
  <c r="G113" i="2"/>
  <c r="I113" i="2"/>
  <c r="H113" i="2"/>
  <c r="J113" i="2"/>
  <c r="L113" i="2" s="1"/>
  <c r="Q110" i="2"/>
  <c r="U110" i="2" s="1"/>
  <c r="C114" i="2"/>
  <c r="D114" i="2" s="1"/>
  <c r="E114" i="2" s="1"/>
  <c r="F114" i="2" s="1"/>
  <c r="T111" i="2"/>
  <c r="N112" i="2"/>
  <c r="R112" i="2"/>
  <c r="M112" i="2"/>
  <c r="S112" i="2"/>
  <c r="K113" i="2" l="1"/>
  <c r="N113" i="2"/>
  <c r="R113" i="2"/>
  <c r="S113" i="2"/>
  <c r="M113" i="2"/>
  <c r="O112" i="2"/>
  <c r="P112" i="2"/>
  <c r="G114" i="2"/>
  <c r="H114" i="2"/>
  <c r="I114" i="2"/>
  <c r="J114" i="2"/>
  <c r="L114" i="2" s="1"/>
  <c r="Q111" i="2"/>
  <c r="U111" i="2" s="1"/>
  <c r="T112" i="2"/>
  <c r="C115" i="2"/>
  <c r="D115" i="2" s="1"/>
  <c r="E115" i="2" s="1"/>
  <c r="F115" i="2" s="1"/>
  <c r="K114" i="2" l="1"/>
  <c r="O113" i="2"/>
  <c r="P113" i="2"/>
  <c r="C116" i="2"/>
  <c r="D116" i="2" s="1"/>
  <c r="E116" i="2" s="1"/>
  <c r="F116" i="2" s="1"/>
  <c r="G115" i="2"/>
  <c r="H115" i="2"/>
  <c r="J115" i="2"/>
  <c r="L115" i="2" s="1"/>
  <c r="I115" i="2"/>
  <c r="T113" i="2"/>
  <c r="R114" i="2"/>
  <c r="S114" i="2"/>
  <c r="M114" i="2"/>
  <c r="N114" i="2"/>
  <c r="Q112" i="2"/>
  <c r="U112" i="2"/>
  <c r="S115" i="2" l="1"/>
  <c r="R115" i="2"/>
  <c r="M115" i="2"/>
  <c r="N115" i="2"/>
  <c r="C117" i="2"/>
  <c r="D117" i="2" s="1"/>
  <c r="E117" i="2" s="1"/>
  <c r="F117" i="2" s="1"/>
  <c r="I116" i="2"/>
  <c r="G116" i="2"/>
  <c r="J116" i="2"/>
  <c r="L116" i="2" s="1"/>
  <c r="H116" i="2"/>
  <c r="T114" i="2"/>
  <c r="P114" i="2"/>
  <c r="O114" i="2"/>
  <c r="K115" i="2"/>
  <c r="Q113" i="2"/>
  <c r="U113" i="2" s="1"/>
  <c r="K116" i="2" l="1"/>
  <c r="Q114" i="2"/>
  <c r="U114" i="2" s="1"/>
  <c r="T115" i="2"/>
  <c r="P115" i="2"/>
  <c r="O115" i="2"/>
  <c r="C118" i="2"/>
  <c r="D118" i="2" s="1"/>
  <c r="E118" i="2" s="1"/>
  <c r="F118" i="2" s="1"/>
  <c r="R116" i="2"/>
  <c r="S116" i="2"/>
  <c r="M116" i="2"/>
  <c r="N116" i="2"/>
  <c r="H117" i="2"/>
  <c r="G117" i="2"/>
  <c r="I117" i="2"/>
  <c r="J117" i="2"/>
  <c r="L117" i="2" s="1"/>
  <c r="Q115" i="2" l="1"/>
  <c r="U115" i="2" s="1"/>
  <c r="K117" i="2"/>
  <c r="M117" i="2"/>
  <c r="S117" i="2"/>
  <c r="N117" i="2"/>
  <c r="R117" i="2"/>
  <c r="C119" i="2"/>
  <c r="D119" i="2" s="1"/>
  <c r="E119" i="2" s="1"/>
  <c r="F119" i="2" s="1"/>
  <c r="T116" i="2"/>
  <c r="P116" i="2"/>
  <c r="O116" i="2"/>
  <c r="H118" i="2"/>
  <c r="G118" i="2"/>
  <c r="I118" i="2"/>
  <c r="J118" i="2"/>
  <c r="L118" i="2" s="1"/>
  <c r="T117" i="2" l="1"/>
  <c r="K118" i="2"/>
  <c r="R118" i="2"/>
  <c r="S118" i="2"/>
  <c r="M118" i="2"/>
  <c r="N118" i="2"/>
  <c r="H119" i="2"/>
  <c r="J119" i="2"/>
  <c r="L119" i="2" s="1"/>
  <c r="I119" i="2"/>
  <c r="G119" i="2"/>
  <c r="Q116" i="2"/>
  <c r="U116" i="2" s="1"/>
  <c r="C120" i="2"/>
  <c r="D120" i="2" s="1"/>
  <c r="E120" i="2" s="1"/>
  <c r="F120" i="2" s="1"/>
  <c r="O117" i="2"/>
  <c r="P117" i="2"/>
  <c r="K119" i="2" l="1"/>
  <c r="R119" i="2"/>
  <c r="M119" i="2"/>
  <c r="S119" i="2"/>
  <c r="N119" i="2"/>
  <c r="Q117" i="2"/>
  <c r="U117" i="2" s="1"/>
  <c r="T118" i="2"/>
  <c r="C121" i="2"/>
  <c r="D121" i="2" s="1"/>
  <c r="E121" i="2" s="1"/>
  <c r="F121" i="2" s="1"/>
  <c r="H120" i="2"/>
  <c r="I120" i="2"/>
  <c r="J120" i="2"/>
  <c r="L120" i="2" s="1"/>
  <c r="G120" i="2"/>
  <c r="P118" i="2"/>
  <c r="O118" i="2"/>
  <c r="Q118" i="2" l="1"/>
  <c r="S120" i="2"/>
  <c r="M120" i="2"/>
  <c r="N120" i="2"/>
  <c r="R120" i="2"/>
  <c r="C122" i="2"/>
  <c r="D122" i="2" s="1"/>
  <c r="E122" i="2" s="1"/>
  <c r="F122" i="2" s="1"/>
  <c r="J121" i="2"/>
  <c r="L121" i="2" s="1"/>
  <c r="H121" i="2"/>
  <c r="I121" i="2"/>
  <c r="G121" i="2"/>
  <c r="U118" i="2"/>
  <c r="P119" i="2"/>
  <c r="O119" i="2"/>
  <c r="K120" i="2"/>
  <c r="T119" i="2"/>
  <c r="T120" i="2" l="1"/>
  <c r="N121" i="2"/>
  <c r="R121" i="2"/>
  <c r="M121" i="2"/>
  <c r="S121" i="2"/>
  <c r="J122" i="2"/>
  <c r="L122" i="2" s="1"/>
  <c r="G122" i="2"/>
  <c r="H122" i="2"/>
  <c r="I122" i="2"/>
  <c r="P120" i="2"/>
  <c r="O120" i="2"/>
  <c r="K121" i="2"/>
  <c r="Q119" i="2"/>
  <c r="U119" i="2" s="1"/>
  <c r="C123" i="2"/>
  <c r="D123" i="2" s="1"/>
  <c r="E123" i="2" s="1"/>
  <c r="F123" i="2" s="1"/>
  <c r="K122" i="2" l="1"/>
  <c r="T121" i="2"/>
  <c r="R122" i="2"/>
  <c r="S122" i="2"/>
  <c r="M122" i="2"/>
  <c r="N122" i="2"/>
  <c r="C124" i="2"/>
  <c r="D124" i="2" s="1"/>
  <c r="E124" i="2" s="1"/>
  <c r="F124" i="2" s="1"/>
  <c r="P121" i="2"/>
  <c r="O121" i="2"/>
  <c r="J123" i="2"/>
  <c r="L123" i="2" s="1"/>
  <c r="I123" i="2"/>
  <c r="H123" i="2"/>
  <c r="G123" i="2"/>
  <c r="Q120" i="2"/>
  <c r="U120" i="2" s="1"/>
  <c r="Q121" i="2" l="1"/>
  <c r="U121" i="2" s="1"/>
  <c r="P122" i="2"/>
  <c r="O122" i="2"/>
  <c r="K123" i="2"/>
  <c r="C125" i="2"/>
  <c r="D125" i="2" s="1"/>
  <c r="E125" i="2" s="1"/>
  <c r="F125" i="2" s="1"/>
  <c r="M123" i="2"/>
  <c r="S123" i="2"/>
  <c r="R123" i="2"/>
  <c r="N123" i="2"/>
  <c r="G124" i="2"/>
  <c r="H124" i="2"/>
  <c r="I124" i="2"/>
  <c r="J124" i="2"/>
  <c r="L124" i="2" s="1"/>
  <c r="T122" i="2"/>
  <c r="Q122" i="2" l="1"/>
  <c r="T123" i="2"/>
  <c r="U122" i="2"/>
  <c r="N124" i="2"/>
  <c r="R124" i="2"/>
  <c r="S124" i="2"/>
  <c r="M124" i="2"/>
  <c r="C126" i="2"/>
  <c r="D126" i="2" s="1"/>
  <c r="E126" i="2" s="1"/>
  <c r="F126" i="2" s="1"/>
  <c r="P123" i="2"/>
  <c r="O123" i="2"/>
  <c r="K124" i="2"/>
  <c r="H125" i="2"/>
  <c r="G125" i="2"/>
  <c r="I125" i="2"/>
  <c r="J125" i="2"/>
  <c r="L125" i="2" s="1"/>
  <c r="K125" i="2" l="1"/>
  <c r="O124" i="2"/>
  <c r="P124" i="2"/>
  <c r="C127" i="2"/>
  <c r="D127" i="2" s="1"/>
  <c r="E127" i="2" s="1"/>
  <c r="F127" i="2" s="1"/>
  <c r="S125" i="2"/>
  <c r="N125" i="2"/>
  <c r="R125" i="2"/>
  <c r="T125" i="2" s="1"/>
  <c r="M125" i="2"/>
  <c r="I126" i="2"/>
  <c r="J126" i="2"/>
  <c r="L126" i="2" s="1"/>
  <c r="G126" i="2"/>
  <c r="H126" i="2"/>
  <c r="T124" i="2"/>
  <c r="Q123" i="2"/>
  <c r="U123" i="2" s="1"/>
  <c r="M126" i="2" l="1"/>
  <c r="N126" i="2"/>
  <c r="R126" i="2"/>
  <c r="S126" i="2"/>
  <c r="C128" i="2"/>
  <c r="D128" i="2" s="1"/>
  <c r="E128" i="2" s="1"/>
  <c r="F128" i="2" s="1"/>
  <c r="O125" i="2"/>
  <c r="P125" i="2"/>
  <c r="J127" i="2"/>
  <c r="L127" i="2" s="1"/>
  <c r="I127" i="2"/>
  <c r="H127" i="2"/>
  <c r="G127" i="2"/>
  <c r="K126" i="2"/>
  <c r="Q124" i="2"/>
  <c r="U124" i="2" s="1"/>
  <c r="K127" i="2" l="1"/>
  <c r="T126" i="2"/>
  <c r="C129" i="2"/>
  <c r="D129" i="2" s="1"/>
  <c r="E129" i="2" s="1"/>
  <c r="F129" i="2" s="1"/>
  <c r="Q125" i="2"/>
  <c r="U125" i="2" s="1"/>
  <c r="N127" i="2"/>
  <c r="M127" i="2"/>
  <c r="R127" i="2"/>
  <c r="S127" i="2"/>
  <c r="G128" i="2"/>
  <c r="J128" i="2"/>
  <c r="L128" i="2" s="1"/>
  <c r="H128" i="2"/>
  <c r="I128" i="2"/>
  <c r="P126" i="2"/>
  <c r="O126" i="2"/>
  <c r="Q126" i="2" l="1"/>
  <c r="U126" i="2" s="1"/>
  <c r="C130" i="2"/>
  <c r="D130" i="2" s="1"/>
  <c r="E130" i="2" s="1"/>
  <c r="F130" i="2" s="1"/>
  <c r="G129" i="2"/>
  <c r="J129" i="2"/>
  <c r="L129" i="2" s="1"/>
  <c r="H129" i="2"/>
  <c r="I129" i="2"/>
  <c r="T127" i="2"/>
  <c r="N128" i="2"/>
  <c r="S128" i="2"/>
  <c r="R128" i="2"/>
  <c r="M128" i="2"/>
  <c r="O127" i="2"/>
  <c r="P127" i="2"/>
  <c r="K128" i="2"/>
  <c r="T128" i="2" l="1"/>
  <c r="K129" i="2"/>
  <c r="N129" i="2"/>
  <c r="S129" i="2"/>
  <c r="M129" i="2"/>
  <c r="R129" i="2"/>
  <c r="C131" i="2"/>
  <c r="D131" i="2" s="1"/>
  <c r="E131" i="2" s="1"/>
  <c r="F131" i="2" s="1"/>
  <c r="P128" i="2"/>
  <c r="O128" i="2"/>
  <c r="Q127" i="2"/>
  <c r="U127" i="2" s="1"/>
  <c r="G130" i="2"/>
  <c r="H130" i="2"/>
  <c r="I130" i="2"/>
  <c r="J130" i="2"/>
  <c r="L130" i="2" s="1"/>
  <c r="K130" i="2" l="1"/>
  <c r="T129" i="2"/>
  <c r="C132" i="2"/>
  <c r="D132" i="2" s="1"/>
  <c r="E132" i="2" s="1"/>
  <c r="F132" i="2" s="1"/>
  <c r="I131" i="2"/>
  <c r="H131" i="2"/>
  <c r="J131" i="2"/>
  <c r="L131" i="2" s="1"/>
  <c r="G131" i="2"/>
  <c r="S130" i="2"/>
  <c r="M130" i="2"/>
  <c r="R130" i="2"/>
  <c r="N130" i="2"/>
  <c r="P129" i="2"/>
  <c r="O129" i="2"/>
  <c r="Q128" i="2"/>
  <c r="U128" i="2" s="1"/>
  <c r="K131" i="2" l="1"/>
  <c r="T130" i="2"/>
  <c r="R131" i="2"/>
  <c r="N131" i="2"/>
  <c r="M131" i="2"/>
  <c r="S131" i="2"/>
  <c r="C133" i="2"/>
  <c r="D133" i="2" s="1"/>
  <c r="E133" i="2" s="1"/>
  <c r="F133" i="2" s="1"/>
  <c r="Q129" i="2"/>
  <c r="U129" i="2" s="1"/>
  <c r="O130" i="2"/>
  <c r="P130" i="2"/>
  <c r="H132" i="2"/>
  <c r="I132" i="2"/>
  <c r="G132" i="2"/>
  <c r="J132" i="2"/>
  <c r="L132" i="2" s="1"/>
  <c r="T131" i="2" l="1"/>
  <c r="M132" i="2"/>
  <c r="N132" i="2"/>
  <c r="R132" i="2"/>
  <c r="S132" i="2"/>
  <c r="H133" i="2"/>
  <c r="I133" i="2"/>
  <c r="G133" i="2"/>
  <c r="J133" i="2"/>
  <c r="L133" i="2" s="1"/>
  <c r="C134" i="2"/>
  <c r="D134" i="2" s="1"/>
  <c r="E134" i="2" s="1"/>
  <c r="F134" i="2" s="1"/>
  <c r="K132" i="2"/>
  <c r="Q130" i="2"/>
  <c r="U130" i="2" s="1"/>
  <c r="P131" i="2"/>
  <c r="O131" i="2"/>
  <c r="K133" i="2" l="1"/>
  <c r="R133" i="2"/>
  <c r="S133" i="2"/>
  <c r="M133" i="2"/>
  <c r="N133" i="2"/>
  <c r="I134" i="2"/>
  <c r="G134" i="2"/>
  <c r="J134" i="2"/>
  <c r="L134" i="2" s="1"/>
  <c r="H134" i="2"/>
  <c r="T132" i="2"/>
  <c r="C135" i="2"/>
  <c r="D135" i="2" s="1"/>
  <c r="E135" i="2" s="1"/>
  <c r="F135" i="2" s="1"/>
  <c r="Q131" i="2"/>
  <c r="U131" i="2" s="1"/>
  <c r="O132" i="2"/>
  <c r="P132" i="2"/>
  <c r="N134" i="2" l="1"/>
  <c r="S134" i="2"/>
  <c r="M134" i="2"/>
  <c r="R134" i="2"/>
  <c r="T134" i="2" s="1"/>
  <c r="H135" i="2"/>
  <c r="I135" i="2"/>
  <c r="J135" i="2"/>
  <c r="L135" i="2" s="1"/>
  <c r="G135" i="2"/>
  <c r="O133" i="2"/>
  <c r="P133" i="2"/>
  <c r="C136" i="2"/>
  <c r="D136" i="2" s="1"/>
  <c r="E136" i="2" s="1"/>
  <c r="F136" i="2" s="1"/>
  <c r="Q132" i="2"/>
  <c r="U132" i="2" s="1"/>
  <c r="K134" i="2"/>
  <c r="T133" i="2"/>
  <c r="R135" i="2" l="1"/>
  <c r="N135" i="2"/>
  <c r="S135" i="2"/>
  <c r="M135" i="2"/>
  <c r="C137" i="2"/>
  <c r="D137" i="2" s="1"/>
  <c r="E137" i="2" s="1"/>
  <c r="F137" i="2" s="1"/>
  <c r="O134" i="2"/>
  <c r="P134" i="2"/>
  <c r="Q133" i="2"/>
  <c r="U133" i="2" s="1"/>
  <c r="J136" i="2"/>
  <c r="L136" i="2" s="1"/>
  <c r="I136" i="2"/>
  <c r="G136" i="2"/>
  <c r="H136" i="2"/>
  <c r="K135" i="2"/>
  <c r="Q134" i="2" l="1"/>
  <c r="U134" i="2" s="1"/>
  <c r="P135" i="2"/>
  <c r="O135" i="2"/>
  <c r="Q135" i="2" s="1"/>
  <c r="N136" i="2"/>
  <c r="R136" i="2"/>
  <c r="S136" i="2"/>
  <c r="M136" i="2"/>
  <c r="C138" i="2"/>
  <c r="D138" i="2" s="1"/>
  <c r="E138" i="2" s="1"/>
  <c r="F138" i="2" s="1"/>
  <c r="K136" i="2"/>
  <c r="H137" i="2"/>
  <c r="I137" i="2"/>
  <c r="J137" i="2"/>
  <c r="L137" i="2" s="1"/>
  <c r="G137" i="2"/>
  <c r="T135" i="2"/>
  <c r="U135" i="2" l="1"/>
  <c r="T136" i="2"/>
  <c r="H138" i="2"/>
  <c r="G138" i="2"/>
  <c r="I138" i="2"/>
  <c r="J138" i="2"/>
  <c r="L138" i="2" s="1"/>
  <c r="M137" i="2"/>
  <c r="N137" i="2"/>
  <c r="R137" i="2"/>
  <c r="S137" i="2"/>
  <c r="C140" i="2"/>
  <c r="D140" i="2" s="1"/>
  <c r="E140" i="2" s="1"/>
  <c r="F140" i="2" s="1"/>
  <c r="C139" i="2"/>
  <c r="D139" i="2" s="1"/>
  <c r="E139" i="2" s="1"/>
  <c r="F139" i="2" s="1"/>
  <c r="K137" i="2"/>
  <c r="O136" i="2"/>
  <c r="P136" i="2"/>
  <c r="K138" i="2" l="1"/>
  <c r="G140" i="2"/>
  <c r="J140" i="2"/>
  <c r="L140" i="2" s="1"/>
  <c r="H140" i="2"/>
  <c r="I140" i="2"/>
  <c r="I139" i="2"/>
  <c r="J139" i="2"/>
  <c r="L139" i="2" s="1"/>
  <c r="G139" i="2"/>
  <c r="H139" i="2"/>
  <c r="P137" i="2"/>
  <c r="O137" i="2"/>
  <c r="Q137" i="2" s="1"/>
  <c r="N138" i="2"/>
  <c r="S138" i="2"/>
  <c r="M138" i="2"/>
  <c r="R138" i="2"/>
  <c r="Q136" i="2"/>
  <c r="U136" i="2" s="1"/>
  <c r="T137" i="2"/>
  <c r="K139" i="2" l="1"/>
  <c r="U137" i="2"/>
  <c r="M140" i="2"/>
  <c r="N140" i="2"/>
  <c r="R140" i="2"/>
  <c r="S140" i="2"/>
  <c r="T138" i="2"/>
  <c r="O138" i="2"/>
  <c r="P138" i="2"/>
  <c r="R139" i="2"/>
  <c r="M139" i="2"/>
  <c r="N139" i="2"/>
  <c r="S139" i="2"/>
  <c r="K140" i="2"/>
  <c r="T139" i="2" l="1"/>
  <c r="T140" i="2"/>
  <c r="Q138" i="2"/>
  <c r="U138" i="2" s="1"/>
  <c r="O139" i="2"/>
  <c r="P139" i="2"/>
  <c r="P140" i="2"/>
  <c r="O140" i="2"/>
  <c r="Q140" i="2" s="1"/>
  <c r="Q139" i="2" l="1"/>
  <c r="U139" i="2" s="1"/>
  <c r="U140" i="2"/>
</calcChain>
</file>

<file path=xl/sharedStrings.xml><?xml version="1.0" encoding="utf-8"?>
<sst xmlns="http://schemas.openxmlformats.org/spreadsheetml/2006/main" count="63" uniqueCount="57">
  <si>
    <t>Number of Customers</t>
  </si>
  <si>
    <t>P(Advert Lands)</t>
  </si>
  <si>
    <t>Resulting Leads</t>
  </si>
  <si>
    <t>P(Sales get Opp)</t>
  </si>
  <si>
    <t>Customer Opps</t>
  </si>
  <si>
    <t>P(One Amendment)</t>
  </si>
  <si>
    <t>P(Two Amendments)</t>
  </si>
  <si>
    <t>PO Upper</t>
  </si>
  <si>
    <t>PO Lower</t>
  </si>
  <si>
    <t>PO Lost</t>
  </si>
  <si>
    <t>Revenue Upper</t>
  </si>
  <si>
    <t>Revenue Lower</t>
  </si>
  <si>
    <t>Potential Loss</t>
  </si>
  <si>
    <t>Sales Comp</t>
  </si>
  <si>
    <t>Max Inventives Paid</t>
  </si>
  <si>
    <t>Day</t>
  </si>
  <si>
    <t>Empoyees</t>
  </si>
  <si>
    <t>Sales</t>
  </si>
  <si>
    <t>Operations</t>
  </si>
  <si>
    <t>Accounting</t>
  </si>
  <si>
    <t>Finance</t>
  </si>
  <si>
    <t>Ads Each Month</t>
  </si>
  <si>
    <t>Market Leads Each Month</t>
  </si>
  <si>
    <t>Sales Prosp. Per Emp. Per Month</t>
  </si>
  <si>
    <t>Probabilities</t>
  </si>
  <si>
    <t>Successful Advert</t>
  </si>
  <si>
    <t>First Revision</t>
  </si>
  <si>
    <t>Second Revision</t>
  </si>
  <si>
    <t>PO's without revision</t>
  </si>
  <si>
    <t>PO's with single revision</t>
  </si>
  <si>
    <t>PO's with double revisions</t>
  </si>
  <si>
    <t>PO's lost</t>
  </si>
  <si>
    <t>Third Revision</t>
  </si>
  <si>
    <t>Finds Opp</t>
  </si>
  <si>
    <t>Sales Opps. Per Emp. Per Month</t>
  </si>
  <si>
    <t>Debit</t>
  </si>
  <si>
    <t>Credit</t>
  </si>
  <si>
    <t>PO's as Debit</t>
  </si>
  <si>
    <t>PO's as Credit</t>
  </si>
  <si>
    <t>Total PO's for month</t>
  </si>
  <si>
    <t>Total PO's Processed per Emp. per Month</t>
  </si>
  <si>
    <t>BS Revisions per Emp per Month</t>
  </si>
  <si>
    <t>GL Entries per Emp per Month</t>
  </si>
  <si>
    <t>Acct. total actions per Emp per Month</t>
  </si>
  <si>
    <t>Budget Rev. per Emp per Month</t>
  </si>
  <si>
    <t>Forcasts per Emp per Month</t>
  </si>
  <si>
    <t>Fin. total actions per Emp per Month</t>
  </si>
  <si>
    <t>Total Sales Opps. Per Month</t>
  </si>
  <si>
    <t>Marketing</t>
  </si>
  <si>
    <t>Other</t>
  </si>
  <si>
    <t>Rate of Growth</t>
  </si>
  <si>
    <t>Month</t>
  </si>
  <si>
    <t>Total Employee Activities</t>
  </si>
  <si>
    <t>Monthly Delta</t>
  </si>
  <si>
    <t>CONTROLS</t>
  </si>
  <si>
    <t>Ops</t>
  </si>
  <si>
    <t>Acctng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</si>
</sst>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9" fontId="0" fillId="0" borderId="0" xfId="2" applyFont="1"/>
    <xf numFmtId="44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4" fontId="0" fillId="0" borderId="0" xfId="0" applyNumberFormat="1"/>
    <xf numFmtId="1" fontId="2" fillId="0" borderId="0" xfId="0" applyNumberFormat="1" applyFont="1" applyAlignment="1">
      <alignment horizontal="center" vertical="center" wrapText="1"/>
    </xf>
    <xf numFmtId="1" fontId="0" fillId="0" borderId="1" xfId="0" applyNumberFormat="1" applyBorder="1"/>
    <xf numFmtId="9" fontId="2" fillId="0" borderId="0" xfId="2" applyFont="1" applyAlignment="1">
      <alignment horizontal="center" vertical="center" wrapText="1"/>
    </xf>
    <xf numFmtId="14" fontId="0" fillId="0" borderId="0" xfId="0" applyNumberFormat="1"/>
    <xf numFmtId="14" fontId="0" fillId="0" borderId="2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'Concept 2'!$X$3:$X$6</c:f>
              <c:strCache>
                <c:ptCount val="4"/>
                <c:pt idx="0">
                  <c:v>Sales</c:v>
                </c:pt>
                <c:pt idx="1">
                  <c:v>Ops</c:v>
                </c:pt>
                <c:pt idx="2">
                  <c:v>Acctng</c:v>
                </c:pt>
                <c:pt idx="3">
                  <c:v>Finance</c:v>
                </c:pt>
              </c:strCache>
            </c:strRef>
          </c:cat>
          <c:val>
            <c:numRef>
              <c:f>'Concept 2'!$Y$3:$Y$6</c:f>
              <c:numCache>
                <c:formatCode>0</c:formatCode>
                <c:ptCount val="4"/>
                <c:pt idx="0">
                  <c:v>10000</c:v>
                </c:pt>
                <c:pt idx="1">
                  <c:v>9291.6666666666661</c:v>
                </c:pt>
                <c:pt idx="2">
                  <c:v>8329.1666666666661</c:v>
                </c:pt>
                <c:pt idx="3">
                  <c:v>7139.2857142857147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7-4FE0-ACEA-6A39F604076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Growth - 10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'Concept 2'!$C$8</c:f>
              <c:strCache>
                <c:ptCount val="1"/>
                <c:pt idx="0">
                  <c:v>Market Leads Each Month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'Concept 2'!$A$9:$A$140</c:f>
              <c:numCache>
                <c:formatCode>m/d/yyyy</c:formatCode>
                <c:ptCount val="13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</c:numCache>
            </c:numRef>
          </c:cat>
          <c:val>
            <c:numRef>
              <c:f>'Concept 2'!$C$9:$C$140</c:f>
              <c:numCache>
                <c:formatCode>0</c:formatCode>
                <c:ptCount val="132"/>
                <c:pt idx="0">
                  <c:v>50000</c:v>
                </c:pt>
                <c:pt idx="1">
                  <c:v>52500</c:v>
                </c:pt>
                <c:pt idx="2">
                  <c:v>55000</c:v>
                </c:pt>
                <c:pt idx="3">
                  <c:v>57500</c:v>
                </c:pt>
                <c:pt idx="4">
                  <c:v>60000</c:v>
                </c:pt>
                <c:pt idx="5">
                  <c:v>62500</c:v>
                </c:pt>
                <c:pt idx="6">
                  <c:v>65000</c:v>
                </c:pt>
                <c:pt idx="7">
                  <c:v>67500</c:v>
                </c:pt>
                <c:pt idx="8">
                  <c:v>70000</c:v>
                </c:pt>
                <c:pt idx="9">
                  <c:v>72500</c:v>
                </c:pt>
                <c:pt idx="10">
                  <c:v>75000</c:v>
                </c:pt>
                <c:pt idx="11">
                  <c:v>77500</c:v>
                </c:pt>
                <c:pt idx="12">
                  <c:v>80000</c:v>
                </c:pt>
                <c:pt idx="13">
                  <c:v>82500</c:v>
                </c:pt>
                <c:pt idx="14">
                  <c:v>85000</c:v>
                </c:pt>
                <c:pt idx="15">
                  <c:v>87500</c:v>
                </c:pt>
                <c:pt idx="16">
                  <c:v>90000</c:v>
                </c:pt>
                <c:pt idx="17">
                  <c:v>92500</c:v>
                </c:pt>
                <c:pt idx="18">
                  <c:v>95000</c:v>
                </c:pt>
                <c:pt idx="19">
                  <c:v>97500</c:v>
                </c:pt>
                <c:pt idx="20">
                  <c:v>100000</c:v>
                </c:pt>
                <c:pt idx="21">
                  <c:v>102500</c:v>
                </c:pt>
                <c:pt idx="22">
                  <c:v>105000</c:v>
                </c:pt>
                <c:pt idx="23">
                  <c:v>107500</c:v>
                </c:pt>
                <c:pt idx="24">
                  <c:v>110000</c:v>
                </c:pt>
                <c:pt idx="25">
                  <c:v>112500</c:v>
                </c:pt>
                <c:pt idx="26">
                  <c:v>115000</c:v>
                </c:pt>
                <c:pt idx="27">
                  <c:v>117500</c:v>
                </c:pt>
                <c:pt idx="28">
                  <c:v>120000</c:v>
                </c:pt>
                <c:pt idx="29">
                  <c:v>122500</c:v>
                </c:pt>
                <c:pt idx="30">
                  <c:v>125000</c:v>
                </c:pt>
                <c:pt idx="31">
                  <c:v>127500</c:v>
                </c:pt>
                <c:pt idx="32">
                  <c:v>130000</c:v>
                </c:pt>
                <c:pt idx="33">
                  <c:v>132500</c:v>
                </c:pt>
                <c:pt idx="34">
                  <c:v>135000</c:v>
                </c:pt>
                <c:pt idx="35">
                  <c:v>137500</c:v>
                </c:pt>
                <c:pt idx="36">
                  <c:v>140000</c:v>
                </c:pt>
                <c:pt idx="37">
                  <c:v>142500</c:v>
                </c:pt>
                <c:pt idx="38">
                  <c:v>145000</c:v>
                </c:pt>
                <c:pt idx="39">
                  <c:v>147500</c:v>
                </c:pt>
                <c:pt idx="40">
                  <c:v>150000</c:v>
                </c:pt>
                <c:pt idx="41">
                  <c:v>152500</c:v>
                </c:pt>
                <c:pt idx="42">
                  <c:v>155000</c:v>
                </c:pt>
                <c:pt idx="43">
                  <c:v>157500</c:v>
                </c:pt>
                <c:pt idx="44">
                  <c:v>160000</c:v>
                </c:pt>
                <c:pt idx="45">
                  <c:v>162500</c:v>
                </c:pt>
                <c:pt idx="46">
                  <c:v>165000</c:v>
                </c:pt>
                <c:pt idx="47">
                  <c:v>167500</c:v>
                </c:pt>
                <c:pt idx="48">
                  <c:v>170000</c:v>
                </c:pt>
                <c:pt idx="49">
                  <c:v>172500</c:v>
                </c:pt>
                <c:pt idx="50">
                  <c:v>175000</c:v>
                </c:pt>
                <c:pt idx="51">
                  <c:v>177500</c:v>
                </c:pt>
                <c:pt idx="52">
                  <c:v>180000</c:v>
                </c:pt>
                <c:pt idx="53">
                  <c:v>182500</c:v>
                </c:pt>
                <c:pt idx="54">
                  <c:v>185000</c:v>
                </c:pt>
                <c:pt idx="55">
                  <c:v>187500</c:v>
                </c:pt>
                <c:pt idx="56">
                  <c:v>190000</c:v>
                </c:pt>
                <c:pt idx="57">
                  <c:v>192500</c:v>
                </c:pt>
                <c:pt idx="58">
                  <c:v>195000</c:v>
                </c:pt>
                <c:pt idx="59">
                  <c:v>197500</c:v>
                </c:pt>
                <c:pt idx="60">
                  <c:v>200000</c:v>
                </c:pt>
                <c:pt idx="61">
                  <c:v>202500</c:v>
                </c:pt>
                <c:pt idx="62">
                  <c:v>205000</c:v>
                </c:pt>
                <c:pt idx="63">
                  <c:v>207500</c:v>
                </c:pt>
                <c:pt idx="64">
                  <c:v>210000</c:v>
                </c:pt>
                <c:pt idx="65">
                  <c:v>212500</c:v>
                </c:pt>
                <c:pt idx="66">
                  <c:v>215000</c:v>
                </c:pt>
                <c:pt idx="67">
                  <c:v>217500</c:v>
                </c:pt>
                <c:pt idx="68">
                  <c:v>220000</c:v>
                </c:pt>
                <c:pt idx="69">
                  <c:v>222500</c:v>
                </c:pt>
                <c:pt idx="70">
                  <c:v>225000</c:v>
                </c:pt>
                <c:pt idx="71">
                  <c:v>227500</c:v>
                </c:pt>
                <c:pt idx="72">
                  <c:v>230000</c:v>
                </c:pt>
                <c:pt idx="73">
                  <c:v>232500</c:v>
                </c:pt>
                <c:pt idx="74">
                  <c:v>235000</c:v>
                </c:pt>
                <c:pt idx="75">
                  <c:v>237500</c:v>
                </c:pt>
                <c:pt idx="76">
                  <c:v>240000</c:v>
                </c:pt>
                <c:pt idx="77">
                  <c:v>242500</c:v>
                </c:pt>
                <c:pt idx="78">
                  <c:v>245000</c:v>
                </c:pt>
                <c:pt idx="79">
                  <c:v>247500</c:v>
                </c:pt>
                <c:pt idx="80">
                  <c:v>250000</c:v>
                </c:pt>
                <c:pt idx="81">
                  <c:v>252500</c:v>
                </c:pt>
                <c:pt idx="82">
                  <c:v>255000</c:v>
                </c:pt>
                <c:pt idx="83">
                  <c:v>257500</c:v>
                </c:pt>
                <c:pt idx="84">
                  <c:v>260000</c:v>
                </c:pt>
                <c:pt idx="85">
                  <c:v>262500</c:v>
                </c:pt>
                <c:pt idx="86">
                  <c:v>265000</c:v>
                </c:pt>
                <c:pt idx="87">
                  <c:v>267500</c:v>
                </c:pt>
                <c:pt idx="88">
                  <c:v>270000</c:v>
                </c:pt>
                <c:pt idx="89">
                  <c:v>272500</c:v>
                </c:pt>
                <c:pt idx="90">
                  <c:v>275000</c:v>
                </c:pt>
                <c:pt idx="91">
                  <c:v>277500</c:v>
                </c:pt>
                <c:pt idx="92">
                  <c:v>280000</c:v>
                </c:pt>
                <c:pt idx="93">
                  <c:v>282500</c:v>
                </c:pt>
                <c:pt idx="94">
                  <c:v>285000</c:v>
                </c:pt>
                <c:pt idx="95">
                  <c:v>287500</c:v>
                </c:pt>
                <c:pt idx="96">
                  <c:v>290000</c:v>
                </c:pt>
                <c:pt idx="97">
                  <c:v>292500</c:v>
                </c:pt>
                <c:pt idx="98">
                  <c:v>295000</c:v>
                </c:pt>
                <c:pt idx="99">
                  <c:v>297500</c:v>
                </c:pt>
                <c:pt idx="100">
                  <c:v>300000</c:v>
                </c:pt>
                <c:pt idx="101">
                  <c:v>302500</c:v>
                </c:pt>
                <c:pt idx="102">
                  <c:v>305000</c:v>
                </c:pt>
                <c:pt idx="103">
                  <c:v>307500</c:v>
                </c:pt>
                <c:pt idx="104">
                  <c:v>310000</c:v>
                </c:pt>
                <c:pt idx="105">
                  <c:v>312500</c:v>
                </c:pt>
                <c:pt idx="106">
                  <c:v>315000</c:v>
                </c:pt>
                <c:pt idx="107">
                  <c:v>317500</c:v>
                </c:pt>
                <c:pt idx="108">
                  <c:v>320000</c:v>
                </c:pt>
                <c:pt idx="109">
                  <c:v>322500</c:v>
                </c:pt>
                <c:pt idx="110">
                  <c:v>325000</c:v>
                </c:pt>
                <c:pt idx="111">
                  <c:v>327500</c:v>
                </c:pt>
                <c:pt idx="112">
                  <c:v>330000</c:v>
                </c:pt>
                <c:pt idx="113">
                  <c:v>332500</c:v>
                </c:pt>
                <c:pt idx="114">
                  <c:v>335000</c:v>
                </c:pt>
                <c:pt idx="115">
                  <c:v>337500</c:v>
                </c:pt>
                <c:pt idx="116">
                  <c:v>340000</c:v>
                </c:pt>
                <c:pt idx="117">
                  <c:v>342500</c:v>
                </c:pt>
                <c:pt idx="118">
                  <c:v>345000</c:v>
                </c:pt>
                <c:pt idx="119">
                  <c:v>347500</c:v>
                </c:pt>
                <c:pt idx="120">
                  <c:v>350000</c:v>
                </c:pt>
                <c:pt idx="121">
                  <c:v>352500</c:v>
                </c:pt>
                <c:pt idx="122">
                  <c:v>355000</c:v>
                </c:pt>
                <c:pt idx="123">
                  <c:v>357500</c:v>
                </c:pt>
                <c:pt idx="124">
                  <c:v>360000</c:v>
                </c:pt>
                <c:pt idx="125">
                  <c:v>362500</c:v>
                </c:pt>
                <c:pt idx="126">
                  <c:v>365000</c:v>
                </c:pt>
                <c:pt idx="127">
                  <c:v>367500</c:v>
                </c:pt>
                <c:pt idx="128">
                  <c:v>370000</c:v>
                </c:pt>
                <c:pt idx="129">
                  <c:v>372500</c:v>
                </c:pt>
                <c:pt idx="130">
                  <c:v>375000</c:v>
                </c:pt>
                <c:pt idx="131">
                  <c:v>377500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F-4593-A1D3-E8DF301685C7}"/>
            </c:ext>
          </c:extLst>
        </c:ser>
        <c:ser>
          <c:idx val="2"/>
          <c:order val="2"/>
          <c:tx>
            <c:strRef>
              <c:f>'Concept 2'!$D$8</c:f>
              <c:strCache>
                <c:ptCount val="1"/>
                <c:pt idx="0">
                  <c:v>Sales Prosp. Per Emp. Per Month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'Concept 2'!$A$9:$A$140</c:f>
              <c:numCache>
                <c:formatCode>m/d/yyyy</c:formatCode>
                <c:ptCount val="13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</c:numCache>
            </c:numRef>
          </c:cat>
          <c:val>
            <c:numRef>
              <c:f>'Concept 2'!$D$9:$D$140</c:f>
              <c:numCache>
                <c:formatCode>0</c:formatCode>
                <c:ptCount val="132"/>
                <c:pt idx="0">
                  <c:v>10000</c:v>
                </c:pt>
                <c:pt idx="1">
                  <c:v>10500</c:v>
                </c:pt>
                <c:pt idx="2">
                  <c:v>11000</c:v>
                </c:pt>
                <c:pt idx="3">
                  <c:v>11500</c:v>
                </c:pt>
                <c:pt idx="4">
                  <c:v>12000</c:v>
                </c:pt>
                <c:pt idx="5">
                  <c:v>12500</c:v>
                </c:pt>
                <c:pt idx="6">
                  <c:v>13000</c:v>
                </c:pt>
                <c:pt idx="7">
                  <c:v>13500</c:v>
                </c:pt>
                <c:pt idx="8">
                  <c:v>14000</c:v>
                </c:pt>
                <c:pt idx="9">
                  <c:v>14500</c:v>
                </c:pt>
                <c:pt idx="10">
                  <c:v>15000</c:v>
                </c:pt>
                <c:pt idx="11">
                  <c:v>15500</c:v>
                </c:pt>
                <c:pt idx="12">
                  <c:v>16000</c:v>
                </c:pt>
                <c:pt idx="13">
                  <c:v>16500</c:v>
                </c:pt>
                <c:pt idx="14">
                  <c:v>17000</c:v>
                </c:pt>
                <c:pt idx="15">
                  <c:v>17500</c:v>
                </c:pt>
                <c:pt idx="16">
                  <c:v>18000</c:v>
                </c:pt>
                <c:pt idx="17">
                  <c:v>18500</c:v>
                </c:pt>
                <c:pt idx="18">
                  <c:v>19000</c:v>
                </c:pt>
                <c:pt idx="19">
                  <c:v>19500</c:v>
                </c:pt>
                <c:pt idx="20">
                  <c:v>20000</c:v>
                </c:pt>
                <c:pt idx="21">
                  <c:v>20500</c:v>
                </c:pt>
                <c:pt idx="22">
                  <c:v>21000</c:v>
                </c:pt>
                <c:pt idx="23">
                  <c:v>21500</c:v>
                </c:pt>
                <c:pt idx="24">
                  <c:v>22000</c:v>
                </c:pt>
                <c:pt idx="25">
                  <c:v>22500</c:v>
                </c:pt>
                <c:pt idx="26">
                  <c:v>23000</c:v>
                </c:pt>
                <c:pt idx="27">
                  <c:v>23500</c:v>
                </c:pt>
                <c:pt idx="28">
                  <c:v>24000</c:v>
                </c:pt>
                <c:pt idx="29">
                  <c:v>24500</c:v>
                </c:pt>
                <c:pt idx="30">
                  <c:v>25000</c:v>
                </c:pt>
                <c:pt idx="31">
                  <c:v>25500</c:v>
                </c:pt>
                <c:pt idx="32">
                  <c:v>26000</c:v>
                </c:pt>
                <c:pt idx="33">
                  <c:v>26500</c:v>
                </c:pt>
                <c:pt idx="34">
                  <c:v>27000</c:v>
                </c:pt>
                <c:pt idx="35">
                  <c:v>27500</c:v>
                </c:pt>
                <c:pt idx="36">
                  <c:v>28000</c:v>
                </c:pt>
                <c:pt idx="37">
                  <c:v>28500</c:v>
                </c:pt>
                <c:pt idx="38">
                  <c:v>29000</c:v>
                </c:pt>
                <c:pt idx="39">
                  <c:v>29500</c:v>
                </c:pt>
                <c:pt idx="40">
                  <c:v>30000</c:v>
                </c:pt>
                <c:pt idx="41">
                  <c:v>30500</c:v>
                </c:pt>
                <c:pt idx="42">
                  <c:v>31000</c:v>
                </c:pt>
                <c:pt idx="43">
                  <c:v>31500</c:v>
                </c:pt>
                <c:pt idx="44">
                  <c:v>32000</c:v>
                </c:pt>
                <c:pt idx="45">
                  <c:v>32500</c:v>
                </c:pt>
                <c:pt idx="46">
                  <c:v>33000</c:v>
                </c:pt>
                <c:pt idx="47">
                  <c:v>33500</c:v>
                </c:pt>
                <c:pt idx="48">
                  <c:v>34000</c:v>
                </c:pt>
                <c:pt idx="49">
                  <c:v>34500</c:v>
                </c:pt>
                <c:pt idx="50">
                  <c:v>35000</c:v>
                </c:pt>
                <c:pt idx="51">
                  <c:v>35500</c:v>
                </c:pt>
                <c:pt idx="52">
                  <c:v>36000</c:v>
                </c:pt>
                <c:pt idx="53">
                  <c:v>36500</c:v>
                </c:pt>
                <c:pt idx="54">
                  <c:v>37000</c:v>
                </c:pt>
                <c:pt idx="55">
                  <c:v>37500</c:v>
                </c:pt>
                <c:pt idx="56">
                  <c:v>38000</c:v>
                </c:pt>
                <c:pt idx="57">
                  <c:v>38500</c:v>
                </c:pt>
                <c:pt idx="58">
                  <c:v>39000</c:v>
                </c:pt>
                <c:pt idx="59">
                  <c:v>39500</c:v>
                </c:pt>
                <c:pt idx="60">
                  <c:v>40000</c:v>
                </c:pt>
                <c:pt idx="61">
                  <c:v>40500</c:v>
                </c:pt>
                <c:pt idx="62">
                  <c:v>41000</c:v>
                </c:pt>
                <c:pt idx="63">
                  <c:v>41500</c:v>
                </c:pt>
                <c:pt idx="64">
                  <c:v>42000</c:v>
                </c:pt>
                <c:pt idx="65">
                  <c:v>42500</c:v>
                </c:pt>
                <c:pt idx="66">
                  <c:v>43000</c:v>
                </c:pt>
                <c:pt idx="67">
                  <c:v>43500</c:v>
                </c:pt>
                <c:pt idx="68">
                  <c:v>44000</c:v>
                </c:pt>
                <c:pt idx="69">
                  <c:v>44500</c:v>
                </c:pt>
                <c:pt idx="70">
                  <c:v>45000</c:v>
                </c:pt>
                <c:pt idx="71">
                  <c:v>45500</c:v>
                </c:pt>
                <c:pt idx="72">
                  <c:v>46000</c:v>
                </c:pt>
                <c:pt idx="73">
                  <c:v>46500</c:v>
                </c:pt>
                <c:pt idx="74">
                  <c:v>47000</c:v>
                </c:pt>
                <c:pt idx="75">
                  <c:v>47500</c:v>
                </c:pt>
                <c:pt idx="76">
                  <c:v>48000</c:v>
                </c:pt>
                <c:pt idx="77">
                  <c:v>48500</c:v>
                </c:pt>
                <c:pt idx="78">
                  <c:v>49000</c:v>
                </c:pt>
                <c:pt idx="79">
                  <c:v>49500</c:v>
                </c:pt>
                <c:pt idx="80">
                  <c:v>50000</c:v>
                </c:pt>
                <c:pt idx="81">
                  <c:v>50500</c:v>
                </c:pt>
                <c:pt idx="82">
                  <c:v>51000</c:v>
                </c:pt>
                <c:pt idx="83">
                  <c:v>51500</c:v>
                </c:pt>
                <c:pt idx="84">
                  <c:v>52000</c:v>
                </c:pt>
                <c:pt idx="85">
                  <c:v>52500</c:v>
                </c:pt>
                <c:pt idx="86">
                  <c:v>53000</c:v>
                </c:pt>
                <c:pt idx="87">
                  <c:v>53500</c:v>
                </c:pt>
                <c:pt idx="88">
                  <c:v>54000</c:v>
                </c:pt>
                <c:pt idx="89">
                  <c:v>54500</c:v>
                </c:pt>
                <c:pt idx="90">
                  <c:v>55000</c:v>
                </c:pt>
                <c:pt idx="91">
                  <c:v>55500</c:v>
                </c:pt>
                <c:pt idx="92">
                  <c:v>56000</c:v>
                </c:pt>
                <c:pt idx="93">
                  <c:v>56500</c:v>
                </c:pt>
                <c:pt idx="94">
                  <c:v>57000</c:v>
                </c:pt>
                <c:pt idx="95">
                  <c:v>57500</c:v>
                </c:pt>
                <c:pt idx="96">
                  <c:v>58000</c:v>
                </c:pt>
                <c:pt idx="97">
                  <c:v>58500</c:v>
                </c:pt>
                <c:pt idx="98">
                  <c:v>59000</c:v>
                </c:pt>
                <c:pt idx="99">
                  <c:v>59500</c:v>
                </c:pt>
                <c:pt idx="100">
                  <c:v>60000</c:v>
                </c:pt>
                <c:pt idx="101">
                  <c:v>60500</c:v>
                </c:pt>
                <c:pt idx="102">
                  <c:v>61000</c:v>
                </c:pt>
                <c:pt idx="103">
                  <c:v>61500</c:v>
                </c:pt>
                <c:pt idx="104">
                  <c:v>62000</c:v>
                </c:pt>
                <c:pt idx="105">
                  <c:v>62500</c:v>
                </c:pt>
                <c:pt idx="106">
                  <c:v>63000</c:v>
                </c:pt>
                <c:pt idx="107">
                  <c:v>63500</c:v>
                </c:pt>
                <c:pt idx="108">
                  <c:v>64000</c:v>
                </c:pt>
                <c:pt idx="109">
                  <c:v>64500</c:v>
                </c:pt>
                <c:pt idx="110">
                  <c:v>65000</c:v>
                </c:pt>
                <c:pt idx="111">
                  <c:v>65500</c:v>
                </c:pt>
                <c:pt idx="112">
                  <c:v>66000</c:v>
                </c:pt>
                <c:pt idx="113">
                  <c:v>66500</c:v>
                </c:pt>
                <c:pt idx="114">
                  <c:v>67000</c:v>
                </c:pt>
                <c:pt idx="115">
                  <c:v>67500</c:v>
                </c:pt>
                <c:pt idx="116">
                  <c:v>68000</c:v>
                </c:pt>
                <c:pt idx="117">
                  <c:v>68500</c:v>
                </c:pt>
                <c:pt idx="118">
                  <c:v>69000</c:v>
                </c:pt>
                <c:pt idx="119">
                  <c:v>69500</c:v>
                </c:pt>
                <c:pt idx="120">
                  <c:v>70000</c:v>
                </c:pt>
                <c:pt idx="121">
                  <c:v>70500</c:v>
                </c:pt>
                <c:pt idx="122">
                  <c:v>71000</c:v>
                </c:pt>
                <c:pt idx="123">
                  <c:v>71500</c:v>
                </c:pt>
                <c:pt idx="124">
                  <c:v>72000</c:v>
                </c:pt>
                <c:pt idx="125">
                  <c:v>72500</c:v>
                </c:pt>
                <c:pt idx="126">
                  <c:v>73000</c:v>
                </c:pt>
                <c:pt idx="127">
                  <c:v>73500</c:v>
                </c:pt>
                <c:pt idx="128">
                  <c:v>74000</c:v>
                </c:pt>
                <c:pt idx="129">
                  <c:v>74500</c:v>
                </c:pt>
                <c:pt idx="130">
                  <c:v>75000</c:v>
                </c:pt>
                <c:pt idx="131">
                  <c:v>75500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BF-4593-A1D3-E8DF301685C7}"/>
            </c:ext>
          </c:extLst>
        </c:ser>
        <c:ser>
          <c:idx val="9"/>
          <c:order val="9"/>
          <c:tx>
            <c:strRef>
              <c:f>'Concept 2'!$K$8</c:f>
              <c:strCache>
                <c:ptCount val="1"/>
                <c:pt idx="0">
                  <c:v>Total PO's Processed per Emp. per Month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'Concept 2'!$A$9:$A$140</c:f>
              <c:numCache>
                <c:formatCode>m/d/yyyy</c:formatCode>
                <c:ptCount val="13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</c:numCache>
            </c:numRef>
          </c:cat>
          <c:val>
            <c:numRef>
              <c:f>'Concept 2'!$K$9:$K$140</c:f>
              <c:numCache>
                <c:formatCode>0</c:formatCode>
                <c:ptCount val="132"/>
                <c:pt idx="0">
                  <c:v>9291.6666666666661</c:v>
                </c:pt>
                <c:pt idx="1">
                  <c:v>9756.25</c:v>
                </c:pt>
                <c:pt idx="2">
                  <c:v>10220.833333333334</c:v>
                </c:pt>
                <c:pt idx="3">
                  <c:v>10685.416666666666</c:v>
                </c:pt>
                <c:pt idx="4">
                  <c:v>11150</c:v>
                </c:pt>
                <c:pt idx="5">
                  <c:v>11614.583333333334</c:v>
                </c:pt>
                <c:pt idx="6">
                  <c:v>12079.166666666666</c:v>
                </c:pt>
                <c:pt idx="7">
                  <c:v>12543.75</c:v>
                </c:pt>
                <c:pt idx="8">
                  <c:v>13008.333333333334</c:v>
                </c:pt>
                <c:pt idx="9">
                  <c:v>13472.916666666666</c:v>
                </c:pt>
                <c:pt idx="10">
                  <c:v>13937.5</c:v>
                </c:pt>
                <c:pt idx="11">
                  <c:v>14402.083333333334</c:v>
                </c:pt>
                <c:pt idx="12">
                  <c:v>14866.666666666666</c:v>
                </c:pt>
                <c:pt idx="13">
                  <c:v>15331.25</c:v>
                </c:pt>
                <c:pt idx="14">
                  <c:v>15795.833333333334</c:v>
                </c:pt>
                <c:pt idx="15">
                  <c:v>16260.416666666666</c:v>
                </c:pt>
                <c:pt idx="16">
                  <c:v>16725</c:v>
                </c:pt>
                <c:pt idx="17">
                  <c:v>17189.583333333332</c:v>
                </c:pt>
                <c:pt idx="18">
                  <c:v>17654.166666666668</c:v>
                </c:pt>
                <c:pt idx="19">
                  <c:v>18118.75</c:v>
                </c:pt>
                <c:pt idx="20">
                  <c:v>18583.333333333332</c:v>
                </c:pt>
                <c:pt idx="21">
                  <c:v>19047.916666666668</c:v>
                </c:pt>
                <c:pt idx="22">
                  <c:v>19512.5</c:v>
                </c:pt>
                <c:pt idx="23">
                  <c:v>19977.083333333332</c:v>
                </c:pt>
                <c:pt idx="24">
                  <c:v>20441.666666666668</c:v>
                </c:pt>
                <c:pt idx="25">
                  <c:v>20906.25</c:v>
                </c:pt>
                <c:pt idx="26">
                  <c:v>21370.833333333332</c:v>
                </c:pt>
                <c:pt idx="27">
                  <c:v>21835.416666666668</c:v>
                </c:pt>
                <c:pt idx="28">
                  <c:v>22300</c:v>
                </c:pt>
                <c:pt idx="29">
                  <c:v>22764.583333333332</c:v>
                </c:pt>
                <c:pt idx="30">
                  <c:v>23229.166666666668</c:v>
                </c:pt>
                <c:pt idx="31">
                  <c:v>23693.75</c:v>
                </c:pt>
                <c:pt idx="32">
                  <c:v>24158.333333333332</c:v>
                </c:pt>
                <c:pt idx="33">
                  <c:v>24622.916666666668</c:v>
                </c:pt>
                <c:pt idx="34">
                  <c:v>25087.5</c:v>
                </c:pt>
                <c:pt idx="35">
                  <c:v>25552.083333333332</c:v>
                </c:pt>
                <c:pt idx="36">
                  <c:v>26016.666666666668</c:v>
                </c:pt>
                <c:pt idx="37">
                  <c:v>26481.25</c:v>
                </c:pt>
                <c:pt idx="38">
                  <c:v>26945.833333333332</c:v>
                </c:pt>
                <c:pt idx="39">
                  <c:v>27410.416666666668</c:v>
                </c:pt>
                <c:pt idx="40">
                  <c:v>27875</c:v>
                </c:pt>
                <c:pt idx="41">
                  <c:v>28339.583333333332</c:v>
                </c:pt>
                <c:pt idx="42">
                  <c:v>28804.166666666668</c:v>
                </c:pt>
                <c:pt idx="43">
                  <c:v>29268.75</c:v>
                </c:pt>
                <c:pt idx="44">
                  <c:v>29733.333333333332</c:v>
                </c:pt>
                <c:pt idx="45">
                  <c:v>30197.916666666668</c:v>
                </c:pt>
                <c:pt idx="46">
                  <c:v>30662.5</c:v>
                </c:pt>
                <c:pt idx="47">
                  <c:v>31127.083333333332</c:v>
                </c:pt>
                <c:pt idx="48">
                  <c:v>31591.666666666668</c:v>
                </c:pt>
                <c:pt idx="49">
                  <c:v>32056.25</c:v>
                </c:pt>
                <c:pt idx="50">
                  <c:v>32520.833333333332</c:v>
                </c:pt>
                <c:pt idx="51">
                  <c:v>32985.416666666664</c:v>
                </c:pt>
                <c:pt idx="52">
                  <c:v>33450</c:v>
                </c:pt>
                <c:pt idx="53">
                  <c:v>33914.583333333336</c:v>
                </c:pt>
                <c:pt idx="54">
                  <c:v>34379.166666666664</c:v>
                </c:pt>
                <c:pt idx="55">
                  <c:v>34843.75</c:v>
                </c:pt>
                <c:pt idx="56">
                  <c:v>35308.333333333336</c:v>
                </c:pt>
                <c:pt idx="57">
                  <c:v>35772.916666666664</c:v>
                </c:pt>
                <c:pt idx="58">
                  <c:v>36237.5</c:v>
                </c:pt>
                <c:pt idx="59">
                  <c:v>36702.083333333336</c:v>
                </c:pt>
                <c:pt idx="60">
                  <c:v>37166.666666666664</c:v>
                </c:pt>
                <c:pt idx="61">
                  <c:v>37631.25</c:v>
                </c:pt>
                <c:pt idx="62">
                  <c:v>38095.833333333336</c:v>
                </c:pt>
                <c:pt idx="63">
                  <c:v>38560.416666666664</c:v>
                </c:pt>
                <c:pt idx="64">
                  <c:v>39025</c:v>
                </c:pt>
                <c:pt idx="65">
                  <c:v>39489.583333333336</c:v>
                </c:pt>
                <c:pt idx="66">
                  <c:v>39954.166666666664</c:v>
                </c:pt>
                <c:pt idx="67">
                  <c:v>40418.75</c:v>
                </c:pt>
                <c:pt idx="68">
                  <c:v>40883.333333333336</c:v>
                </c:pt>
                <c:pt idx="69">
                  <c:v>41347.916666666664</c:v>
                </c:pt>
                <c:pt idx="70">
                  <c:v>41812.5</c:v>
                </c:pt>
                <c:pt idx="71">
                  <c:v>42277.083333333336</c:v>
                </c:pt>
                <c:pt idx="72">
                  <c:v>42741.666666666664</c:v>
                </c:pt>
                <c:pt idx="73">
                  <c:v>43206.25</c:v>
                </c:pt>
                <c:pt idx="74">
                  <c:v>43670.833333333336</c:v>
                </c:pt>
                <c:pt idx="75">
                  <c:v>44135.416666666664</c:v>
                </c:pt>
                <c:pt idx="76">
                  <c:v>44600</c:v>
                </c:pt>
                <c:pt idx="77">
                  <c:v>45064.583333333336</c:v>
                </c:pt>
                <c:pt idx="78">
                  <c:v>45529.166666666664</c:v>
                </c:pt>
                <c:pt idx="79">
                  <c:v>45993.75</c:v>
                </c:pt>
                <c:pt idx="80">
                  <c:v>46458.333333333336</c:v>
                </c:pt>
                <c:pt idx="81">
                  <c:v>46922.916666666664</c:v>
                </c:pt>
                <c:pt idx="82">
                  <c:v>47387.5</c:v>
                </c:pt>
                <c:pt idx="83">
                  <c:v>47852.083333333336</c:v>
                </c:pt>
                <c:pt idx="84">
                  <c:v>48316.666666666664</c:v>
                </c:pt>
                <c:pt idx="85">
                  <c:v>48781.25</c:v>
                </c:pt>
                <c:pt idx="86">
                  <c:v>49245.833333333336</c:v>
                </c:pt>
                <c:pt idx="87">
                  <c:v>49710.416666666664</c:v>
                </c:pt>
                <c:pt idx="88">
                  <c:v>50175</c:v>
                </c:pt>
                <c:pt idx="89">
                  <c:v>50639.583333333336</c:v>
                </c:pt>
                <c:pt idx="90">
                  <c:v>51104.166666666664</c:v>
                </c:pt>
                <c:pt idx="91">
                  <c:v>51568.75</c:v>
                </c:pt>
                <c:pt idx="92">
                  <c:v>52033.333333333336</c:v>
                </c:pt>
                <c:pt idx="93">
                  <c:v>52497.916666666664</c:v>
                </c:pt>
                <c:pt idx="94">
                  <c:v>52962.5</c:v>
                </c:pt>
                <c:pt idx="95">
                  <c:v>53427.083333333336</c:v>
                </c:pt>
                <c:pt idx="96">
                  <c:v>53891.666666666664</c:v>
                </c:pt>
                <c:pt idx="97">
                  <c:v>54356.25</c:v>
                </c:pt>
                <c:pt idx="98">
                  <c:v>54820.833333333336</c:v>
                </c:pt>
                <c:pt idx="99">
                  <c:v>55285.416666666664</c:v>
                </c:pt>
                <c:pt idx="100">
                  <c:v>55750</c:v>
                </c:pt>
                <c:pt idx="101">
                  <c:v>56214.583333333336</c:v>
                </c:pt>
                <c:pt idx="102">
                  <c:v>56679.166666666664</c:v>
                </c:pt>
                <c:pt idx="103">
                  <c:v>57143.75</c:v>
                </c:pt>
                <c:pt idx="104">
                  <c:v>57608.333333333336</c:v>
                </c:pt>
                <c:pt idx="105">
                  <c:v>58072.916666666664</c:v>
                </c:pt>
                <c:pt idx="106">
                  <c:v>58537.5</c:v>
                </c:pt>
                <c:pt idx="107">
                  <c:v>59002.083333333336</c:v>
                </c:pt>
                <c:pt idx="108">
                  <c:v>59466.666666666664</c:v>
                </c:pt>
                <c:pt idx="109">
                  <c:v>59931.25</c:v>
                </c:pt>
                <c:pt idx="110">
                  <c:v>60395.833333333336</c:v>
                </c:pt>
                <c:pt idx="111">
                  <c:v>60860.416666666664</c:v>
                </c:pt>
                <c:pt idx="112">
                  <c:v>61325</c:v>
                </c:pt>
                <c:pt idx="113">
                  <c:v>61789.583333333336</c:v>
                </c:pt>
                <c:pt idx="114">
                  <c:v>62254.166666666664</c:v>
                </c:pt>
                <c:pt idx="115">
                  <c:v>62718.75</c:v>
                </c:pt>
                <c:pt idx="116">
                  <c:v>63183.333333333336</c:v>
                </c:pt>
                <c:pt idx="117">
                  <c:v>63647.916666666664</c:v>
                </c:pt>
                <c:pt idx="118">
                  <c:v>64112.5</c:v>
                </c:pt>
                <c:pt idx="119">
                  <c:v>64577.083333333336</c:v>
                </c:pt>
                <c:pt idx="120">
                  <c:v>65041.666666666664</c:v>
                </c:pt>
                <c:pt idx="121">
                  <c:v>65506.25</c:v>
                </c:pt>
                <c:pt idx="122">
                  <c:v>65970.833333333328</c:v>
                </c:pt>
                <c:pt idx="123">
                  <c:v>66435.416666666672</c:v>
                </c:pt>
                <c:pt idx="124">
                  <c:v>66900</c:v>
                </c:pt>
                <c:pt idx="125">
                  <c:v>67364.583333333328</c:v>
                </c:pt>
                <c:pt idx="126">
                  <c:v>67829.166666666672</c:v>
                </c:pt>
                <c:pt idx="127">
                  <c:v>68293.75</c:v>
                </c:pt>
                <c:pt idx="128">
                  <c:v>68758.333333333328</c:v>
                </c:pt>
                <c:pt idx="129">
                  <c:v>69222.916666666672</c:v>
                </c:pt>
                <c:pt idx="130">
                  <c:v>69687.5</c:v>
                </c:pt>
                <c:pt idx="131">
                  <c:v>70152.083333333328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BF-4593-A1D3-E8DF301685C7}"/>
            </c:ext>
          </c:extLst>
        </c:ser>
        <c:ser>
          <c:idx val="15"/>
          <c:order val="15"/>
          <c:tx>
            <c:strRef>
              <c:f>'Concept 2'!$Q$8</c:f>
              <c:strCache>
                <c:ptCount val="1"/>
                <c:pt idx="0">
                  <c:v>Acct. total actions per Emp per Month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'Concept 2'!$A$9:$A$140</c:f>
              <c:numCache>
                <c:formatCode>m/d/yyyy</c:formatCode>
                <c:ptCount val="13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</c:numCache>
            </c:numRef>
          </c:cat>
          <c:val>
            <c:numRef>
              <c:f>'Concept 2'!$Q$9:$Q$140</c:f>
              <c:numCache>
                <c:formatCode>0</c:formatCode>
                <c:ptCount val="132"/>
                <c:pt idx="0">
                  <c:v>8329.1666666666661</c:v>
                </c:pt>
                <c:pt idx="1">
                  <c:v>8745.625</c:v>
                </c:pt>
                <c:pt idx="2">
                  <c:v>9162.0833333333321</c:v>
                </c:pt>
                <c:pt idx="3">
                  <c:v>9578.5416666666661</c:v>
                </c:pt>
                <c:pt idx="4">
                  <c:v>9995</c:v>
                </c:pt>
                <c:pt idx="5">
                  <c:v>10411.458333333332</c:v>
                </c:pt>
                <c:pt idx="6">
                  <c:v>10827.916666666666</c:v>
                </c:pt>
                <c:pt idx="7">
                  <c:v>11244.375</c:v>
                </c:pt>
                <c:pt idx="8">
                  <c:v>11660.833333333334</c:v>
                </c:pt>
                <c:pt idx="9">
                  <c:v>12077.291666666666</c:v>
                </c:pt>
                <c:pt idx="10">
                  <c:v>12493.75</c:v>
                </c:pt>
                <c:pt idx="11">
                  <c:v>12910.208333333334</c:v>
                </c:pt>
                <c:pt idx="12">
                  <c:v>13326.666666666666</c:v>
                </c:pt>
                <c:pt idx="13">
                  <c:v>13743.125</c:v>
                </c:pt>
                <c:pt idx="14">
                  <c:v>14159.583333333334</c:v>
                </c:pt>
                <c:pt idx="15">
                  <c:v>14576.041666666666</c:v>
                </c:pt>
                <c:pt idx="16">
                  <c:v>14992.5</c:v>
                </c:pt>
                <c:pt idx="17">
                  <c:v>15408.958333333334</c:v>
                </c:pt>
                <c:pt idx="18">
                  <c:v>15825.416666666666</c:v>
                </c:pt>
                <c:pt idx="19">
                  <c:v>16241.875</c:v>
                </c:pt>
                <c:pt idx="20">
                  <c:v>16658.333333333332</c:v>
                </c:pt>
                <c:pt idx="21">
                  <c:v>17074.791666666664</c:v>
                </c:pt>
                <c:pt idx="22">
                  <c:v>17491.25</c:v>
                </c:pt>
                <c:pt idx="23">
                  <c:v>17907.708333333332</c:v>
                </c:pt>
                <c:pt idx="24">
                  <c:v>18324.166666666664</c:v>
                </c:pt>
                <c:pt idx="25">
                  <c:v>18740.625</c:v>
                </c:pt>
                <c:pt idx="26">
                  <c:v>19157.083333333332</c:v>
                </c:pt>
                <c:pt idx="27">
                  <c:v>19573.541666666664</c:v>
                </c:pt>
                <c:pt idx="28">
                  <c:v>19990</c:v>
                </c:pt>
                <c:pt idx="29">
                  <c:v>20406.458333333332</c:v>
                </c:pt>
                <c:pt idx="30">
                  <c:v>20822.916666666664</c:v>
                </c:pt>
                <c:pt idx="31">
                  <c:v>21239.375</c:v>
                </c:pt>
                <c:pt idx="32">
                  <c:v>21655.833333333332</c:v>
                </c:pt>
                <c:pt idx="33">
                  <c:v>22072.291666666668</c:v>
                </c:pt>
                <c:pt idx="34">
                  <c:v>22488.75</c:v>
                </c:pt>
                <c:pt idx="35">
                  <c:v>22905.208333333332</c:v>
                </c:pt>
                <c:pt idx="36">
                  <c:v>23321.666666666668</c:v>
                </c:pt>
                <c:pt idx="37">
                  <c:v>23738.125</c:v>
                </c:pt>
                <c:pt idx="38">
                  <c:v>24154.583333333332</c:v>
                </c:pt>
                <c:pt idx="39">
                  <c:v>24571.041666666668</c:v>
                </c:pt>
                <c:pt idx="40">
                  <c:v>24987.5</c:v>
                </c:pt>
                <c:pt idx="41">
                  <c:v>25403.958333333332</c:v>
                </c:pt>
                <c:pt idx="42">
                  <c:v>25820.416666666668</c:v>
                </c:pt>
                <c:pt idx="43">
                  <c:v>26236.875</c:v>
                </c:pt>
                <c:pt idx="44">
                  <c:v>26653.333333333332</c:v>
                </c:pt>
                <c:pt idx="45">
                  <c:v>27069.791666666668</c:v>
                </c:pt>
                <c:pt idx="46">
                  <c:v>27486.25</c:v>
                </c:pt>
                <c:pt idx="47">
                  <c:v>27902.708333333332</c:v>
                </c:pt>
                <c:pt idx="48">
                  <c:v>28319.166666666668</c:v>
                </c:pt>
                <c:pt idx="49">
                  <c:v>28735.625</c:v>
                </c:pt>
                <c:pt idx="50">
                  <c:v>29152.083333333332</c:v>
                </c:pt>
                <c:pt idx="51">
                  <c:v>29568.541666666668</c:v>
                </c:pt>
                <c:pt idx="52">
                  <c:v>29985</c:v>
                </c:pt>
                <c:pt idx="53">
                  <c:v>30401.458333333332</c:v>
                </c:pt>
                <c:pt idx="54">
                  <c:v>30817.916666666668</c:v>
                </c:pt>
                <c:pt idx="55">
                  <c:v>31234.375</c:v>
                </c:pt>
                <c:pt idx="56">
                  <c:v>31650.833333333332</c:v>
                </c:pt>
                <c:pt idx="57">
                  <c:v>32067.291666666668</c:v>
                </c:pt>
                <c:pt idx="58">
                  <c:v>32483.75</c:v>
                </c:pt>
                <c:pt idx="59">
                  <c:v>32900.208333333328</c:v>
                </c:pt>
                <c:pt idx="60">
                  <c:v>33316.666666666664</c:v>
                </c:pt>
                <c:pt idx="61">
                  <c:v>33733.125</c:v>
                </c:pt>
                <c:pt idx="62">
                  <c:v>34149.583333333328</c:v>
                </c:pt>
                <c:pt idx="63">
                  <c:v>34566.041666666664</c:v>
                </c:pt>
                <c:pt idx="64">
                  <c:v>34982.5</c:v>
                </c:pt>
                <c:pt idx="65">
                  <c:v>35398.958333333328</c:v>
                </c:pt>
                <c:pt idx="66">
                  <c:v>35815.416666666664</c:v>
                </c:pt>
                <c:pt idx="67">
                  <c:v>36231.875</c:v>
                </c:pt>
                <c:pt idx="68">
                  <c:v>36648.333333333328</c:v>
                </c:pt>
                <c:pt idx="69">
                  <c:v>37064.791666666664</c:v>
                </c:pt>
                <c:pt idx="70">
                  <c:v>37481.25</c:v>
                </c:pt>
                <c:pt idx="71">
                  <c:v>37897.708333333328</c:v>
                </c:pt>
                <c:pt idx="72">
                  <c:v>38314.166666666664</c:v>
                </c:pt>
                <c:pt idx="73">
                  <c:v>38730.625</c:v>
                </c:pt>
                <c:pt idx="74">
                  <c:v>39147.083333333328</c:v>
                </c:pt>
                <c:pt idx="75">
                  <c:v>39563.541666666664</c:v>
                </c:pt>
                <c:pt idx="76">
                  <c:v>39980</c:v>
                </c:pt>
                <c:pt idx="77">
                  <c:v>40396.458333333328</c:v>
                </c:pt>
                <c:pt idx="78">
                  <c:v>40812.916666666664</c:v>
                </c:pt>
                <c:pt idx="79">
                  <c:v>41229.375</c:v>
                </c:pt>
                <c:pt idx="80">
                  <c:v>41645.833333333328</c:v>
                </c:pt>
                <c:pt idx="81">
                  <c:v>42062.291666666664</c:v>
                </c:pt>
                <c:pt idx="82">
                  <c:v>42478.75</c:v>
                </c:pt>
                <c:pt idx="83">
                  <c:v>42895.208333333328</c:v>
                </c:pt>
                <c:pt idx="84">
                  <c:v>43311.666666666664</c:v>
                </c:pt>
                <c:pt idx="85">
                  <c:v>43728.125</c:v>
                </c:pt>
                <c:pt idx="86">
                  <c:v>44144.583333333336</c:v>
                </c:pt>
                <c:pt idx="87">
                  <c:v>44561.041666666664</c:v>
                </c:pt>
                <c:pt idx="88">
                  <c:v>44977.5</c:v>
                </c:pt>
                <c:pt idx="89">
                  <c:v>45393.958333333336</c:v>
                </c:pt>
                <c:pt idx="90">
                  <c:v>45810.416666666664</c:v>
                </c:pt>
                <c:pt idx="91">
                  <c:v>46226.875</c:v>
                </c:pt>
                <c:pt idx="92">
                  <c:v>46643.333333333336</c:v>
                </c:pt>
                <c:pt idx="93">
                  <c:v>47059.791666666664</c:v>
                </c:pt>
                <c:pt idx="94">
                  <c:v>47476.25</c:v>
                </c:pt>
                <c:pt idx="95">
                  <c:v>47892.708333333336</c:v>
                </c:pt>
                <c:pt idx="96">
                  <c:v>48309.166666666664</c:v>
                </c:pt>
                <c:pt idx="97">
                  <c:v>48725.625</c:v>
                </c:pt>
                <c:pt idx="98">
                  <c:v>49142.083333333336</c:v>
                </c:pt>
                <c:pt idx="99">
                  <c:v>49558.541666666664</c:v>
                </c:pt>
                <c:pt idx="100">
                  <c:v>49975</c:v>
                </c:pt>
                <c:pt idx="101">
                  <c:v>50391.458333333336</c:v>
                </c:pt>
                <c:pt idx="102">
                  <c:v>50807.916666666664</c:v>
                </c:pt>
                <c:pt idx="103">
                  <c:v>51224.375</c:v>
                </c:pt>
                <c:pt idx="104">
                  <c:v>51640.833333333336</c:v>
                </c:pt>
                <c:pt idx="105">
                  <c:v>52057.291666666664</c:v>
                </c:pt>
                <c:pt idx="106">
                  <c:v>52473.75</c:v>
                </c:pt>
                <c:pt idx="107">
                  <c:v>52890.208333333336</c:v>
                </c:pt>
                <c:pt idx="108">
                  <c:v>53306.666666666664</c:v>
                </c:pt>
                <c:pt idx="109">
                  <c:v>53723.125</c:v>
                </c:pt>
                <c:pt idx="110">
                  <c:v>54139.583333333336</c:v>
                </c:pt>
                <c:pt idx="111">
                  <c:v>54556.041666666664</c:v>
                </c:pt>
                <c:pt idx="112">
                  <c:v>54972.5</c:v>
                </c:pt>
                <c:pt idx="113">
                  <c:v>55388.958333333336</c:v>
                </c:pt>
                <c:pt idx="114">
                  <c:v>55805.416666666664</c:v>
                </c:pt>
                <c:pt idx="115">
                  <c:v>56221.875</c:v>
                </c:pt>
                <c:pt idx="116">
                  <c:v>56638.333333333336</c:v>
                </c:pt>
                <c:pt idx="117">
                  <c:v>57054.791666666664</c:v>
                </c:pt>
                <c:pt idx="118">
                  <c:v>57471.25</c:v>
                </c:pt>
                <c:pt idx="119">
                  <c:v>57887.708333333336</c:v>
                </c:pt>
                <c:pt idx="120">
                  <c:v>58304.166666666664</c:v>
                </c:pt>
                <c:pt idx="121">
                  <c:v>58720.625</c:v>
                </c:pt>
                <c:pt idx="122">
                  <c:v>59137.083333333336</c:v>
                </c:pt>
                <c:pt idx="123">
                  <c:v>59553.541666666664</c:v>
                </c:pt>
                <c:pt idx="124">
                  <c:v>59970</c:v>
                </c:pt>
                <c:pt idx="125">
                  <c:v>60386.458333333336</c:v>
                </c:pt>
                <c:pt idx="126">
                  <c:v>60802.916666666664</c:v>
                </c:pt>
                <c:pt idx="127">
                  <c:v>61219.375</c:v>
                </c:pt>
                <c:pt idx="128">
                  <c:v>61635.833333333336</c:v>
                </c:pt>
                <c:pt idx="129">
                  <c:v>62052.291666666664</c:v>
                </c:pt>
                <c:pt idx="130">
                  <c:v>62468.75</c:v>
                </c:pt>
                <c:pt idx="131">
                  <c:v>62885.208333333336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0BF-4593-A1D3-E8DF301685C7}"/>
            </c:ext>
          </c:extLst>
        </c:ser>
        <c:ser>
          <c:idx val="18"/>
          <c:order val="18"/>
          <c:tx>
            <c:strRef>
              <c:f>'Concept 2'!$T$8</c:f>
              <c:strCache>
                <c:ptCount val="1"/>
                <c:pt idx="0">
                  <c:v>Fin. total actions per Emp per Month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'Concept 2'!$A$9:$A$140</c:f>
              <c:numCache>
                <c:formatCode>m/d/yyyy</c:formatCode>
                <c:ptCount val="13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</c:numCache>
            </c:numRef>
          </c:cat>
          <c:val>
            <c:numRef>
              <c:f>'Concept 2'!$T$9:$T$140</c:f>
              <c:numCache>
                <c:formatCode>0</c:formatCode>
                <c:ptCount val="132"/>
                <c:pt idx="0">
                  <c:v>7139.2857142857147</c:v>
                </c:pt>
                <c:pt idx="1">
                  <c:v>7496.25</c:v>
                </c:pt>
                <c:pt idx="2">
                  <c:v>7853.2142857142853</c:v>
                </c:pt>
                <c:pt idx="3">
                  <c:v>8210.1785714285706</c:v>
                </c:pt>
                <c:pt idx="4">
                  <c:v>8567.1428571428569</c:v>
                </c:pt>
                <c:pt idx="5">
                  <c:v>8924.1071428571431</c:v>
                </c:pt>
                <c:pt idx="6">
                  <c:v>9281.0714285714294</c:v>
                </c:pt>
                <c:pt idx="7">
                  <c:v>9638.0357142857138</c:v>
                </c:pt>
                <c:pt idx="8">
                  <c:v>9995</c:v>
                </c:pt>
                <c:pt idx="9">
                  <c:v>10351.964285714286</c:v>
                </c:pt>
                <c:pt idx="10">
                  <c:v>10708.928571428571</c:v>
                </c:pt>
                <c:pt idx="11">
                  <c:v>11065.892857142857</c:v>
                </c:pt>
                <c:pt idx="12">
                  <c:v>11422.857142857143</c:v>
                </c:pt>
                <c:pt idx="13">
                  <c:v>11779.821428571429</c:v>
                </c:pt>
                <c:pt idx="14">
                  <c:v>12136.785714285714</c:v>
                </c:pt>
                <c:pt idx="15">
                  <c:v>12493.75</c:v>
                </c:pt>
                <c:pt idx="16">
                  <c:v>12850.714285714286</c:v>
                </c:pt>
                <c:pt idx="17">
                  <c:v>13207.678571428571</c:v>
                </c:pt>
                <c:pt idx="18">
                  <c:v>13564.642857142857</c:v>
                </c:pt>
                <c:pt idx="19">
                  <c:v>13921.607142857143</c:v>
                </c:pt>
                <c:pt idx="20">
                  <c:v>14278.571428571429</c:v>
                </c:pt>
                <c:pt idx="21">
                  <c:v>14635.535714285714</c:v>
                </c:pt>
                <c:pt idx="22">
                  <c:v>14992.5</c:v>
                </c:pt>
                <c:pt idx="23">
                  <c:v>15349.464285714286</c:v>
                </c:pt>
                <c:pt idx="24">
                  <c:v>15706.428571428571</c:v>
                </c:pt>
                <c:pt idx="25">
                  <c:v>16063.392857142857</c:v>
                </c:pt>
                <c:pt idx="26">
                  <c:v>16420.357142857141</c:v>
                </c:pt>
                <c:pt idx="27">
                  <c:v>16777.321428571428</c:v>
                </c:pt>
                <c:pt idx="28">
                  <c:v>17134.285714285714</c:v>
                </c:pt>
                <c:pt idx="29">
                  <c:v>17491.25</c:v>
                </c:pt>
                <c:pt idx="30">
                  <c:v>17848.214285714286</c:v>
                </c:pt>
                <c:pt idx="31">
                  <c:v>18205.178571428572</c:v>
                </c:pt>
                <c:pt idx="32">
                  <c:v>18562.142857142859</c:v>
                </c:pt>
                <c:pt idx="33">
                  <c:v>18919.107142857141</c:v>
                </c:pt>
                <c:pt idx="34">
                  <c:v>19276.071428571428</c:v>
                </c:pt>
                <c:pt idx="35">
                  <c:v>19633.035714285714</c:v>
                </c:pt>
                <c:pt idx="36">
                  <c:v>19990</c:v>
                </c:pt>
                <c:pt idx="37">
                  <c:v>20346.964285714286</c:v>
                </c:pt>
                <c:pt idx="38">
                  <c:v>20703.928571428572</c:v>
                </c:pt>
                <c:pt idx="39">
                  <c:v>21060.892857142859</c:v>
                </c:pt>
                <c:pt idx="40">
                  <c:v>21417.857142857141</c:v>
                </c:pt>
                <c:pt idx="41">
                  <c:v>21774.821428571428</c:v>
                </c:pt>
                <c:pt idx="42">
                  <c:v>22131.785714285714</c:v>
                </c:pt>
                <c:pt idx="43">
                  <c:v>22488.75</c:v>
                </c:pt>
                <c:pt idx="44">
                  <c:v>22845.714285714286</c:v>
                </c:pt>
                <c:pt idx="45">
                  <c:v>23202.678571428572</c:v>
                </c:pt>
                <c:pt idx="46">
                  <c:v>23559.642857142859</c:v>
                </c:pt>
                <c:pt idx="47">
                  <c:v>23916.607142857141</c:v>
                </c:pt>
                <c:pt idx="48">
                  <c:v>24273.571428571428</c:v>
                </c:pt>
                <c:pt idx="49">
                  <c:v>24630.535714285714</c:v>
                </c:pt>
                <c:pt idx="50">
                  <c:v>24987.5</c:v>
                </c:pt>
                <c:pt idx="51">
                  <c:v>25344.464285714286</c:v>
                </c:pt>
                <c:pt idx="52">
                  <c:v>25701.428571428572</c:v>
                </c:pt>
                <c:pt idx="53">
                  <c:v>26058.392857142859</c:v>
                </c:pt>
                <c:pt idx="54">
                  <c:v>26415.357142857141</c:v>
                </c:pt>
                <c:pt idx="55">
                  <c:v>26772.321428571428</c:v>
                </c:pt>
                <c:pt idx="56">
                  <c:v>27129.285714285714</c:v>
                </c:pt>
                <c:pt idx="57">
                  <c:v>27486.25</c:v>
                </c:pt>
                <c:pt idx="58">
                  <c:v>27843.214285714286</c:v>
                </c:pt>
                <c:pt idx="59">
                  <c:v>28200.178571428572</c:v>
                </c:pt>
                <c:pt idx="60">
                  <c:v>28557.142857142859</c:v>
                </c:pt>
                <c:pt idx="61">
                  <c:v>28914.107142857141</c:v>
                </c:pt>
                <c:pt idx="62">
                  <c:v>29271.071428571428</c:v>
                </c:pt>
                <c:pt idx="63">
                  <c:v>29628.035714285714</c:v>
                </c:pt>
                <c:pt idx="64">
                  <c:v>29985</c:v>
                </c:pt>
                <c:pt idx="65">
                  <c:v>30341.964285714286</c:v>
                </c:pt>
                <c:pt idx="66">
                  <c:v>30698.928571428572</c:v>
                </c:pt>
                <c:pt idx="67">
                  <c:v>31055.892857142859</c:v>
                </c:pt>
                <c:pt idx="68">
                  <c:v>31412.857142857141</c:v>
                </c:pt>
                <c:pt idx="69">
                  <c:v>31769.821428571428</c:v>
                </c:pt>
                <c:pt idx="70">
                  <c:v>32126.785714285714</c:v>
                </c:pt>
                <c:pt idx="71">
                  <c:v>32483.75</c:v>
                </c:pt>
                <c:pt idx="72">
                  <c:v>32840.714285714283</c:v>
                </c:pt>
                <c:pt idx="73">
                  <c:v>33197.678571428572</c:v>
                </c:pt>
                <c:pt idx="74">
                  <c:v>33554.642857142855</c:v>
                </c:pt>
                <c:pt idx="75">
                  <c:v>33911.607142857145</c:v>
                </c:pt>
                <c:pt idx="76">
                  <c:v>34268.571428571428</c:v>
                </c:pt>
                <c:pt idx="77">
                  <c:v>34625.535714285717</c:v>
                </c:pt>
                <c:pt idx="78">
                  <c:v>34982.5</c:v>
                </c:pt>
                <c:pt idx="79">
                  <c:v>35339.464285714283</c:v>
                </c:pt>
                <c:pt idx="80">
                  <c:v>35696.428571428572</c:v>
                </c:pt>
                <c:pt idx="81">
                  <c:v>36053.392857142855</c:v>
                </c:pt>
                <c:pt idx="82">
                  <c:v>36410.357142857145</c:v>
                </c:pt>
                <c:pt idx="83">
                  <c:v>36767.321428571428</c:v>
                </c:pt>
                <c:pt idx="84">
                  <c:v>37124.285714285717</c:v>
                </c:pt>
                <c:pt idx="85">
                  <c:v>37481.25</c:v>
                </c:pt>
                <c:pt idx="86">
                  <c:v>37838.214285714283</c:v>
                </c:pt>
                <c:pt idx="87">
                  <c:v>38195.178571428572</c:v>
                </c:pt>
                <c:pt idx="88">
                  <c:v>38552.142857142855</c:v>
                </c:pt>
                <c:pt idx="89">
                  <c:v>38909.107142857145</c:v>
                </c:pt>
                <c:pt idx="90">
                  <c:v>39266.071428571428</c:v>
                </c:pt>
                <c:pt idx="91">
                  <c:v>39623.035714285717</c:v>
                </c:pt>
                <c:pt idx="92">
                  <c:v>39980</c:v>
                </c:pt>
                <c:pt idx="93">
                  <c:v>40336.964285714283</c:v>
                </c:pt>
                <c:pt idx="94">
                  <c:v>40693.928571428572</c:v>
                </c:pt>
                <c:pt idx="95">
                  <c:v>41050.892857142855</c:v>
                </c:pt>
                <c:pt idx="96">
                  <c:v>41407.857142857145</c:v>
                </c:pt>
                <c:pt idx="97">
                  <c:v>41764.821428571428</c:v>
                </c:pt>
                <c:pt idx="98">
                  <c:v>42121.785714285717</c:v>
                </c:pt>
                <c:pt idx="99">
                  <c:v>42478.75</c:v>
                </c:pt>
                <c:pt idx="100">
                  <c:v>42835.714285714283</c:v>
                </c:pt>
                <c:pt idx="101">
                  <c:v>43192.678571428572</c:v>
                </c:pt>
                <c:pt idx="102">
                  <c:v>43549.642857142855</c:v>
                </c:pt>
                <c:pt idx="103">
                  <c:v>43906.607142857145</c:v>
                </c:pt>
                <c:pt idx="104">
                  <c:v>44263.571428571428</c:v>
                </c:pt>
                <c:pt idx="105">
                  <c:v>44620.535714285717</c:v>
                </c:pt>
                <c:pt idx="106">
                  <c:v>44977.5</c:v>
                </c:pt>
                <c:pt idx="107">
                  <c:v>45334.464285714283</c:v>
                </c:pt>
                <c:pt idx="108">
                  <c:v>45691.428571428572</c:v>
                </c:pt>
                <c:pt idx="109">
                  <c:v>46048.392857142855</c:v>
                </c:pt>
                <c:pt idx="110">
                  <c:v>46405.357142857145</c:v>
                </c:pt>
                <c:pt idx="111">
                  <c:v>46762.321428571428</c:v>
                </c:pt>
                <c:pt idx="112">
                  <c:v>47119.285714285717</c:v>
                </c:pt>
                <c:pt idx="113">
                  <c:v>47476.25</c:v>
                </c:pt>
                <c:pt idx="114">
                  <c:v>47833.214285714283</c:v>
                </c:pt>
                <c:pt idx="115">
                  <c:v>48190.178571428572</c:v>
                </c:pt>
                <c:pt idx="116">
                  <c:v>48547.142857142855</c:v>
                </c:pt>
                <c:pt idx="117">
                  <c:v>48904.107142857145</c:v>
                </c:pt>
                <c:pt idx="118">
                  <c:v>49261.071428571428</c:v>
                </c:pt>
                <c:pt idx="119">
                  <c:v>49618.035714285717</c:v>
                </c:pt>
                <c:pt idx="120">
                  <c:v>49975</c:v>
                </c:pt>
                <c:pt idx="121">
                  <c:v>50331.964285714283</c:v>
                </c:pt>
                <c:pt idx="122">
                  <c:v>50688.928571428572</c:v>
                </c:pt>
                <c:pt idx="123">
                  <c:v>51045.892857142855</c:v>
                </c:pt>
                <c:pt idx="124">
                  <c:v>51402.857142857145</c:v>
                </c:pt>
                <c:pt idx="125">
                  <c:v>51759.821428571428</c:v>
                </c:pt>
                <c:pt idx="126">
                  <c:v>52116.785714285717</c:v>
                </c:pt>
                <c:pt idx="127">
                  <c:v>52473.75</c:v>
                </c:pt>
                <c:pt idx="128">
                  <c:v>52830.714285714283</c:v>
                </c:pt>
                <c:pt idx="129">
                  <c:v>53187.678571428572</c:v>
                </c:pt>
                <c:pt idx="130">
                  <c:v>53544.642857142855</c:v>
                </c:pt>
                <c:pt idx="131">
                  <c:v>53901.607142857145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0BF-4593-A1D3-E8DF301685C7}"/>
            </c:ext>
          </c:extLst>
        </c:ser>
        <c:ser>
          <c:idx val="19"/>
          <c:order val="19"/>
          <c:tx>
            <c:strRef>
              <c:f>'Concept 2'!$U$8</c:f>
              <c:strCache>
                <c:ptCount val="1"/>
                <c:pt idx="0">
                  <c:v>Total Employee Activities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'Concept 2'!$A$9:$A$140</c:f>
              <c:numCache>
                <c:formatCode>m/d/yyyy</c:formatCode>
                <c:ptCount val="13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</c:numCache>
            </c:numRef>
          </c:cat>
          <c:val>
            <c:numRef>
              <c:f>'Concept 2'!$U$9:$U$140</c:f>
              <c:numCache>
                <c:formatCode>0</c:formatCode>
                <c:ptCount val="132"/>
                <c:pt idx="0">
                  <c:v>34760.119047619046</c:v>
                </c:pt>
                <c:pt idx="1">
                  <c:v>36498.125</c:v>
                </c:pt>
                <c:pt idx="2">
                  <c:v>38236.130952380954</c:v>
                </c:pt>
                <c:pt idx="3">
                  <c:v>39974.136904761901</c:v>
                </c:pt>
                <c:pt idx="4">
                  <c:v>41712.142857142855</c:v>
                </c:pt>
                <c:pt idx="5">
                  <c:v>43450.148809523809</c:v>
                </c:pt>
                <c:pt idx="6">
                  <c:v>45188.154761904763</c:v>
                </c:pt>
                <c:pt idx="7">
                  <c:v>46926.16071428571</c:v>
                </c:pt>
                <c:pt idx="8">
                  <c:v>48664.166666666672</c:v>
                </c:pt>
                <c:pt idx="9">
                  <c:v>50402.172619047618</c:v>
                </c:pt>
                <c:pt idx="10">
                  <c:v>52140.178571428572</c:v>
                </c:pt>
                <c:pt idx="11">
                  <c:v>53878.184523809527</c:v>
                </c:pt>
                <c:pt idx="12">
                  <c:v>55616.190476190473</c:v>
                </c:pt>
                <c:pt idx="13">
                  <c:v>57354.196428571428</c:v>
                </c:pt>
                <c:pt idx="14">
                  <c:v>59092.202380952382</c:v>
                </c:pt>
                <c:pt idx="15">
                  <c:v>60830.208333333328</c:v>
                </c:pt>
                <c:pt idx="16">
                  <c:v>62568.21428571429</c:v>
                </c:pt>
                <c:pt idx="17">
                  <c:v>64306.220238095237</c:v>
                </c:pt>
                <c:pt idx="18">
                  <c:v>66044.226190476184</c:v>
                </c:pt>
                <c:pt idx="19">
                  <c:v>67782.232142857145</c:v>
                </c:pt>
                <c:pt idx="20">
                  <c:v>69520.238095238092</c:v>
                </c:pt>
                <c:pt idx="21">
                  <c:v>71258.244047619053</c:v>
                </c:pt>
                <c:pt idx="22">
                  <c:v>72996.25</c:v>
                </c:pt>
                <c:pt idx="23">
                  <c:v>74734.255952380947</c:v>
                </c:pt>
                <c:pt idx="24">
                  <c:v>76472.261904761908</c:v>
                </c:pt>
                <c:pt idx="25">
                  <c:v>78210.267857142855</c:v>
                </c:pt>
                <c:pt idx="26">
                  <c:v>79948.273809523802</c:v>
                </c:pt>
                <c:pt idx="27">
                  <c:v>81686.279761904763</c:v>
                </c:pt>
                <c:pt idx="28">
                  <c:v>83424.28571428571</c:v>
                </c:pt>
                <c:pt idx="29">
                  <c:v>85162.291666666657</c:v>
                </c:pt>
                <c:pt idx="30">
                  <c:v>86900.297619047618</c:v>
                </c:pt>
                <c:pt idx="31">
                  <c:v>88638.30357142858</c:v>
                </c:pt>
                <c:pt idx="32">
                  <c:v>90376.309523809527</c:v>
                </c:pt>
                <c:pt idx="33">
                  <c:v>92114.315476190473</c:v>
                </c:pt>
                <c:pt idx="34">
                  <c:v>93852.32142857142</c:v>
                </c:pt>
                <c:pt idx="35">
                  <c:v>95590.327380952382</c:v>
                </c:pt>
                <c:pt idx="36">
                  <c:v>97328.333333333343</c:v>
                </c:pt>
                <c:pt idx="37">
                  <c:v>99066.33928571429</c:v>
                </c:pt>
                <c:pt idx="38">
                  <c:v>100804.34523809524</c:v>
                </c:pt>
                <c:pt idx="39">
                  <c:v>102542.3511904762</c:v>
                </c:pt>
                <c:pt idx="40">
                  <c:v>104280.35714285714</c:v>
                </c:pt>
                <c:pt idx="41">
                  <c:v>106018.36309523809</c:v>
                </c:pt>
                <c:pt idx="42">
                  <c:v>107756.36904761905</c:v>
                </c:pt>
                <c:pt idx="43">
                  <c:v>109494.375</c:v>
                </c:pt>
                <c:pt idx="44">
                  <c:v>111232.38095238095</c:v>
                </c:pt>
                <c:pt idx="45">
                  <c:v>112970.38690476191</c:v>
                </c:pt>
                <c:pt idx="46">
                  <c:v>114708.39285714286</c:v>
                </c:pt>
                <c:pt idx="47">
                  <c:v>116446.3988095238</c:v>
                </c:pt>
                <c:pt idx="48">
                  <c:v>118184.40476190476</c:v>
                </c:pt>
                <c:pt idx="49">
                  <c:v>119922.41071428571</c:v>
                </c:pt>
                <c:pt idx="50">
                  <c:v>121660.41666666666</c:v>
                </c:pt>
                <c:pt idx="51">
                  <c:v>123398.42261904762</c:v>
                </c:pt>
                <c:pt idx="52">
                  <c:v>125136.42857142858</c:v>
                </c:pt>
                <c:pt idx="53">
                  <c:v>126874.43452380953</c:v>
                </c:pt>
                <c:pt idx="54">
                  <c:v>128612.44047619047</c:v>
                </c:pt>
                <c:pt idx="55">
                  <c:v>130350.44642857142</c:v>
                </c:pt>
                <c:pt idx="56">
                  <c:v>132088.45238095237</c:v>
                </c:pt>
                <c:pt idx="57">
                  <c:v>133826.45833333334</c:v>
                </c:pt>
                <c:pt idx="58">
                  <c:v>135564.46428571429</c:v>
                </c:pt>
                <c:pt idx="59">
                  <c:v>137302.47023809524</c:v>
                </c:pt>
                <c:pt idx="60">
                  <c:v>139040.47619047618</c:v>
                </c:pt>
                <c:pt idx="61">
                  <c:v>140778.48214285716</c:v>
                </c:pt>
                <c:pt idx="62">
                  <c:v>142516.48809523811</c:v>
                </c:pt>
                <c:pt idx="63">
                  <c:v>144254.49404761905</c:v>
                </c:pt>
                <c:pt idx="64">
                  <c:v>145992.5</c:v>
                </c:pt>
                <c:pt idx="65">
                  <c:v>147730.50595238095</c:v>
                </c:pt>
                <c:pt idx="66">
                  <c:v>149468.51190476189</c:v>
                </c:pt>
                <c:pt idx="67">
                  <c:v>151206.51785714284</c:v>
                </c:pt>
                <c:pt idx="68">
                  <c:v>152944.52380952382</c:v>
                </c:pt>
                <c:pt idx="69">
                  <c:v>154682.52976190476</c:v>
                </c:pt>
                <c:pt idx="70">
                  <c:v>156420.53571428571</c:v>
                </c:pt>
                <c:pt idx="71">
                  <c:v>158158.54166666666</c:v>
                </c:pt>
                <c:pt idx="72">
                  <c:v>159896.5476190476</c:v>
                </c:pt>
                <c:pt idx="73">
                  <c:v>161634.55357142858</c:v>
                </c:pt>
                <c:pt idx="74">
                  <c:v>163372.55952380953</c:v>
                </c:pt>
                <c:pt idx="75">
                  <c:v>165110.56547619047</c:v>
                </c:pt>
                <c:pt idx="76">
                  <c:v>166848.57142857142</c:v>
                </c:pt>
                <c:pt idx="77">
                  <c:v>168586.5773809524</c:v>
                </c:pt>
                <c:pt idx="78">
                  <c:v>170324.58333333331</c:v>
                </c:pt>
                <c:pt idx="79">
                  <c:v>172062.58928571429</c:v>
                </c:pt>
                <c:pt idx="80">
                  <c:v>173800.59523809524</c:v>
                </c:pt>
                <c:pt idx="81">
                  <c:v>175538.60119047618</c:v>
                </c:pt>
                <c:pt idx="82">
                  <c:v>177276.60714285716</c:v>
                </c:pt>
                <c:pt idx="83">
                  <c:v>179014.61309523811</c:v>
                </c:pt>
                <c:pt idx="84">
                  <c:v>180752.61904761905</c:v>
                </c:pt>
                <c:pt idx="85">
                  <c:v>182490.625</c:v>
                </c:pt>
                <c:pt idx="86">
                  <c:v>184228.63095238095</c:v>
                </c:pt>
                <c:pt idx="87">
                  <c:v>185966.63690476189</c:v>
                </c:pt>
                <c:pt idx="88">
                  <c:v>187704.64285714284</c:v>
                </c:pt>
                <c:pt idx="89">
                  <c:v>189442.64880952382</c:v>
                </c:pt>
                <c:pt idx="90">
                  <c:v>191180.65476190476</c:v>
                </c:pt>
                <c:pt idx="91">
                  <c:v>192918.66071428571</c:v>
                </c:pt>
                <c:pt idx="92">
                  <c:v>194656.66666666669</c:v>
                </c:pt>
                <c:pt idx="93">
                  <c:v>196394.6726190476</c:v>
                </c:pt>
                <c:pt idx="94">
                  <c:v>198132.67857142858</c:v>
                </c:pt>
                <c:pt idx="95">
                  <c:v>199870.68452380953</c:v>
                </c:pt>
                <c:pt idx="96">
                  <c:v>201608.69047619047</c:v>
                </c:pt>
                <c:pt idx="97">
                  <c:v>203346.69642857142</c:v>
                </c:pt>
                <c:pt idx="98">
                  <c:v>205084.7023809524</c:v>
                </c:pt>
                <c:pt idx="99">
                  <c:v>206822.70833333331</c:v>
                </c:pt>
                <c:pt idx="100">
                  <c:v>208560.71428571429</c:v>
                </c:pt>
                <c:pt idx="101">
                  <c:v>210298.72023809524</c:v>
                </c:pt>
                <c:pt idx="102">
                  <c:v>212036.72619047618</c:v>
                </c:pt>
                <c:pt idx="103">
                  <c:v>213774.73214285716</c:v>
                </c:pt>
                <c:pt idx="104">
                  <c:v>215512.73809523811</c:v>
                </c:pt>
                <c:pt idx="105">
                  <c:v>217250.74404761905</c:v>
                </c:pt>
                <c:pt idx="106">
                  <c:v>218988.75</c:v>
                </c:pt>
                <c:pt idx="107">
                  <c:v>220726.75595238095</c:v>
                </c:pt>
                <c:pt idx="108">
                  <c:v>222464.76190476189</c:v>
                </c:pt>
                <c:pt idx="109">
                  <c:v>224202.76785714284</c:v>
                </c:pt>
                <c:pt idx="110">
                  <c:v>225940.77380952382</c:v>
                </c:pt>
                <c:pt idx="111">
                  <c:v>227678.77976190476</c:v>
                </c:pt>
                <c:pt idx="112">
                  <c:v>229416.78571428571</c:v>
                </c:pt>
                <c:pt idx="113">
                  <c:v>231154.79166666669</c:v>
                </c:pt>
                <c:pt idx="114">
                  <c:v>232892.7976190476</c:v>
                </c:pt>
                <c:pt idx="115">
                  <c:v>234630.80357142858</c:v>
                </c:pt>
                <c:pt idx="116">
                  <c:v>236368.80952380953</c:v>
                </c:pt>
                <c:pt idx="117">
                  <c:v>238106.81547619047</c:v>
                </c:pt>
                <c:pt idx="118">
                  <c:v>239844.82142857142</c:v>
                </c:pt>
                <c:pt idx="119">
                  <c:v>241582.8273809524</c:v>
                </c:pt>
                <c:pt idx="120">
                  <c:v>243320.83333333331</c:v>
                </c:pt>
                <c:pt idx="121">
                  <c:v>245058.83928571429</c:v>
                </c:pt>
                <c:pt idx="122">
                  <c:v>246796.84523809524</c:v>
                </c:pt>
                <c:pt idx="123">
                  <c:v>248534.85119047621</c:v>
                </c:pt>
                <c:pt idx="124">
                  <c:v>250272.85714285716</c:v>
                </c:pt>
                <c:pt idx="125">
                  <c:v>252010.86309523811</c:v>
                </c:pt>
                <c:pt idx="126">
                  <c:v>253748.86904761905</c:v>
                </c:pt>
                <c:pt idx="127">
                  <c:v>255486.875</c:v>
                </c:pt>
                <c:pt idx="128">
                  <c:v>257224.88095238095</c:v>
                </c:pt>
                <c:pt idx="129">
                  <c:v>258962.88690476189</c:v>
                </c:pt>
                <c:pt idx="130">
                  <c:v>260700.89285714284</c:v>
                </c:pt>
                <c:pt idx="131">
                  <c:v>262438.89880952379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0BF-4593-A1D3-E8DF30168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24128"/>
        <c:axId val="6638260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'Concept 2'!$B$8</c15:sqref>
                        </c15:formulaRef>
                      </c:ext>
                    </c:extLst>
                    <c:strCache>
                      <c:ptCount val="1"/>
                      <c:pt idx="0">
                        <c:v>Ads Each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'Concept 2'!$B$9:$B$140</c15:sqref>
                        </c15:formulaRef>
                      </c:ext>
                    </c:extLst>
                    <c:numCache>
                      <c:formatCode>General</c:formatCode>
                      <c:ptCount val="132"/>
                      <c:pt idx="0">
                        <c:v>100000</c:v>
                      </c:pt>
                      <c:pt idx="1">
                        <c:v>105000</c:v>
                      </c:pt>
                      <c:pt idx="2">
                        <c:v>110000</c:v>
                      </c:pt>
                      <c:pt idx="3">
                        <c:v>115000</c:v>
                      </c:pt>
                      <c:pt idx="4">
                        <c:v>120000</c:v>
                      </c:pt>
                      <c:pt idx="5">
                        <c:v>125000</c:v>
                      </c:pt>
                      <c:pt idx="6">
                        <c:v>130000</c:v>
                      </c:pt>
                      <c:pt idx="7">
                        <c:v>135000</c:v>
                      </c:pt>
                      <c:pt idx="8">
                        <c:v>140000</c:v>
                      </c:pt>
                      <c:pt idx="9">
                        <c:v>145000</c:v>
                      </c:pt>
                      <c:pt idx="10">
                        <c:v>150000</c:v>
                      </c:pt>
                      <c:pt idx="11">
                        <c:v>155000</c:v>
                      </c:pt>
                      <c:pt idx="12">
                        <c:v>160000</c:v>
                      </c:pt>
                      <c:pt idx="13">
                        <c:v>165000</c:v>
                      </c:pt>
                      <c:pt idx="14">
                        <c:v>170000</c:v>
                      </c:pt>
                      <c:pt idx="15">
                        <c:v>175000</c:v>
                      </c:pt>
                      <c:pt idx="16">
                        <c:v>180000</c:v>
                      </c:pt>
                      <c:pt idx="17">
                        <c:v>185000</c:v>
                      </c:pt>
                      <c:pt idx="18">
                        <c:v>190000</c:v>
                      </c:pt>
                      <c:pt idx="19">
                        <c:v>195000</c:v>
                      </c:pt>
                      <c:pt idx="20">
                        <c:v>200000</c:v>
                      </c:pt>
                      <c:pt idx="21">
                        <c:v>205000</c:v>
                      </c:pt>
                      <c:pt idx="22">
                        <c:v>210000</c:v>
                      </c:pt>
                      <c:pt idx="23">
                        <c:v>215000</c:v>
                      </c:pt>
                      <c:pt idx="24">
                        <c:v>220000</c:v>
                      </c:pt>
                      <c:pt idx="25">
                        <c:v>225000</c:v>
                      </c:pt>
                      <c:pt idx="26">
                        <c:v>230000</c:v>
                      </c:pt>
                      <c:pt idx="27">
                        <c:v>235000</c:v>
                      </c:pt>
                      <c:pt idx="28">
                        <c:v>240000</c:v>
                      </c:pt>
                      <c:pt idx="29">
                        <c:v>245000</c:v>
                      </c:pt>
                      <c:pt idx="30">
                        <c:v>250000</c:v>
                      </c:pt>
                      <c:pt idx="31">
                        <c:v>255000</c:v>
                      </c:pt>
                      <c:pt idx="32">
                        <c:v>260000</c:v>
                      </c:pt>
                      <c:pt idx="33">
                        <c:v>265000</c:v>
                      </c:pt>
                      <c:pt idx="34">
                        <c:v>270000</c:v>
                      </c:pt>
                      <c:pt idx="35">
                        <c:v>275000</c:v>
                      </c:pt>
                      <c:pt idx="36">
                        <c:v>280000</c:v>
                      </c:pt>
                      <c:pt idx="37">
                        <c:v>285000</c:v>
                      </c:pt>
                      <c:pt idx="38">
                        <c:v>290000</c:v>
                      </c:pt>
                      <c:pt idx="39">
                        <c:v>295000</c:v>
                      </c:pt>
                      <c:pt idx="40">
                        <c:v>300000</c:v>
                      </c:pt>
                      <c:pt idx="41">
                        <c:v>305000</c:v>
                      </c:pt>
                      <c:pt idx="42">
                        <c:v>310000</c:v>
                      </c:pt>
                      <c:pt idx="43">
                        <c:v>315000</c:v>
                      </c:pt>
                      <c:pt idx="44">
                        <c:v>320000</c:v>
                      </c:pt>
                      <c:pt idx="45">
                        <c:v>325000</c:v>
                      </c:pt>
                      <c:pt idx="46">
                        <c:v>330000</c:v>
                      </c:pt>
                      <c:pt idx="47">
                        <c:v>335000</c:v>
                      </c:pt>
                      <c:pt idx="48">
                        <c:v>340000</c:v>
                      </c:pt>
                      <c:pt idx="49">
                        <c:v>345000</c:v>
                      </c:pt>
                      <c:pt idx="50">
                        <c:v>350000</c:v>
                      </c:pt>
                      <c:pt idx="51">
                        <c:v>355000</c:v>
                      </c:pt>
                      <c:pt idx="52">
                        <c:v>360000</c:v>
                      </c:pt>
                      <c:pt idx="53">
                        <c:v>365000</c:v>
                      </c:pt>
                      <c:pt idx="54">
                        <c:v>370000</c:v>
                      </c:pt>
                      <c:pt idx="55">
                        <c:v>375000</c:v>
                      </c:pt>
                      <c:pt idx="56">
                        <c:v>380000</c:v>
                      </c:pt>
                      <c:pt idx="57">
                        <c:v>385000</c:v>
                      </c:pt>
                      <c:pt idx="58">
                        <c:v>390000</c:v>
                      </c:pt>
                      <c:pt idx="59">
                        <c:v>395000</c:v>
                      </c:pt>
                      <c:pt idx="60">
                        <c:v>400000</c:v>
                      </c:pt>
                      <c:pt idx="61">
                        <c:v>405000</c:v>
                      </c:pt>
                      <c:pt idx="62">
                        <c:v>410000</c:v>
                      </c:pt>
                      <c:pt idx="63">
                        <c:v>415000</c:v>
                      </c:pt>
                      <c:pt idx="64">
                        <c:v>420000</c:v>
                      </c:pt>
                      <c:pt idx="65">
                        <c:v>425000</c:v>
                      </c:pt>
                      <c:pt idx="66">
                        <c:v>430000</c:v>
                      </c:pt>
                      <c:pt idx="67">
                        <c:v>435000</c:v>
                      </c:pt>
                      <c:pt idx="68">
                        <c:v>440000</c:v>
                      </c:pt>
                      <c:pt idx="69">
                        <c:v>445000</c:v>
                      </c:pt>
                      <c:pt idx="70">
                        <c:v>450000</c:v>
                      </c:pt>
                      <c:pt idx="71">
                        <c:v>455000</c:v>
                      </c:pt>
                      <c:pt idx="72">
                        <c:v>460000</c:v>
                      </c:pt>
                      <c:pt idx="73">
                        <c:v>465000</c:v>
                      </c:pt>
                      <c:pt idx="74">
                        <c:v>470000</c:v>
                      </c:pt>
                      <c:pt idx="75">
                        <c:v>475000</c:v>
                      </c:pt>
                      <c:pt idx="76">
                        <c:v>480000</c:v>
                      </c:pt>
                      <c:pt idx="77">
                        <c:v>485000</c:v>
                      </c:pt>
                      <c:pt idx="78">
                        <c:v>490000</c:v>
                      </c:pt>
                      <c:pt idx="79">
                        <c:v>495000</c:v>
                      </c:pt>
                      <c:pt idx="80">
                        <c:v>500000</c:v>
                      </c:pt>
                      <c:pt idx="81">
                        <c:v>505000</c:v>
                      </c:pt>
                      <c:pt idx="82">
                        <c:v>510000</c:v>
                      </c:pt>
                      <c:pt idx="83">
                        <c:v>515000</c:v>
                      </c:pt>
                      <c:pt idx="84">
                        <c:v>520000</c:v>
                      </c:pt>
                      <c:pt idx="85">
                        <c:v>525000</c:v>
                      </c:pt>
                      <c:pt idx="86">
                        <c:v>530000</c:v>
                      </c:pt>
                      <c:pt idx="87">
                        <c:v>535000</c:v>
                      </c:pt>
                      <c:pt idx="88">
                        <c:v>540000</c:v>
                      </c:pt>
                      <c:pt idx="89">
                        <c:v>545000</c:v>
                      </c:pt>
                      <c:pt idx="90">
                        <c:v>550000</c:v>
                      </c:pt>
                      <c:pt idx="91">
                        <c:v>555000</c:v>
                      </c:pt>
                      <c:pt idx="92">
                        <c:v>560000</c:v>
                      </c:pt>
                      <c:pt idx="93">
                        <c:v>565000</c:v>
                      </c:pt>
                      <c:pt idx="94">
                        <c:v>570000</c:v>
                      </c:pt>
                      <c:pt idx="95">
                        <c:v>575000</c:v>
                      </c:pt>
                      <c:pt idx="96">
                        <c:v>580000</c:v>
                      </c:pt>
                      <c:pt idx="97">
                        <c:v>585000</c:v>
                      </c:pt>
                      <c:pt idx="98">
                        <c:v>590000</c:v>
                      </c:pt>
                      <c:pt idx="99">
                        <c:v>595000</c:v>
                      </c:pt>
                      <c:pt idx="100">
                        <c:v>600000</c:v>
                      </c:pt>
                      <c:pt idx="101">
                        <c:v>605000</c:v>
                      </c:pt>
                      <c:pt idx="102">
                        <c:v>610000</c:v>
                      </c:pt>
                      <c:pt idx="103">
                        <c:v>615000</c:v>
                      </c:pt>
                      <c:pt idx="104">
                        <c:v>620000</c:v>
                      </c:pt>
                      <c:pt idx="105">
                        <c:v>625000</c:v>
                      </c:pt>
                      <c:pt idx="106">
                        <c:v>630000</c:v>
                      </c:pt>
                      <c:pt idx="107">
                        <c:v>635000</c:v>
                      </c:pt>
                      <c:pt idx="108">
                        <c:v>640000</c:v>
                      </c:pt>
                      <c:pt idx="109">
                        <c:v>645000</c:v>
                      </c:pt>
                      <c:pt idx="110">
                        <c:v>650000</c:v>
                      </c:pt>
                      <c:pt idx="111">
                        <c:v>655000</c:v>
                      </c:pt>
                      <c:pt idx="112">
                        <c:v>660000</c:v>
                      </c:pt>
                      <c:pt idx="113">
                        <c:v>665000</c:v>
                      </c:pt>
                      <c:pt idx="114">
                        <c:v>670000</c:v>
                      </c:pt>
                      <c:pt idx="115">
                        <c:v>675000</c:v>
                      </c:pt>
                      <c:pt idx="116">
                        <c:v>680000</c:v>
                      </c:pt>
                      <c:pt idx="117">
                        <c:v>685000</c:v>
                      </c:pt>
                      <c:pt idx="118">
                        <c:v>690000</c:v>
                      </c:pt>
                      <c:pt idx="119">
                        <c:v>695000</c:v>
                      </c:pt>
                      <c:pt idx="120">
                        <c:v>700000</c:v>
                      </c:pt>
                      <c:pt idx="121">
                        <c:v>705000</c:v>
                      </c:pt>
                      <c:pt idx="122">
                        <c:v>710000</c:v>
                      </c:pt>
                      <c:pt idx="123">
                        <c:v>715000</c:v>
                      </c:pt>
                      <c:pt idx="124">
                        <c:v>720000</c:v>
                      </c:pt>
                      <c:pt idx="125">
                        <c:v>725000</c:v>
                      </c:pt>
                      <c:pt idx="126">
                        <c:v>730000</c:v>
                      </c:pt>
                      <c:pt idx="127">
                        <c:v>735000</c:v>
                      </c:pt>
                      <c:pt idx="128">
                        <c:v>740000</c:v>
                      </c:pt>
                      <c:pt idx="129">
                        <c:v>745000</c:v>
                      </c:pt>
                      <c:pt idx="130">
                        <c:v>750000</c:v>
                      </c:pt>
                      <c:pt idx="131">
                        <c:v>755000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BF-4593-A1D3-E8DF301685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2'!$E$8</c15:sqref>
                        </c15:formulaRef>
                      </c:ext>
                    </c:extLst>
                    <c:strCache>
                      <c:ptCount val="1"/>
                      <c:pt idx="0">
                        <c:v>Sales Opps. Per Emp.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2'!$E$9:$E$140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5000</c:v>
                      </c:pt>
                      <c:pt idx="1">
                        <c:v>5250</c:v>
                      </c:pt>
                      <c:pt idx="2">
                        <c:v>5500</c:v>
                      </c:pt>
                      <c:pt idx="3">
                        <c:v>5750</c:v>
                      </c:pt>
                      <c:pt idx="4">
                        <c:v>6000</c:v>
                      </c:pt>
                      <c:pt idx="5">
                        <c:v>6250</c:v>
                      </c:pt>
                      <c:pt idx="6">
                        <c:v>6500</c:v>
                      </c:pt>
                      <c:pt idx="7">
                        <c:v>6750</c:v>
                      </c:pt>
                      <c:pt idx="8">
                        <c:v>7000</c:v>
                      </c:pt>
                      <c:pt idx="9">
                        <c:v>7250</c:v>
                      </c:pt>
                      <c:pt idx="10">
                        <c:v>7500</c:v>
                      </c:pt>
                      <c:pt idx="11">
                        <c:v>7750</c:v>
                      </c:pt>
                      <c:pt idx="12">
                        <c:v>8000</c:v>
                      </c:pt>
                      <c:pt idx="13">
                        <c:v>8250</c:v>
                      </c:pt>
                      <c:pt idx="14">
                        <c:v>8500</c:v>
                      </c:pt>
                      <c:pt idx="15">
                        <c:v>8750</c:v>
                      </c:pt>
                      <c:pt idx="16">
                        <c:v>9000</c:v>
                      </c:pt>
                      <c:pt idx="17">
                        <c:v>9250</c:v>
                      </c:pt>
                      <c:pt idx="18">
                        <c:v>9500</c:v>
                      </c:pt>
                      <c:pt idx="19">
                        <c:v>9750</c:v>
                      </c:pt>
                      <c:pt idx="20">
                        <c:v>10000</c:v>
                      </c:pt>
                      <c:pt idx="21">
                        <c:v>10250</c:v>
                      </c:pt>
                      <c:pt idx="22">
                        <c:v>10500</c:v>
                      </c:pt>
                      <c:pt idx="23">
                        <c:v>10750</c:v>
                      </c:pt>
                      <c:pt idx="24">
                        <c:v>11000</c:v>
                      </c:pt>
                      <c:pt idx="25">
                        <c:v>11250</c:v>
                      </c:pt>
                      <c:pt idx="26">
                        <c:v>11500</c:v>
                      </c:pt>
                      <c:pt idx="27">
                        <c:v>11750</c:v>
                      </c:pt>
                      <c:pt idx="28">
                        <c:v>12000</c:v>
                      </c:pt>
                      <c:pt idx="29">
                        <c:v>12250</c:v>
                      </c:pt>
                      <c:pt idx="30">
                        <c:v>12500</c:v>
                      </c:pt>
                      <c:pt idx="31">
                        <c:v>12750</c:v>
                      </c:pt>
                      <c:pt idx="32">
                        <c:v>13000</c:v>
                      </c:pt>
                      <c:pt idx="33">
                        <c:v>13250</c:v>
                      </c:pt>
                      <c:pt idx="34">
                        <c:v>13500</c:v>
                      </c:pt>
                      <c:pt idx="35">
                        <c:v>13750</c:v>
                      </c:pt>
                      <c:pt idx="36">
                        <c:v>14000</c:v>
                      </c:pt>
                      <c:pt idx="37">
                        <c:v>14250</c:v>
                      </c:pt>
                      <c:pt idx="38">
                        <c:v>14500</c:v>
                      </c:pt>
                      <c:pt idx="39">
                        <c:v>14750</c:v>
                      </c:pt>
                      <c:pt idx="40">
                        <c:v>15000</c:v>
                      </c:pt>
                      <c:pt idx="41">
                        <c:v>15250</c:v>
                      </c:pt>
                      <c:pt idx="42">
                        <c:v>15500</c:v>
                      </c:pt>
                      <c:pt idx="43">
                        <c:v>15750</c:v>
                      </c:pt>
                      <c:pt idx="44">
                        <c:v>16000</c:v>
                      </c:pt>
                      <c:pt idx="45">
                        <c:v>16250</c:v>
                      </c:pt>
                      <c:pt idx="46">
                        <c:v>16500</c:v>
                      </c:pt>
                      <c:pt idx="47">
                        <c:v>16750</c:v>
                      </c:pt>
                      <c:pt idx="48">
                        <c:v>17000</c:v>
                      </c:pt>
                      <c:pt idx="49">
                        <c:v>17250</c:v>
                      </c:pt>
                      <c:pt idx="50">
                        <c:v>17500</c:v>
                      </c:pt>
                      <c:pt idx="51">
                        <c:v>17750</c:v>
                      </c:pt>
                      <c:pt idx="52">
                        <c:v>18000</c:v>
                      </c:pt>
                      <c:pt idx="53">
                        <c:v>18250</c:v>
                      </c:pt>
                      <c:pt idx="54">
                        <c:v>18500</c:v>
                      </c:pt>
                      <c:pt idx="55">
                        <c:v>18750</c:v>
                      </c:pt>
                      <c:pt idx="56">
                        <c:v>19000</c:v>
                      </c:pt>
                      <c:pt idx="57">
                        <c:v>19250</c:v>
                      </c:pt>
                      <c:pt idx="58">
                        <c:v>19500</c:v>
                      </c:pt>
                      <c:pt idx="59">
                        <c:v>19750</c:v>
                      </c:pt>
                      <c:pt idx="60">
                        <c:v>20000</c:v>
                      </c:pt>
                      <c:pt idx="61">
                        <c:v>20250</c:v>
                      </c:pt>
                      <c:pt idx="62">
                        <c:v>20500</c:v>
                      </c:pt>
                      <c:pt idx="63">
                        <c:v>20750</c:v>
                      </c:pt>
                      <c:pt idx="64">
                        <c:v>21000</c:v>
                      </c:pt>
                      <c:pt idx="65">
                        <c:v>21250</c:v>
                      </c:pt>
                      <c:pt idx="66">
                        <c:v>21500</c:v>
                      </c:pt>
                      <c:pt idx="67">
                        <c:v>21750</c:v>
                      </c:pt>
                      <c:pt idx="68">
                        <c:v>22000</c:v>
                      </c:pt>
                      <c:pt idx="69">
                        <c:v>22250</c:v>
                      </c:pt>
                      <c:pt idx="70">
                        <c:v>22500</c:v>
                      </c:pt>
                      <c:pt idx="71">
                        <c:v>22750</c:v>
                      </c:pt>
                      <c:pt idx="72">
                        <c:v>23000</c:v>
                      </c:pt>
                      <c:pt idx="73">
                        <c:v>23250</c:v>
                      </c:pt>
                      <c:pt idx="74">
                        <c:v>23500</c:v>
                      </c:pt>
                      <c:pt idx="75">
                        <c:v>23750</c:v>
                      </c:pt>
                      <c:pt idx="76">
                        <c:v>24000</c:v>
                      </c:pt>
                      <c:pt idx="77">
                        <c:v>24250</c:v>
                      </c:pt>
                      <c:pt idx="78">
                        <c:v>24500</c:v>
                      </c:pt>
                      <c:pt idx="79">
                        <c:v>24750</c:v>
                      </c:pt>
                      <c:pt idx="80">
                        <c:v>25000</c:v>
                      </c:pt>
                      <c:pt idx="81">
                        <c:v>25250</c:v>
                      </c:pt>
                      <c:pt idx="82">
                        <c:v>25500</c:v>
                      </c:pt>
                      <c:pt idx="83">
                        <c:v>25750</c:v>
                      </c:pt>
                      <c:pt idx="84">
                        <c:v>26000</c:v>
                      </c:pt>
                      <c:pt idx="85">
                        <c:v>26250</c:v>
                      </c:pt>
                      <c:pt idx="86">
                        <c:v>26500</c:v>
                      </c:pt>
                      <c:pt idx="87">
                        <c:v>26750</c:v>
                      </c:pt>
                      <c:pt idx="88">
                        <c:v>27000</c:v>
                      </c:pt>
                      <c:pt idx="89">
                        <c:v>27250</c:v>
                      </c:pt>
                      <c:pt idx="90">
                        <c:v>27500</c:v>
                      </c:pt>
                      <c:pt idx="91">
                        <c:v>27750</c:v>
                      </c:pt>
                      <c:pt idx="92">
                        <c:v>28000</c:v>
                      </c:pt>
                      <c:pt idx="93">
                        <c:v>28250</c:v>
                      </c:pt>
                      <c:pt idx="94">
                        <c:v>28500</c:v>
                      </c:pt>
                      <c:pt idx="95">
                        <c:v>28750</c:v>
                      </c:pt>
                      <c:pt idx="96">
                        <c:v>29000</c:v>
                      </c:pt>
                      <c:pt idx="97">
                        <c:v>29250</c:v>
                      </c:pt>
                      <c:pt idx="98">
                        <c:v>29500</c:v>
                      </c:pt>
                      <c:pt idx="99">
                        <c:v>29750</c:v>
                      </c:pt>
                      <c:pt idx="100">
                        <c:v>30000</c:v>
                      </c:pt>
                      <c:pt idx="101">
                        <c:v>30250</c:v>
                      </c:pt>
                      <c:pt idx="102">
                        <c:v>30500</c:v>
                      </c:pt>
                      <c:pt idx="103">
                        <c:v>30750</c:v>
                      </c:pt>
                      <c:pt idx="104">
                        <c:v>31000</c:v>
                      </c:pt>
                      <c:pt idx="105">
                        <c:v>31250</c:v>
                      </c:pt>
                      <c:pt idx="106">
                        <c:v>31500</c:v>
                      </c:pt>
                      <c:pt idx="107">
                        <c:v>31750</c:v>
                      </c:pt>
                      <c:pt idx="108">
                        <c:v>32000</c:v>
                      </c:pt>
                      <c:pt idx="109">
                        <c:v>32250</c:v>
                      </c:pt>
                      <c:pt idx="110">
                        <c:v>32500</c:v>
                      </c:pt>
                      <c:pt idx="111">
                        <c:v>32750</c:v>
                      </c:pt>
                      <c:pt idx="112">
                        <c:v>33000</c:v>
                      </c:pt>
                      <c:pt idx="113">
                        <c:v>33250</c:v>
                      </c:pt>
                      <c:pt idx="114">
                        <c:v>33500</c:v>
                      </c:pt>
                      <c:pt idx="115">
                        <c:v>33750</c:v>
                      </c:pt>
                      <c:pt idx="116">
                        <c:v>34000</c:v>
                      </c:pt>
                      <c:pt idx="117">
                        <c:v>34250</c:v>
                      </c:pt>
                      <c:pt idx="118">
                        <c:v>34500</c:v>
                      </c:pt>
                      <c:pt idx="119">
                        <c:v>34750</c:v>
                      </c:pt>
                      <c:pt idx="120">
                        <c:v>35000</c:v>
                      </c:pt>
                      <c:pt idx="121">
                        <c:v>35250</c:v>
                      </c:pt>
                      <c:pt idx="122">
                        <c:v>35500</c:v>
                      </c:pt>
                      <c:pt idx="123">
                        <c:v>35750</c:v>
                      </c:pt>
                      <c:pt idx="124">
                        <c:v>36000</c:v>
                      </c:pt>
                      <c:pt idx="125">
                        <c:v>36250</c:v>
                      </c:pt>
                      <c:pt idx="126">
                        <c:v>36500</c:v>
                      </c:pt>
                      <c:pt idx="127">
                        <c:v>36750</c:v>
                      </c:pt>
                      <c:pt idx="128">
                        <c:v>37000</c:v>
                      </c:pt>
                      <c:pt idx="129">
                        <c:v>37250</c:v>
                      </c:pt>
                      <c:pt idx="130">
                        <c:v>37500</c:v>
                      </c:pt>
                      <c:pt idx="131">
                        <c:v>37750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0BF-4593-A1D3-E8DF301685C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2'!$F$8</c15:sqref>
                        </c15:formulaRef>
                      </c:ext>
                    </c:extLst>
                    <c:strCache>
                      <c:ptCount val="1"/>
                      <c:pt idx="0">
                        <c:v>Total Sales Opps.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2'!$F$9:$F$140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25000</c:v>
                      </c:pt>
                      <c:pt idx="1">
                        <c:v>26250</c:v>
                      </c:pt>
                      <c:pt idx="2">
                        <c:v>27500</c:v>
                      </c:pt>
                      <c:pt idx="3">
                        <c:v>28750</c:v>
                      </c:pt>
                      <c:pt idx="4">
                        <c:v>30000</c:v>
                      </c:pt>
                      <c:pt idx="5">
                        <c:v>31250</c:v>
                      </c:pt>
                      <c:pt idx="6">
                        <c:v>32500</c:v>
                      </c:pt>
                      <c:pt idx="7">
                        <c:v>33750</c:v>
                      </c:pt>
                      <c:pt idx="8">
                        <c:v>35000</c:v>
                      </c:pt>
                      <c:pt idx="9">
                        <c:v>36250</c:v>
                      </c:pt>
                      <c:pt idx="10">
                        <c:v>37500</c:v>
                      </c:pt>
                      <c:pt idx="11">
                        <c:v>38750</c:v>
                      </c:pt>
                      <c:pt idx="12">
                        <c:v>40000</c:v>
                      </c:pt>
                      <c:pt idx="13">
                        <c:v>41250</c:v>
                      </c:pt>
                      <c:pt idx="14">
                        <c:v>42500</c:v>
                      </c:pt>
                      <c:pt idx="15">
                        <c:v>43750</c:v>
                      </c:pt>
                      <c:pt idx="16">
                        <c:v>45000</c:v>
                      </c:pt>
                      <c:pt idx="17">
                        <c:v>46250</c:v>
                      </c:pt>
                      <c:pt idx="18">
                        <c:v>47500</c:v>
                      </c:pt>
                      <c:pt idx="19">
                        <c:v>48750</c:v>
                      </c:pt>
                      <c:pt idx="20">
                        <c:v>50000</c:v>
                      </c:pt>
                      <c:pt idx="21">
                        <c:v>51250</c:v>
                      </c:pt>
                      <c:pt idx="22">
                        <c:v>52500</c:v>
                      </c:pt>
                      <c:pt idx="23">
                        <c:v>53750</c:v>
                      </c:pt>
                      <c:pt idx="24">
                        <c:v>55000</c:v>
                      </c:pt>
                      <c:pt idx="25">
                        <c:v>56250</c:v>
                      </c:pt>
                      <c:pt idx="26">
                        <c:v>57500</c:v>
                      </c:pt>
                      <c:pt idx="27">
                        <c:v>58750</c:v>
                      </c:pt>
                      <c:pt idx="28">
                        <c:v>60000</c:v>
                      </c:pt>
                      <c:pt idx="29">
                        <c:v>61250</c:v>
                      </c:pt>
                      <c:pt idx="30">
                        <c:v>62500</c:v>
                      </c:pt>
                      <c:pt idx="31">
                        <c:v>63750</c:v>
                      </c:pt>
                      <c:pt idx="32">
                        <c:v>65000</c:v>
                      </c:pt>
                      <c:pt idx="33">
                        <c:v>66250</c:v>
                      </c:pt>
                      <c:pt idx="34">
                        <c:v>67500</c:v>
                      </c:pt>
                      <c:pt idx="35">
                        <c:v>68750</c:v>
                      </c:pt>
                      <c:pt idx="36">
                        <c:v>70000</c:v>
                      </c:pt>
                      <c:pt idx="37">
                        <c:v>71250</c:v>
                      </c:pt>
                      <c:pt idx="38">
                        <c:v>72500</c:v>
                      </c:pt>
                      <c:pt idx="39">
                        <c:v>73750</c:v>
                      </c:pt>
                      <c:pt idx="40">
                        <c:v>75000</c:v>
                      </c:pt>
                      <c:pt idx="41">
                        <c:v>76250</c:v>
                      </c:pt>
                      <c:pt idx="42">
                        <c:v>77500</c:v>
                      </c:pt>
                      <c:pt idx="43">
                        <c:v>78750</c:v>
                      </c:pt>
                      <c:pt idx="44">
                        <c:v>80000</c:v>
                      </c:pt>
                      <c:pt idx="45">
                        <c:v>81250</c:v>
                      </c:pt>
                      <c:pt idx="46">
                        <c:v>82500</c:v>
                      </c:pt>
                      <c:pt idx="47">
                        <c:v>83750</c:v>
                      </c:pt>
                      <c:pt idx="48">
                        <c:v>85000</c:v>
                      </c:pt>
                      <c:pt idx="49">
                        <c:v>86250</c:v>
                      </c:pt>
                      <c:pt idx="50">
                        <c:v>87500</c:v>
                      </c:pt>
                      <c:pt idx="51">
                        <c:v>88750</c:v>
                      </c:pt>
                      <c:pt idx="52">
                        <c:v>90000</c:v>
                      </c:pt>
                      <c:pt idx="53">
                        <c:v>91250</c:v>
                      </c:pt>
                      <c:pt idx="54">
                        <c:v>92500</c:v>
                      </c:pt>
                      <c:pt idx="55">
                        <c:v>93750</c:v>
                      </c:pt>
                      <c:pt idx="56">
                        <c:v>95000</c:v>
                      </c:pt>
                      <c:pt idx="57">
                        <c:v>96250</c:v>
                      </c:pt>
                      <c:pt idx="58">
                        <c:v>97500</c:v>
                      </c:pt>
                      <c:pt idx="59">
                        <c:v>98750</c:v>
                      </c:pt>
                      <c:pt idx="60">
                        <c:v>100000</c:v>
                      </c:pt>
                      <c:pt idx="61">
                        <c:v>101250</c:v>
                      </c:pt>
                      <c:pt idx="62">
                        <c:v>102500</c:v>
                      </c:pt>
                      <c:pt idx="63">
                        <c:v>103750</c:v>
                      </c:pt>
                      <c:pt idx="64">
                        <c:v>105000</c:v>
                      </c:pt>
                      <c:pt idx="65">
                        <c:v>106250</c:v>
                      </c:pt>
                      <c:pt idx="66">
                        <c:v>107500</c:v>
                      </c:pt>
                      <c:pt idx="67">
                        <c:v>108750</c:v>
                      </c:pt>
                      <c:pt idx="68">
                        <c:v>110000</c:v>
                      </c:pt>
                      <c:pt idx="69">
                        <c:v>111250</c:v>
                      </c:pt>
                      <c:pt idx="70">
                        <c:v>112500</c:v>
                      </c:pt>
                      <c:pt idx="71">
                        <c:v>113750</c:v>
                      </c:pt>
                      <c:pt idx="72">
                        <c:v>115000</c:v>
                      </c:pt>
                      <c:pt idx="73">
                        <c:v>116250</c:v>
                      </c:pt>
                      <c:pt idx="74">
                        <c:v>117500</c:v>
                      </c:pt>
                      <c:pt idx="75">
                        <c:v>118750</c:v>
                      </c:pt>
                      <c:pt idx="76">
                        <c:v>120000</c:v>
                      </c:pt>
                      <c:pt idx="77">
                        <c:v>121250</c:v>
                      </c:pt>
                      <c:pt idx="78">
                        <c:v>122500</c:v>
                      </c:pt>
                      <c:pt idx="79">
                        <c:v>123750</c:v>
                      </c:pt>
                      <c:pt idx="80">
                        <c:v>125000</c:v>
                      </c:pt>
                      <c:pt idx="81">
                        <c:v>126250</c:v>
                      </c:pt>
                      <c:pt idx="82">
                        <c:v>127500</c:v>
                      </c:pt>
                      <c:pt idx="83">
                        <c:v>128750</c:v>
                      </c:pt>
                      <c:pt idx="84">
                        <c:v>130000</c:v>
                      </c:pt>
                      <c:pt idx="85">
                        <c:v>131250</c:v>
                      </c:pt>
                      <c:pt idx="86">
                        <c:v>132500</c:v>
                      </c:pt>
                      <c:pt idx="87">
                        <c:v>133750</c:v>
                      </c:pt>
                      <c:pt idx="88">
                        <c:v>135000</c:v>
                      </c:pt>
                      <c:pt idx="89">
                        <c:v>136250</c:v>
                      </c:pt>
                      <c:pt idx="90">
                        <c:v>137500</c:v>
                      </c:pt>
                      <c:pt idx="91">
                        <c:v>138750</c:v>
                      </c:pt>
                      <c:pt idx="92">
                        <c:v>140000</c:v>
                      </c:pt>
                      <c:pt idx="93">
                        <c:v>141250</c:v>
                      </c:pt>
                      <c:pt idx="94">
                        <c:v>142500</c:v>
                      </c:pt>
                      <c:pt idx="95">
                        <c:v>143750</c:v>
                      </c:pt>
                      <c:pt idx="96">
                        <c:v>145000</c:v>
                      </c:pt>
                      <c:pt idx="97">
                        <c:v>146250</c:v>
                      </c:pt>
                      <c:pt idx="98">
                        <c:v>147500</c:v>
                      </c:pt>
                      <c:pt idx="99">
                        <c:v>148750</c:v>
                      </c:pt>
                      <c:pt idx="100">
                        <c:v>150000</c:v>
                      </c:pt>
                      <c:pt idx="101">
                        <c:v>151250</c:v>
                      </c:pt>
                      <c:pt idx="102">
                        <c:v>152500</c:v>
                      </c:pt>
                      <c:pt idx="103">
                        <c:v>153750</c:v>
                      </c:pt>
                      <c:pt idx="104">
                        <c:v>155000</c:v>
                      </c:pt>
                      <c:pt idx="105">
                        <c:v>156250</c:v>
                      </c:pt>
                      <c:pt idx="106">
                        <c:v>157500</c:v>
                      </c:pt>
                      <c:pt idx="107">
                        <c:v>158750</c:v>
                      </c:pt>
                      <c:pt idx="108">
                        <c:v>160000</c:v>
                      </c:pt>
                      <c:pt idx="109">
                        <c:v>161250</c:v>
                      </c:pt>
                      <c:pt idx="110">
                        <c:v>162500</c:v>
                      </c:pt>
                      <c:pt idx="111">
                        <c:v>163750</c:v>
                      </c:pt>
                      <c:pt idx="112">
                        <c:v>165000</c:v>
                      </c:pt>
                      <c:pt idx="113">
                        <c:v>166250</c:v>
                      </c:pt>
                      <c:pt idx="114">
                        <c:v>167500</c:v>
                      </c:pt>
                      <c:pt idx="115">
                        <c:v>168750</c:v>
                      </c:pt>
                      <c:pt idx="116">
                        <c:v>170000</c:v>
                      </c:pt>
                      <c:pt idx="117">
                        <c:v>171250</c:v>
                      </c:pt>
                      <c:pt idx="118">
                        <c:v>172500</c:v>
                      </c:pt>
                      <c:pt idx="119">
                        <c:v>173750</c:v>
                      </c:pt>
                      <c:pt idx="120">
                        <c:v>175000</c:v>
                      </c:pt>
                      <c:pt idx="121">
                        <c:v>176250</c:v>
                      </c:pt>
                      <c:pt idx="122">
                        <c:v>177500</c:v>
                      </c:pt>
                      <c:pt idx="123">
                        <c:v>178750</c:v>
                      </c:pt>
                      <c:pt idx="124">
                        <c:v>180000</c:v>
                      </c:pt>
                      <c:pt idx="125">
                        <c:v>181250</c:v>
                      </c:pt>
                      <c:pt idx="126">
                        <c:v>182500</c:v>
                      </c:pt>
                      <c:pt idx="127">
                        <c:v>183750</c:v>
                      </c:pt>
                      <c:pt idx="128">
                        <c:v>185000</c:v>
                      </c:pt>
                      <c:pt idx="129">
                        <c:v>186250</c:v>
                      </c:pt>
                      <c:pt idx="130">
                        <c:v>187500</c:v>
                      </c:pt>
                      <c:pt idx="131">
                        <c:v>188750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BF-4593-A1D3-E8DF301685C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2'!$G$8</c15:sqref>
                        </c15:formulaRef>
                      </c:ext>
                    </c:extLst>
                    <c:strCache>
                      <c:ptCount val="1"/>
                      <c:pt idx="0">
                        <c:v>PO's without revision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2'!$G$9:$G$140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22500</c:v>
                      </c:pt>
                      <c:pt idx="1">
                        <c:v>23625</c:v>
                      </c:pt>
                      <c:pt idx="2">
                        <c:v>24750</c:v>
                      </c:pt>
                      <c:pt idx="3">
                        <c:v>25875</c:v>
                      </c:pt>
                      <c:pt idx="4">
                        <c:v>27000</c:v>
                      </c:pt>
                      <c:pt idx="5">
                        <c:v>28125</c:v>
                      </c:pt>
                      <c:pt idx="6">
                        <c:v>29250</c:v>
                      </c:pt>
                      <c:pt idx="7">
                        <c:v>30375</c:v>
                      </c:pt>
                      <c:pt idx="8">
                        <c:v>31500</c:v>
                      </c:pt>
                      <c:pt idx="9">
                        <c:v>32625</c:v>
                      </c:pt>
                      <c:pt idx="10">
                        <c:v>33750</c:v>
                      </c:pt>
                      <c:pt idx="11">
                        <c:v>34875</c:v>
                      </c:pt>
                      <c:pt idx="12">
                        <c:v>36000</c:v>
                      </c:pt>
                      <c:pt idx="13">
                        <c:v>37125</c:v>
                      </c:pt>
                      <c:pt idx="14">
                        <c:v>38250</c:v>
                      </c:pt>
                      <c:pt idx="15">
                        <c:v>39375</c:v>
                      </c:pt>
                      <c:pt idx="16">
                        <c:v>40500</c:v>
                      </c:pt>
                      <c:pt idx="17">
                        <c:v>41625</c:v>
                      </c:pt>
                      <c:pt idx="18">
                        <c:v>42750</c:v>
                      </c:pt>
                      <c:pt idx="19">
                        <c:v>43875</c:v>
                      </c:pt>
                      <c:pt idx="20">
                        <c:v>45000</c:v>
                      </c:pt>
                      <c:pt idx="21">
                        <c:v>46125</c:v>
                      </c:pt>
                      <c:pt idx="22">
                        <c:v>47250</c:v>
                      </c:pt>
                      <c:pt idx="23">
                        <c:v>48375</c:v>
                      </c:pt>
                      <c:pt idx="24">
                        <c:v>49500</c:v>
                      </c:pt>
                      <c:pt idx="25">
                        <c:v>50625</c:v>
                      </c:pt>
                      <c:pt idx="26">
                        <c:v>51750</c:v>
                      </c:pt>
                      <c:pt idx="27">
                        <c:v>52875</c:v>
                      </c:pt>
                      <c:pt idx="28">
                        <c:v>54000</c:v>
                      </c:pt>
                      <c:pt idx="29">
                        <c:v>55125</c:v>
                      </c:pt>
                      <c:pt idx="30">
                        <c:v>56250</c:v>
                      </c:pt>
                      <c:pt idx="31">
                        <c:v>57375</c:v>
                      </c:pt>
                      <c:pt idx="32">
                        <c:v>58500</c:v>
                      </c:pt>
                      <c:pt idx="33">
                        <c:v>59625</c:v>
                      </c:pt>
                      <c:pt idx="34">
                        <c:v>60750</c:v>
                      </c:pt>
                      <c:pt idx="35">
                        <c:v>61875</c:v>
                      </c:pt>
                      <c:pt idx="36">
                        <c:v>63000</c:v>
                      </c:pt>
                      <c:pt idx="37">
                        <c:v>64125</c:v>
                      </c:pt>
                      <c:pt idx="38">
                        <c:v>65250</c:v>
                      </c:pt>
                      <c:pt idx="39">
                        <c:v>66375</c:v>
                      </c:pt>
                      <c:pt idx="40">
                        <c:v>67500</c:v>
                      </c:pt>
                      <c:pt idx="41">
                        <c:v>68625</c:v>
                      </c:pt>
                      <c:pt idx="42">
                        <c:v>69750</c:v>
                      </c:pt>
                      <c:pt idx="43">
                        <c:v>70875</c:v>
                      </c:pt>
                      <c:pt idx="44">
                        <c:v>72000</c:v>
                      </c:pt>
                      <c:pt idx="45">
                        <c:v>73125</c:v>
                      </c:pt>
                      <c:pt idx="46">
                        <c:v>74250</c:v>
                      </c:pt>
                      <c:pt idx="47">
                        <c:v>75375</c:v>
                      </c:pt>
                      <c:pt idx="48">
                        <c:v>76500</c:v>
                      </c:pt>
                      <c:pt idx="49">
                        <c:v>77625</c:v>
                      </c:pt>
                      <c:pt idx="50">
                        <c:v>78750</c:v>
                      </c:pt>
                      <c:pt idx="51">
                        <c:v>79875</c:v>
                      </c:pt>
                      <c:pt idx="52">
                        <c:v>81000</c:v>
                      </c:pt>
                      <c:pt idx="53">
                        <c:v>82125</c:v>
                      </c:pt>
                      <c:pt idx="54">
                        <c:v>83250</c:v>
                      </c:pt>
                      <c:pt idx="55">
                        <c:v>84375</c:v>
                      </c:pt>
                      <c:pt idx="56">
                        <c:v>85500</c:v>
                      </c:pt>
                      <c:pt idx="57">
                        <c:v>86625</c:v>
                      </c:pt>
                      <c:pt idx="58">
                        <c:v>87750</c:v>
                      </c:pt>
                      <c:pt idx="59">
                        <c:v>88875</c:v>
                      </c:pt>
                      <c:pt idx="60">
                        <c:v>90000</c:v>
                      </c:pt>
                      <c:pt idx="61">
                        <c:v>91125</c:v>
                      </c:pt>
                      <c:pt idx="62">
                        <c:v>92250</c:v>
                      </c:pt>
                      <c:pt idx="63">
                        <c:v>93375</c:v>
                      </c:pt>
                      <c:pt idx="64">
                        <c:v>94500</c:v>
                      </c:pt>
                      <c:pt idx="65">
                        <c:v>95625</c:v>
                      </c:pt>
                      <c:pt idx="66">
                        <c:v>96750</c:v>
                      </c:pt>
                      <c:pt idx="67">
                        <c:v>97875</c:v>
                      </c:pt>
                      <c:pt idx="68">
                        <c:v>99000</c:v>
                      </c:pt>
                      <c:pt idx="69">
                        <c:v>100125</c:v>
                      </c:pt>
                      <c:pt idx="70">
                        <c:v>101250</c:v>
                      </c:pt>
                      <c:pt idx="71">
                        <c:v>102375</c:v>
                      </c:pt>
                      <c:pt idx="72">
                        <c:v>103500</c:v>
                      </c:pt>
                      <c:pt idx="73">
                        <c:v>104625</c:v>
                      </c:pt>
                      <c:pt idx="74">
                        <c:v>105750</c:v>
                      </c:pt>
                      <c:pt idx="75">
                        <c:v>106875</c:v>
                      </c:pt>
                      <c:pt idx="76">
                        <c:v>108000</c:v>
                      </c:pt>
                      <c:pt idx="77">
                        <c:v>109125</c:v>
                      </c:pt>
                      <c:pt idx="78">
                        <c:v>110250</c:v>
                      </c:pt>
                      <c:pt idx="79">
                        <c:v>111375</c:v>
                      </c:pt>
                      <c:pt idx="80">
                        <c:v>112500</c:v>
                      </c:pt>
                      <c:pt idx="81">
                        <c:v>113625</c:v>
                      </c:pt>
                      <c:pt idx="82">
                        <c:v>114750</c:v>
                      </c:pt>
                      <c:pt idx="83">
                        <c:v>115875</c:v>
                      </c:pt>
                      <c:pt idx="84">
                        <c:v>117000</c:v>
                      </c:pt>
                      <c:pt idx="85">
                        <c:v>118125</c:v>
                      </c:pt>
                      <c:pt idx="86">
                        <c:v>119250</c:v>
                      </c:pt>
                      <c:pt idx="87">
                        <c:v>120375</c:v>
                      </c:pt>
                      <c:pt idx="88">
                        <c:v>121500</c:v>
                      </c:pt>
                      <c:pt idx="89">
                        <c:v>122625</c:v>
                      </c:pt>
                      <c:pt idx="90">
                        <c:v>123750</c:v>
                      </c:pt>
                      <c:pt idx="91">
                        <c:v>124875</c:v>
                      </c:pt>
                      <c:pt idx="92">
                        <c:v>126000</c:v>
                      </c:pt>
                      <c:pt idx="93">
                        <c:v>127125</c:v>
                      </c:pt>
                      <c:pt idx="94">
                        <c:v>128250</c:v>
                      </c:pt>
                      <c:pt idx="95">
                        <c:v>129375</c:v>
                      </c:pt>
                      <c:pt idx="96">
                        <c:v>130500</c:v>
                      </c:pt>
                      <c:pt idx="97">
                        <c:v>131625</c:v>
                      </c:pt>
                      <c:pt idx="98">
                        <c:v>132750</c:v>
                      </c:pt>
                      <c:pt idx="99">
                        <c:v>133875</c:v>
                      </c:pt>
                      <c:pt idx="100">
                        <c:v>135000</c:v>
                      </c:pt>
                      <c:pt idx="101">
                        <c:v>136125</c:v>
                      </c:pt>
                      <c:pt idx="102">
                        <c:v>137250</c:v>
                      </c:pt>
                      <c:pt idx="103">
                        <c:v>138375</c:v>
                      </c:pt>
                      <c:pt idx="104">
                        <c:v>139500</c:v>
                      </c:pt>
                      <c:pt idx="105">
                        <c:v>140625</c:v>
                      </c:pt>
                      <c:pt idx="106">
                        <c:v>141750</c:v>
                      </c:pt>
                      <c:pt idx="107">
                        <c:v>142875</c:v>
                      </c:pt>
                      <c:pt idx="108">
                        <c:v>144000</c:v>
                      </c:pt>
                      <c:pt idx="109">
                        <c:v>145125</c:v>
                      </c:pt>
                      <c:pt idx="110">
                        <c:v>146250</c:v>
                      </c:pt>
                      <c:pt idx="111">
                        <c:v>147375</c:v>
                      </c:pt>
                      <c:pt idx="112">
                        <c:v>148500</c:v>
                      </c:pt>
                      <c:pt idx="113">
                        <c:v>149625</c:v>
                      </c:pt>
                      <c:pt idx="114">
                        <c:v>150750</c:v>
                      </c:pt>
                      <c:pt idx="115">
                        <c:v>151875</c:v>
                      </c:pt>
                      <c:pt idx="116">
                        <c:v>153000</c:v>
                      </c:pt>
                      <c:pt idx="117">
                        <c:v>154125</c:v>
                      </c:pt>
                      <c:pt idx="118">
                        <c:v>155250</c:v>
                      </c:pt>
                      <c:pt idx="119">
                        <c:v>156375</c:v>
                      </c:pt>
                      <c:pt idx="120">
                        <c:v>157500</c:v>
                      </c:pt>
                      <c:pt idx="121">
                        <c:v>158625</c:v>
                      </c:pt>
                      <c:pt idx="122">
                        <c:v>159750</c:v>
                      </c:pt>
                      <c:pt idx="123">
                        <c:v>160875</c:v>
                      </c:pt>
                      <c:pt idx="124">
                        <c:v>162000</c:v>
                      </c:pt>
                      <c:pt idx="125">
                        <c:v>163125</c:v>
                      </c:pt>
                      <c:pt idx="126">
                        <c:v>164250</c:v>
                      </c:pt>
                      <c:pt idx="127">
                        <c:v>165375</c:v>
                      </c:pt>
                      <c:pt idx="128">
                        <c:v>166500</c:v>
                      </c:pt>
                      <c:pt idx="129">
                        <c:v>167625</c:v>
                      </c:pt>
                      <c:pt idx="130">
                        <c:v>168750</c:v>
                      </c:pt>
                      <c:pt idx="131">
                        <c:v>169875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0BF-4593-A1D3-E8DF301685C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2'!$H$8</c15:sqref>
                        </c15:formulaRef>
                      </c:ext>
                    </c:extLst>
                    <c:strCache>
                      <c:ptCount val="1"/>
                      <c:pt idx="0">
                        <c:v>PO's with single revision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2'!$H$9:$H$140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2500</c:v>
                      </c:pt>
                      <c:pt idx="1">
                        <c:v>2625</c:v>
                      </c:pt>
                      <c:pt idx="2">
                        <c:v>2750</c:v>
                      </c:pt>
                      <c:pt idx="3">
                        <c:v>2875</c:v>
                      </c:pt>
                      <c:pt idx="4">
                        <c:v>3000</c:v>
                      </c:pt>
                      <c:pt idx="5">
                        <c:v>3125</c:v>
                      </c:pt>
                      <c:pt idx="6">
                        <c:v>3250</c:v>
                      </c:pt>
                      <c:pt idx="7">
                        <c:v>3375</c:v>
                      </c:pt>
                      <c:pt idx="8">
                        <c:v>3500</c:v>
                      </c:pt>
                      <c:pt idx="9">
                        <c:v>3625</c:v>
                      </c:pt>
                      <c:pt idx="10">
                        <c:v>3750</c:v>
                      </c:pt>
                      <c:pt idx="11">
                        <c:v>3875</c:v>
                      </c:pt>
                      <c:pt idx="12">
                        <c:v>4000</c:v>
                      </c:pt>
                      <c:pt idx="13">
                        <c:v>4125</c:v>
                      </c:pt>
                      <c:pt idx="14">
                        <c:v>4250</c:v>
                      </c:pt>
                      <c:pt idx="15">
                        <c:v>4375</c:v>
                      </c:pt>
                      <c:pt idx="16">
                        <c:v>4500</c:v>
                      </c:pt>
                      <c:pt idx="17">
                        <c:v>4625</c:v>
                      </c:pt>
                      <c:pt idx="18">
                        <c:v>4750</c:v>
                      </c:pt>
                      <c:pt idx="19">
                        <c:v>4875</c:v>
                      </c:pt>
                      <c:pt idx="20">
                        <c:v>5000</c:v>
                      </c:pt>
                      <c:pt idx="21">
                        <c:v>5125</c:v>
                      </c:pt>
                      <c:pt idx="22">
                        <c:v>5250</c:v>
                      </c:pt>
                      <c:pt idx="23">
                        <c:v>5375</c:v>
                      </c:pt>
                      <c:pt idx="24">
                        <c:v>5500</c:v>
                      </c:pt>
                      <c:pt idx="25">
                        <c:v>5625</c:v>
                      </c:pt>
                      <c:pt idx="26">
                        <c:v>5750</c:v>
                      </c:pt>
                      <c:pt idx="27">
                        <c:v>5875</c:v>
                      </c:pt>
                      <c:pt idx="28">
                        <c:v>6000</c:v>
                      </c:pt>
                      <c:pt idx="29">
                        <c:v>6125</c:v>
                      </c:pt>
                      <c:pt idx="30">
                        <c:v>6250</c:v>
                      </c:pt>
                      <c:pt idx="31">
                        <c:v>6375</c:v>
                      </c:pt>
                      <c:pt idx="32">
                        <c:v>6500</c:v>
                      </c:pt>
                      <c:pt idx="33">
                        <c:v>6625</c:v>
                      </c:pt>
                      <c:pt idx="34">
                        <c:v>6750</c:v>
                      </c:pt>
                      <c:pt idx="35">
                        <c:v>6875</c:v>
                      </c:pt>
                      <c:pt idx="36">
                        <c:v>7000</c:v>
                      </c:pt>
                      <c:pt idx="37">
                        <c:v>7125</c:v>
                      </c:pt>
                      <c:pt idx="38">
                        <c:v>7250</c:v>
                      </c:pt>
                      <c:pt idx="39">
                        <c:v>7375</c:v>
                      </c:pt>
                      <c:pt idx="40">
                        <c:v>7500</c:v>
                      </c:pt>
                      <c:pt idx="41">
                        <c:v>7625</c:v>
                      </c:pt>
                      <c:pt idx="42">
                        <c:v>7750</c:v>
                      </c:pt>
                      <c:pt idx="43">
                        <c:v>7875</c:v>
                      </c:pt>
                      <c:pt idx="44">
                        <c:v>8000</c:v>
                      </c:pt>
                      <c:pt idx="45">
                        <c:v>8125</c:v>
                      </c:pt>
                      <c:pt idx="46">
                        <c:v>8250</c:v>
                      </c:pt>
                      <c:pt idx="47">
                        <c:v>8375</c:v>
                      </c:pt>
                      <c:pt idx="48">
                        <c:v>8500</c:v>
                      </c:pt>
                      <c:pt idx="49">
                        <c:v>8625</c:v>
                      </c:pt>
                      <c:pt idx="50">
                        <c:v>8750</c:v>
                      </c:pt>
                      <c:pt idx="51">
                        <c:v>8875</c:v>
                      </c:pt>
                      <c:pt idx="52">
                        <c:v>9000</c:v>
                      </c:pt>
                      <c:pt idx="53">
                        <c:v>9125</c:v>
                      </c:pt>
                      <c:pt idx="54">
                        <c:v>9250</c:v>
                      </c:pt>
                      <c:pt idx="55">
                        <c:v>9375</c:v>
                      </c:pt>
                      <c:pt idx="56">
                        <c:v>9500</c:v>
                      </c:pt>
                      <c:pt idx="57">
                        <c:v>9625</c:v>
                      </c:pt>
                      <c:pt idx="58">
                        <c:v>9750</c:v>
                      </c:pt>
                      <c:pt idx="59">
                        <c:v>9875</c:v>
                      </c:pt>
                      <c:pt idx="60">
                        <c:v>10000</c:v>
                      </c:pt>
                      <c:pt idx="61">
                        <c:v>10125</c:v>
                      </c:pt>
                      <c:pt idx="62">
                        <c:v>10250</c:v>
                      </c:pt>
                      <c:pt idx="63">
                        <c:v>10375</c:v>
                      </c:pt>
                      <c:pt idx="64">
                        <c:v>10500</c:v>
                      </c:pt>
                      <c:pt idx="65">
                        <c:v>10625</c:v>
                      </c:pt>
                      <c:pt idx="66">
                        <c:v>10750</c:v>
                      </c:pt>
                      <c:pt idx="67">
                        <c:v>10875</c:v>
                      </c:pt>
                      <c:pt idx="68">
                        <c:v>11000</c:v>
                      </c:pt>
                      <c:pt idx="69">
                        <c:v>11125</c:v>
                      </c:pt>
                      <c:pt idx="70">
                        <c:v>11250</c:v>
                      </c:pt>
                      <c:pt idx="71">
                        <c:v>11375</c:v>
                      </c:pt>
                      <c:pt idx="72">
                        <c:v>11500</c:v>
                      </c:pt>
                      <c:pt idx="73">
                        <c:v>11625</c:v>
                      </c:pt>
                      <c:pt idx="74">
                        <c:v>11750</c:v>
                      </c:pt>
                      <c:pt idx="75">
                        <c:v>11875</c:v>
                      </c:pt>
                      <c:pt idx="76">
                        <c:v>12000</c:v>
                      </c:pt>
                      <c:pt idx="77">
                        <c:v>12125</c:v>
                      </c:pt>
                      <c:pt idx="78">
                        <c:v>12250</c:v>
                      </c:pt>
                      <c:pt idx="79">
                        <c:v>12375</c:v>
                      </c:pt>
                      <c:pt idx="80">
                        <c:v>12500</c:v>
                      </c:pt>
                      <c:pt idx="81">
                        <c:v>12625</c:v>
                      </c:pt>
                      <c:pt idx="82">
                        <c:v>12750</c:v>
                      </c:pt>
                      <c:pt idx="83">
                        <c:v>12875</c:v>
                      </c:pt>
                      <c:pt idx="84">
                        <c:v>13000</c:v>
                      </c:pt>
                      <c:pt idx="85">
                        <c:v>13125</c:v>
                      </c:pt>
                      <c:pt idx="86">
                        <c:v>13250</c:v>
                      </c:pt>
                      <c:pt idx="87">
                        <c:v>13375</c:v>
                      </c:pt>
                      <c:pt idx="88">
                        <c:v>13500</c:v>
                      </c:pt>
                      <c:pt idx="89">
                        <c:v>13625</c:v>
                      </c:pt>
                      <c:pt idx="90">
                        <c:v>13750</c:v>
                      </c:pt>
                      <c:pt idx="91">
                        <c:v>13875</c:v>
                      </c:pt>
                      <c:pt idx="92">
                        <c:v>14000</c:v>
                      </c:pt>
                      <c:pt idx="93">
                        <c:v>14125</c:v>
                      </c:pt>
                      <c:pt idx="94">
                        <c:v>14250</c:v>
                      </c:pt>
                      <c:pt idx="95">
                        <c:v>14375</c:v>
                      </c:pt>
                      <c:pt idx="96">
                        <c:v>14500</c:v>
                      </c:pt>
                      <c:pt idx="97">
                        <c:v>14625</c:v>
                      </c:pt>
                      <c:pt idx="98">
                        <c:v>14750</c:v>
                      </c:pt>
                      <c:pt idx="99">
                        <c:v>14875</c:v>
                      </c:pt>
                      <c:pt idx="100">
                        <c:v>15000</c:v>
                      </c:pt>
                      <c:pt idx="101">
                        <c:v>15125</c:v>
                      </c:pt>
                      <c:pt idx="102">
                        <c:v>15250</c:v>
                      </c:pt>
                      <c:pt idx="103">
                        <c:v>15375</c:v>
                      </c:pt>
                      <c:pt idx="104">
                        <c:v>15500</c:v>
                      </c:pt>
                      <c:pt idx="105">
                        <c:v>15625</c:v>
                      </c:pt>
                      <c:pt idx="106">
                        <c:v>15750</c:v>
                      </c:pt>
                      <c:pt idx="107">
                        <c:v>15875</c:v>
                      </c:pt>
                      <c:pt idx="108">
                        <c:v>16000</c:v>
                      </c:pt>
                      <c:pt idx="109">
                        <c:v>16125</c:v>
                      </c:pt>
                      <c:pt idx="110">
                        <c:v>16250</c:v>
                      </c:pt>
                      <c:pt idx="111">
                        <c:v>16375</c:v>
                      </c:pt>
                      <c:pt idx="112">
                        <c:v>16500</c:v>
                      </c:pt>
                      <c:pt idx="113">
                        <c:v>16625</c:v>
                      </c:pt>
                      <c:pt idx="114">
                        <c:v>16750</c:v>
                      </c:pt>
                      <c:pt idx="115">
                        <c:v>16875</c:v>
                      </c:pt>
                      <c:pt idx="116">
                        <c:v>17000</c:v>
                      </c:pt>
                      <c:pt idx="117">
                        <c:v>17125</c:v>
                      </c:pt>
                      <c:pt idx="118">
                        <c:v>17250</c:v>
                      </c:pt>
                      <c:pt idx="119">
                        <c:v>17375</c:v>
                      </c:pt>
                      <c:pt idx="120">
                        <c:v>17500</c:v>
                      </c:pt>
                      <c:pt idx="121">
                        <c:v>17625</c:v>
                      </c:pt>
                      <c:pt idx="122">
                        <c:v>17750</c:v>
                      </c:pt>
                      <c:pt idx="123">
                        <c:v>17875</c:v>
                      </c:pt>
                      <c:pt idx="124">
                        <c:v>18000</c:v>
                      </c:pt>
                      <c:pt idx="125">
                        <c:v>18125</c:v>
                      </c:pt>
                      <c:pt idx="126">
                        <c:v>18250</c:v>
                      </c:pt>
                      <c:pt idx="127">
                        <c:v>18375</c:v>
                      </c:pt>
                      <c:pt idx="128">
                        <c:v>18500</c:v>
                      </c:pt>
                      <c:pt idx="129">
                        <c:v>18625</c:v>
                      </c:pt>
                      <c:pt idx="130">
                        <c:v>18750</c:v>
                      </c:pt>
                      <c:pt idx="131">
                        <c:v>18875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0BF-4593-A1D3-E8DF301685C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2'!$I$8</c15:sqref>
                        </c15:formulaRef>
                      </c:ext>
                    </c:extLst>
                    <c:strCache>
                      <c:ptCount val="1"/>
                      <c:pt idx="0">
                        <c:v>PO's with double revisions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2'!$I$9:$I$140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125.00000000000003</c:v>
                      </c:pt>
                      <c:pt idx="1">
                        <c:v>131.25000000000003</c:v>
                      </c:pt>
                      <c:pt idx="2">
                        <c:v>137.50000000000003</c:v>
                      </c:pt>
                      <c:pt idx="3">
                        <c:v>143.75000000000003</c:v>
                      </c:pt>
                      <c:pt idx="4">
                        <c:v>150.00000000000003</c:v>
                      </c:pt>
                      <c:pt idx="5">
                        <c:v>156.25000000000003</c:v>
                      </c:pt>
                      <c:pt idx="6">
                        <c:v>162.50000000000003</c:v>
                      </c:pt>
                      <c:pt idx="7">
                        <c:v>168.75000000000003</c:v>
                      </c:pt>
                      <c:pt idx="8">
                        <c:v>175.00000000000003</c:v>
                      </c:pt>
                      <c:pt idx="9">
                        <c:v>181.25000000000003</c:v>
                      </c:pt>
                      <c:pt idx="10">
                        <c:v>187.50000000000003</c:v>
                      </c:pt>
                      <c:pt idx="11">
                        <c:v>193.75000000000003</c:v>
                      </c:pt>
                      <c:pt idx="12">
                        <c:v>200.00000000000003</c:v>
                      </c:pt>
                      <c:pt idx="13">
                        <c:v>206.25000000000003</c:v>
                      </c:pt>
                      <c:pt idx="14">
                        <c:v>212.50000000000003</c:v>
                      </c:pt>
                      <c:pt idx="15">
                        <c:v>218.75000000000003</c:v>
                      </c:pt>
                      <c:pt idx="16">
                        <c:v>225.00000000000006</c:v>
                      </c:pt>
                      <c:pt idx="17">
                        <c:v>231.25000000000006</c:v>
                      </c:pt>
                      <c:pt idx="18">
                        <c:v>237.50000000000006</c:v>
                      </c:pt>
                      <c:pt idx="19">
                        <c:v>243.75000000000006</c:v>
                      </c:pt>
                      <c:pt idx="20">
                        <c:v>250.00000000000006</c:v>
                      </c:pt>
                      <c:pt idx="21">
                        <c:v>256.25000000000006</c:v>
                      </c:pt>
                      <c:pt idx="22">
                        <c:v>262.50000000000006</c:v>
                      </c:pt>
                      <c:pt idx="23">
                        <c:v>268.75000000000006</c:v>
                      </c:pt>
                      <c:pt idx="24">
                        <c:v>275.00000000000006</c:v>
                      </c:pt>
                      <c:pt idx="25">
                        <c:v>281.25000000000006</c:v>
                      </c:pt>
                      <c:pt idx="26">
                        <c:v>287.50000000000006</c:v>
                      </c:pt>
                      <c:pt idx="27">
                        <c:v>293.75000000000006</c:v>
                      </c:pt>
                      <c:pt idx="28">
                        <c:v>300.00000000000006</c:v>
                      </c:pt>
                      <c:pt idx="29">
                        <c:v>306.25000000000006</c:v>
                      </c:pt>
                      <c:pt idx="30">
                        <c:v>312.50000000000006</c:v>
                      </c:pt>
                      <c:pt idx="31">
                        <c:v>318.75000000000006</c:v>
                      </c:pt>
                      <c:pt idx="32">
                        <c:v>325.00000000000006</c:v>
                      </c:pt>
                      <c:pt idx="33">
                        <c:v>331.25000000000006</c:v>
                      </c:pt>
                      <c:pt idx="34">
                        <c:v>337.50000000000006</c:v>
                      </c:pt>
                      <c:pt idx="35">
                        <c:v>343.75000000000006</c:v>
                      </c:pt>
                      <c:pt idx="36">
                        <c:v>350.00000000000006</c:v>
                      </c:pt>
                      <c:pt idx="37">
                        <c:v>356.25000000000006</c:v>
                      </c:pt>
                      <c:pt idx="38">
                        <c:v>362.50000000000006</c:v>
                      </c:pt>
                      <c:pt idx="39">
                        <c:v>368.75000000000006</c:v>
                      </c:pt>
                      <c:pt idx="40">
                        <c:v>375.00000000000006</c:v>
                      </c:pt>
                      <c:pt idx="41">
                        <c:v>381.25000000000006</c:v>
                      </c:pt>
                      <c:pt idx="42">
                        <c:v>387.50000000000006</c:v>
                      </c:pt>
                      <c:pt idx="43">
                        <c:v>393.75000000000006</c:v>
                      </c:pt>
                      <c:pt idx="44">
                        <c:v>400.00000000000006</c:v>
                      </c:pt>
                      <c:pt idx="45">
                        <c:v>406.25000000000006</c:v>
                      </c:pt>
                      <c:pt idx="46">
                        <c:v>412.50000000000006</c:v>
                      </c:pt>
                      <c:pt idx="47">
                        <c:v>418.75000000000006</c:v>
                      </c:pt>
                      <c:pt idx="48">
                        <c:v>425.00000000000006</c:v>
                      </c:pt>
                      <c:pt idx="49">
                        <c:v>431.25000000000006</c:v>
                      </c:pt>
                      <c:pt idx="50">
                        <c:v>437.50000000000006</c:v>
                      </c:pt>
                      <c:pt idx="51">
                        <c:v>443.75000000000011</c:v>
                      </c:pt>
                      <c:pt idx="52">
                        <c:v>450.00000000000011</c:v>
                      </c:pt>
                      <c:pt idx="53">
                        <c:v>456.25000000000011</c:v>
                      </c:pt>
                      <c:pt idx="54">
                        <c:v>462.50000000000011</c:v>
                      </c:pt>
                      <c:pt idx="55">
                        <c:v>468.75000000000011</c:v>
                      </c:pt>
                      <c:pt idx="56">
                        <c:v>475.00000000000011</c:v>
                      </c:pt>
                      <c:pt idx="57">
                        <c:v>481.25000000000011</c:v>
                      </c:pt>
                      <c:pt idx="58">
                        <c:v>487.50000000000011</c:v>
                      </c:pt>
                      <c:pt idx="59">
                        <c:v>493.75000000000011</c:v>
                      </c:pt>
                      <c:pt idx="60">
                        <c:v>500.00000000000011</c:v>
                      </c:pt>
                      <c:pt idx="61">
                        <c:v>506.25000000000011</c:v>
                      </c:pt>
                      <c:pt idx="62">
                        <c:v>512.50000000000011</c:v>
                      </c:pt>
                      <c:pt idx="63">
                        <c:v>518.75000000000011</c:v>
                      </c:pt>
                      <c:pt idx="64">
                        <c:v>525.00000000000011</c:v>
                      </c:pt>
                      <c:pt idx="65">
                        <c:v>531.25000000000011</c:v>
                      </c:pt>
                      <c:pt idx="66">
                        <c:v>537.50000000000011</c:v>
                      </c:pt>
                      <c:pt idx="67">
                        <c:v>543.75000000000011</c:v>
                      </c:pt>
                      <c:pt idx="68">
                        <c:v>550.00000000000011</c:v>
                      </c:pt>
                      <c:pt idx="69">
                        <c:v>556.25000000000011</c:v>
                      </c:pt>
                      <c:pt idx="70">
                        <c:v>562.50000000000011</c:v>
                      </c:pt>
                      <c:pt idx="71">
                        <c:v>568.75000000000011</c:v>
                      </c:pt>
                      <c:pt idx="72">
                        <c:v>575.00000000000011</c:v>
                      </c:pt>
                      <c:pt idx="73">
                        <c:v>581.25000000000011</c:v>
                      </c:pt>
                      <c:pt idx="74">
                        <c:v>587.50000000000011</c:v>
                      </c:pt>
                      <c:pt idx="75">
                        <c:v>593.75000000000011</c:v>
                      </c:pt>
                      <c:pt idx="76">
                        <c:v>600.00000000000011</c:v>
                      </c:pt>
                      <c:pt idx="77">
                        <c:v>606.25000000000011</c:v>
                      </c:pt>
                      <c:pt idx="78">
                        <c:v>612.50000000000011</c:v>
                      </c:pt>
                      <c:pt idx="79">
                        <c:v>618.75000000000011</c:v>
                      </c:pt>
                      <c:pt idx="80">
                        <c:v>625.00000000000011</c:v>
                      </c:pt>
                      <c:pt idx="81">
                        <c:v>631.25000000000011</c:v>
                      </c:pt>
                      <c:pt idx="82">
                        <c:v>637.50000000000011</c:v>
                      </c:pt>
                      <c:pt idx="83">
                        <c:v>643.75000000000011</c:v>
                      </c:pt>
                      <c:pt idx="84">
                        <c:v>650.00000000000011</c:v>
                      </c:pt>
                      <c:pt idx="85">
                        <c:v>656.25000000000011</c:v>
                      </c:pt>
                      <c:pt idx="86">
                        <c:v>662.50000000000011</c:v>
                      </c:pt>
                      <c:pt idx="87">
                        <c:v>668.75000000000011</c:v>
                      </c:pt>
                      <c:pt idx="88">
                        <c:v>675.00000000000011</c:v>
                      </c:pt>
                      <c:pt idx="89">
                        <c:v>681.25000000000011</c:v>
                      </c:pt>
                      <c:pt idx="90">
                        <c:v>687.50000000000011</c:v>
                      </c:pt>
                      <c:pt idx="91">
                        <c:v>693.75000000000011</c:v>
                      </c:pt>
                      <c:pt idx="92">
                        <c:v>700.00000000000011</c:v>
                      </c:pt>
                      <c:pt idx="93">
                        <c:v>706.25000000000011</c:v>
                      </c:pt>
                      <c:pt idx="94">
                        <c:v>712.50000000000011</c:v>
                      </c:pt>
                      <c:pt idx="95">
                        <c:v>718.75000000000011</c:v>
                      </c:pt>
                      <c:pt idx="96">
                        <c:v>725.00000000000011</c:v>
                      </c:pt>
                      <c:pt idx="97">
                        <c:v>731.25000000000011</c:v>
                      </c:pt>
                      <c:pt idx="98">
                        <c:v>737.50000000000011</c:v>
                      </c:pt>
                      <c:pt idx="99">
                        <c:v>743.75000000000011</c:v>
                      </c:pt>
                      <c:pt idx="100">
                        <c:v>750.00000000000011</c:v>
                      </c:pt>
                      <c:pt idx="101">
                        <c:v>756.25000000000011</c:v>
                      </c:pt>
                      <c:pt idx="102">
                        <c:v>762.50000000000011</c:v>
                      </c:pt>
                      <c:pt idx="103">
                        <c:v>768.75000000000011</c:v>
                      </c:pt>
                      <c:pt idx="104">
                        <c:v>775.00000000000011</c:v>
                      </c:pt>
                      <c:pt idx="105">
                        <c:v>781.25000000000011</c:v>
                      </c:pt>
                      <c:pt idx="106">
                        <c:v>787.50000000000011</c:v>
                      </c:pt>
                      <c:pt idx="107">
                        <c:v>793.75000000000011</c:v>
                      </c:pt>
                      <c:pt idx="108">
                        <c:v>800.00000000000011</c:v>
                      </c:pt>
                      <c:pt idx="109">
                        <c:v>806.25000000000011</c:v>
                      </c:pt>
                      <c:pt idx="110">
                        <c:v>812.50000000000011</c:v>
                      </c:pt>
                      <c:pt idx="111">
                        <c:v>818.75000000000011</c:v>
                      </c:pt>
                      <c:pt idx="112">
                        <c:v>825.00000000000011</c:v>
                      </c:pt>
                      <c:pt idx="113">
                        <c:v>831.25000000000011</c:v>
                      </c:pt>
                      <c:pt idx="114">
                        <c:v>837.50000000000011</c:v>
                      </c:pt>
                      <c:pt idx="115">
                        <c:v>843.75000000000011</c:v>
                      </c:pt>
                      <c:pt idx="116">
                        <c:v>850.00000000000011</c:v>
                      </c:pt>
                      <c:pt idx="117">
                        <c:v>856.25000000000011</c:v>
                      </c:pt>
                      <c:pt idx="118">
                        <c:v>862.50000000000011</c:v>
                      </c:pt>
                      <c:pt idx="119">
                        <c:v>868.75000000000011</c:v>
                      </c:pt>
                      <c:pt idx="120">
                        <c:v>875.00000000000011</c:v>
                      </c:pt>
                      <c:pt idx="121">
                        <c:v>881.25000000000023</c:v>
                      </c:pt>
                      <c:pt idx="122">
                        <c:v>887.50000000000023</c:v>
                      </c:pt>
                      <c:pt idx="123">
                        <c:v>893.75000000000023</c:v>
                      </c:pt>
                      <c:pt idx="124">
                        <c:v>900.00000000000023</c:v>
                      </c:pt>
                      <c:pt idx="125">
                        <c:v>906.25000000000023</c:v>
                      </c:pt>
                      <c:pt idx="126">
                        <c:v>912.50000000000023</c:v>
                      </c:pt>
                      <c:pt idx="127">
                        <c:v>918.75000000000023</c:v>
                      </c:pt>
                      <c:pt idx="128">
                        <c:v>925.00000000000023</c:v>
                      </c:pt>
                      <c:pt idx="129">
                        <c:v>931.25000000000023</c:v>
                      </c:pt>
                      <c:pt idx="130">
                        <c:v>937.50000000000023</c:v>
                      </c:pt>
                      <c:pt idx="131">
                        <c:v>943.75000000000023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0BF-4593-A1D3-E8DF301685C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2'!$J$8</c15:sqref>
                        </c15:formulaRef>
                      </c:ext>
                    </c:extLst>
                    <c:strCache>
                      <c:ptCount val="1"/>
                      <c:pt idx="0">
                        <c:v>PO's lost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2'!$J$9:$J$140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12.500000000000004</c:v>
                      </c:pt>
                      <c:pt idx="1">
                        <c:v>13.125000000000004</c:v>
                      </c:pt>
                      <c:pt idx="2">
                        <c:v>13.750000000000004</c:v>
                      </c:pt>
                      <c:pt idx="3">
                        <c:v>14.375000000000004</c:v>
                      </c:pt>
                      <c:pt idx="4">
                        <c:v>15.000000000000004</c:v>
                      </c:pt>
                      <c:pt idx="5">
                        <c:v>15.625000000000004</c:v>
                      </c:pt>
                      <c:pt idx="6">
                        <c:v>16.250000000000004</c:v>
                      </c:pt>
                      <c:pt idx="7">
                        <c:v>16.875000000000004</c:v>
                      </c:pt>
                      <c:pt idx="8">
                        <c:v>17.500000000000004</c:v>
                      </c:pt>
                      <c:pt idx="9">
                        <c:v>18.125000000000004</c:v>
                      </c:pt>
                      <c:pt idx="10">
                        <c:v>18.750000000000004</c:v>
                      </c:pt>
                      <c:pt idx="11">
                        <c:v>19.375000000000004</c:v>
                      </c:pt>
                      <c:pt idx="12">
                        <c:v>20.000000000000004</c:v>
                      </c:pt>
                      <c:pt idx="13">
                        <c:v>20.625000000000004</c:v>
                      </c:pt>
                      <c:pt idx="14">
                        <c:v>21.250000000000004</c:v>
                      </c:pt>
                      <c:pt idx="15">
                        <c:v>21.875000000000004</c:v>
                      </c:pt>
                      <c:pt idx="16">
                        <c:v>22.500000000000007</c:v>
                      </c:pt>
                      <c:pt idx="17">
                        <c:v>23.125000000000007</c:v>
                      </c:pt>
                      <c:pt idx="18">
                        <c:v>23.750000000000007</c:v>
                      </c:pt>
                      <c:pt idx="19">
                        <c:v>24.375000000000007</c:v>
                      </c:pt>
                      <c:pt idx="20">
                        <c:v>25.000000000000007</c:v>
                      </c:pt>
                      <c:pt idx="21">
                        <c:v>25.625000000000007</c:v>
                      </c:pt>
                      <c:pt idx="22">
                        <c:v>26.250000000000007</c:v>
                      </c:pt>
                      <c:pt idx="23">
                        <c:v>26.875000000000007</c:v>
                      </c:pt>
                      <c:pt idx="24">
                        <c:v>27.500000000000007</c:v>
                      </c:pt>
                      <c:pt idx="25">
                        <c:v>28.125000000000007</c:v>
                      </c:pt>
                      <c:pt idx="26">
                        <c:v>28.750000000000007</c:v>
                      </c:pt>
                      <c:pt idx="27">
                        <c:v>29.375000000000007</c:v>
                      </c:pt>
                      <c:pt idx="28">
                        <c:v>30.000000000000007</c:v>
                      </c:pt>
                      <c:pt idx="29">
                        <c:v>30.625000000000007</c:v>
                      </c:pt>
                      <c:pt idx="30">
                        <c:v>31.250000000000007</c:v>
                      </c:pt>
                      <c:pt idx="31">
                        <c:v>31.875000000000007</c:v>
                      </c:pt>
                      <c:pt idx="32">
                        <c:v>32.500000000000007</c:v>
                      </c:pt>
                      <c:pt idx="33">
                        <c:v>33.125000000000007</c:v>
                      </c:pt>
                      <c:pt idx="34">
                        <c:v>33.750000000000007</c:v>
                      </c:pt>
                      <c:pt idx="35">
                        <c:v>34.375000000000007</c:v>
                      </c:pt>
                      <c:pt idx="36">
                        <c:v>35.000000000000007</c:v>
                      </c:pt>
                      <c:pt idx="37">
                        <c:v>35.625000000000007</c:v>
                      </c:pt>
                      <c:pt idx="38">
                        <c:v>36.250000000000007</c:v>
                      </c:pt>
                      <c:pt idx="39">
                        <c:v>36.875000000000007</c:v>
                      </c:pt>
                      <c:pt idx="40">
                        <c:v>37.500000000000007</c:v>
                      </c:pt>
                      <c:pt idx="41">
                        <c:v>38.125000000000007</c:v>
                      </c:pt>
                      <c:pt idx="42">
                        <c:v>38.750000000000007</c:v>
                      </c:pt>
                      <c:pt idx="43">
                        <c:v>39.375000000000007</c:v>
                      </c:pt>
                      <c:pt idx="44">
                        <c:v>40.000000000000007</c:v>
                      </c:pt>
                      <c:pt idx="45">
                        <c:v>40.625000000000007</c:v>
                      </c:pt>
                      <c:pt idx="46">
                        <c:v>41.250000000000007</c:v>
                      </c:pt>
                      <c:pt idx="47">
                        <c:v>41.875000000000007</c:v>
                      </c:pt>
                      <c:pt idx="48">
                        <c:v>42.500000000000007</c:v>
                      </c:pt>
                      <c:pt idx="49">
                        <c:v>43.125000000000007</c:v>
                      </c:pt>
                      <c:pt idx="50">
                        <c:v>43.750000000000007</c:v>
                      </c:pt>
                      <c:pt idx="51">
                        <c:v>44.375000000000007</c:v>
                      </c:pt>
                      <c:pt idx="52">
                        <c:v>45.000000000000014</c:v>
                      </c:pt>
                      <c:pt idx="53">
                        <c:v>45.625000000000014</c:v>
                      </c:pt>
                      <c:pt idx="54">
                        <c:v>46.250000000000014</c:v>
                      </c:pt>
                      <c:pt idx="55">
                        <c:v>46.875000000000014</c:v>
                      </c:pt>
                      <c:pt idx="56">
                        <c:v>47.500000000000014</c:v>
                      </c:pt>
                      <c:pt idx="57">
                        <c:v>48.125000000000014</c:v>
                      </c:pt>
                      <c:pt idx="58">
                        <c:v>48.750000000000014</c:v>
                      </c:pt>
                      <c:pt idx="59">
                        <c:v>49.375000000000014</c:v>
                      </c:pt>
                      <c:pt idx="60">
                        <c:v>50.000000000000014</c:v>
                      </c:pt>
                      <c:pt idx="61">
                        <c:v>50.625000000000014</c:v>
                      </c:pt>
                      <c:pt idx="62">
                        <c:v>51.250000000000014</c:v>
                      </c:pt>
                      <c:pt idx="63">
                        <c:v>51.875000000000014</c:v>
                      </c:pt>
                      <c:pt idx="64">
                        <c:v>52.500000000000014</c:v>
                      </c:pt>
                      <c:pt idx="65">
                        <c:v>53.125000000000014</c:v>
                      </c:pt>
                      <c:pt idx="66">
                        <c:v>53.750000000000014</c:v>
                      </c:pt>
                      <c:pt idx="67">
                        <c:v>54.375000000000014</c:v>
                      </c:pt>
                      <c:pt idx="68">
                        <c:v>55.000000000000014</c:v>
                      </c:pt>
                      <c:pt idx="69">
                        <c:v>55.625000000000014</c:v>
                      </c:pt>
                      <c:pt idx="70">
                        <c:v>56.250000000000014</c:v>
                      </c:pt>
                      <c:pt idx="71">
                        <c:v>56.875000000000014</c:v>
                      </c:pt>
                      <c:pt idx="72">
                        <c:v>57.500000000000014</c:v>
                      </c:pt>
                      <c:pt idx="73">
                        <c:v>58.125000000000014</c:v>
                      </c:pt>
                      <c:pt idx="74">
                        <c:v>58.750000000000014</c:v>
                      </c:pt>
                      <c:pt idx="75">
                        <c:v>59.375000000000014</c:v>
                      </c:pt>
                      <c:pt idx="76">
                        <c:v>60.000000000000014</c:v>
                      </c:pt>
                      <c:pt idx="77">
                        <c:v>60.625000000000014</c:v>
                      </c:pt>
                      <c:pt idx="78">
                        <c:v>61.250000000000014</c:v>
                      </c:pt>
                      <c:pt idx="79">
                        <c:v>61.875000000000014</c:v>
                      </c:pt>
                      <c:pt idx="80">
                        <c:v>62.500000000000014</c:v>
                      </c:pt>
                      <c:pt idx="81">
                        <c:v>63.125000000000014</c:v>
                      </c:pt>
                      <c:pt idx="82">
                        <c:v>63.750000000000014</c:v>
                      </c:pt>
                      <c:pt idx="83">
                        <c:v>64.375000000000014</c:v>
                      </c:pt>
                      <c:pt idx="84">
                        <c:v>65.000000000000014</c:v>
                      </c:pt>
                      <c:pt idx="85">
                        <c:v>65.625000000000014</c:v>
                      </c:pt>
                      <c:pt idx="86">
                        <c:v>66.250000000000014</c:v>
                      </c:pt>
                      <c:pt idx="87">
                        <c:v>66.875000000000014</c:v>
                      </c:pt>
                      <c:pt idx="88">
                        <c:v>67.500000000000014</c:v>
                      </c:pt>
                      <c:pt idx="89">
                        <c:v>68.125000000000014</c:v>
                      </c:pt>
                      <c:pt idx="90">
                        <c:v>68.750000000000014</c:v>
                      </c:pt>
                      <c:pt idx="91">
                        <c:v>69.375000000000014</c:v>
                      </c:pt>
                      <c:pt idx="92">
                        <c:v>70.000000000000014</c:v>
                      </c:pt>
                      <c:pt idx="93">
                        <c:v>70.625000000000014</c:v>
                      </c:pt>
                      <c:pt idx="94">
                        <c:v>71.250000000000014</c:v>
                      </c:pt>
                      <c:pt idx="95">
                        <c:v>71.875000000000014</c:v>
                      </c:pt>
                      <c:pt idx="96">
                        <c:v>72.500000000000014</c:v>
                      </c:pt>
                      <c:pt idx="97">
                        <c:v>73.125000000000014</c:v>
                      </c:pt>
                      <c:pt idx="98">
                        <c:v>73.750000000000014</c:v>
                      </c:pt>
                      <c:pt idx="99">
                        <c:v>74.375000000000014</c:v>
                      </c:pt>
                      <c:pt idx="100">
                        <c:v>75.000000000000014</c:v>
                      </c:pt>
                      <c:pt idx="101">
                        <c:v>75.625000000000014</c:v>
                      </c:pt>
                      <c:pt idx="102">
                        <c:v>76.250000000000014</c:v>
                      </c:pt>
                      <c:pt idx="103">
                        <c:v>76.875000000000014</c:v>
                      </c:pt>
                      <c:pt idx="104">
                        <c:v>77.500000000000014</c:v>
                      </c:pt>
                      <c:pt idx="105">
                        <c:v>78.125000000000014</c:v>
                      </c:pt>
                      <c:pt idx="106">
                        <c:v>78.750000000000014</c:v>
                      </c:pt>
                      <c:pt idx="107">
                        <c:v>79.375000000000014</c:v>
                      </c:pt>
                      <c:pt idx="108">
                        <c:v>80.000000000000014</c:v>
                      </c:pt>
                      <c:pt idx="109">
                        <c:v>80.625000000000014</c:v>
                      </c:pt>
                      <c:pt idx="110">
                        <c:v>81.250000000000014</c:v>
                      </c:pt>
                      <c:pt idx="111">
                        <c:v>81.875000000000014</c:v>
                      </c:pt>
                      <c:pt idx="112">
                        <c:v>82.500000000000014</c:v>
                      </c:pt>
                      <c:pt idx="113">
                        <c:v>83.125000000000014</c:v>
                      </c:pt>
                      <c:pt idx="114">
                        <c:v>83.750000000000014</c:v>
                      </c:pt>
                      <c:pt idx="115">
                        <c:v>84.375000000000014</c:v>
                      </c:pt>
                      <c:pt idx="116">
                        <c:v>85.000000000000014</c:v>
                      </c:pt>
                      <c:pt idx="117">
                        <c:v>85.625000000000014</c:v>
                      </c:pt>
                      <c:pt idx="118">
                        <c:v>86.250000000000014</c:v>
                      </c:pt>
                      <c:pt idx="119">
                        <c:v>86.875000000000014</c:v>
                      </c:pt>
                      <c:pt idx="120">
                        <c:v>87.500000000000014</c:v>
                      </c:pt>
                      <c:pt idx="121">
                        <c:v>88.125000000000014</c:v>
                      </c:pt>
                      <c:pt idx="122">
                        <c:v>88.750000000000014</c:v>
                      </c:pt>
                      <c:pt idx="123">
                        <c:v>89.375000000000014</c:v>
                      </c:pt>
                      <c:pt idx="124">
                        <c:v>90.000000000000028</c:v>
                      </c:pt>
                      <c:pt idx="125">
                        <c:v>90.625000000000028</c:v>
                      </c:pt>
                      <c:pt idx="126">
                        <c:v>91.250000000000028</c:v>
                      </c:pt>
                      <c:pt idx="127">
                        <c:v>91.875000000000028</c:v>
                      </c:pt>
                      <c:pt idx="128">
                        <c:v>92.500000000000028</c:v>
                      </c:pt>
                      <c:pt idx="129">
                        <c:v>93.125000000000028</c:v>
                      </c:pt>
                      <c:pt idx="130">
                        <c:v>93.750000000000028</c:v>
                      </c:pt>
                      <c:pt idx="131">
                        <c:v>94.375000000000028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0BF-4593-A1D3-E8DF301685C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2'!$L$8</c15:sqref>
                        </c15:formulaRef>
                      </c:ext>
                    </c:extLst>
                    <c:strCache>
                      <c:ptCount val="1"/>
                      <c:pt idx="0">
                        <c:v>Total PO's for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2'!$L$9:$L$140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24987.5</c:v>
                      </c:pt>
                      <c:pt idx="1">
                        <c:v>26236.875</c:v>
                      </c:pt>
                      <c:pt idx="2">
                        <c:v>27486.25</c:v>
                      </c:pt>
                      <c:pt idx="3">
                        <c:v>28735.625</c:v>
                      </c:pt>
                      <c:pt idx="4">
                        <c:v>29985</c:v>
                      </c:pt>
                      <c:pt idx="5">
                        <c:v>31234.375</c:v>
                      </c:pt>
                      <c:pt idx="6">
                        <c:v>32483.75</c:v>
                      </c:pt>
                      <c:pt idx="7">
                        <c:v>33733.125</c:v>
                      </c:pt>
                      <c:pt idx="8">
                        <c:v>34982.5</c:v>
                      </c:pt>
                      <c:pt idx="9">
                        <c:v>36231.875</c:v>
                      </c:pt>
                      <c:pt idx="10">
                        <c:v>37481.25</c:v>
                      </c:pt>
                      <c:pt idx="11">
                        <c:v>38730.625</c:v>
                      </c:pt>
                      <c:pt idx="12">
                        <c:v>39980</c:v>
                      </c:pt>
                      <c:pt idx="13">
                        <c:v>41229.375</c:v>
                      </c:pt>
                      <c:pt idx="14">
                        <c:v>42478.75</c:v>
                      </c:pt>
                      <c:pt idx="15">
                        <c:v>43728.125</c:v>
                      </c:pt>
                      <c:pt idx="16">
                        <c:v>44977.5</c:v>
                      </c:pt>
                      <c:pt idx="17">
                        <c:v>46226.875</c:v>
                      </c:pt>
                      <c:pt idx="18">
                        <c:v>47476.25</c:v>
                      </c:pt>
                      <c:pt idx="19">
                        <c:v>48725.625</c:v>
                      </c:pt>
                      <c:pt idx="20">
                        <c:v>49975</c:v>
                      </c:pt>
                      <c:pt idx="21">
                        <c:v>51224.375</c:v>
                      </c:pt>
                      <c:pt idx="22">
                        <c:v>52473.75</c:v>
                      </c:pt>
                      <c:pt idx="23">
                        <c:v>53723.125</c:v>
                      </c:pt>
                      <c:pt idx="24">
                        <c:v>54972.5</c:v>
                      </c:pt>
                      <c:pt idx="25">
                        <c:v>56221.875</c:v>
                      </c:pt>
                      <c:pt idx="26">
                        <c:v>57471.25</c:v>
                      </c:pt>
                      <c:pt idx="27">
                        <c:v>58720.625</c:v>
                      </c:pt>
                      <c:pt idx="28">
                        <c:v>59970</c:v>
                      </c:pt>
                      <c:pt idx="29">
                        <c:v>61219.375</c:v>
                      </c:pt>
                      <c:pt idx="30">
                        <c:v>62468.75</c:v>
                      </c:pt>
                      <c:pt idx="31">
                        <c:v>63718.125</c:v>
                      </c:pt>
                      <c:pt idx="32">
                        <c:v>64967.5</c:v>
                      </c:pt>
                      <c:pt idx="33">
                        <c:v>66216.875</c:v>
                      </c:pt>
                      <c:pt idx="34">
                        <c:v>67466.25</c:v>
                      </c:pt>
                      <c:pt idx="35">
                        <c:v>68715.625</c:v>
                      </c:pt>
                      <c:pt idx="36">
                        <c:v>69965</c:v>
                      </c:pt>
                      <c:pt idx="37">
                        <c:v>71214.375</c:v>
                      </c:pt>
                      <c:pt idx="38">
                        <c:v>72463.75</c:v>
                      </c:pt>
                      <c:pt idx="39">
                        <c:v>73713.125</c:v>
                      </c:pt>
                      <c:pt idx="40">
                        <c:v>74962.5</c:v>
                      </c:pt>
                      <c:pt idx="41">
                        <c:v>76211.875</c:v>
                      </c:pt>
                      <c:pt idx="42">
                        <c:v>77461.25</c:v>
                      </c:pt>
                      <c:pt idx="43">
                        <c:v>78710.625</c:v>
                      </c:pt>
                      <c:pt idx="44">
                        <c:v>79960</c:v>
                      </c:pt>
                      <c:pt idx="45">
                        <c:v>81209.375</c:v>
                      </c:pt>
                      <c:pt idx="46">
                        <c:v>82458.75</c:v>
                      </c:pt>
                      <c:pt idx="47">
                        <c:v>83708.125</c:v>
                      </c:pt>
                      <c:pt idx="48">
                        <c:v>84957.5</c:v>
                      </c:pt>
                      <c:pt idx="49">
                        <c:v>86206.875</c:v>
                      </c:pt>
                      <c:pt idx="50">
                        <c:v>87456.25</c:v>
                      </c:pt>
                      <c:pt idx="51">
                        <c:v>88705.625</c:v>
                      </c:pt>
                      <c:pt idx="52">
                        <c:v>89955</c:v>
                      </c:pt>
                      <c:pt idx="53">
                        <c:v>91204.375</c:v>
                      </c:pt>
                      <c:pt idx="54">
                        <c:v>92453.75</c:v>
                      </c:pt>
                      <c:pt idx="55">
                        <c:v>93703.125</c:v>
                      </c:pt>
                      <c:pt idx="56">
                        <c:v>94952.5</c:v>
                      </c:pt>
                      <c:pt idx="57">
                        <c:v>96201.875</c:v>
                      </c:pt>
                      <c:pt idx="58">
                        <c:v>97451.25</c:v>
                      </c:pt>
                      <c:pt idx="59">
                        <c:v>98700.625</c:v>
                      </c:pt>
                      <c:pt idx="60">
                        <c:v>99950</c:v>
                      </c:pt>
                      <c:pt idx="61">
                        <c:v>101199.375</c:v>
                      </c:pt>
                      <c:pt idx="62">
                        <c:v>102448.75</c:v>
                      </c:pt>
                      <c:pt idx="63">
                        <c:v>103698.125</c:v>
                      </c:pt>
                      <c:pt idx="64">
                        <c:v>104947.5</c:v>
                      </c:pt>
                      <c:pt idx="65">
                        <c:v>106196.875</c:v>
                      </c:pt>
                      <c:pt idx="66">
                        <c:v>107446.25</c:v>
                      </c:pt>
                      <c:pt idx="67">
                        <c:v>108695.625</c:v>
                      </c:pt>
                      <c:pt idx="68">
                        <c:v>109945</c:v>
                      </c:pt>
                      <c:pt idx="69">
                        <c:v>111194.375</c:v>
                      </c:pt>
                      <c:pt idx="70">
                        <c:v>112443.75</c:v>
                      </c:pt>
                      <c:pt idx="71">
                        <c:v>113693.125</c:v>
                      </c:pt>
                      <c:pt idx="72">
                        <c:v>114942.5</c:v>
                      </c:pt>
                      <c:pt idx="73">
                        <c:v>116191.875</c:v>
                      </c:pt>
                      <c:pt idx="74">
                        <c:v>117441.25</c:v>
                      </c:pt>
                      <c:pt idx="75">
                        <c:v>118690.625</c:v>
                      </c:pt>
                      <c:pt idx="76">
                        <c:v>119940</c:v>
                      </c:pt>
                      <c:pt idx="77">
                        <c:v>121189.375</c:v>
                      </c:pt>
                      <c:pt idx="78">
                        <c:v>122438.75</c:v>
                      </c:pt>
                      <c:pt idx="79">
                        <c:v>123688.125</c:v>
                      </c:pt>
                      <c:pt idx="80">
                        <c:v>124937.5</c:v>
                      </c:pt>
                      <c:pt idx="81">
                        <c:v>126186.875</c:v>
                      </c:pt>
                      <c:pt idx="82">
                        <c:v>127436.25</c:v>
                      </c:pt>
                      <c:pt idx="83">
                        <c:v>128685.625</c:v>
                      </c:pt>
                      <c:pt idx="84">
                        <c:v>129935</c:v>
                      </c:pt>
                      <c:pt idx="85">
                        <c:v>131184.375</c:v>
                      </c:pt>
                      <c:pt idx="86">
                        <c:v>132433.75</c:v>
                      </c:pt>
                      <c:pt idx="87">
                        <c:v>133683.125</c:v>
                      </c:pt>
                      <c:pt idx="88">
                        <c:v>134932.5</c:v>
                      </c:pt>
                      <c:pt idx="89">
                        <c:v>136181.875</c:v>
                      </c:pt>
                      <c:pt idx="90">
                        <c:v>137431.25</c:v>
                      </c:pt>
                      <c:pt idx="91">
                        <c:v>138680.625</c:v>
                      </c:pt>
                      <c:pt idx="92">
                        <c:v>139930</c:v>
                      </c:pt>
                      <c:pt idx="93">
                        <c:v>141179.375</c:v>
                      </c:pt>
                      <c:pt idx="94">
                        <c:v>142428.75</c:v>
                      </c:pt>
                      <c:pt idx="95">
                        <c:v>143678.125</c:v>
                      </c:pt>
                      <c:pt idx="96">
                        <c:v>144927.5</c:v>
                      </c:pt>
                      <c:pt idx="97">
                        <c:v>146176.875</c:v>
                      </c:pt>
                      <c:pt idx="98">
                        <c:v>147426.25</c:v>
                      </c:pt>
                      <c:pt idx="99">
                        <c:v>148675.625</c:v>
                      </c:pt>
                      <c:pt idx="100">
                        <c:v>149925</c:v>
                      </c:pt>
                      <c:pt idx="101">
                        <c:v>151174.375</c:v>
                      </c:pt>
                      <c:pt idx="102">
                        <c:v>152423.75</c:v>
                      </c:pt>
                      <c:pt idx="103">
                        <c:v>153673.125</c:v>
                      </c:pt>
                      <c:pt idx="104">
                        <c:v>154922.5</c:v>
                      </c:pt>
                      <c:pt idx="105">
                        <c:v>156171.875</c:v>
                      </c:pt>
                      <c:pt idx="106">
                        <c:v>157421.25</c:v>
                      </c:pt>
                      <c:pt idx="107">
                        <c:v>158670.625</c:v>
                      </c:pt>
                      <c:pt idx="108">
                        <c:v>159920</c:v>
                      </c:pt>
                      <c:pt idx="109">
                        <c:v>161169.375</c:v>
                      </c:pt>
                      <c:pt idx="110">
                        <c:v>162418.75</c:v>
                      </c:pt>
                      <c:pt idx="111">
                        <c:v>163668.125</c:v>
                      </c:pt>
                      <c:pt idx="112">
                        <c:v>164917.5</c:v>
                      </c:pt>
                      <c:pt idx="113">
                        <c:v>166166.875</c:v>
                      </c:pt>
                      <c:pt idx="114">
                        <c:v>167416.25</c:v>
                      </c:pt>
                      <c:pt idx="115">
                        <c:v>168665.625</c:v>
                      </c:pt>
                      <c:pt idx="116">
                        <c:v>169915</c:v>
                      </c:pt>
                      <c:pt idx="117">
                        <c:v>171164.375</c:v>
                      </c:pt>
                      <c:pt idx="118">
                        <c:v>172413.75</c:v>
                      </c:pt>
                      <c:pt idx="119">
                        <c:v>173663.125</c:v>
                      </c:pt>
                      <c:pt idx="120">
                        <c:v>174912.5</c:v>
                      </c:pt>
                      <c:pt idx="121">
                        <c:v>176161.875</c:v>
                      </c:pt>
                      <c:pt idx="122">
                        <c:v>177411.25</c:v>
                      </c:pt>
                      <c:pt idx="123">
                        <c:v>178660.625</c:v>
                      </c:pt>
                      <c:pt idx="124">
                        <c:v>179910</c:v>
                      </c:pt>
                      <c:pt idx="125">
                        <c:v>181159.375</c:v>
                      </c:pt>
                      <c:pt idx="126">
                        <c:v>182408.75</c:v>
                      </c:pt>
                      <c:pt idx="127">
                        <c:v>183658.125</c:v>
                      </c:pt>
                      <c:pt idx="128">
                        <c:v>184907.5</c:v>
                      </c:pt>
                      <c:pt idx="129">
                        <c:v>186156.875</c:v>
                      </c:pt>
                      <c:pt idx="130">
                        <c:v>187406.25</c:v>
                      </c:pt>
                      <c:pt idx="131">
                        <c:v>188655.625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0BF-4593-A1D3-E8DF301685C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2'!$M$8</c15:sqref>
                        </c15:formulaRef>
                      </c:ext>
                    </c:extLst>
                    <c:strCache>
                      <c:ptCount val="1"/>
                      <c:pt idx="0">
                        <c:v>PO's as Debit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2'!$M$9:$M$140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8329.1666666666661</c:v>
                      </c:pt>
                      <c:pt idx="1">
                        <c:v>8745.625</c:v>
                      </c:pt>
                      <c:pt idx="2">
                        <c:v>9162.0833333333321</c:v>
                      </c:pt>
                      <c:pt idx="3">
                        <c:v>9578.5416666666661</c:v>
                      </c:pt>
                      <c:pt idx="4">
                        <c:v>9995</c:v>
                      </c:pt>
                      <c:pt idx="5">
                        <c:v>10411.458333333332</c:v>
                      </c:pt>
                      <c:pt idx="6">
                        <c:v>10827.916666666666</c:v>
                      </c:pt>
                      <c:pt idx="7">
                        <c:v>11244.375</c:v>
                      </c:pt>
                      <c:pt idx="8">
                        <c:v>11660.833333333332</c:v>
                      </c:pt>
                      <c:pt idx="9">
                        <c:v>12077.291666666666</c:v>
                      </c:pt>
                      <c:pt idx="10">
                        <c:v>12493.75</c:v>
                      </c:pt>
                      <c:pt idx="11">
                        <c:v>12910.208333333332</c:v>
                      </c:pt>
                      <c:pt idx="12">
                        <c:v>13326.666666666666</c:v>
                      </c:pt>
                      <c:pt idx="13">
                        <c:v>13743.125</c:v>
                      </c:pt>
                      <c:pt idx="14">
                        <c:v>14159.583333333332</c:v>
                      </c:pt>
                      <c:pt idx="15">
                        <c:v>14576.041666666666</c:v>
                      </c:pt>
                      <c:pt idx="16">
                        <c:v>14992.5</c:v>
                      </c:pt>
                      <c:pt idx="17">
                        <c:v>15408.958333333332</c:v>
                      </c:pt>
                      <c:pt idx="18">
                        <c:v>15825.416666666666</c:v>
                      </c:pt>
                      <c:pt idx="19">
                        <c:v>16241.875</c:v>
                      </c:pt>
                      <c:pt idx="20">
                        <c:v>16658.333333333332</c:v>
                      </c:pt>
                      <c:pt idx="21">
                        <c:v>17074.791666666664</c:v>
                      </c:pt>
                      <c:pt idx="22">
                        <c:v>17491.25</c:v>
                      </c:pt>
                      <c:pt idx="23">
                        <c:v>17907.708333333332</c:v>
                      </c:pt>
                      <c:pt idx="24">
                        <c:v>18324.166666666664</c:v>
                      </c:pt>
                      <c:pt idx="25">
                        <c:v>18740.625</c:v>
                      </c:pt>
                      <c:pt idx="26">
                        <c:v>19157.083333333332</c:v>
                      </c:pt>
                      <c:pt idx="27">
                        <c:v>19573.541666666664</c:v>
                      </c:pt>
                      <c:pt idx="28">
                        <c:v>19990</c:v>
                      </c:pt>
                      <c:pt idx="29">
                        <c:v>20406.458333333332</c:v>
                      </c:pt>
                      <c:pt idx="30">
                        <c:v>20822.916666666664</c:v>
                      </c:pt>
                      <c:pt idx="31">
                        <c:v>21239.375</c:v>
                      </c:pt>
                      <c:pt idx="32">
                        <c:v>21655.833333333332</c:v>
                      </c:pt>
                      <c:pt idx="33">
                        <c:v>22072.291666666664</c:v>
                      </c:pt>
                      <c:pt idx="34">
                        <c:v>22488.75</c:v>
                      </c:pt>
                      <c:pt idx="35">
                        <c:v>22905.208333333332</c:v>
                      </c:pt>
                      <c:pt idx="36">
                        <c:v>23321.666666666664</c:v>
                      </c:pt>
                      <c:pt idx="37">
                        <c:v>23738.125</c:v>
                      </c:pt>
                      <c:pt idx="38">
                        <c:v>24154.583333333332</c:v>
                      </c:pt>
                      <c:pt idx="39">
                        <c:v>24571.041666666664</c:v>
                      </c:pt>
                      <c:pt idx="40">
                        <c:v>24987.5</c:v>
                      </c:pt>
                      <c:pt idx="41">
                        <c:v>25403.958333333332</c:v>
                      </c:pt>
                      <c:pt idx="42">
                        <c:v>25820.416666666664</c:v>
                      </c:pt>
                      <c:pt idx="43">
                        <c:v>26236.875</c:v>
                      </c:pt>
                      <c:pt idx="44">
                        <c:v>26653.333333333332</c:v>
                      </c:pt>
                      <c:pt idx="45">
                        <c:v>27069.791666666664</c:v>
                      </c:pt>
                      <c:pt idx="46">
                        <c:v>27486.25</c:v>
                      </c:pt>
                      <c:pt idx="47">
                        <c:v>27902.708333333332</c:v>
                      </c:pt>
                      <c:pt idx="48">
                        <c:v>28319.166666666664</c:v>
                      </c:pt>
                      <c:pt idx="49">
                        <c:v>28735.625</c:v>
                      </c:pt>
                      <c:pt idx="50">
                        <c:v>29152.083333333332</c:v>
                      </c:pt>
                      <c:pt idx="51">
                        <c:v>29568.541666666664</c:v>
                      </c:pt>
                      <c:pt idx="52">
                        <c:v>29985</c:v>
                      </c:pt>
                      <c:pt idx="53">
                        <c:v>30401.458333333332</c:v>
                      </c:pt>
                      <c:pt idx="54">
                        <c:v>30817.916666666664</c:v>
                      </c:pt>
                      <c:pt idx="55">
                        <c:v>31234.375</c:v>
                      </c:pt>
                      <c:pt idx="56">
                        <c:v>31650.833333333332</c:v>
                      </c:pt>
                      <c:pt idx="57">
                        <c:v>32067.291666666664</c:v>
                      </c:pt>
                      <c:pt idx="58">
                        <c:v>32483.75</c:v>
                      </c:pt>
                      <c:pt idx="59">
                        <c:v>32900.208333333328</c:v>
                      </c:pt>
                      <c:pt idx="60">
                        <c:v>33316.666666666664</c:v>
                      </c:pt>
                      <c:pt idx="61">
                        <c:v>33733.125</c:v>
                      </c:pt>
                      <c:pt idx="62">
                        <c:v>34149.583333333328</c:v>
                      </c:pt>
                      <c:pt idx="63">
                        <c:v>34566.041666666664</c:v>
                      </c:pt>
                      <c:pt idx="64">
                        <c:v>34982.5</c:v>
                      </c:pt>
                      <c:pt idx="65">
                        <c:v>35398.958333333328</c:v>
                      </c:pt>
                      <c:pt idx="66">
                        <c:v>35815.416666666664</c:v>
                      </c:pt>
                      <c:pt idx="67">
                        <c:v>36231.875</c:v>
                      </c:pt>
                      <c:pt idx="68">
                        <c:v>36648.333333333328</c:v>
                      </c:pt>
                      <c:pt idx="69">
                        <c:v>37064.791666666664</c:v>
                      </c:pt>
                      <c:pt idx="70">
                        <c:v>37481.25</c:v>
                      </c:pt>
                      <c:pt idx="71">
                        <c:v>37897.708333333328</c:v>
                      </c:pt>
                      <c:pt idx="72">
                        <c:v>38314.166666666664</c:v>
                      </c:pt>
                      <c:pt idx="73">
                        <c:v>38730.625</c:v>
                      </c:pt>
                      <c:pt idx="74">
                        <c:v>39147.083333333328</c:v>
                      </c:pt>
                      <c:pt idx="75">
                        <c:v>39563.541666666664</c:v>
                      </c:pt>
                      <c:pt idx="76">
                        <c:v>39980</c:v>
                      </c:pt>
                      <c:pt idx="77">
                        <c:v>40396.458333333328</c:v>
                      </c:pt>
                      <c:pt idx="78">
                        <c:v>40812.916666666664</c:v>
                      </c:pt>
                      <c:pt idx="79">
                        <c:v>41229.375</c:v>
                      </c:pt>
                      <c:pt idx="80">
                        <c:v>41645.833333333328</c:v>
                      </c:pt>
                      <c:pt idx="81">
                        <c:v>42062.291666666664</c:v>
                      </c:pt>
                      <c:pt idx="82">
                        <c:v>42478.75</c:v>
                      </c:pt>
                      <c:pt idx="83">
                        <c:v>42895.208333333328</c:v>
                      </c:pt>
                      <c:pt idx="84">
                        <c:v>43311.666666666664</c:v>
                      </c:pt>
                      <c:pt idx="85">
                        <c:v>43728.125</c:v>
                      </c:pt>
                      <c:pt idx="86">
                        <c:v>44144.583333333328</c:v>
                      </c:pt>
                      <c:pt idx="87">
                        <c:v>44561.041666666664</c:v>
                      </c:pt>
                      <c:pt idx="88">
                        <c:v>44977.5</c:v>
                      </c:pt>
                      <c:pt idx="89">
                        <c:v>45393.958333333328</c:v>
                      </c:pt>
                      <c:pt idx="90">
                        <c:v>45810.416666666664</c:v>
                      </c:pt>
                      <c:pt idx="91">
                        <c:v>46226.875</c:v>
                      </c:pt>
                      <c:pt idx="92">
                        <c:v>46643.333333333328</c:v>
                      </c:pt>
                      <c:pt idx="93">
                        <c:v>47059.791666666664</c:v>
                      </c:pt>
                      <c:pt idx="94">
                        <c:v>47476.25</c:v>
                      </c:pt>
                      <c:pt idx="95">
                        <c:v>47892.708333333328</c:v>
                      </c:pt>
                      <c:pt idx="96">
                        <c:v>48309.166666666664</c:v>
                      </c:pt>
                      <c:pt idx="97">
                        <c:v>48725.625</c:v>
                      </c:pt>
                      <c:pt idx="98">
                        <c:v>49142.083333333328</c:v>
                      </c:pt>
                      <c:pt idx="99">
                        <c:v>49558.541666666664</c:v>
                      </c:pt>
                      <c:pt idx="100">
                        <c:v>49975</c:v>
                      </c:pt>
                      <c:pt idx="101">
                        <c:v>50391.458333333328</c:v>
                      </c:pt>
                      <c:pt idx="102">
                        <c:v>50807.916666666664</c:v>
                      </c:pt>
                      <c:pt idx="103">
                        <c:v>51224.375</c:v>
                      </c:pt>
                      <c:pt idx="104">
                        <c:v>51640.833333333328</c:v>
                      </c:pt>
                      <c:pt idx="105">
                        <c:v>52057.291666666664</c:v>
                      </c:pt>
                      <c:pt idx="106">
                        <c:v>52473.75</c:v>
                      </c:pt>
                      <c:pt idx="107">
                        <c:v>52890.208333333328</c:v>
                      </c:pt>
                      <c:pt idx="108">
                        <c:v>53306.666666666664</c:v>
                      </c:pt>
                      <c:pt idx="109">
                        <c:v>53723.125</c:v>
                      </c:pt>
                      <c:pt idx="110">
                        <c:v>54139.583333333328</c:v>
                      </c:pt>
                      <c:pt idx="111">
                        <c:v>54556.041666666664</c:v>
                      </c:pt>
                      <c:pt idx="112">
                        <c:v>54972.5</c:v>
                      </c:pt>
                      <c:pt idx="113">
                        <c:v>55388.958333333328</c:v>
                      </c:pt>
                      <c:pt idx="114">
                        <c:v>55805.416666666664</c:v>
                      </c:pt>
                      <c:pt idx="115">
                        <c:v>56221.875</c:v>
                      </c:pt>
                      <c:pt idx="116">
                        <c:v>56638.333333333328</c:v>
                      </c:pt>
                      <c:pt idx="117">
                        <c:v>57054.791666666664</c:v>
                      </c:pt>
                      <c:pt idx="118">
                        <c:v>57471.25</c:v>
                      </c:pt>
                      <c:pt idx="119">
                        <c:v>57887.708333333328</c:v>
                      </c:pt>
                      <c:pt idx="120">
                        <c:v>58304.166666666664</c:v>
                      </c:pt>
                      <c:pt idx="121">
                        <c:v>58720.625</c:v>
                      </c:pt>
                      <c:pt idx="122">
                        <c:v>59137.083333333328</c:v>
                      </c:pt>
                      <c:pt idx="123">
                        <c:v>59553.541666666664</c:v>
                      </c:pt>
                      <c:pt idx="124">
                        <c:v>59970</c:v>
                      </c:pt>
                      <c:pt idx="125">
                        <c:v>60386.458333333328</c:v>
                      </c:pt>
                      <c:pt idx="126">
                        <c:v>60802.916666666664</c:v>
                      </c:pt>
                      <c:pt idx="127">
                        <c:v>61219.375</c:v>
                      </c:pt>
                      <c:pt idx="128">
                        <c:v>61635.833333333328</c:v>
                      </c:pt>
                      <c:pt idx="129">
                        <c:v>62052.291666666664</c:v>
                      </c:pt>
                      <c:pt idx="130">
                        <c:v>62468.75</c:v>
                      </c:pt>
                      <c:pt idx="131">
                        <c:v>62885.208333333328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0BF-4593-A1D3-E8DF301685C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2'!$N$8</c15:sqref>
                        </c15:formulaRef>
                      </c:ext>
                    </c:extLst>
                    <c:strCache>
                      <c:ptCount val="1"/>
                      <c:pt idx="0">
                        <c:v>PO's as Credit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2'!$N$9:$N$140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16658.333333333332</c:v>
                      </c:pt>
                      <c:pt idx="1">
                        <c:v>17491.25</c:v>
                      </c:pt>
                      <c:pt idx="2">
                        <c:v>18324.166666666664</c:v>
                      </c:pt>
                      <c:pt idx="3">
                        <c:v>19157.083333333332</c:v>
                      </c:pt>
                      <c:pt idx="4">
                        <c:v>19990</c:v>
                      </c:pt>
                      <c:pt idx="5">
                        <c:v>20822.916666666664</c:v>
                      </c:pt>
                      <c:pt idx="6">
                        <c:v>21655.833333333332</c:v>
                      </c:pt>
                      <c:pt idx="7">
                        <c:v>22488.75</c:v>
                      </c:pt>
                      <c:pt idx="8">
                        <c:v>23321.666666666664</c:v>
                      </c:pt>
                      <c:pt idx="9">
                        <c:v>24154.583333333332</c:v>
                      </c:pt>
                      <c:pt idx="10">
                        <c:v>24987.5</c:v>
                      </c:pt>
                      <c:pt idx="11">
                        <c:v>25820.416666666664</c:v>
                      </c:pt>
                      <c:pt idx="12">
                        <c:v>26653.333333333332</c:v>
                      </c:pt>
                      <c:pt idx="13">
                        <c:v>27486.25</c:v>
                      </c:pt>
                      <c:pt idx="14">
                        <c:v>28319.166666666664</c:v>
                      </c:pt>
                      <c:pt idx="15">
                        <c:v>29152.083333333332</c:v>
                      </c:pt>
                      <c:pt idx="16">
                        <c:v>29985</c:v>
                      </c:pt>
                      <c:pt idx="17">
                        <c:v>30817.916666666664</c:v>
                      </c:pt>
                      <c:pt idx="18">
                        <c:v>31650.833333333332</c:v>
                      </c:pt>
                      <c:pt idx="19">
                        <c:v>32483.75</c:v>
                      </c:pt>
                      <c:pt idx="20">
                        <c:v>33316.666666666664</c:v>
                      </c:pt>
                      <c:pt idx="21">
                        <c:v>34149.583333333328</c:v>
                      </c:pt>
                      <c:pt idx="22">
                        <c:v>34982.5</c:v>
                      </c:pt>
                      <c:pt idx="23">
                        <c:v>35815.416666666664</c:v>
                      </c:pt>
                      <c:pt idx="24">
                        <c:v>36648.333333333328</c:v>
                      </c:pt>
                      <c:pt idx="25">
                        <c:v>37481.25</c:v>
                      </c:pt>
                      <c:pt idx="26">
                        <c:v>38314.166666666664</c:v>
                      </c:pt>
                      <c:pt idx="27">
                        <c:v>39147.083333333328</c:v>
                      </c:pt>
                      <c:pt idx="28">
                        <c:v>39980</c:v>
                      </c:pt>
                      <c:pt idx="29">
                        <c:v>40812.916666666664</c:v>
                      </c:pt>
                      <c:pt idx="30">
                        <c:v>41645.833333333328</c:v>
                      </c:pt>
                      <c:pt idx="31">
                        <c:v>42478.75</c:v>
                      </c:pt>
                      <c:pt idx="32">
                        <c:v>43311.666666666664</c:v>
                      </c:pt>
                      <c:pt idx="33">
                        <c:v>44144.583333333328</c:v>
                      </c:pt>
                      <c:pt idx="34">
                        <c:v>44977.5</c:v>
                      </c:pt>
                      <c:pt idx="35">
                        <c:v>45810.416666666664</c:v>
                      </c:pt>
                      <c:pt idx="36">
                        <c:v>46643.333333333328</c:v>
                      </c:pt>
                      <c:pt idx="37">
                        <c:v>47476.25</c:v>
                      </c:pt>
                      <c:pt idx="38">
                        <c:v>48309.166666666664</c:v>
                      </c:pt>
                      <c:pt idx="39">
                        <c:v>49142.083333333328</c:v>
                      </c:pt>
                      <c:pt idx="40">
                        <c:v>49975</c:v>
                      </c:pt>
                      <c:pt idx="41">
                        <c:v>50807.916666666664</c:v>
                      </c:pt>
                      <c:pt idx="42">
                        <c:v>51640.833333333328</c:v>
                      </c:pt>
                      <c:pt idx="43">
                        <c:v>52473.75</c:v>
                      </c:pt>
                      <c:pt idx="44">
                        <c:v>53306.666666666664</c:v>
                      </c:pt>
                      <c:pt idx="45">
                        <c:v>54139.583333333328</c:v>
                      </c:pt>
                      <c:pt idx="46">
                        <c:v>54972.5</c:v>
                      </c:pt>
                      <c:pt idx="47">
                        <c:v>55805.416666666664</c:v>
                      </c:pt>
                      <c:pt idx="48">
                        <c:v>56638.333333333328</c:v>
                      </c:pt>
                      <c:pt idx="49">
                        <c:v>57471.25</c:v>
                      </c:pt>
                      <c:pt idx="50">
                        <c:v>58304.166666666664</c:v>
                      </c:pt>
                      <c:pt idx="51">
                        <c:v>59137.083333333328</c:v>
                      </c:pt>
                      <c:pt idx="52">
                        <c:v>59970</c:v>
                      </c:pt>
                      <c:pt idx="53">
                        <c:v>60802.916666666664</c:v>
                      </c:pt>
                      <c:pt idx="54">
                        <c:v>61635.833333333328</c:v>
                      </c:pt>
                      <c:pt idx="55">
                        <c:v>62468.75</c:v>
                      </c:pt>
                      <c:pt idx="56">
                        <c:v>63301.666666666664</c:v>
                      </c:pt>
                      <c:pt idx="57">
                        <c:v>64134.583333333328</c:v>
                      </c:pt>
                      <c:pt idx="58">
                        <c:v>64967.5</c:v>
                      </c:pt>
                      <c:pt idx="59">
                        <c:v>65800.416666666657</c:v>
                      </c:pt>
                      <c:pt idx="60">
                        <c:v>66633.333333333328</c:v>
                      </c:pt>
                      <c:pt idx="61">
                        <c:v>67466.25</c:v>
                      </c:pt>
                      <c:pt idx="62">
                        <c:v>68299.166666666657</c:v>
                      </c:pt>
                      <c:pt idx="63">
                        <c:v>69132.083333333328</c:v>
                      </c:pt>
                      <c:pt idx="64">
                        <c:v>69965</c:v>
                      </c:pt>
                      <c:pt idx="65">
                        <c:v>70797.916666666657</c:v>
                      </c:pt>
                      <c:pt idx="66">
                        <c:v>71630.833333333328</c:v>
                      </c:pt>
                      <c:pt idx="67">
                        <c:v>72463.75</c:v>
                      </c:pt>
                      <c:pt idx="68">
                        <c:v>73296.666666666657</c:v>
                      </c:pt>
                      <c:pt idx="69">
                        <c:v>74129.583333333328</c:v>
                      </c:pt>
                      <c:pt idx="70">
                        <c:v>74962.5</c:v>
                      </c:pt>
                      <c:pt idx="71">
                        <c:v>75795.416666666657</c:v>
                      </c:pt>
                      <c:pt idx="72">
                        <c:v>76628.333333333328</c:v>
                      </c:pt>
                      <c:pt idx="73">
                        <c:v>77461.25</c:v>
                      </c:pt>
                      <c:pt idx="74">
                        <c:v>78294.166666666657</c:v>
                      </c:pt>
                      <c:pt idx="75">
                        <c:v>79127.083333333328</c:v>
                      </c:pt>
                      <c:pt idx="76">
                        <c:v>79960</c:v>
                      </c:pt>
                      <c:pt idx="77">
                        <c:v>80792.916666666657</c:v>
                      </c:pt>
                      <c:pt idx="78">
                        <c:v>81625.833333333328</c:v>
                      </c:pt>
                      <c:pt idx="79">
                        <c:v>82458.75</c:v>
                      </c:pt>
                      <c:pt idx="80">
                        <c:v>83291.666666666657</c:v>
                      </c:pt>
                      <c:pt idx="81">
                        <c:v>84124.583333333328</c:v>
                      </c:pt>
                      <c:pt idx="82">
                        <c:v>84957.5</c:v>
                      </c:pt>
                      <c:pt idx="83">
                        <c:v>85790.416666666657</c:v>
                      </c:pt>
                      <c:pt idx="84">
                        <c:v>86623.333333333328</c:v>
                      </c:pt>
                      <c:pt idx="85">
                        <c:v>87456.25</c:v>
                      </c:pt>
                      <c:pt idx="86">
                        <c:v>88289.166666666657</c:v>
                      </c:pt>
                      <c:pt idx="87">
                        <c:v>89122.083333333328</c:v>
                      </c:pt>
                      <c:pt idx="88">
                        <c:v>89955</c:v>
                      </c:pt>
                      <c:pt idx="89">
                        <c:v>90787.916666666657</c:v>
                      </c:pt>
                      <c:pt idx="90">
                        <c:v>91620.833333333328</c:v>
                      </c:pt>
                      <c:pt idx="91">
                        <c:v>92453.75</c:v>
                      </c:pt>
                      <c:pt idx="92">
                        <c:v>93286.666666666657</c:v>
                      </c:pt>
                      <c:pt idx="93">
                        <c:v>94119.583333333328</c:v>
                      </c:pt>
                      <c:pt idx="94">
                        <c:v>94952.5</c:v>
                      </c:pt>
                      <c:pt idx="95">
                        <c:v>95785.416666666657</c:v>
                      </c:pt>
                      <c:pt idx="96">
                        <c:v>96618.333333333328</c:v>
                      </c:pt>
                      <c:pt idx="97">
                        <c:v>97451.25</c:v>
                      </c:pt>
                      <c:pt idx="98">
                        <c:v>98284.166666666657</c:v>
                      </c:pt>
                      <c:pt idx="99">
                        <c:v>99117.083333333328</c:v>
                      </c:pt>
                      <c:pt idx="100">
                        <c:v>99950</c:v>
                      </c:pt>
                      <c:pt idx="101">
                        <c:v>100782.91666666666</c:v>
                      </c:pt>
                      <c:pt idx="102">
                        <c:v>101615.83333333333</c:v>
                      </c:pt>
                      <c:pt idx="103">
                        <c:v>102448.75</c:v>
                      </c:pt>
                      <c:pt idx="104">
                        <c:v>103281.66666666666</c:v>
                      </c:pt>
                      <c:pt idx="105">
                        <c:v>104114.58333333333</c:v>
                      </c:pt>
                      <c:pt idx="106">
                        <c:v>104947.5</c:v>
                      </c:pt>
                      <c:pt idx="107">
                        <c:v>105780.41666666666</c:v>
                      </c:pt>
                      <c:pt idx="108">
                        <c:v>106613.33333333333</c:v>
                      </c:pt>
                      <c:pt idx="109">
                        <c:v>107446.25</c:v>
                      </c:pt>
                      <c:pt idx="110">
                        <c:v>108279.16666666666</c:v>
                      </c:pt>
                      <c:pt idx="111">
                        <c:v>109112.08333333333</c:v>
                      </c:pt>
                      <c:pt idx="112">
                        <c:v>109945</c:v>
                      </c:pt>
                      <c:pt idx="113">
                        <c:v>110777.91666666666</c:v>
                      </c:pt>
                      <c:pt idx="114">
                        <c:v>111610.83333333333</c:v>
                      </c:pt>
                      <c:pt idx="115">
                        <c:v>112443.75</c:v>
                      </c:pt>
                      <c:pt idx="116">
                        <c:v>113276.66666666666</c:v>
                      </c:pt>
                      <c:pt idx="117">
                        <c:v>114109.58333333333</c:v>
                      </c:pt>
                      <c:pt idx="118">
                        <c:v>114942.5</c:v>
                      </c:pt>
                      <c:pt idx="119">
                        <c:v>115775.41666666666</c:v>
                      </c:pt>
                      <c:pt idx="120">
                        <c:v>116608.33333333333</c:v>
                      </c:pt>
                      <c:pt idx="121">
                        <c:v>117441.25</c:v>
                      </c:pt>
                      <c:pt idx="122">
                        <c:v>118274.16666666666</c:v>
                      </c:pt>
                      <c:pt idx="123">
                        <c:v>119107.08333333333</c:v>
                      </c:pt>
                      <c:pt idx="124">
                        <c:v>119940</c:v>
                      </c:pt>
                      <c:pt idx="125">
                        <c:v>120772.91666666666</c:v>
                      </c:pt>
                      <c:pt idx="126">
                        <c:v>121605.83333333333</c:v>
                      </c:pt>
                      <c:pt idx="127">
                        <c:v>122438.75</c:v>
                      </c:pt>
                      <c:pt idx="128">
                        <c:v>123271.66666666666</c:v>
                      </c:pt>
                      <c:pt idx="129">
                        <c:v>124104.58333333333</c:v>
                      </c:pt>
                      <c:pt idx="130">
                        <c:v>124937.5</c:v>
                      </c:pt>
                      <c:pt idx="131">
                        <c:v>125770.41666666666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0BF-4593-A1D3-E8DF301685C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2'!$O$8</c15:sqref>
                        </c15:formulaRef>
                      </c:ext>
                    </c:extLst>
                    <c:strCache>
                      <c:ptCount val="1"/>
                      <c:pt idx="0">
                        <c:v>GL Entries per Emp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2'!$O$9:$O$140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4164.583333333333</c:v>
                      </c:pt>
                      <c:pt idx="1">
                        <c:v>4372.8125</c:v>
                      </c:pt>
                      <c:pt idx="2">
                        <c:v>4581.0416666666661</c:v>
                      </c:pt>
                      <c:pt idx="3">
                        <c:v>4789.270833333333</c:v>
                      </c:pt>
                      <c:pt idx="4">
                        <c:v>4997.5</c:v>
                      </c:pt>
                      <c:pt idx="5">
                        <c:v>5205.7291666666661</c:v>
                      </c:pt>
                      <c:pt idx="6">
                        <c:v>5413.958333333333</c:v>
                      </c:pt>
                      <c:pt idx="7">
                        <c:v>5622.1875</c:v>
                      </c:pt>
                      <c:pt idx="8">
                        <c:v>5830.416666666667</c:v>
                      </c:pt>
                      <c:pt idx="9">
                        <c:v>6038.645833333333</c:v>
                      </c:pt>
                      <c:pt idx="10">
                        <c:v>6246.875</c:v>
                      </c:pt>
                      <c:pt idx="11">
                        <c:v>6455.104166666667</c:v>
                      </c:pt>
                      <c:pt idx="12">
                        <c:v>6663.333333333333</c:v>
                      </c:pt>
                      <c:pt idx="13">
                        <c:v>6871.5625</c:v>
                      </c:pt>
                      <c:pt idx="14">
                        <c:v>7079.791666666667</c:v>
                      </c:pt>
                      <c:pt idx="15">
                        <c:v>7288.020833333333</c:v>
                      </c:pt>
                      <c:pt idx="16">
                        <c:v>7496.25</c:v>
                      </c:pt>
                      <c:pt idx="17">
                        <c:v>7704.479166666667</c:v>
                      </c:pt>
                      <c:pt idx="18">
                        <c:v>7912.708333333333</c:v>
                      </c:pt>
                      <c:pt idx="19">
                        <c:v>8120.9375</c:v>
                      </c:pt>
                      <c:pt idx="20">
                        <c:v>8329.1666666666661</c:v>
                      </c:pt>
                      <c:pt idx="21">
                        <c:v>8537.3958333333321</c:v>
                      </c:pt>
                      <c:pt idx="22">
                        <c:v>8745.625</c:v>
                      </c:pt>
                      <c:pt idx="23">
                        <c:v>8953.8541666666661</c:v>
                      </c:pt>
                      <c:pt idx="24">
                        <c:v>9162.0833333333321</c:v>
                      </c:pt>
                      <c:pt idx="25">
                        <c:v>9370.3125</c:v>
                      </c:pt>
                      <c:pt idx="26">
                        <c:v>9578.5416666666661</c:v>
                      </c:pt>
                      <c:pt idx="27">
                        <c:v>9786.7708333333321</c:v>
                      </c:pt>
                      <c:pt idx="28">
                        <c:v>9995</c:v>
                      </c:pt>
                      <c:pt idx="29">
                        <c:v>10203.229166666666</c:v>
                      </c:pt>
                      <c:pt idx="30">
                        <c:v>10411.458333333332</c:v>
                      </c:pt>
                      <c:pt idx="31">
                        <c:v>10619.6875</c:v>
                      </c:pt>
                      <c:pt idx="32">
                        <c:v>10827.916666666666</c:v>
                      </c:pt>
                      <c:pt idx="33">
                        <c:v>11036.145833333334</c:v>
                      </c:pt>
                      <c:pt idx="34">
                        <c:v>11244.375</c:v>
                      </c:pt>
                      <c:pt idx="35">
                        <c:v>11452.604166666666</c:v>
                      </c:pt>
                      <c:pt idx="36">
                        <c:v>11660.833333333334</c:v>
                      </c:pt>
                      <c:pt idx="37">
                        <c:v>11869.0625</c:v>
                      </c:pt>
                      <c:pt idx="38">
                        <c:v>12077.291666666666</c:v>
                      </c:pt>
                      <c:pt idx="39">
                        <c:v>12285.520833333334</c:v>
                      </c:pt>
                      <c:pt idx="40">
                        <c:v>12493.75</c:v>
                      </c:pt>
                      <c:pt idx="41">
                        <c:v>12701.979166666666</c:v>
                      </c:pt>
                      <c:pt idx="42">
                        <c:v>12910.208333333334</c:v>
                      </c:pt>
                      <c:pt idx="43">
                        <c:v>13118.4375</c:v>
                      </c:pt>
                      <c:pt idx="44">
                        <c:v>13326.666666666666</c:v>
                      </c:pt>
                      <c:pt idx="45">
                        <c:v>13534.895833333334</c:v>
                      </c:pt>
                      <c:pt idx="46">
                        <c:v>13743.125</c:v>
                      </c:pt>
                      <c:pt idx="47">
                        <c:v>13951.354166666666</c:v>
                      </c:pt>
                      <c:pt idx="48">
                        <c:v>14159.583333333334</c:v>
                      </c:pt>
                      <c:pt idx="49">
                        <c:v>14367.8125</c:v>
                      </c:pt>
                      <c:pt idx="50">
                        <c:v>14576.041666666666</c:v>
                      </c:pt>
                      <c:pt idx="51">
                        <c:v>14784.270833333334</c:v>
                      </c:pt>
                      <c:pt idx="52">
                        <c:v>14992.5</c:v>
                      </c:pt>
                      <c:pt idx="53">
                        <c:v>15200.729166666666</c:v>
                      </c:pt>
                      <c:pt idx="54">
                        <c:v>15408.958333333334</c:v>
                      </c:pt>
                      <c:pt idx="55">
                        <c:v>15617.1875</c:v>
                      </c:pt>
                      <c:pt idx="56">
                        <c:v>15825.416666666666</c:v>
                      </c:pt>
                      <c:pt idx="57">
                        <c:v>16033.645833333334</c:v>
                      </c:pt>
                      <c:pt idx="58">
                        <c:v>16241.875</c:v>
                      </c:pt>
                      <c:pt idx="59">
                        <c:v>16450.104166666664</c:v>
                      </c:pt>
                      <c:pt idx="60">
                        <c:v>16658.333333333332</c:v>
                      </c:pt>
                      <c:pt idx="61">
                        <c:v>16866.5625</c:v>
                      </c:pt>
                      <c:pt idx="62">
                        <c:v>17074.791666666664</c:v>
                      </c:pt>
                      <c:pt idx="63">
                        <c:v>17283.020833333332</c:v>
                      </c:pt>
                      <c:pt idx="64">
                        <c:v>17491.25</c:v>
                      </c:pt>
                      <c:pt idx="65">
                        <c:v>17699.479166666664</c:v>
                      </c:pt>
                      <c:pt idx="66">
                        <c:v>17907.708333333332</c:v>
                      </c:pt>
                      <c:pt idx="67">
                        <c:v>18115.9375</c:v>
                      </c:pt>
                      <c:pt idx="68">
                        <c:v>18324.166666666664</c:v>
                      </c:pt>
                      <c:pt idx="69">
                        <c:v>18532.395833333332</c:v>
                      </c:pt>
                      <c:pt idx="70">
                        <c:v>18740.625</c:v>
                      </c:pt>
                      <c:pt idx="71">
                        <c:v>18948.854166666664</c:v>
                      </c:pt>
                      <c:pt idx="72">
                        <c:v>19157.083333333332</c:v>
                      </c:pt>
                      <c:pt idx="73">
                        <c:v>19365.3125</c:v>
                      </c:pt>
                      <c:pt idx="74">
                        <c:v>19573.541666666664</c:v>
                      </c:pt>
                      <c:pt idx="75">
                        <c:v>19781.770833333332</c:v>
                      </c:pt>
                      <c:pt idx="76">
                        <c:v>19990</c:v>
                      </c:pt>
                      <c:pt idx="77">
                        <c:v>20198.229166666664</c:v>
                      </c:pt>
                      <c:pt idx="78">
                        <c:v>20406.458333333332</c:v>
                      </c:pt>
                      <c:pt idx="79">
                        <c:v>20614.6875</c:v>
                      </c:pt>
                      <c:pt idx="80">
                        <c:v>20822.916666666664</c:v>
                      </c:pt>
                      <c:pt idx="81">
                        <c:v>21031.145833333332</c:v>
                      </c:pt>
                      <c:pt idx="82">
                        <c:v>21239.375</c:v>
                      </c:pt>
                      <c:pt idx="83">
                        <c:v>21447.604166666664</c:v>
                      </c:pt>
                      <c:pt idx="84">
                        <c:v>21655.833333333332</c:v>
                      </c:pt>
                      <c:pt idx="85">
                        <c:v>21864.0625</c:v>
                      </c:pt>
                      <c:pt idx="86">
                        <c:v>22072.291666666668</c:v>
                      </c:pt>
                      <c:pt idx="87">
                        <c:v>22280.520833333332</c:v>
                      </c:pt>
                      <c:pt idx="88">
                        <c:v>22488.75</c:v>
                      </c:pt>
                      <c:pt idx="89">
                        <c:v>22696.979166666668</c:v>
                      </c:pt>
                      <c:pt idx="90">
                        <c:v>22905.208333333332</c:v>
                      </c:pt>
                      <c:pt idx="91">
                        <c:v>23113.4375</c:v>
                      </c:pt>
                      <c:pt idx="92">
                        <c:v>23321.666666666668</c:v>
                      </c:pt>
                      <c:pt idx="93">
                        <c:v>23529.895833333332</c:v>
                      </c:pt>
                      <c:pt idx="94">
                        <c:v>23738.125</c:v>
                      </c:pt>
                      <c:pt idx="95">
                        <c:v>23946.354166666668</c:v>
                      </c:pt>
                      <c:pt idx="96">
                        <c:v>24154.583333333332</c:v>
                      </c:pt>
                      <c:pt idx="97">
                        <c:v>24362.8125</c:v>
                      </c:pt>
                      <c:pt idx="98">
                        <c:v>24571.041666666668</c:v>
                      </c:pt>
                      <c:pt idx="99">
                        <c:v>24779.270833333332</c:v>
                      </c:pt>
                      <c:pt idx="100">
                        <c:v>24987.5</c:v>
                      </c:pt>
                      <c:pt idx="101">
                        <c:v>25195.729166666668</c:v>
                      </c:pt>
                      <c:pt idx="102">
                        <c:v>25403.958333333332</c:v>
                      </c:pt>
                      <c:pt idx="103">
                        <c:v>25612.1875</c:v>
                      </c:pt>
                      <c:pt idx="104">
                        <c:v>25820.416666666668</c:v>
                      </c:pt>
                      <c:pt idx="105">
                        <c:v>26028.645833333332</c:v>
                      </c:pt>
                      <c:pt idx="106">
                        <c:v>26236.875</c:v>
                      </c:pt>
                      <c:pt idx="107">
                        <c:v>26445.104166666668</c:v>
                      </c:pt>
                      <c:pt idx="108">
                        <c:v>26653.333333333332</c:v>
                      </c:pt>
                      <c:pt idx="109">
                        <c:v>26861.5625</c:v>
                      </c:pt>
                      <c:pt idx="110">
                        <c:v>27069.791666666668</c:v>
                      </c:pt>
                      <c:pt idx="111">
                        <c:v>27278.020833333332</c:v>
                      </c:pt>
                      <c:pt idx="112">
                        <c:v>27486.25</c:v>
                      </c:pt>
                      <c:pt idx="113">
                        <c:v>27694.479166666668</c:v>
                      </c:pt>
                      <c:pt idx="114">
                        <c:v>27902.708333333332</c:v>
                      </c:pt>
                      <c:pt idx="115">
                        <c:v>28110.9375</c:v>
                      </c:pt>
                      <c:pt idx="116">
                        <c:v>28319.166666666668</c:v>
                      </c:pt>
                      <c:pt idx="117">
                        <c:v>28527.395833333332</c:v>
                      </c:pt>
                      <c:pt idx="118">
                        <c:v>28735.625</c:v>
                      </c:pt>
                      <c:pt idx="119">
                        <c:v>28943.854166666668</c:v>
                      </c:pt>
                      <c:pt idx="120">
                        <c:v>29152.083333333332</c:v>
                      </c:pt>
                      <c:pt idx="121">
                        <c:v>29360.3125</c:v>
                      </c:pt>
                      <c:pt idx="122">
                        <c:v>29568.541666666668</c:v>
                      </c:pt>
                      <c:pt idx="123">
                        <c:v>29776.770833333332</c:v>
                      </c:pt>
                      <c:pt idx="124">
                        <c:v>29985</c:v>
                      </c:pt>
                      <c:pt idx="125">
                        <c:v>30193.229166666668</c:v>
                      </c:pt>
                      <c:pt idx="126">
                        <c:v>30401.458333333332</c:v>
                      </c:pt>
                      <c:pt idx="127">
                        <c:v>30609.6875</c:v>
                      </c:pt>
                      <c:pt idx="128">
                        <c:v>30817.916666666668</c:v>
                      </c:pt>
                      <c:pt idx="129">
                        <c:v>31026.145833333332</c:v>
                      </c:pt>
                      <c:pt idx="130">
                        <c:v>31234.375</c:v>
                      </c:pt>
                      <c:pt idx="131">
                        <c:v>31442.604166666668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0BF-4593-A1D3-E8DF301685C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2'!$P$8</c15:sqref>
                        </c15:formulaRef>
                      </c:ext>
                    </c:extLst>
                    <c:strCache>
                      <c:ptCount val="1"/>
                      <c:pt idx="0">
                        <c:v>BS Revisions per Emp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2'!$P$9:$P$140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4164.583333333333</c:v>
                      </c:pt>
                      <c:pt idx="1">
                        <c:v>4372.8125</c:v>
                      </c:pt>
                      <c:pt idx="2">
                        <c:v>4581.0416666666661</c:v>
                      </c:pt>
                      <c:pt idx="3">
                        <c:v>4789.270833333333</c:v>
                      </c:pt>
                      <c:pt idx="4">
                        <c:v>4997.5</c:v>
                      </c:pt>
                      <c:pt idx="5">
                        <c:v>5205.7291666666661</c:v>
                      </c:pt>
                      <c:pt idx="6">
                        <c:v>5413.958333333333</c:v>
                      </c:pt>
                      <c:pt idx="7">
                        <c:v>5622.1875</c:v>
                      </c:pt>
                      <c:pt idx="8">
                        <c:v>5830.416666666667</c:v>
                      </c:pt>
                      <c:pt idx="9">
                        <c:v>6038.645833333333</c:v>
                      </c:pt>
                      <c:pt idx="10">
                        <c:v>6246.875</c:v>
                      </c:pt>
                      <c:pt idx="11">
                        <c:v>6455.104166666667</c:v>
                      </c:pt>
                      <c:pt idx="12">
                        <c:v>6663.333333333333</c:v>
                      </c:pt>
                      <c:pt idx="13">
                        <c:v>6871.5625</c:v>
                      </c:pt>
                      <c:pt idx="14">
                        <c:v>7079.791666666667</c:v>
                      </c:pt>
                      <c:pt idx="15">
                        <c:v>7288.020833333333</c:v>
                      </c:pt>
                      <c:pt idx="16">
                        <c:v>7496.25</c:v>
                      </c:pt>
                      <c:pt idx="17">
                        <c:v>7704.479166666667</c:v>
                      </c:pt>
                      <c:pt idx="18">
                        <c:v>7912.708333333333</c:v>
                      </c:pt>
                      <c:pt idx="19">
                        <c:v>8120.9375</c:v>
                      </c:pt>
                      <c:pt idx="20">
                        <c:v>8329.1666666666661</c:v>
                      </c:pt>
                      <c:pt idx="21">
                        <c:v>8537.3958333333321</c:v>
                      </c:pt>
                      <c:pt idx="22">
                        <c:v>8745.625</c:v>
                      </c:pt>
                      <c:pt idx="23">
                        <c:v>8953.8541666666661</c:v>
                      </c:pt>
                      <c:pt idx="24">
                        <c:v>9162.0833333333321</c:v>
                      </c:pt>
                      <c:pt idx="25">
                        <c:v>9370.3125</c:v>
                      </c:pt>
                      <c:pt idx="26">
                        <c:v>9578.5416666666661</c:v>
                      </c:pt>
                      <c:pt idx="27">
                        <c:v>9786.7708333333321</c:v>
                      </c:pt>
                      <c:pt idx="28">
                        <c:v>9995</c:v>
                      </c:pt>
                      <c:pt idx="29">
                        <c:v>10203.229166666666</c:v>
                      </c:pt>
                      <c:pt idx="30">
                        <c:v>10411.458333333332</c:v>
                      </c:pt>
                      <c:pt idx="31">
                        <c:v>10619.6875</c:v>
                      </c:pt>
                      <c:pt idx="32">
                        <c:v>10827.916666666666</c:v>
                      </c:pt>
                      <c:pt idx="33">
                        <c:v>11036.145833333334</c:v>
                      </c:pt>
                      <c:pt idx="34">
                        <c:v>11244.375</c:v>
                      </c:pt>
                      <c:pt idx="35">
                        <c:v>11452.604166666666</c:v>
                      </c:pt>
                      <c:pt idx="36">
                        <c:v>11660.833333333334</c:v>
                      </c:pt>
                      <c:pt idx="37">
                        <c:v>11869.0625</c:v>
                      </c:pt>
                      <c:pt idx="38">
                        <c:v>12077.291666666666</c:v>
                      </c:pt>
                      <c:pt idx="39">
                        <c:v>12285.520833333334</c:v>
                      </c:pt>
                      <c:pt idx="40">
                        <c:v>12493.75</c:v>
                      </c:pt>
                      <c:pt idx="41">
                        <c:v>12701.979166666666</c:v>
                      </c:pt>
                      <c:pt idx="42">
                        <c:v>12910.208333333334</c:v>
                      </c:pt>
                      <c:pt idx="43">
                        <c:v>13118.4375</c:v>
                      </c:pt>
                      <c:pt idx="44">
                        <c:v>13326.666666666666</c:v>
                      </c:pt>
                      <c:pt idx="45">
                        <c:v>13534.895833333334</c:v>
                      </c:pt>
                      <c:pt idx="46">
                        <c:v>13743.125</c:v>
                      </c:pt>
                      <c:pt idx="47">
                        <c:v>13951.354166666666</c:v>
                      </c:pt>
                      <c:pt idx="48">
                        <c:v>14159.583333333334</c:v>
                      </c:pt>
                      <c:pt idx="49">
                        <c:v>14367.8125</c:v>
                      </c:pt>
                      <c:pt idx="50">
                        <c:v>14576.041666666666</c:v>
                      </c:pt>
                      <c:pt idx="51">
                        <c:v>14784.270833333334</c:v>
                      </c:pt>
                      <c:pt idx="52">
                        <c:v>14992.5</c:v>
                      </c:pt>
                      <c:pt idx="53">
                        <c:v>15200.729166666666</c:v>
                      </c:pt>
                      <c:pt idx="54">
                        <c:v>15408.958333333334</c:v>
                      </c:pt>
                      <c:pt idx="55">
                        <c:v>15617.1875</c:v>
                      </c:pt>
                      <c:pt idx="56">
                        <c:v>15825.416666666666</c:v>
                      </c:pt>
                      <c:pt idx="57">
                        <c:v>16033.645833333334</c:v>
                      </c:pt>
                      <c:pt idx="58">
                        <c:v>16241.875</c:v>
                      </c:pt>
                      <c:pt idx="59">
                        <c:v>16450.104166666664</c:v>
                      </c:pt>
                      <c:pt idx="60">
                        <c:v>16658.333333333332</c:v>
                      </c:pt>
                      <c:pt idx="61">
                        <c:v>16866.5625</c:v>
                      </c:pt>
                      <c:pt idx="62">
                        <c:v>17074.791666666664</c:v>
                      </c:pt>
                      <c:pt idx="63">
                        <c:v>17283.020833333332</c:v>
                      </c:pt>
                      <c:pt idx="64">
                        <c:v>17491.25</c:v>
                      </c:pt>
                      <c:pt idx="65">
                        <c:v>17699.479166666664</c:v>
                      </c:pt>
                      <c:pt idx="66">
                        <c:v>17907.708333333332</c:v>
                      </c:pt>
                      <c:pt idx="67">
                        <c:v>18115.9375</c:v>
                      </c:pt>
                      <c:pt idx="68">
                        <c:v>18324.166666666664</c:v>
                      </c:pt>
                      <c:pt idx="69">
                        <c:v>18532.395833333332</c:v>
                      </c:pt>
                      <c:pt idx="70">
                        <c:v>18740.625</c:v>
                      </c:pt>
                      <c:pt idx="71">
                        <c:v>18948.854166666664</c:v>
                      </c:pt>
                      <c:pt idx="72">
                        <c:v>19157.083333333332</c:v>
                      </c:pt>
                      <c:pt idx="73">
                        <c:v>19365.3125</c:v>
                      </c:pt>
                      <c:pt idx="74">
                        <c:v>19573.541666666664</c:v>
                      </c:pt>
                      <c:pt idx="75">
                        <c:v>19781.770833333332</c:v>
                      </c:pt>
                      <c:pt idx="76">
                        <c:v>19990</c:v>
                      </c:pt>
                      <c:pt idx="77">
                        <c:v>20198.229166666664</c:v>
                      </c:pt>
                      <c:pt idx="78">
                        <c:v>20406.458333333332</c:v>
                      </c:pt>
                      <c:pt idx="79">
                        <c:v>20614.6875</c:v>
                      </c:pt>
                      <c:pt idx="80">
                        <c:v>20822.916666666664</c:v>
                      </c:pt>
                      <c:pt idx="81">
                        <c:v>21031.145833333332</c:v>
                      </c:pt>
                      <c:pt idx="82">
                        <c:v>21239.375</c:v>
                      </c:pt>
                      <c:pt idx="83">
                        <c:v>21447.604166666664</c:v>
                      </c:pt>
                      <c:pt idx="84">
                        <c:v>21655.833333333332</c:v>
                      </c:pt>
                      <c:pt idx="85">
                        <c:v>21864.0625</c:v>
                      </c:pt>
                      <c:pt idx="86">
                        <c:v>22072.291666666668</c:v>
                      </c:pt>
                      <c:pt idx="87">
                        <c:v>22280.520833333332</c:v>
                      </c:pt>
                      <c:pt idx="88">
                        <c:v>22488.75</c:v>
                      </c:pt>
                      <c:pt idx="89">
                        <c:v>22696.979166666668</c:v>
                      </c:pt>
                      <c:pt idx="90">
                        <c:v>22905.208333333332</c:v>
                      </c:pt>
                      <c:pt idx="91">
                        <c:v>23113.4375</c:v>
                      </c:pt>
                      <c:pt idx="92">
                        <c:v>23321.666666666668</c:v>
                      </c:pt>
                      <c:pt idx="93">
                        <c:v>23529.895833333332</c:v>
                      </c:pt>
                      <c:pt idx="94">
                        <c:v>23738.125</c:v>
                      </c:pt>
                      <c:pt idx="95">
                        <c:v>23946.354166666668</c:v>
                      </c:pt>
                      <c:pt idx="96">
                        <c:v>24154.583333333332</c:v>
                      </c:pt>
                      <c:pt idx="97">
                        <c:v>24362.8125</c:v>
                      </c:pt>
                      <c:pt idx="98">
                        <c:v>24571.041666666668</c:v>
                      </c:pt>
                      <c:pt idx="99">
                        <c:v>24779.270833333332</c:v>
                      </c:pt>
                      <c:pt idx="100">
                        <c:v>24987.5</c:v>
                      </c:pt>
                      <c:pt idx="101">
                        <c:v>25195.729166666668</c:v>
                      </c:pt>
                      <c:pt idx="102">
                        <c:v>25403.958333333332</c:v>
                      </c:pt>
                      <c:pt idx="103">
                        <c:v>25612.1875</c:v>
                      </c:pt>
                      <c:pt idx="104">
                        <c:v>25820.416666666668</c:v>
                      </c:pt>
                      <c:pt idx="105">
                        <c:v>26028.645833333332</c:v>
                      </c:pt>
                      <c:pt idx="106">
                        <c:v>26236.875</c:v>
                      </c:pt>
                      <c:pt idx="107">
                        <c:v>26445.104166666668</c:v>
                      </c:pt>
                      <c:pt idx="108">
                        <c:v>26653.333333333332</c:v>
                      </c:pt>
                      <c:pt idx="109">
                        <c:v>26861.5625</c:v>
                      </c:pt>
                      <c:pt idx="110">
                        <c:v>27069.791666666668</c:v>
                      </c:pt>
                      <c:pt idx="111">
                        <c:v>27278.020833333332</c:v>
                      </c:pt>
                      <c:pt idx="112">
                        <c:v>27486.25</c:v>
                      </c:pt>
                      <c:pt idx="113">
                        <c:v>27694.479166666668</c:v>
                      </c:pt>
                      <c:pt idx="114">
                        <c:v>27902.708333333332</c:v>
                      </c:pt>
                      <c:pt idx="115">
                        <c:v>28110.9375</c:v>
                      </c:pt>
                      <c:pt idx="116">
                        <c:v>28319.166666666668</c:v>
                      </c:pt>
                      <c:pt idx="117">
                        <c:v>28527.395833333332</c:v>
                      </c:pt>
                      <c:pt idx="118">
                        <c:v>28735.625</c:v>
                      </c:pt>
                      <c:pt idx="119">
                        <c:v>28943.854166666668</c:v>
                      </c:pt>
                      <c:pt idx="120">
                        <c:v>29152.083333333332</c:v>
                      </c:pt>
                      <c:pt idx="121">
                        <c:v>29360.3125</c:v>
                      </c:pt>
                      <c:pt idx="122">
                        <c:v>29568.541666666668</c:v>
                      </c:pt>
                      <c:pt idx="123">
                        <c:v>29776.770833333332</c:v>
                      </c:pt>
                      <c:pt idx="124">
                        <c:v>29985</c:v>
                      </c:pt>
                      <c:pt idx="125">
                        <c:v>30193.229166666668</c:v>
                      </c:pt>
                      <c:pt idx="126">
                        <c:v>30401.458333333332</c:v>
                      </c:pt>
                      <c:pt idx="127">
                        <c:v>30609.6875</c:v>
                      </c:pt>
                      <c:pt idx="128">
                        <c:v>30817.916666666668</c:v>
                      </c:pt>
                      <c:pt idx="129">
                        <c:v>31026.145833333332</c:v>
                      </c:pt>
                      <c:pt idx="130">
                        <c:v>31234.375</c:v>
                      </c:pt>
                      <c:pt idx="131">
                        <c:v>31442.604166666668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0BF-4593-A1D3-E8DF301685C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2'!$R$8</c15:sqref>
                        </c15:formulaRef>
                      </c:ext>
                    </c:extLst>
                    <c:strCache>
                      <c:ptCount val="1"/>
                      <c:pt idx="0">
                        <c:v>Budget Rev. per Emp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2'!$R$9:$R$140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3569.6428571428573</c:v>
                      </c:pt>
                      <c:pt idx="1">
                        <c:v>3748.125</c:v>
                      </c:pt>
                      <c:pt idx="2">
                        <c:v>3926.6071428571427</c:v>
                      </c:pt>
                      <c:pt idx="3">
                        <c:v>4105.0892857142853</c:v>
                      </c:pt>
                      <c:pt idx="4">
                        <c:v>4283.5714285714284</c:v>
                      </c:pt>
                      <c:pt idx="5">
                        <c:v>4462.0535714285716</c:v>
                      </c:pt>
                      <c:pt idx="6">
                        <c:v>4640.5357142857147</c:v>
                      </c:pt>
                      <c:pt idx="7">
                        <c:v>4819.0178571428569</c:v>
                      </c:pt>
                      <c:pt idx="8">
                        <c:v>4997.5</c:v>
                      </c:pt>
                      <c:pt idx="9">
                        <c:v>5175.9821428571431</c:v>
                      </c:pt>
                      <c:pt idx="10">
                        <c:v>5354.4642857142853</c:v>
                      </c:pt>
                      <c:pt idx="11">
                        <c:v>5532.9464285714284</c:v>
                      </c:pt>
                      <c:pt idx="12">
                        <c:v>5711.4285714285716</c:v>
                      </c:pt>
                      <c:pt idx="13">
                        <c:v>5889.9107142857147</c:v>
                      </c:pt>
                      <c:pt idx="14">
                        <c:v>6068.3928571428569</c:v>
                      </c:pt>
                      <c:pt idx="15">
                        <c:v>6246.875</c:v>
                      </c:pt>
                      <c:pt idx="16">
                        <c:v>6425.3571428571431</c:v>
                      </c:pt>
                      <c:pt idx="17">
                        <c:v>6603.8392857142853</c:v>
                      </c:pt>
                      <c:pt idx="18">
                        <c:v>6782.3214285714284</c:v>
                      </c:pt>
                      <c:pt idx="19">
                        <c:v>6960.8035714285716</c:v>
                      </c:pt>
                      <c:pt idx="20">
                        <c:v>7139.2857142857147</c:v>
                      </c:pt>
                      <c:pt idx="21">
                        <c:v>7317.7678571428569</c:v>
                      </c:pt>
                      <c:pt idx="22">
                        <c:v>7496.25</c:v>
                      </c:pt>
                      <c:pt idx="23">
                        <c:v>7674.7321428571431</c:v>
                      </c:pt>
                      <c:pt idx="24">
                        <c:v>7853.2142857142853</c:v>
                      </c:pt>
                      <c:pt idx="25">
                        <c:v>8031.6964285714284</c:v>
                      </c:pt>
                      <c:pt idx="26">
                        <c:v>8210.1785714285706</c:v>
                      </c:pt>
                      <c:pt idx="27">
                        <c:v>8388.6607142857138</c:v>
                      </c:pt>
                      <c:pt idx="28">
                        <c:v>8567.1428571428569</c:v>
                      </c:pt>
                      <c:pt idx="29">
                        <c:v>8745.625</c:v>
                      </c:pt>
                      <c:pt idx="30">
                        <c:v>8924.1071428571431</c:v>
                      </c:pt>
                      <c:pt idx="31">
                        <c:v>9102.5892857142862</c:v>
                      </c:pt>
                      <c:pt idx="32">
                        <c:v>9281.0714285714294</c:v>
                      </c:pt>
                      <c:pt idx="33">
                        <c:v>9459.5535714285706</c:v>
                      </c:pt>
                      <c:pt idx="34">
                        <c:v>9638.0357142857138</c:v>
                      </c:pt>
                      <c:pt idx="35">
                        <c:v>9816.5178571428569</c:v>
                      </c:pt>
                      <c:pt idx="36">
                        <c:v>9995</c:v>
                      </c:pt>
                      <c:pt idx="37">
                        <c:v>10173.482142857143</c:v>
                      </c:pt>
                      <c:pt idx="38">
                        <c:v>10351.964285714286</c:v>
                      </c:pt>
                      <c:pt idx="39">
                        <c:v>10530.446428571429</c:v>
                      </c:pt>
                      <c:pt idx="40">
                        <c:v>10708.928571428571</c:v>
                      </c:pt>
                      <c:pt idx="41">
                        <c:v>10887.410714285714</c:v>
                      </c:pt>
                      <c:pt idx="42">
                        <c:v>11065.892857142857</c:v>
                      </c:pt>
                      <c:pt idx="43">
                        <c:v>11244.375</c:v>
                      </c:pt>
                      <c:pt idx="44">
                        <c:v>11422.857142857143</c:v>
                      </c:pt>
                      <c:pt idx="45">
                        <c:v>11601.339285714286</c:v>
                      </c:pt>
                      <c:pt idx="46">
                        <c:v>11779.821428571429</c:v>
                      </c:pt>
                      <c:pt idx="47">
                        <c:v>11958.303571428571</c:v>
                      </c:pt>
                      <c:pt idx="48">
                        <c:v>12136.785714285714</c:v>
                      </c:pt>
                      <c:pt idx="49">
                        <c:v>12315.267857142857</c:v>
                      </c:pt>
                      <c:pt idx="50">
                        <c:v>12493.75</c:v>
                      </c:pt>
                      <c:pt idx="51">
                        <c:v>12672.232142857143</c:v>
                      </c:pt>
                      <c:pt idx="52">
                        <c:v>12850.714285714286</c:v>
                      </c:pt>
                      <c:pt idx="53">
                        <c:v>13029.196428571429</c:v>
                      </c:pt>
                      <c:pt idx="54">
                        <c:v>13207.678571428571</c:v>
                      </c:pt>
                      <c:pt idx="55">
                        <c:v>13386.160714285714</c:v>
                      </c:pt>
                      <c:pt idx="56">
                        <c:v>13564.642857142857</c:v>
                      </c:pt>
                      <c:pt idx="57">
                        <c:v>13743.125</c:v>
                      </c:pt>
                      <c:pt idx="58">
                        <c:v>13921.607142857143</c:v>
                      </c:pt>
                      <c:pt idx="59">
                        <c:v>14100.089285714286</c:v>
                      </c:pt>
                      <c:pt idx="60">
                        <c:v>14278.571428571429</c:v>
                      </c:pt>
                      <c:pt idx="61">
                        <c:v>14457.053571428571</c:v>
                      </c:pt>
                      <c:pt idx="62">
                        <c:v>14635.535714285714</c:v>
                      </c:pt>
                      <c:pt idx="63">
                        <c:v>14814.017857142857</c:v>
                      </c:pt>
                      <c:pt idx="64">
                        <c:v>14992.5</c:v>
                      </c:pt>
                      <c:pt idx="65">
                        <c:v>15170.982142857143</c:v>
                      </c:pt>
                      <c:pt idx="66">
                        <c:v>15349.464285714286</c:v>
                      </c:pt>
                      <c:pt idx="67">
                        <c:v>15527.946428571429</c:v>
                      </c:pt>
                      <c:pt idx="68">
                        <c:v>15706.428571428571</c:v>
                      </c:pt>
                      <c:pt idx="69">
                        <c:v>15884.910714285714</c:v>
                      </c:pt>
                      <c:pt idx="70">
                        <c:v>16063.392857142857</c:v>
                      </c:pt>
                      <c:pt idx="71">
                        <c:v>16241.875</c:v>
                      </c:pt>
                      <c:pt idx="72">
                        <c:v>16420.357142857141</c:v>
                      </c:pt>
                      <c:pt idx="73">
                        <c:v>16598.839285714286</c:v>
                      </c:pt>
                      <c:pt idx="74">
                        <c:v>16777.321428571428</c:v>
                      </c:pt>
                      <c:pt idx="75">
                        <c:v>16955.803571428572</c:v>
                      </c:pt>
                      <c:pt idx="76">
                        <c:v>17134.285714285714</c:v>
                      </c:pt>
                      <c:pt idx="77">
                        <c:v>17312.767857142859</c:v>
                      </c:pt>
                      <c:pt idx="78">
                        <c:v>17491.25</c:v>
                      </c:pt>
                      <c:pt idx="79">
                        <c:v>17669.732142857141</c:v>
                      </c:pt>
                      <c:pt idx="80">
                        <c:v>17848.214285714286</c:v>
                      </c:pt>
                      <c:pt idx="81">
                        <c:v>18026.696428571428</c:v>
                      </c:pt>
                      <c:pt idx="82">
                        <c:v>18205.178571428572</c:v>
                      </c:pt>
                      <c:pt idx="83">
                        <c:v>18383.660714285714</c:v>
                      </c:pt>
                      <c:pt idx="84">
                        <c:v>18562.142857142859</c:v>
                      </c:pt>
                      <c:pt idx="85">
                        <c:v>18740.625</c:v>
                      </c:pt>
                      <c:pt idx="86">
                        <c:v>18919.107142857141</c:v>
                      </c:pt>
                      <c:pt idx="87">
                        <c:v>19097.589285714286</c:v>
                      </c:pt>
                      <c:pt idx="88">
                        <c:v>19276.071428571428</c:v>
                      </c:pt>
                      <c:pt idx="89">
                        <c:v>19454.553571428572</c:v>
                      </c:pt>
                      <c:pt idx="90">
                        <c:v>19633.035714285714</c:v>
                      </c:pt>
                      <c:pt idx="91">
                        <c:v>19811.517857142859</c:v>
                      </c:pt>
                      <c:pt idx="92">
                        <c:v>19990</c:v>
                      </c:pt>
                      <c:pt idx="93">
                        <c:v>20168.482142857141</c:v>
                      </c:pt>
                      <c:pt idx="94">
                        <c:v>20346.964285714286</c:v>
                      </c:pt>
                      <c:pt idx="95">
                        <c:v>20525.446428571428</c:v>
                      </c:pt>
                      <c:pt idx="96">
                        <c:v>20703.928571428572</c:v>
                      </c:pt>
                      <c:pt idx="97">
                        <c:v>20882.410714285714</c:v>
                      </c:pt>
                      <c:pt idx="98">
                        <c:v>21060.892857142859</c:v>
                      </c:pt>
                      <c:pt idx="99">
                        <c:v>21239.375</c:v>
                      </c:pt>
                      <c:pt idx="100">
                        <c:v>21417.857142857141</c:v>
                      </c:pt>
                      <c:pt idx="101">
                        <c:v>21596.339285714286</c:v>
                      </c:pt>
                      <c:pt idx="102">
                        <c:v>21774.821428571428</c:v>
                      </c:pt>
                      <c:pt idx="103">
                        <c:v>21953.303571428572</c:v>
                      </c:pt>
                      <c:pt idx="104">
                        <c:v>22131.785714285714</c:v>
                      </c:pt>
                      <c:pt idx="105">
                        <c:v>22310.267857142859</c:v>
                      </c:pt>
                      <c:pt idx="106">
                        <c:v>22488.75</c:v>
                      </c:pt>
                      <c:pt idx="107">
                        <c:v>22667.232142857141</c:v>
                      </c:pt>
                      <c:pt idx="108">
                        <c:v>22845.714285714286</c:v>
                      </c:pt>
                      <c:pt idx="109">
                        <c:v>23024.196428571428</c:v>
                      </c:pt>
                      <c:pt idx="110">
                        <c:v>23202.678571428572</c:v>
                      </c:pt>
                      <c:pt idx="111">
                        <c:v>23381.160714285714</c:v>
                      </c:pt>
                      <c:pt idx="112">
                        <c:v>23559.642857142859</c:v>
                      </c:pt>
                      <c:pt idx="113">
                        <c:v>23738.125</c:v>
                      </c:pt>
                      <c:pt idx="114">
                        <c:v>23916.607142857141</c:v>
                      </c:pt>
                      <c:pt idx="115">
                        <c:v>24095.089285714286</c:v>
                      </c:pt>
                      <c:pt idx="116">
                        <c:v>24273.571428571428</c:v>
                      </c:pt>
                      <c:pt idx="117">
                        <c:v>24452.053571428572</c:v>
                      </c:pt>
                      <c:pt idx="118">
                        <c:v>24630.535714285714</c:v>
                      </c:pt>
                      <c:pt idx="119">
                        <c:v>24809.017857142859</c:v>
                      </c:pt>
                      <c:pt idx="120">
                        <c:v>24987.5</c:v>
                      </c:pt>
                      <c:pt idx="121">
                        <c:v>25165.982142857141</c:v>
                      </c:pt>
                      <c:pt idx="122">
                        <c:v>25344.464285714286</c:v>
                      </c:pt>
                      <c:pt idx="123">
                        <c:v>25522.946428571428</c:v>
                      </c:pt>
                      <c:pt idx="124">
                        <c:v>25701.428571428572</c:v>
                      </c:pt>
                      <c:pt idx="125">
                        <c:v>25879.910714285714</c:v>
                      </c:pt>
                      <c:pt idx="126">
                        <c:v>26058.392857142859</c:v>
                      </c:pt>
                      <c:pt idx="127">
                        <c:v>26236.875</c:v>
                      </c:pt>
                      <c:pt idx="128">
                        <c:v>26415.357142857141</c:v>
                      </c:pt>
                      <c:pt idx="129">
                        <c:v>26593.839285714286</c:v>
                      </c:pt>
                      <c:pt idx="130">
                        <c:v>26772.321428571428</c:v>
                      </c:pt>
                      <c:pt idx="131">
                        <c:v>26950.803571428572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0BF-4593-A1D3-E8DF301685C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'Concept 2'!$S$8</c15:sqref>
                        </c15:formulaRef>
                      </c:ext>
                    </c:extLst>
                    <c:strCache>
                      <c:ptCount val="1"/>
                      <c:pt idx="0">
                        <c:v>Forcasts per Emp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2'!$A$9:$A$140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36526</c:v>
                      </c:pt>
                      <c:pt idx="1">
                        <c:v>36557</c:v>
                      </c:pt>
                      <c:pt idx="2">
                        <c:v>36586</c:v>
                      </c:pt>
                      <c:pt idx="3">
                        <c:v>36617</c:v>
                      </c:pt>
                      <c:pt idx="4">
                        <c:v>36647</c:v>
                      </c:pt>
                      <c:pt idx="5">
                        <c:v>36678</c:v>
                      </c:pt>
                      <c:pt idx="6">
                        <c:v>36708</c:v>
                      </c:pt>
                      <c:pt idx="7">
                        <c:v>36739</c:v>
                      </c:pt>
                      <c:pt idx="8">
                        <c:v>36770</c:v>
                      </c:pt>
                      <c:pt idx="9">
                        <c:v>36800</c:v>
                      </c:pt>
                      <c:pt idx="10">
                        <c:v>36831</c:v>
                      </c:pt>
                      <c:pt idx="11">
                        <c:v>36861</c:v>
                      </c:pt>
                      <c:pt idx="12">
                        <c:v>36892</c:v>
                      </c:pt>
                      <c:pt idx="13">
                        <c:v>36923</c:v>
                      </c:pt>
                      <c:pt idx="14">
                        <c:v>36951</c:v>
                      </c:pt>
                      <c:pt idx="15">
                        <c:v>36982</c:v>
                      </c:pt>
                      <c:pt idx="16">
                        <c:v>37012</c:v>
                      </c:pt>
                      <c:pt idx="17">
                        <c:v>37043</c:v>
                      </c:pt>
                      <c:pt idx="18">
                        <c:v>37073</c:v>
                      </c:pt>
                      <c:pt idx="19">
                        <c:v>37104</c:v>
                      </c:pt>
                      <c:pt idx="20">
                        <c:v>37135</c:v>
                      </c:pt>
                      <c:pt idx="21">
                        <c:v>37165</c:v>
                      </c:pt>
                      <c:pt idx="22">
                        <c:v>37196</c:v>
                      </c:pt>
                      <c:pt idx="23">
                        <c:v>37226</c:v>
                      </c:pt>
                      <c:pt idx="24">
                        <c:v>37257</c:v>
                      </c:pt>
                      <c:pt idx="25">
                        <c:v>37288</c:v>
                      </c:pt>
                      <c:pt idx="26">
                        <c:v>37316</c:v>
                      </c:pt>
                      <c:pt idx="27">
                        <c:v>37347</c:v>
                      </c:pt>
                      <c:pt idx="28">
                        <c:v>37377</c:v>
                      </c:pt>
                      <c:pt idx="29">
                        <c:v>37408</c:v>
                      </c:pt>
                      <c:pt idx="30">
                        <c:v>37438</c:v>
                      </c:pt>
                      <c:pt idx="31">
                        <c:v>37469</c:v>
                      </c:pt>
                      <c:pt idx="32">
                        <c:v>37500</c:v>
                      </c:pt>
                      <c:pt idx="33">
                        <c:v>37530</c:v>
                      </c:pt>
                      <c:pt idx="34">
                        <c:v>37561</c:v>
                      </c:pt>
                      <c:pt idx="35">
                        <c:v>37591</c:v>
                      </c:pt>
                      <c:pt idx="36">
                        <c:v>37622</c:v>
                      </c:pt>
                      <c:pt idx="37">
                        <c:v>37653</c:v>
                      </c:pt>
                      <c:pt idx="38">
                        <c:v>37681</c:v>
                      </c:pt>
                      <c:pt idx="39">
                        <c:v>37712</c:v>
                      </c:pt>
                      <c:pt idx="40">
                        <c:v>37742</c:v>
                      </c:pt>
                      <c:pt idx="41">
                        <c:v>37773</c:v>
                      </c:pt>
                      <c:pt idx="42">
                        <c:v>37803</c:v>
                      </c:pt>
                      <c:pt idx="43">
                        <c:v>37834</c:v>
                      </c:pt>
                      <c:pt idx="44">
                        <c:v>37865</c:v>
                      </c:pt>
                      <c:pt idx="45">
                        <c:v>37895</c:v>
                      </c:pt>
                      <c:pt idx="46">
                        <c:v>37926</c:v>
                      </c:pt>
                      <c:pt idx="47">
                        <c:v>37956</c:v>
                      </c:pt>
                      <c:pt idx="48">
                        <c:v>37987</c:v>
                      </c:pt>
                      <c:pt idx="49">
                        <c:v>38018</c:v>
                      </c:pt>
                      <c:pt idx="50">
                        <c:v>38047</c:v>
                      </c:pt>
                      <c:pt idx="51">
                        <c:v>38078</c:v>
                      </c:pt>
                      <c:pt idx="52">
                        <c:v>38108</c:v>
                      </c:pt>
                      <c:pt idx="53">
                        <c:v>38139</c:v>
                      </c:pt>
                      <c:pt idx="54">
                        <c:v>38169</c:v>
                      </c:pt>
                      <c:pt idx="55">
                        <c:v>38200</c:v>
                      </c:pt>
                      <c:pt idx="56">
                        <c:v>38231</c:v>
                      </c:pt>
                      <c:pt idx="57">
                        <c:v>38261</c:v>
                      </c:pt>
                      <c:pt idx="58">
                        <c:v>38292</c:v>
                      </c:pt>
                      <c:pt idx="59">
                        <c:v>38322</c:v>
                      </c:pt>
                      <c:pt idx="60">
                        <c:v>38353</c:v>
                      </c:pt>
                      <c:pt idx="61">
                        <c:v>38384</c:v>
                      </c:pt>
                      <c:pt idx="62">
                        <c:v>38412</c:v>
                      </c:pt>
                      <c:pt idx="63">
                        <c:v>38443</c:v>
                      </c:pt>
                      <c:pt idx="64">
                        <c:v>38473</c:v>
                      </c:pt>
                      <c:pt idx="65">
                        <c:v>38504</c:v>
                      </c:pt>
                      <c:pt idx="66">
                        <c:v>38534</c:v>
                      </c:pt>
                      <c:pt idx="67">
                        <c:v>38565</c:v>
                      </c:pt>
                      <c:pt idx="68">
                        <c:v>38596</c:v>
                      </c:pt>
                      <c:pt idx="69">
                        <c:v>38626</c:v>
                      </c:pt>
                      <c:pt idx="70">
                        <c:v>38657</c:v>
                      </c:pt>
                      <c:pt idx="71">
                        <c:v>38687</c:v>
                      </c:pt>
                      <c:pt idx="72">
                        <c:v>38718</c:v>
                      </c:pt>
                      <c:pt idx="73">
                        <c:v>38749</c:v>
                      </c:pt>
                      <c:pt idx="74">
                        <c:v>38777</c:v>
                      </c:pt>
                      <c:pt idx="75">
                        <c:v>38808</c:v>
                      </c:pt>
                      <c:pt idx="76">
                        <c:v>38838</c:v>
                      </c:pt>
                      <c:pt idx="77">
                        <c:v>38869</c:v>
                      </c:pt>
                      <c:pt idx="78">
                        <c:v>38899</c:v>
                      </c:pt>
                      <c:pt idx="79">
                        <c:v>38930</c:v>
                      </c:pt>
                      <c:pt idx="80">
                        <c:v>38961</c:v>
                      </c:pt>
                      <c:pt idx="81">
                        <c:v>38991</c:v>
                      </c:pt>
                      <c:pt idx="82">
                        <c:v>39022</c:v>
                      </c:pt>
                      <c:pt idx="83">
                        <c:v>39052</c:v>
                      </c:pt>
                      <c:pt idx="84">
                        <c:v>39083</c:v>
                      </c:pt>
                      <c:pt idx="85">
                        <c:v>39114</c:v>
                      </c:pt>
                      <c:pt idx="86">
                        <c:v>39142</c:v>
                      </c:pt>
                      <c:pt idx="87">
                        <c:v>39173</c:v>
                      </c:pt>
                      <c:pt idx="88">
                        <c:v>39203</c:v>
                      </c:pt>
                      <c:pt idx="89">
                        <c:v>39234</c:v>
                      </c:pt>
                      <c:pt idx="90">
                        <c:v>39264</c:v>
                      </c:pt>
                      <c:pt idx="91">
                        <c:v>39295</c:v>
                      </c:pt>
                      <c:pt idx="92">
                        <c:v>39326</c:v>
                      </c:pt>
                      <c:pt idx="93">
                        <c:v>39356</c:v>
                      </c:pt>
                      <c:pt idx="94">
                        <c:v>39387</c:v>
                      </c:pt>
                      <c:pt idx="95">
                        <c:v>39417</c:v>
                      </c:pt>
                      <c:pt idx="96">
                        <c:v>39448</c:v>
                      </c:pt>
                      <c:pt idx="97">
                        <c:v>39479</c:v>
                      </c:pt>
                      <c:pt idx="98">
                        <c:v>39508</c:v>
                      </c:pt>
                      <c:pt idx="99">
                        <c:v>39539</c:v>
                      </c:pt>
                      <c:pt idx="100">
                        <c:v>39569</c:v>
                      </c:pt>
                      <c:pt idx="101">
                        <c:v>39600</c:v>
                      </c:pt>
                      <c:pt idx="102">
                        <c:v>39630</c:v>
                      </c:pt>
                      <c:pt idx="103">
                        <c:v>39661</c:v>
                      </c:pt>
                      <c:pt idx="104">
                        <c:v>39692</c:v>
                      </c:pt>
                      <c:pt idx="105">
                        <c:v>39722</c:v>
                      </c:pt>
                      <c:pt idx="106">
                        <c:v>39753</c:v>
                      </c:pt>
                      <c:pt idx="107">
                        <c:v>39783</c:v>
                      </c:pt>
                      <c:pt idx="108">
                        <c:v>39814</c:v>
                      </c:pt>
                      <c:pt idx="109">
                        <c:v>39845</c:v>
                      </c:pt>
                      <c:pt idx="110">
                        <c:v>39873</c:v>
                      </c:pt>
                      <c:pt idx="111">
                        <c:v>39904</c:v>
                      </c:pt>
                      <c:pt idx="112">
                        <c:v>39934</c:v>
                      </c:pt>
                      <c:pt idx="113">
                        <c:v>39965</c:v>
                      </c:pt>
                      <c:pt idx="114">
                        <c:v>39995</c:v>
                      </c:pt>
                      <c:pt idx="115">
                        <c:v>40026</c:v>
                      </c:pt>
                      <c:pt idx="116">
                        <c:v>40057</c:v>
                      </c:pt>
                      <c:pt idx="117">
                        <c:v>40087</c:v>
                      </c:pt>
                      <c:pt idx="118">
                        <c:v>40118</c:v>
                      </c:pt>
                      <c:pt idx="119">
                        <c:v>40148</c:v>
                      </c:pt>
                      <c:pt idx="120">
                        <c:v>40179</c:v>
                      </c:pt>
                      <c:pt idx="121">
                        <c:v>40210</c:v>
                      </c:pt>
                      <c:pt idx="122">
                        <c:v>40238</c:v>
                      </c:pt>
                      <c:pt idx="123">
                        <c:v>40269</c:v>
                      </c:pt>
                      <c:pt idx="124">
                        <c:v>40299</c:v>
                      </c:pt>
                      <c:pt idx="125">
                        <c:v>40330</c:v>
                      </c:pt>
                      <c:pt idx="126">
                        <c:v>40360</c:v>
                      </c:pt>
                      <c:pt idx="127">
                        <c:v>40391</c:v>
                      </c:pt>
                      <c:pt idx="128">
                        <c:v>40422</c:v>
                      </c:pt>
                      <c:pt idx="129">
                        <c:v>40452</c:v>
                      </c:pt>
                      <c:pt idx="130">
                        <c:v>40483</c:v>
                      </c:pt>
                      <c:pt idx="131">
                        <c:v>40513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'Concept 2'!$S$9:$S$140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3569.6428571428573</c:v>
                      </c:pt>
                      <c:pt idx="1">
                        <c:v>3748.125</c:v>
                      </c:pt>
                      <c:pt idx="2">
                        <c:v>3926.6071428571427</c:v>
                      </c:pt>
                      <c:pt idx="3">
                        <c:v>4105.0892857142853</c:v>
                      </c:pt>
                      <c:pt idx="4">
                        <c:v>4283.5714285714284</c:v>
                      </c:pt>
                      <c:pt idx="5">
                        <c:v>4462.0535714285716</c:v>
                      </c:pt>
                      <c:pt idx="6">
                        <c:v>4640.5357142857147</c:v>
                      </c:pt>
                      <c:pt idx="7">
                        <c:v>4819.0178571428569</c:v>
                      </c:pt>
                      <c:pt idx="8">
                        <c:v>4997.5</c:v>
                      </c:pt>
                      <c:pt idx="9">
                        <c:v>5175.9821428571431</c:v>
                      </c:pt>
                      <c:pt idx="10">
                        <c:v>5354.4642857142853</c:v>
                      </c:pt>
                      <c:pt idx="11">
                        <c:v>5532.9464285714284</c:v>
                      </c:pt>
                      <c:pt idx="12">
                        <c:v>5711.4285714285716</c:v>
                      </c:pt>
                      <c:pt idx="13">
                        <c:v>5889.9107142857147</c:v>
                      </c:pt>
                      <c:pt idx="14">
                        <c:v>6068.3928571428569</c:v>
                      </c:pt>
                      <c:pt idx="15">
                        <c:v>6246.875</c:v>
                      </c:pt>
                      <c:pt idx="16">
                        <c:v>6425.3571428571431</c:v>
                      </c:pt>
                      <c:pt idx="17">
                        <c:v>6603.8392857142853</c:v>
                      </c:pt>
                      <c:pt idx="18">
                        <c:v>6782.3214285714284</c:v>
                      </c:pt>
                      <c:pt idx="19">
                        <c:v>6960.8035714285716</c:v>
                      </c:pt>
                      <c:pt idx="20">
                        <c:v>7139.2857142857147</c:v>
                      </c:pt>
                      <c:pt idx="21">
                        <c:v>7317.7678571428569</c:v>
                      </c:pt>
                      <c:pt idx="22">
                        <c:v>7496.25</c:v>
                      </c:pt>
                      <c:pt idx="23">
                        <c:v>7674.7321428571431</c:v>
                      </c:pt>
                      <c:pt idx="24">
                        <c:v>7853.2142857142853</c:v>
                      </c:pt>
                      <c:pt idx="25">
                        <c:v>8031.6964285714284</c:v>
                      </c:pt>
                      <c:pt idx="26">
                        <c:v>8210.1785714285706</c:v>
                      </c:pt>
                      <c:pt idx="27">
                        <c:v>8388.6607142857138</c:v>
                      </c:pt>
                      <c:pt idx="28">
                        <c:v>8567.1428571428569</c:v>
                      </c:pt>
                      <c:pt idx="29">
                        <c:v>8745.625</c:v>
                      </c:pt>
                      <c:pt idx="30">
                        <c:v>8924.1071428571431</c:v>
                      </c:pt>
                      <c:pt idx="31">
                        <c:v>9102.5892857142862</c:v>
                      </c:pt>
                      <c:pt idx="32">
                        <c:v>9281.0714285714294</c:v>
                      </c:pt>
                      <c:pt idx="33">
                        <c:v>9459.5535714285706</c:v>
                      </c:pt>
                      <c:pt idx="34">
                        <c:v>9638.0357142857138</c:v>
                      </c:pt>
                      <c:pt idx="35">
                        <c:v>9816.5178571428569</c:v>
                      </c:pt>
                      <c:pt idx="36">
                        <c:v>9995</c:v>
                      </c:pt>
                      <c:pt idx="37">
                        <c:v>10173.482142857143</c:v>
                      </c:pt>
                      <c:pt idx="38">
                        <c:v>10351.964285714286</c:v>
                      </c:pt>
                      <c:pt idx="39">
                        <c:v>10530.446428571429</c:v>
                      </c:pt>
                      <c:pt idx="40">
                        <c:v>10708.928571428571</c:v>
                      </c:pt>
                      <c:pt idx="41">
                        <c:v>10887.410714285714</c:v>
                      </c:pt>
                      <c:pt idx="42">
                        <c:v>11065.892857142857</c:v>
                      </c:pt>
                      <c:pt idx="43">
                        <c:v>11244.375</c:v>
                      </c:pt>
                      <c:pt idx="44">
                        <c:v>11422.857142857143</c:v>
                      </c:pt>
                      <c:pt idx="45">
                        <c:v>11601.339285714286</c:v>
                      </c:pt>
                      <c:pt idx="46">
                        <c:v>11779.821428571429</c:v>
                      </c:pt>
                      <c:pt idx="47">
                        <c:v>11958.303571428571</c:v>
                      </c:pt>
                      <c:pt idx="48">
                        <c:v>12136.785714285714</c:v>
                      </c:pt>
                      <c:pt idx="49">
                        <c:v>12315.267857142857</c:v>
                      </c:pt>
                      <c:pt idx="50">
                        <c:v>12493.75</c:v>
                      </c:pt>
                      <c:pt idx="51">
                        <c:v>12672.232142857143</c:v>
                      </c:pt>
                      <c:pt idx="52">
                        <c:v>12850.714285714286</c:v>
                      </c:pt>
                      <c:pt idx="53">
                        <c:v>13029.196428571429</c:v>
                      </c:pt>
                      <c:pt idx="54">
                        <c:v>13207.678571428571</c:v>
                      </c:pt>
                      <c:pt idx="55">
                        <c:v>13386.160714285714</c:v>
                      </c:pt>
                      <c:pt idx="56">
                        <c:v>13564.642857142857</c:v>
                      </c:pt>
                      <c:pt idx="57">
                        <c:v>13743.125</c:v>
                      </c:pt>
                      <c:pt idx="58">
                        <c:v>13921.607142857143</c:v>
                      </c:pt>
                      <c:pt idx="59">
                        <c:v>14100.089285714286</c:v>
                      </c:pt>
                      <c:pt idx="60">
                        <c:v>14278.571428571429</c:v>
                      </c:pt>
                      <c:pt idx="61">
                        <c:v>14457.053571428571</c:v>
                      </c:pt>
                      <c:pt idx="62">
                        <c:v>14635.535714285714</c:v>
                      </c:pt>
                      <c:pt idx="63">
                        <c:v>14814.017857142857</c:v>
                      </c:pt>
                      <c:pt idx="64">
                        <c:v>14992.5</c:v>
                      </c:pt>
                      <c:pt idx="65">
                        <c:v>15170.982142857143</c:v>
                      </c:pt>
                      <c:pt idx="66">
                        <c:v>15349.464285714286</c:v>
                      </c:pt>
                      <c:pt idx="67">
                        <c:v>15527.946428571429</c:v>
                      </c:pt>
                      <c:pt idx="68">
                        <c:v>15706.428571428571</c:v>
                      </c:pt>
                      <c:pt idx="69">
                        <c:v>15884.910714285714</c:v>
                      </c:pt>
                      <c:pt idx="70">
                        <c:v>16063.392857142857</c:v>
                      </c:pt>
                      <c:pt idx="71">
                        <c:v>16241.875</c:v>
                      </c:pt>
                      <c:pt idx="72">
                        <c:v>16420.357142857141</c:v>
                      </c:pt>
                      <c:pt idx="73">
                        <c:v>16598.839285714286</c:v>
                      </c:pt>
                      <c:pt idx="74">
                        <c:v>16777.321428571428</c:v>
                      </c:pt>
                      <c:pt idx="75">
                        <c:v>16955.803571428572</c:v>
                      </c:pt>
                      <c:pt idx="76">
                        <c:v>17134.285714285714</c:v>
                      </c:pt>
                      <c:pt idx="77">
                        <c:v>17312.767857142859</c:v>
                      </c:pt>
                      <c:pt idx="78">
                        <c:v>17491.25</c:v>
                      </c:pt>
                      <c:pt idx="79">
                        <c:v>17669.732142857141</c:v>
                      </c:pt>
                      <c:pt idx="80">
                        <c:v>17848.214285714286</c:v>
                      </c:pt>
                      <c:pt idx="81">
                        <c:v>18026.696428571428</c:v>
                      </c:pt>
                      <c:pt idx="82">
                        <c:v>18205.178571428572</c:v>
                      </c:pt>
                      <c:pt idx="83">
                        <c:v>18383.660714285714</c:v>
                      </c:pt>
                      <c:pt idx="84">
                        <c:v>18562.142857142859</c:v>
                      </c:pt>
                      <c:pt idx="85">
                        <c:v>18740.625</c:v>
                      </c:pt>
                      <c:pt idx="86">
                        <c:v>18919.107142857141</c:v>
                      </c:pt>
                      <c:pt idx="87">
                        <c:v>19097.589285714286</c:v>
                      </c:pt>
                      <c:pt idx="88">
                        <c:v>19276.071428571428</c:v>
                      </c:pt>
                      <c:pt idx="89">
                        <c:v>19454.553571428572</c:v>
                      </c:pt>
                      <c:pt idx="90">
                        <c:v>19633.035714285714</c:v>
                      </c:pt>
                      <c:pt idx="91">
                        <c:v>19811.517857142859</c:v>
                      </c:pt>
                      <c:pt idx="92">
                        <c:v>19990</c:v>
                      </c:pt>
                      <c:pt idx="93">
                        <c:v>20168.482142857141</c:v>
                      </c:pt>
                      <c:pt idx="94">
                        <c:v>20346.964285714286</c:v>
                      </c:pt>
                      <c:pt idx="95">
                        <c:v>20525.446428571428</c:v>
                      </c:pt>
                      <c:pt idx="96">
                        <c:v>20703.928571428572</c:v>
                      </c:pt>
                      <c:pt idx="97">
                        <c:v>20882.410714285714</c:v>
                      </c:pt>
                      <c:pt idx="98">
                        <c:v>21060.892857142859</c:v>
                      </c:pt>
                      <c:pt idx="99">
                        <c:v>21239.375</c:v>
                      </c:pt>
                      <c:pt idx="100">
                        <c:v>21417.857142857141</c:v>
                      </c:pt>
                      <c:pt idx="101">
                        <c:v>21596.339285714286</c:v>
                      </c:pt>
                      <c:pt idx="102">
                        <c:v>21774.821428571428</c:v>
                      </c:pt>
                      <c:pt idx="103">
                        <c:v>21953.303571428572</c:v>
                      </c:pt>
                      <c:pt idx="104">
                        <c:v>22131.785714285714</c:v>
                      </c:pt>
                      <c:pt idx="105">
                        <c:v>22310.267857142859</c:v>
                      </c:pt>
                      <c:pt idx="106">
                        <c:v>22488.75</c:v>
                      </c:pt>
                      <c:pt idx="107">
                        <c:v>22667.232142857141</c:v>
                      </c:pt>
                      <c:pt idx="108">
                        <c:v>22845.714285714286</c:v>
                      </c:pt>
                      <c:pt idx="109">
                        <c:v>23024.196428571428</c:v>
                      </c:pt>
                      <c:pt idx="110">
                        <c:v>23202.678571428572</c:v>
                      </c:pt>
                      <c:pt idx="111">
                        <c:v>23381.160714285714</c:v>
                      </c:pt>
                      <c:pt idx="112">
                        <c:v>23559.642857142859</c:v>
                      </c:pt>
                      <c:pt idx="113">
                        <c:v>23738.125</c:v>
                      </c:pt>
                      <c:pt idx="114">
                        <c:v>23916.607142857141</c:v>
                      </c:pt>
                      <c:pt idx="115">
                        <c:v>24095.089285714286</c:v>
                      </c:pt>
                      <c:pt idx="116">
                        <c:v>24273.571428571428</c:v>
                      </c:pt>
                      <c:pt idx="117">
                        <c:v>24452.053571428572</c:v>
                      </c:pt>
                      <c:pt idx="118">
                        <c:v>24630.535714285714</c:v>
                      </c:pt>
                      <c:pt idx="119">
                        <c:v>24809.017857142859</c:v>
                      </c:pt>
                      <c:pt idx="120">
                        <c:v>24987.5</c:v>
                      </c:pt>
                      <c:pt idx="121">
                        <c:v>25165.982142857141</c:v>
                      </c:pt>
                      <c:pt idx="122">
                        <c:v>25344.464285714286</c:v>
                      </c:pt>
                      <c:pt idx="123">
                        <c:v>25522.946428571428</c:v>
                      </c:pt>
                      <c:pt idx="124">
                        <c:v>25701.428571428572</c:v>
                      </c:pt>
                      <c:pt idx="125">
                        <c:v>25879.910714285714</c:v>
                      </c:pt>
                      <c:pt idx="126">
                        <c:v>26058.392857142859</c:v>
                      </c:pt>
                      <c:pt idx="127">
                        <c:v>26236.875</c:v>
                      </c:pt>
                      <c:pt idx="128">
                        <c:v>26415.357142857141</c:v>
                      </c:pt>
                      <c:pt idx="129">
                        <c:v>26593.839285714286</c:v>
                      </c:pt>
                      <c:pt idx="130">
                        <c:v>26772.321428571428</c:v>
                      </c:pt>
                      <c:pt idx="131">
                        <c:v>26950.803571428572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0BF-4593-A1D3-E8DF301685C7}"/>
                  </c:ext>
                </c:extLst>
              </c15:ser>
            </c15:filteredLineSeries>
          </c:ext>
        </c:extLst>
      </c:lineChart>
      <c:dateAx>
        <c:axId val="663824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26096"/>
        <c:crosses val="autoZero"/>
        <c:auto val="1"/>
        <c:lblOffset val="100"/>
        <c:baseTimeUnit val="months"/>
      </c:dateAx>
      <c:valAx>
        <c:axId val="6638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600074</xdr:colOff>
      <xdr:row>0</xdr:row>
      <xdr:rowOff>0</xdr:rowOff>
    </xdr:from>
    <xdr:to>
      <xdr:col>26</xdr:col>
      <xdr:colOff>590549</xdr:colOff>
      <xdr:row>7</xdr:row>
      <xdr:rowOff>1133475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95ACED-854C-4E66-97EB-664317283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304800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5702B-A3A1-4BF9-A7EF-AE25A0FBB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C92-9CF9-4616-B6E6-22693F2D52E4}">
  <dimension ref="A1:P100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12.28515625" style="1" customWidth="1"/>
    <col min="3" max="5" width="9.140625" customWidth="1"/>
    <col min="6" max="6" width="9.7109375" customWidth="1"/>
    <col min="7" max="7" width="13" customWidth="1"/>
    <col min="8" max="8" width="13.85546875" bestFit="1" customWidth="1"/>
    <col min="9" max="9" width="11.5703125" bestFit="1" customWidth="1"/>
    <col min="10" max="10" width="10.140625" customWidth="1"/>
    <col min="12" max="13" width="16.28515625" bestFit="1" customWidth="1"/>
    <col min="14" max="14" width="12.5703125" bestFit="1" customWidth="1"/>
    <col min="15" max="15" width="9.140625" style="2"/>
    <col min="16" max="16" width="14.28515625" bestFit="1" customWidth="1"/>
  </cols>
  <sheetData>
    <row r="1" spans="1:16" s="5" customFormat="1" ht="45.75" thickBot="1" x14ac:dyDescent="0.3">
      <c r="A1" s="6" t="s">
        <v>15</v>
      </c>
      <c r="B1" s="8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0" t="s">
        <v>13</v>
      </c>
      <c r="P1" s="4" t="s">
        <v>14</v>
      </c>
    </row>
    <row r="2" spans="1:16" ht="15.75" thickBot="1" x14ac:dyDescent="0.3">
      <c r="A2" s="12">
        <v>36526</v>
      </c>
      <c r="B2" s="9">
        <v>100000</v>
      </c>
      <c r="C2" s="2">
        <f>1/3</f>
        <v>0.33333333333333331</v>
      </c>
      <c r="D2" s="1">
        <f>B2*C2</f>
        <v>33333.333333333328</v>
      </c>
      <c r="E2" s="2">
        <f>1/5</f>
        <v>0.2</v>
      </c>
      <c r="F2" s="1">
        <f>D2*E2</f>
        <v>6666.6666666666661</v>
      </c>
      <c r="G2" s="2">
        <v>0.1</v>
      </c>
      <c r="H2" s="2">
        <v>0.01</v>
      </c>
      <c r="I2" s="1">
        <f>F2</f>
        <v>6666.6666666666661</v>
      </c>
      <c r="J2" s="1">
        <f>F2-(G2*H2)*F2</f>
        <v>6659.9999999999991</v>
      </c>
      <c r="K2" s="1">
        <f>I2-J2</f>
        <v>6.6666666666669698</v>
      </c>
      <c r="L2" s="3">
        <f>I2*200</f>
        <v>1333333.3333333333</v>
      </c>
      <c r="M2" s="3">
        <f>J2*200</f>
        <v>1331999.9999999998</v>
      </c>
      <c r="N2" s="3">
        <f>L2-M2</f>
        <v>1333.3333333334886</v>
      </c>
      <c r="O2" s="2">
        <f>0.05</f>
        <v>0.05</v>
      </c>
      <c r="P2" s="7">
        <f>L2*O2</f>
        <v>66666.666666666672</v>
      </c>
    </row>
    <row r="3" spans="1:16" x14ac:dyDescent="0.25">
      <c r="A3" s="11">
        <f>A2+1</f>
        <v>36527</v>
      </c>
      <c r="B3" s="1">
        <f>B2*1.05</f>
        <v>105000</v>
      </c>
      <c r="C3" s="2">
        <f>1/3</f>
        <v>0.33333333333333331</v>
      </c>
      <c r="D3" s="1">
        <f>B3*C3</f>
        <v>35000</v>
      </c>
      <c r="E3" s="2">
        <f>1/5</f>
        <v>0.2</v>
      </c>
      <c r="F3" s="1">
        <f>D3*E3</f>
        <v>7000</v>
      </c>
      <c r="G3" s="2">
        <v>0.1</v>
      </c>
      <c r="H3" s="2">
        <v>0.01</v>
      </c>
      <c r="I3" s="1">
        <f>F3</f>
        <v>7000</v>
      </c>
      <c r="J3" s="1">
        <f>F3-(G3*H3)*F3</f>
        <v>6993</v>
      </c>
      <c r="K3" s="1">
        <f>I3-J3</f>
        <v>7</v>
      </c>
      <c r="L3" s="3">
        <f>I3*200</f>
        <v>1400000</v>
      </c>
      <c r="M3" s="3">
        <f>J3*200</f>
        <v>1398600</v>
      </c>
      <c r="N3" s="3">
        <f>L3-M3</f>
        <v>1400</v>
      </c>
      <c r="O3" s="2">
        <f>0.05</f>
        <v>0.05</v>
      </c>
      <c r="P3" s="7">
        <f>L3*O3</f>
        <v>70000</v>
      </c>
    </row>
    <row r="4" spans="1:16" x14ac:dyDescent="0.25">
      <c r="A4" s="11">
        <f>A3+1</f>
        <v>36528</v>
      </c>
      <c r="B4" s="1">
        <f t="shared" ref="B4:B67" si="0">B3*1.05</f>
        <v>110250</v>
      </c>
      <c r="C4" s="2">
        <f t="shared" ref="C4:C67" si="1">1/3</f>
        <v>0.33333333333333331</v>
      </c>
      <c r="D4" s="1">
        <f t="shared" ref="D4:D67" si="2">B4*C4</f>
        <v>36750</v>
      </c>
      <c r="E4" s="2">
        <f t="shared" ref="E4:E67" si="3">1/5</f>
        <v>0.2</v>
      </c>
      <c r="F4" s="1">
        <f t="shared" ref="F4:F67" si="4">D4*E4</f>
        <v>7350</v>
      </c>
      <c r="G4" s="2">
        <v>0.1</v>
      </c>
      <c r="H4" s="2">
        <v>0.01</v>
      </c>
      <c r="I4" s="1">
        <f t="shared" ref="I4:I67" si="5">F4</f>
        <v>7350</v>
      </c>
      <c r="J4" s="1">
        <f t="shared" ref="J4:J67" si="6">F4-(G4*H4)*F4</f>
        <v>7342.65</v>
      </c>
      <c r="K4" s="1">
        <f t="shared" ref="K4:K67" si="7">I4-J4</f>
        <v>7.3500000000003638</v>
      </c>
      <c r="L4" s="3">
        <f t="shared" ref="L4:L67" si="8">I4*200</f>
        <v>1470000</v>
      </c>
      <c r="M4" s="3">
        <f t="shared" ref="M4:M67" si="9">J4*200</f>
        <v>1468530</v>
      </c>
      <c r="N4" s="3">
        <f t="shared" ref="N4:N67" si="10">L4-M4</f>
        <v>1470</v>
      </c>
      <c r="O4" s="2">
        <f t="shared" ref="O4:O67" si="11">0.05</f>
        <v>0.05</v>
      </c>
      <c r="P4" s="7">
        <f t="shared" ref="P4:P67" si="12">L4*O4</f>
        <v>73500</v>
      </c>
    </row>
    <row r="5" spans="1:16" x14ac:dyDescent="0.25">
      <c r="A5" s="11">
        <f t="shared" ref="A5:A68" si="13">A4+1</f>
        <v>36529</v>
      </c>
      <c r="B5" s="1">
        <f t="shared" si="0"/>
        <v>115762.5</v>
      </c>
      <c r="C5" s="2">
        <f t="shared" si="1"/>
        <v>0.33333333333333331</v>
      </c>
      <c r="D5" s="1">
        <f t="shared" si="2"/>
        <v>38587.5</v>
      </c>
      <c r="E5" s="2">
        <f t="shared" si="3"/>
        <v>0.2</v>
      </c>
      <c r="F5" s="1">
        <f t="shared" si="4"/>
        <v>7717.5</v>
      </c>
      <c r="G5" s="2">
        <v>0.1</v>
      </c>
      <c r="H5" s="2">
        <v>0.01</v>
      </c>
      <c r="I5" s="1">
        <f t="shared" si="5"/>
        <v>7717.5</v>
      </c>
      <c r="J5" s="1">
        <f t="shared" si="6"/>
        <v>7709.7825000000003</v>
      </c>
      <c r="K5" s="1">
        <f t="shared" si="7"/>
        <v>7.7174999999997453</v>
      </c>
      <c r="L5" s="3">
        <f t="shared" si="8"/>
        <v>1543500</v>
      </c>
      <c r="M5" s="3">
        <f t="shared" si="9"/>
        <v>1541956.5</v>
      </c>
      <c r="N5" s="3">
        <f t="shared" si="10"/>
        <v>1543.5</v>
      </c>
      <c r="O5" s="2">
        <f t="shared" si="11"/>
        <v>0.05</v>
      </c>
      <c r="P5" s="7">
        <f t="shared" si="12"/>
        <v>77175</v>
      </c>
    </row>
    <row r="6" spans="1:16" x14ac:dyDescent="0.25">
      <c r="A6" s="11">
        <f t="shared" si="13"/>
        <v>36530</v>
      </c>
      <c r="B6" s="1">
        <f t="shared" si="0"/>
        <v>121550.625</v>
      </c>
      <c r="C6" s="2">
        <f t="shared" si="1"/>
        <v>0.33333333333333331</v>
      </c>
      <c r="D6" s="1">
        <f t="shared" si="2"/>
        <v>40516.875</v>
      </c>
      <c r="E6" s="2">
        <f t="shared" si="3"/>
        <v>0.2</v>
      </c>
      <c r="F6" s="1">
        <f t="shared" si="4"/>
        <v>8103.375</v>
      </c>
      <c r="G6" s="2">
        <v>0.1</v>
      </c>
      <c r="H6" s="2">
        <v>0.01</v>
      </c>
      <c r="I6" s="1">
        <f t="shared" si="5"/>
        <v>8103.375</v>
      </c>
      <c r="J6" s="1">
        <f t="shared" si="6"/>
        <v>8095.2716250000003</v>
      </c>
      <c r="K6" s="1">
        <f t="shared" si="7"/>
        <v>8.1033749999996871</v>
      </c>
      <c r="L6" s="3">
        <f t="shared" si="8"/>
        <v>1620675</v>
      </c>
      <c r="M6" s="3">
        <f t="shared" si="9"/>
        <v>1619054.325</v>
      </c>
      <c r="N6" s="3">
        <f t="shared" si="10"/>
        <v>1620.6750000000466</v>
      </c>
      <c r="O6" s="2">
        <f t="shared" si="11"/>
        <v>0.05</v>
      </c>
      <c r="P6" s="7">
        <f t="shared" si="12"/>
        <v>81033.75</v>
      </c>
    </row>
    <row r="7" spans="1:16" x14ac:dyDescent="0.25">
      <c r="A7" s="11">
        <f t="shared" si="13"/>
        <v>36531</v>
      </c>
      <c r="B7" s="1">
        <f t="shared" si="0"/>
        <v>127628.15625</v>
      </c>
      <c r="C7" s="2">
        <f t="shared" si="1"/>
        <v>0.33333333333333331</v>
      </c>
      <c r="D7" s="1">
        <f t="shared" si="2"/>
        <v>42542.71875</v>
      </c>
      <c r="E7" s="2">
        <f t="shared" si="3"/>
        <v>0.2</v>
      </c>
      <c r="F7" s="1">
        <f t="shared" si="4"/>
        <v>8508.5437500000007</v>
      </c>
      <c r="G7" s="2">
        <v>0.1</v>
      </c>
      <c r="H7" s="2">
        <v>0.01</v>
      </c>
      <c r="I7" s="1">
        <f t="shared" si="5"/>
        <v>8508.5437500000007</v>
      </c>
      <c r="J7" s="1">
        <f t="shared" si="6"/>
        <v>8500.0352062500006</v>
      </c>
      <c r="K7" s="1">
        <f t="shared" si="7"/>
        <v>8.5085437500001717</v>
      </c>
      <c r="L7" s="3">
        <f t="shared" si="8"/>
        <v>1701708.7500000002</v>
      </c>
      <c r="M7" s="3">
        <f t="shared" si="9"/>
        <v>1700007.04125</v>
      </c>
      <c r="N7" s="3">
        <f t="shared" si="10"/>
        <v>1701.7087500002235</v>
      </c>
      <c r="O7" s="2">
        <f t="shared" si="11"/>
        <v>0.05</v>
      </c>
      <c r="P7" s="7">
        <f t="shared" si="12"/>
        <v>85085.437500000015</v>
      </c>
    </row>
    <row r="8" spans="1:16" x14ac:dyDescent="0.25">
      <c r="A8" s="11">
        <f t="shared" si="13"/>
        <v>36532</v>
      </c>
      <c r="B8" s="1">
        <f t="shared" si="0"/>
        <v>134009.56406249999</v>
      </c>
      <c r="C8" s="2">
        <f t="shared" si="1"/>
        <v>0.33333333333333331</v>
      </c>
      <c r="D8" s="1">
        <f t="shared" si="2"/>
        <v>44669.854687499996</v>
      </c>
      <c r="E8" s="2">
        <f t="shared" si="3"/>
        <v>0.2</v>
      </c>
      <c r="F8" s="1">
        <f t="shared" si="4"/>
        <v>8933.9709375000002</v>
      </c>
      <c r="G8" s="2">
        <v>0.1</v>
      </c>
      <c r="H8" s="2">
        <v>0.01</v>
      </c>
      <c r="I8" s="1">
        <f t="shared" si="5"/>
        <v>8933.9709375000002</v>
      </c>
      <c r="J8" s="1">
        <f t="shared" si="6"/>
        <v>8925.0369665625003</v>
      </c>
      <c r="K8" s="1">
        <f t="shared" si="7"/>
        <v>8.9339709374999074</v>
      </c>
      <c r="L8" s="3">
        <f t="shared" si="8"/>
        <v>1786794.1875</v>
      </c>
      <c r="M8" s="3">
        <f t="shared" si="9"/>
        <v>1785007.3933125001</v>
      </c>
      <c r="N8" s="3">
        <f t="shared" si="10"/>
        <v>1786.7941874999087</v>
      </c>
      <c r="O8" s="2">
        <f t="shared" si="11"/>
        <v>0.05</v>
      </c>
      <c r="P8" s="7">
        <f t="shared" si="12"/>
        <v>89339.709375000006</v>
      </c>
    </row>
    <row r="9" spans="1:16" x14ac:dyDescent="0.25">
      <c r="A9" s="11">
        <f t="shared" si="13"/>
        <v>36533</v>
      </c>
      <c r="B9" s="1">
        <f t="shared" si="0"/>
        <v>140710.042265625</v>
      </c>
      <c r="C9" s="2">
        <f t="shared" si="1"/>
        <v>0.33333333333333331</v>
      </c>
      <c r="D9" s="1">
        <f t="shared" si="2"/>
        <v>46903.347421874998</v>
      </c>
      <c r="E9" s="2">
        <f t="shared" si="3"/>
        <v>0.2</v>
      </c>
      <c r="F9" s="1">
        <f t="shared" si="4"/>
        <v>9380.6694843749992</v>
      </c>
      <c r="G9" s="2">
        <v>0.1</v>
      </c>
      <c r="H9" s="2">
        <v>0.01</v>
      </c>
      <c r="I9" s="1">
        <f t="shared" si="5"/>
        <v>9380.6694843749992</v>
      </c>
      <c r="J9" s="1">
        <f t="shared" si="6"/>
        <v>9371.2888148906241</v>
      </c>
      <c r="K9" s="1">
        <f t="shared" si="7"/>
        <v>9.3806694843751757</v>
      </c>
      <c r="L9" s="3">
        <f t="shared" si="8"/>
        <v>1876133.8968749999</v>
      </c>
      <c r="M9" s="3">
        <f t="shared" si="9"/>
        <v>1874257.7629781249</v>
      </c>
      <c r="N9" s="3">
        <f t="shared" si="10"/>
        <v>1876.1338968749624</v>
      </c>
      <c r="O9" s="2">
        <f t="shared" si="11"/>
        <v>0.05</v>
      </c>
      <c r="P9" s="7">
        <f t="shared" si="12"/>
        <v>93806.694843749996</v>
      </c>
    </row>
    <row r="10" spans="1:16" x14ac:dyDescent="0.25">
      <c r="A10" s="11">
        <f t="shared" si="13"/>
        <v>36534</v>
      </c>
      <c r="B10" s="1">
        <f t="shared" si="0"/>
        <v>147745.54437890626</v>
      </c>
      <c r="C10" s="2">
        <f t="shared" si="1"/>
        <v>0.33333333333333331</v>
      </c>
      <c r="D10" s="1">
        <f t="shared" si="2"/>
        <v>49248.514792968752</v>
      </c>
      <c r="E10" s="2">
        <f t="shared" si="3"/>
        <v>0.2</v>
      </c>
      <c r="F10" s="1">
        <f t="shared" si="4"/>
        <v>9849.7029585937507</v>
      </c>
      <c r="G10" s="2">
        <v>0.1</v>
      </c>
      <c r="H10" s="2">
        <v>0.01</v>
      </c>
      <c r="I10" s="1">
        <f t="shared" si="5"/>
        <v>9849.7029585937507</v>
      </c>
      <c r="J10" s="1">
        <f t="shared" si="6"/>
        <v>9839.8532556351565</v>
      </c>
      <c r="K10" s="1">
        <f t="shared" si="7"/>
        <v>9.8497029585942073</v>
      </c>
      <c r="L10" s="3">
        <f t="shared" si="8"/>
        <v>1969940.5917187501</v>
      </c>
      <c r="M10" s="3">
        <f t="shared" si="9"/>
        <v>1967970.6511270313</v>
      </c>
      <c r="N10" s="3">
        <f t="shared" si="10"/>
        <v>1969.9405917187687</v>
      </c>
      <c r="O10" s="2">
        <f t="shared" si="11"/>
        <v>0.05</v>
      </c>
      <c r="P10" s="7">
        <f t="shared" si="12"/>
        <v>98497.029585937504</v>
      </c>
    </row>
    <row r="11" spans="1:16" x14ac:dyDescent="0.25">
      <c r="A11" s="11">
        <f t="shared" si="13"/>
        <v>36535</v>
      </c>
      <c r="B11" s="1">
        <f t="shared" si="0"/>
        <v>155132.82159785158</v>
      </c>
      <c r="C11" s="2">
        <f t="shared" si="1"/>
        <v>0.33333333333333331</v>
      </c>
      <c r="D11" s="1">
        <f t="shared" si="2"/>
        <v>51710.940532617191</v>
      </c>
      <c r="E11" s="2">
        <f t="shared" si="3"/>
        <v>0.2</v>
      </c>
      <c r="F11" s="1">
        <f t="shared" si="4"/>
        <v>10342.188106523439</v>
      </c>
      <c r="G11" s="2">
        <v>0.1</v>
      </c>
      <c r="H11" s="2">
        <v>0.01</v>
      </c>
      <c r="I11" s="1">
        <f t="shared" si="5"/>
        <v>10342.188106523439</v>
      </c>
      <c r="J11" s="1">
        <f t="shared" si="6"/>
        <v>10331.845918416915</v>
      </c>
      <c r="K11" s="1">
        <f t="shared" si="7"/>
        <v>10.342188106524191</v>
      </c>
      <c r="L11" s="3">
        <f t="shared" si="8"/>
        <v>2068437.6213046878</v>
      </c>
      <c r="M11" s="3">
        <f t="shared" si="9"/>
        <v>2066369.183683383</v>
      </c>
      <c r="N11" s="3">
        <f t="shared" si="10"/>
        <v>2068.4376213047653</v>
      </c>
      <c r="O11" s="2">
        <f t="shared" si="11"/>
        <v>0.05</v>
      </c>
      <c r="P11" s="7">
        <f t="shared" si="12"/>
        <v>103421.8810652344</v>
      </c>
    </row>
    <row r="12" spans="1:16" x14ac:dyDescent="0.25">
      <c r="A12" s="11">
        <f t="shared" si="13"/>
        <v>36536</v>
      </c>
      <c r="B12" s="1">
        <f t="shared" si="0"/>
        <v>162889.46267774416</v>
      </c>
      <c r="C12" s="2">
        <f t="shared" si="1"/>
        <v>0.33333333333333331</v>
      </c>
      <c r="D12" s="1">
        <f t="shared" si="2"/>
        <v>54296.487559248053</v>
      </c>
      <c r="E12" s="2">
        <f t="shared" si="3"/>
        <v>0.2</v>
      </c>
      <c r="F12" s="1">
        <f t="shared" si="4"/>
        <v>10859.297511849611</v>
      </c>
      <c r="G12" s="2">
        <v>0.1</v>
      </c>
      <c r="H12" s="2">
        <v>0.01</v>
      </c>
      <c r="I12" s="1">
        <f t="shared" si="5"/>
        <v>10859.297511849611</v>
      </c>
      <c r="J12" s="1">
        <f t="shared" si="6"/>
        <v>10848.438214337761</v>
      </c>
      <c r="K12" s="1">
        <f t="shared" si="7"/>
        <v>10.859297511849945</v>
      </c>
      <c r="L12" s="3">
        <f t="shared" si="8"/>
        <v>2171859.5023699221</v>
      </c>
      <c r="M12" s="3">
        <f t="shared" si="9"/>
        <v>2169687.6428675521</v>
      </c>
      <c r="N12" s="3">
        <f t="shared" si="10"/>
        <v>2171.8595023700036</v>
      </c>
      <c r="O12" s="2">
        <f t="shared" si="11"/>
        <v>0.05</v>
      </c>
      <c r="P12" s="7">
        <f t="shared" si="12"/>
        <v>108592.97511849611</v>
      </c>
    </row>
    <row r="13" spans="1:16" x14ac:dyDescent="0.25">
      <c r="A13" s="11">
        <f t="shared" si="13"/>
        <v>36537</v>
      </c>
      <c r="B13" s="1">
        <f t="shared" si="0"/>
        <v>171033.93581163138</v>
      </c>
      <c r="C13" s="2">
        <f t="shared" si="1"/>
        <v>0.33333333333333331</v>
      </c>
      <c r="D13" s="1">
        <f t="shared" si="2"/>
        <v>57011.311937210456</v>
      </c>
      <c r="E13" s="2">
        <f t="shared" si="3"/>
        <v>0.2</v>
      </c>
      <c r="F13" s="1">
        <f t="shared" si="4"/>
        <v>11402.262387442091</v>
      </c>
      <c r="G13" s="2">
        <v>0.1</v>
      </c>
      <c r="H13" s="2">
        <v>0.01</v>
      </c>
      <c r="I13" s="1">
        <f t="shared" si="5"/>
        <v>11402.262387442091</v>
      </c>
      <c r="J13" s="1">
        <f t="shared" si="6"/>
        <v>11390.860125054649</v>
      </c>
      <c r="K13" s="1">
        <f t="shared" si="7"/>
        <v>11.402262387442534</v>
      </c>
      <c r="L13" s="3">
        <f t="shared" si="8"/>
        <v>2280452.4774884181</v>
      </c>
      <c r="M13" s="3">
        <f t="shared" si="9"/>
        <v>2278172.0250109299</v>
      </c>
      <c r="N13" s="3">
        <f t="shared" si="10"/>
        <v>2280.4524774882011</v>
      </c>
      <c r="O13" s="2">
        <f t="shared" si="11"/>
        <v>0.05</v>
      </c>
      <c r="P13" s="7">
        <f t="shared" si="12"/>
        <v>114022.62387442091</v>
      </c>
    </row>
    <row r="14" spans="1:16" x14ac:dyDescent="0.25">
      <c r="A14" s="11">
        <f t="shared" si="13"/>
        <v>36538</v>
      </c>
      <c r="B14" s="1">
        <f t="shared" si="0"/>
        <v>179585.63260221295</v>
      </c>
      <c r="C14" s="2">
        <f t="shared" si="1"/>
        <v>0.33333333333333331</v>
      </c>
      <c r="D14" s="1">
        <f t="shared" si="2"/>
        <v>59861.877534070984</v>
      </c>
      <c r="E14" s="2">
        <f t="shared" si="3"/>
        <v>0.2</v>
      </c>
      <c r="F14" s="1">
        <f t="shared" si="4"/>
        <v>11972.375506814198</v>
      </c>
      <c r="G14" s="2">
        <v>0.1</v>
      </c>
      <c r="H14" s="2">
        <v>0.01</v>
      </c>
      <c r="I14" s="1">
        <f t="shared" si="5"/>
        <v>11972.375506814198</v>
      </c>
      <c r="J14" s="1">
        <f t="shared" si="6"/>
        <v>11960.403131307385</v>
      </c>
      <c r="K14" s="1">
        <f t="shared" si="7"/>
        <v>11.972375506813478</v>
      </c>
      <c r="L14" s="3">
        <f t="shared" si="8"/>
        <v>2394475.1013628398</v>
      </c>
      <c r="M14" s="3">
        <f t="shared" si="9"/>
        <v>2392080.6262614769</v>
      </c>
      <c r="N14" s="3">
        <f t="shared" si="10"/>
        <v>2394.4751013629138</v>
      </c>
      <c r="O14" s="2">
        <f t="shared" si="11"/>
        <v>0.05</v>
      </c>
      <c r="P14" s="7">
        <f t="shared" si="12"/>
        <v>119723.755068142</v>
      </c>
    </row>
    <row r="15" spans="1:16" x14ac:dyDescent="0.25">
      <c r="A15" s="11">
        <f t="shared" si="13"/>
        <v>36539</v>
      </c>
      <c r="B15" s="1">
        <f t="shared" si="0"/>
        <v>188564.91423232362</v>
      </c>
      <c r="C15" s="2">
        <f t="shared" si="1"/>
        <v>0.33333333333333331</v>
      </c>
      <c r="D15" s="1">
        <f t="shared" si="2"/>
        <v>62854.971410774539</v>
      </c>
      <c r="E15" s="2">
        <f t="shared" si="3"/>
        <v>0.2</v>
      </c>
      <c r="F15" s="1">
        <f t="shared" si="4"/>
        <v>12570.994282154908</v>
      </c>
      <c r="G15" s="2">
        <v>0.1</v>
      </c>
      <c r="H15" s="2">
        <v>0.01</v>
      </c>
      <c r="I15" s="1">
        <f t="shared" si="5"/>
        <v>12570.994282154908</v>
      </c>
      <c r="J15" s="1">
        <f t="shared" si="6"/>
        <v>12558.423287872754</v>
      </c>
      <c r="K15" s="1">
        <f t="shared" si="7"/>
        <v>12.570994282154061</v>
      </c>
      <c r="L15" s="3">
        <f t="shared" si="8"/>
        <v>2514198.8564309818</v>
      </c>
      <c r="M15" s="3">
        <f t="shared" si="9"/>
        <v>2511684.6575745507</v>
      </c>
      <c r="N15" s="3">
        <f t="shared" si="10"/>
        <v>2514.1988564310595</v>
      </c>
      <c r="O15" s="2">
        <f t="shared" si="11"/>
        <v>0.05</v>
      </c>
      <c r="P15" s="7">
        <f t="shared" si="12"/>
        <v>125709.94282154909</v>
      </c>
    </row>
    <row r="16" spans="1:16" x14ac:dyDescent="0.25">
      <c r="A16" s="11">
        <f t="shared" si="13"/>
        <v>36540</v>
      </c>
      <c r="B16" s="1">
        <f t="shared" si="0"/>
        <v>197993.1599439398</v>
      </c>
      <c r="C16" s="2">
        <f t="shared" si="1"/>
        <v>0.33333333333333331</v>
      </c>
      <c r="D16" s="1">
        <f t="shared" si="2"/>
        <v>65997.719981313261</v>
      </c>
      <c r="E16" s="2">
        <f t="shared" si="3"/>
        <v>0.2</v>
      </c>
      <c r="F16" s="1">
        <f t="shared" si="4"/>
        <v>13199.543996262653</v>
      </c>
      <c r="G16" s="2">
        <v>0.1</v>
      </c>
      <c r="H16" s="2">
        <v>0.01</v>
      </c>
      <c r="I16" s="1">
        <f t="shared" si="5"/>
        <v>13199.543996262653</v>
      </c>
      <c r="J16" s="1">
        <f t="shared" si="6"/>
        <v>13186.34445226639</v>
      </c>
      <c r="K16" s="1">
        <f t="shared" si="7"/>
        <v>13.199543996262946</v>
      </c>
      <c r="L16" s="3">
        <f t="shared" si="8"/>
        <v>2639908.7992525306</v>
      </c>
      <c r="M16" s="3">
        <f t="shared" si="9"/>
        <v>2637268.8904532781</v>
      </c>
      <c r="N16" s="3">
        <f t="shared" si="10"/>
        <v>2639.9087992524728</v>
      </c>
      <c r="O16" s="2">
        <f t="shared" si="11"/>
        <v>0.05</v>
      </c>
      <c r="P16" s="7">
        <f t="shared" si="12"/>
        <v>131995.43996262652</v>
      </c>
    </row>
    <row r="17" spans="1:16" x14ac:dyDescent="0.25">
      <c r="A17" s="11">
        <f t="shared" si="13"/>
        <v>36541</v>
      </c>
      <c r="B17" s="1">
        <f t="shared" si="0"/>
        <v>207892.8179411368</v>
      </c>
      <c r="C17" s="2">
        <f t="shared" si="1"/>
        <v>0.33333333333333331</v>
      </c>
      <c r="D17" s="1">
        <f t="shared" si="2"/>
        <v>69297.605980378925</v>
      </c>
      <c r="E17" s="2">
        <f t="shared" si="3"/>
        <v>0.2</v>
      </c>
      <c r="F17" s="1">
        <f t="shared" si="4"/>
        <v>13859.521196075786</v>
      </c>
      <c r="G17" s="2">
        <v>0.1</v>
      </c>
      <c r="H17" s="2">
        <v>0.01</v>
      </c>
      <c r="I17" s="1">
        <f t="shared" si="5"/>
        <v>13859.521196075786</v>
      </c>
      <c r="J17" s="1">
        <f t="shared" si="6"/>
        <v>13845.66167487971</v>
      </c>
      <c r="K17" s="1">
        <f t="shared" si="7"/>
        <v>13.859521196076457</v>
      </c>
      <c r="L17" s="3">
        <f t="shared" si="8"/>
        <v>2771904.239215157</v>
      </c>
      <c r="M17" s="3">
        <f t="shared" si="9"/>
        <v>2769132.334975942</v>
      </c>
      <c r="N17" s="3">
        <f t="shared" si="10"/>
        <v>2771.9042392149568</v>
      </c>
      <c r="O17" s="2">
        <f t="shared" si="11"/>
        <v>0.05</v>
      </c>
      <c r="P17" s="7">
        <f t="shared" si="12"/>
        <v>138595.21196075785</v>
      </c>
    </row>
    <row r="18" spans="1:16" x14ac:dyDescent="0.25">
      <c r="A18" s="11">
        <f t="shared" si="13"/>
        <v>36542</v>
      </c>
      <c r="B18" s="1">
        <f t="shared" si="0"/>
        <v>218287.45883819365</v>
      </c>
      <c r="C18" s="2">
        <f t="shared" si="1"/>
        <v>0.33333333333333331</v>
      </c>
      <c r="D18" s="1">
        <f t="shared" si="2"/>
        <v>72762.486279397883</v>
      </c>
      <c r="E18" s="2">
        <f t="shared" si="3"/>
        <v>0.2</v>
      </c>
      <c r="F18" s="1">
        <f t="shared" si="4"/>
        <v>14552.497255879578</v>
      </c>
      <c r="G18" s="2">
        <v>0.1</v>
      </c>
      <c r="H18" s="2">
        <v>0.01</v>
      </c>
      <c r="I18" s="1">
        <f t="shared" si="5"/>
        <v>14552.497255879578</v>
      </c>
      <c r="J18" s="1">
        <f t="shared" si="6"/>
        <v>14537.944758623698</v>
      </c>
      <c r="K18" s="1">
        <f t="shared" si="7"/>
        <v>14.552497255879643</v>
      </c>
      <c r="L18" s="3">
        <f t="shared" si="8"/>
        <v>2910499.4511759155</v>
      </c>
      <c r="M18" s="3">
        <f t="shared" si="9"/>
        <v>2907588.9517247397</v>
      </c>
      <c r="N18" s="3">
        <f t="shared" si="10"/>
        <v>2910.4994511757977</v>
      </c>
      <c r="O18" s="2">
        <f t="shared" si="11"/>
        <v>0.05</v>
      </c>
      <c r="P18" s="7">
        <f t="shared" si="12"/>
        <v>145524.97255879579</v>
      </c>
    </row>
    <row r="19" spans="1:16" x14ac:dyDescent="0.25">
      <c r="A19" s="11">
        <f t="shared" si="13"/>
        <v>36543</v>
      </c>
      <c r="B19" s="1">
        <f t="shared" si="0"/>
        <v>229201.83178010333</v>
      </c>
      <c r="C19" s="2">
        <f t="shared" si="1"/>
        <v>0.33333333333333331</v>
      </c>
      <c r="D19" s="1">
        <f t="shared" si="2"/>
        <v>76400.610593367775</v>
      </c>
      <c r="E19" s="2">
        <f t="shared" si="3"/>
        <v>0.2</v>
      </c>
      <c r="F19" s="1">
        <f t="shared" si="4"/>
        <v>15280.122118673557</v>
      </c>
      <c r="G19" s="2">
        <v>0.1</v>
      </c>
      <c r="H19" s="2">
        <v>0.01</v>
      </c>
      <c r="I19" s="1">
        <f t="shared" si="5"/>
        <v>15280.122118673557</v>
      </c>
      <c r="J19" s="1">
        <f t="shared" si="6"/>
        <v>15264.841996554884</v>
      </c>
      <c r="K19" s="1">
        <f t="shared" si="7"/>
        <v>15.280122118672807</v>
      </c>
      <c r="L19" s="3">
        <f t="shared" si="8"/>
        <v>3056024.4237347115</v>
      </c>
      <c r="M19" s="3">
        <f t="shared" si="9"/>
        <v>3052968.3993109767</v>
      </c>
      <c r="N19" s="3">
        <f t="shared" si="10"/>
        <v>3056.0244237347506</v>
      </c>
      <c r="O19" s="2">
        <f t="shared" si="11"/>
        <v>0.05</v>
      </c>
      <c r="P19" s="7">
        <f t="shared" si="12"/>
        <v>152801.22118673558</v>
      </c>
    </row>
    <row r="20" spans="1:16" x14ac:dyDescent="0.25">
      <c r="A20" s="11">
        <f t="shared" si="13"/>
        <v>36544</v>
      </c>
      <c r="B20" s="1">
        <f t="shared" si="0"/>
        <v>240661.9233691085</v>
      </c>
      <c r="C20" s="2">
        <f t="shared" si="1"/>
        <v>0.33333333333333331</v>
      </c>
      <c r="D20" s="1">
        <f t="shared" si="2"/>
        <v>80220.641123036155</v>
      </c>
      <c r="E20" s="2">
        <f t="shared" si="3"/>
        <v>0.2</v>
      </c>
      <c r="F20" s="1">
        <f t="shared" si="4"/>
        <v>16044.128224607231</v>
      </c>
      <c r="G20" s="2">
        <v>0.1</v>
      </c>
      <c r="H20" s="2">
        <v>0.01</v>
      </c>
      <c r="I20" s="1">
        <f t="shared" si="5"/>
        <v>16044.128224607231</v>
      </c>
      <c r="J20" s="1">
        <f t="shared" si="6"/>
        <v>16028.084096382625</v>
      </c>
      <c r="K20" s="1">
        <f t="shared" si="7"/>
        <v>16.044128224606538</v>
      </c>
      <c r="L20" s="3">
        <f t="shared" si="8"/>
        <v>3208825.6449214462</v>
      </c>
      <c r="M20" s="3">
        <f t="shared" si="9"/>
        <v>3205616.8192765252</v>
      </c>
      <c r="N20" s="3">
        <f t="shared" si="10"/>
        <v>3208.8256449210458</v>
      </c>
      <c r="O20" s="2">
        <f t="shared" si="11"/>
        <v>0.05</v>
      </c>
      <c r="P20" s="7">
        <f t="shared" si="12"/>
        <v>160441.28224607231</v>
      </c>
    </row>
    <row r="21" spans="1:16" x14ac:dyDescent="0.25">
      <c r="A21" s="11">
        <f t="shared" si="13"/>
        <v>36545</v>
      </c>
      <c r="B21" s="1">
        <f t="shared" si="0"/>
        <v>252695.01953756393</v>
      </c>
      <c r="C21" s="2">
        <f t="shared" si="1"/>
        <v>0.33333333333333331</v>
      </c>
      <c r="D21" s="1">
        <f t="shared" si="2"/>
        <v>84231.673179187972</v>
      </c>
      <c r="E21" s="2">
        <f t="shared" si="3"/>
        <v>0.2</v>
      </c>
      <c r="F21" s="1">
        <f t="shared" si="4"/>
        <v>16846.334635837597</v>
      </c>
      <c r="G21" s="2">
        <v>0.1</v>
      </c>
      <c r="H21" s="2">
        <v>0.01</v>
      </c>
      <c r="I21" s="1">
        <f t="shared" si="5"/>
        <v>16846.334635837597</v>
      </c>
      <c r="J21" s="1">
        <f t="shared" si="6"/>
        <v>16829.48830120176</v>
      </c>
      <c r="K21" s="1">
        <f t="shared" si="7"/>
        <v>16.846334635836683</v>
      </c>
      <c r="L21" s="3">
        <f t="shared" si="8"/>
        <v>3369266.9271675195</v>
      </c>
      <c r="M21" s="3">
        <f t="shared" si="9"/>
        <v>3365897.6602403522</v>
      </c>
      <c r="N21" s="3">
        <f t="shared" si="10"/>
        <v>3369.2669271673076</v>
      </c>
      <c r="O21" s="2">
        <f t="shared" si="11"/>
        <v>0.05</v>
      </c>
      <c r="P21" s="7">
        <f t="shared" si="12"/>
        <v>168463.34635837597</v>
      </c>
    </row>
    <row r="22" spans="1:16" x14ac:dyDescent="0.25">
      <c r="A22" s="11">
        <f t="shared" si="13"/>
        <v>36546</v>
      </c>
      <c r="B22" s="1">
        <f t="shared" si="0"/>
        <v>265329.77051444212</v>
      </c>
      <c r="C22" s="2">
        <f t="shared" si="1"/>
        <v>0.33333333333333331</v>
      </c>
      <c r="D22" s="1">
        <f t="shared" si="2"/>
        <v>88443.256838147368</v>
      </c>
      <c r="E22" s="2">
        <f t="shared" si="3"/>
        <v>0.2</v>
      </c>
      <c r="F22" s="1">
        <f t="shared" si="4"/>
        <v>17688.651367629474</v>
      </c>
      <c r="G22" s="2">
        <v>0.1</v>
      </c>
      <c r="H22" s="2">
        <v>0.01</v>
      </c>
      <c r="I22" s="1">
        <f t="shared" si="5"/>
        <v>17688.651367629474</v>
      </c>
      <c r="J22" s="1">
        <f t="shared" si="6"/>
        <v>17670.962716261845</v>
      </c>
      <c r="K22" s="1">
        <f t="shared" si="7"/>
        <v>17.688651367629063</v>
      </c>
      <c r="L22" s="3">
        <f t="shared" si="8"/>
        <v>3537730.2735258951</v>
      </c>
      <c r="M22" s="3">
        <f t="shared" si="9"/>
        <v>3534192.5432523689</v>
      </c>
      <c r="N22" s="3">
        <f t="shared" si="10"/>
        <v>3537.7302735261619</v>
      </c>
      <c r="O22" s="2">
        <f t="shared" si="11"/>
        <v>0.05</v>
      </c>
      <c r="P22" s="7">
        <f t="shared" si="12"/>
        <v>176886.51367629477</v>
      </c>
    </row>
    <row r="23" spans="1:16" x14ac:dyDescent="0.25">
      <c r="A23" s="11">
        <f t="shared" si="13"/>
        <v>36547</v>
      </c>
      <c r="B23" s="1">
        <f t="shared" si="0"/>
        <v>278596.25904016424</v>
      </c>
      <c r="C23" s="2">
        <f t="shared" si="1"/>
        <v>0.33333333333333331</v>
      </c>
      <c r="D23" s="1">
        <f t="shared" si="2"/>
        <v>92865.419680054736</v>
      </c>
      <c r="E23" s="2">
        <f t="shared" si="3"/>
        <v>0.2</v>
      </c>
      <c r="F23" s="1">
        <f t="shared" si="4"/>
        <v>18573.083936010949</v>
      </c>
      <c r="G23" s="2">
        <v>0.1</v>
      </c>
      <c r="H23" s="2">
        <v>0.01</v>
      </c>
      <c r="I23" s="1">
        <f t="shared" si="5"/>
        <v>18573.083936010949</v>
      </c>
      <c r="J23" s="1">
        <f t="shared" si="6"/>
        <v>18554.510852074938</v>
      </c>
      <c r="K23" s="1">
        <f t="shared" si="7"/>
        <v>18.573083936011244</v>
      </c>
      <c r="L23" s="3">
        <f t="shared" si="8"/>
        <v>3714616.7872021897</v>
      </c>
      <c r="M23" s="3">
        <f t="shared" si="9"/>
        <v>3710902.1704149875</v>
      </c>
      <c r="N23" s="3">
        <f t="shared" si="10"/>
        <v>3714.6167872021906</v>
      </c>
      <c r="O23" s="2">
        <f t="shared" si="11"/>
        <v>0.05</v>
      </c>
      <c r="P23" s="7">
        <f t="shared" si="12"/>
        <v>185730.8393601095</v>
      </c>
    </row>
    <row r="24" spans="1:16" x14ac:dyDescent="0.25">
      <c r="A24" s="11">
        <f t="shared" si="13"/>
        <v>36548</v>
      </c>
      <c r="B24" s="1">
        <f t="shared" si="0"/>
        <v>292526.07199217245</v>
      </c>
      <c r="C24" s="2">
        <f t="shared" si="1"/>
        <v>0.33333333333333331</v>
      </c>
      <c r="D24" s="1">
        <f t="shared" si="2"/>
        <v>97508.690664057474</v>
      </c>
      <c r="E24" s="2">
        <f t="shared" si="3"/>
        <v>0.2</v>
      </c>
      <c r="F24" s="1">
        <f t="shared" si="4"/>
        <v>19501.738132811497</v>
      </c>
      <c r="G24" s="2">
        <v>0.1</v>
      </c>
      <c r="H24" s="2">
        <v>0.01</v>
      </c>
      <c r="I24" s="1">
        <f t="shared" si="5"/>
        <v>19501.738132811497</v>
      </c>
      <c r="J24" s="1">
        <f t="shared" si="6"/>
        <v>19482.236394678686</v>
      </c>
      <c r="K24" s="1">
        <f t="shared" si="7"/>
        <v>19.501738132810715</v>
      </c>
      <c r="L24" s="3">
        <f t="shared" si="8"/>
        <v>3900347.6265622992</v>
      </c>
      <c r="M24" s="3">
        <f t="shared" si="9"/>
        <v>3896447.2789357374</v>
      </c>
      <c r="N24" s="3">
        <f t="shared" si="10"/>
        <v>3900.3476265617646</v>
      </c>
      <c r="O24" s="2">
        <f t="shared" si="11"/>
        <v>0.05</v>
      </c>
      <c r="P24" s="7">
        <f t="shared" si="12"/>
        <v>195017.38132811498</v>
      </c>
    </row>
    <row r="25" spans="1:16" x14ac:dyDescent="0.25">
      <c r="A25" s="11">
        <f t="shared" si="13"/>
        <v>36549</v>
      </c>
      <c r="B25" s="1">
        <f t="shared" si="0"/>
        <v>307152.37559178111</v>
      </c>
      <c r="C25" s="2">
        <f t="shared" si="1"/>
        <v>0.33333333333333331</v>
      </c>
      <c r="D25" s="1">
        <f t="shared" si="2"/>
        <v>102384.12519726036</v>
      </c>
      <c r="E25" s="2">
        <f t="shared" si="3"/>
        <v>0.2</v>
      </c>
      <c r="F25" s="1">
        <f t="shared" si="4"/>
        <v>20476.825039452073</v>
      </c>
      <c r="G25" s="2">
        <v>0.1</v>
      </c>
      <c r="H25" s="2">
        <v>0.01</v>
      </c>
      <c r="I25" s="1">
        <f t="shared" si="5"/>
        <v>20476.825039452073</v>
      </c>
      <c r="J25" s="1">
        <f t="shared" si="6"/>
        <v>20456.348214412621</v>
      </c>
      <c r="K25" s="1">
        <f t="shared" si="7"/>
        <v>20.476825039451796</v>
      </c>
      <c r="L25" s="3">
        <f t="shared" si="8"/>
        <v>4095365.0078904144</v>
      </c>
      <c r="M25" s="3">
        <f t="shared" si="9"/>
        <v>4091269.6428825241</v>
      </c>
      <c r="N25" s="3">
        <f t="shared" si="10"/>
        <v>4095.3650078903884</v>
      </c>
      <c r="O25" s="2">
        <f t="shared" si="11"/>
        <v>0.05</v>
      </c>
      <c r="P25" s="7">
        <f t="shared" si="12"/>
        <v>204768.25039452073</v>
      </c>
    </row>
    <row r="26" spans="1:16" x14ac:dyDescent="0.25">
      <c r="A26" s="11">
        <f t="shared" si="13"/>
        <v>36550</v>
      </c>
      <c r="B26" s="1">
        <f t="shared" si="0"/>
        <v>322509.99437137018</v>
      </c>
      <c r="C26" s="2">
        <f t="shared" si="1"/>
        <v>0.33333333333333331</v>
      </c>
      <c r="D26" s="1">
        <f t="shared" si="2"/>
        <v>107503.33145712339</v>
      </c>
      <c r="E26" s="2">
        <f t="shared" si="3"/>
        <v>0.2</v>
      </c>
      <c r="F26" s="1">
        <f t="shared" si="4"/>
        <v>21500.666291424681</v>
      </c>
      <c r="G26" s="2">
        <v>0.1</v>
      </c>
      <c r="H26" s="2">
        <v>0.01</v>
      </c>
      <c r="I26" s="1">
        <f t="shared" si="5"/>
        <v>21500.666291424681</v>
      </c>
      <c r="J26" s="1">
        <f t="shared" si="6"/>
        <v>21479.165625133257</v>
      </c>
      <c r="K26" s="1">
        <f t="shared" si="7"/>
        <v>21.50066629142384</v>
      </c>
      <c r="L26" s="3">
        <f t="shared" si="8"/>
        <v>4300133.2582849357</v>
      </c>
      <c r="M26" s="3">
        <f t="shared" si="9"/>
        <v>4295833.1250266517</v>
      </c>
      <c r="N26" s="3">
        <f t="shared" si="10"/>
        <v>4300.1332582840696</v>
      </c>
      <c r="O26" s="2">
        <f t="shared" si="11"/>
        <v>0.05</v>
      </c>
      <c r="P26" s="7">
        <f t="shared" si="12"/>
        <v>215006.66291424679</v>
      </c>
    </row>
    <row r="27" spans="1:16" x14ac:dyDescent="0.25">
      <c r="A27" s="11">
        <f t="shared" si="13"/>
        <v>36551</v>
      </c>
      <c r="B27" s="1">
        <f t="shared" si="0"/>
        <v>338635.4940899387</v>
      </c>
      <c r="C27" s="2">
        <f t="shared" si="1"/>
        <v>0.33333333333333331</v>
      </c>
      <c r="D27" s="1">
        <f t="shared" si="2"/>
        <v>112878.49802997956</v>
      </c>
      <c r="E27" s="2">
        <f t="shared" si="3"/>
        <v>0.2</v>
      </c>
      <c r="F27" s="1">
        <f t="shared" si="4"/>
        <v>22575.699605995913</v>
      </c>
      <c r="G27" s="2">
        <v>0.1</v>
      </c>
      <c r="H27" s="2">
        <v>0.01</v>
      </c>
      <c r="I27" s="1">
        <f t="shared" si="5"/>
        <v>22575.699605995913</v>
      </c>
      <c r="J27" s="1">
        <f t="shared" si="6"/>
        <v>22553.123906389916</v>
      </c>
      <c r="K27" s="1">
        <f t="shared" si="7"/>
        <v>22.575699605997215</v>
      </c>
      <c r="L27" s="3">
        <f t="shared" si="8"/>
        <v>4515139.921199183</v>
      </c>
      <c r="M27" s="3">
        <f t="shared" si="9"/>
        <v>4510624.7812779834</v>
      </c>
      <c r="N27" s="3">
        <f t="shared" si="10"/>
        <v>4515.1399211995304</v>
      </c>
      <c r="O27" s="2">
        <f t="shared" si="11"/>
        <v>0.05</v>
      </c>
      <c r="P27" s="7">
        <f t="shared" si="12"/>
        <v>225756.99605995917</v>
      </c>
    </row>
    <row r="28" spans="1:16" x14ac:dyDescent="0.25">
      <c r="A28" s="11">
        <f t="shared" si="13"/>
        <v>36552</v>
      </c>
      <c r="B28" s="1">
        <f t="shared" si="0"/>
        <v>355567.26879443566</v>
      </c>
      <c r="C28" s="2">
        <f t="shared" si="1"/>
        <v>0.33333333333333331</v>
      </c>
      <c r="D28" s="1">
        <f t="shared" si="2"/>
        <v>118522.42293147855</v>
      </c>
      <c r="E28" s="2">
        <f t="shared" si="3"/>
        <v>0.2</v>
      </c>
      <c r="F28" s="1">
        <f t="shared" si="4"/>
        <v>23704.484586295712</v>
      </c>
      <c r="G28" s="2">
        <v>0.1</v>
      </c>
      <c r="H28" s="2">
        <v>0.01</v>
      </c>
      <c r="I28" s="1">
        <f t="shared" si="5"/>
        <v>23704.484586295712</v>
      </c>
      <c r="J28" s="1">
        <f t="shared" si="6"/>
        <v>23680.780101709417</v>
      </c>
      <c r="K28" s="1">
        <f t="shared" si="7"/>
        <v>23.704484586294711</v>
      </c>
      <c r="L28" s="3">
        <f t="shared" si="8"/>
        <v>4740896.9172591427</v>
      </c>
      <c r="M28" s="3">
        <f t="shared" si="9"/>
        <v>4736156.0203418834</v>
      </c>
      <c r="N28" s="3">
        <f t="shared" si="10"/>
        <v>4740.8969172593206</v>
      </c>
      <c r="O28" s="2">
        <f t="shared" si="11"/>
        <v>0.05</v>
      </c>
      <c r="P28" s="7">
        <f t="shared" si="12"/>
        <v>237044.84586295715</v>
      </c>
    </row>
    <row r="29" spans="1:16" x14ac:dyDescent="0.25">
      <c r="A29" s="11">
        <f t="shared" si="13"/>
        <v>36553</v>
      </c>
      <c r="B29" s="1">
        <f t="shared" si="0"/>
        <v>373345.63223415747</v>
      </c>
      <c r="C29" s="2">
        <f t="shared" si="1"/>
        <v>0.33333333333333331</v>
      </c>
      <c r="D29" s="1">
        <f t="shared" si="2"/>
        <v>124448.54407805248</v>
      </c>
      <c r="E29" s="2">
        <f t="shared" si="3"/>
        <v>0.2</v>
      </c>
      <c r="F29" s="1">
        <f t="shared" si="4"/>
        <v>24889.708815610498</v>
      </c>
      <c r="G29" s="2">
        <v>0.1</v>
      </c>
      <c r="H29" s="2">
        <v>0.01</v>
      </c>
      <c r="I29" s="1">
        <f t="shared" si="5"/>
        <v>24889.708815610498</v>
      </c>
      <c r="J29" s="1">
        <f t="shared" si="6"/>
        <v>24864.819106794886</v>
      </c>
      <c r="K29" s="1">
        <f t="shared" si="7"/>
        <v>24.889708815611812</v>
      </c>
      <c r="L29" s="3">
        <f t="shared" si="8"/>
        <v>4977941.7631220995</v>
      </c>
      <c r="M29" s="3">
        <f t="shared" si="9"/>
        <v>4972963.8213589769</v>
      </c>
      <c r="N29" s="3">
        <f t="shared" si="10"/>
        <v>4977.941763122566</v>
      </c>
      <c r="O29" s="2">
        <f t="shared" si="11"/>
        <v>0.05</v>
      </c>
      <c r="P29" s="7">
        <f t="shared" si="12"/>
        <v>248897.08815610499</v>
      </c>
    </row>
    <row r="30" spans="1:16" x14ac:dyDescent="0.25">
      <c r="A30" s="11">
        <f t="shared" si="13"/>
        <v>36554</v>
      </c>
      <c r="B30" s="1">
        <f t="shared" si="0"/>
        <v>392012.91384586535</v>
      </c>
      <c r="C30" s="2">
        <f t="shared" si="1"/>
        <v>0.33333333333333331</v>
      </c>
      <c r="D30" s="1">
        <f t="shared" si="2"/>
        <v>130670.97128195511</v>
      </c>
      <c r="E30" s="2">
        <f t="shared" si="3"/>
        <v>0.2</v>
      </c>
      <c r="F30" s="1">
        <f t="shared" si="4"/>
        <v>26134.194256391023</v>
      </c>
      <c r="G30" s="2">
        <v>0.1</v>
      </c>
      <c r="H30" s="2">
        <v>0.01</v>
      </c>
      <c r="I30" s="1">
        <f t="shared" si="5"/>
        <v>26134.194256391023</v>
      </c>
      <c r="J30" s="1">
        <f t="shared" si="6"/>
        <v>26108.060062134631</v>
      </c>
      <c r="K30" s="1">
        <f t="shared" si="7"/>
        <v>26.13419425639222</v>
      </c>
      <c r="L30" s="3">
        <f t="shared" si="8"/>
        <v>5226838.8512782045</v>
      </c>
      <c r="M30" s="3">
        <f t="shared" si="9"/>
        <v>5221612.0124269258</v>
      </c>
      <c r="N30" s="3">
        <f t="shared" si="10"/>
        <v>5226.8388512786478</v>
      </c>
      <c r="O30" s="2">
        <f t="shared" si="11"/>
        <v>0.05</v>
      </c>
      <c r="P30" s="7">
        <f t="shared" si="12"/>
        <v>261341.94256391024</v>
      </c>
    </row>
    <row r="31" spans="1:16" x14ac:dyDescent="0.25">
      <c r="A31" s="11">
        <f t="shared" si="13"/>
        <v>36555</v>
      </c>
      <c r="B31" s="1">
        <f t="shared" si="0"/>
        <v>411613.55953815865</v>
      </c>
      <c r="C31" s="2">
        <f t="shared" si="1"/>
        <v>0.33333333333333331</v>
      </c>
      <c r="D31" s="1">
        <f t="shared" si="2"/>
        <v>137204.51984605286</v>
      </c>
      <c r="E31" s="2">
        <f t="shared" si="3"/>
        <v>0.2</v>
      </c>
      <c r="F31" s="1">
        <f t="shared" si="4"/>
        <v>27440.903969210573</v>
      </c>
      <c r="G31" s="2">
        <v>0.1</v>
      </c>
      <c r="H31" s="2">
        <v>0.01</v>
      </c>
      <c r="I31" s="1">
        <f t="shared" si="5"/>
        <v>27440.903969210573</v>
      </c>
      <c r="J31" s="1">
        <f t="shared" si="6"/>
        <v>27413.463065241362</v>
      </c>
      <c r="K31" s="1">
        <f t="shared" si="7"/>
        <v>27.440903969210922</v>
      </c>
      <c r="L31" s="3">
        <f t="shared" si="8"/>
        <v>5488180.7938421145</v>
      </c>
      <c r="M31" s="3">
        <f t="shared" si="9"/>
        <v>5482692.6130482722</v>
      </c>
      <c r="N31" s="3">
        <f t="shared" si="10"/>
        <v>5488.1807938423008</v>
      </c>
      <c r="O31" s="2">
        <f t="shared" si="11"/>
        <v>0.05</v>
      </c>
      <c r="P31" s="7">
        <f t="shared" si="12"/>
        <v>274409.03969210573</v>
      </c>
    </row>
    <row r="32" spans="1:16" x14ac:dyDescent="0.25">
      <c r="A32" s="11">
        <f t="shared" si="13"/>
        <v>36556</v>
      </c>
      <c r="B32" s="1">
        <f t="shared" si="0"/>
        <v>432194.23751506658</v>
      </c>
      <c r="C32" s="2">
        <f t="shared" si="1"/>
        <v>0.33333333333333331</v>
      </c>
      <c r="D32" s="1">
        <f t="shared" si="2"/>
        <v>144064.74583835551</v>
      </c>
      <c r="E32" s="2">
        <f t="shared" si="3"/>
        <v>0.2</v>
      </c>
      <c r="F32" s="1">
        <f t="shared" si="4"/>
        <v>28812.949167671104</v>
      </c>
      <c r="G32" s="2">
        <v>0.1</v>
      </c>
      <c r="H32" s="2">
        <v>0.01</v>
      </c>
      <c r="I32" s="1">
        <f t="shared" si="5"/>
        <v>28812.949167671104</v>
      </c>
      <c r="J32" s="1">
        <f t="shared" si="6"/>
        <v>28784.136218503434</v>
      </c>
      <c r="K32" s="1">
        <f t="shared" si="7"/>
        <v>28.812949167670013</v>
      </c>
      <c r="L32" s="3">
        <f t="shared" si="8"/>
        <v>5762589.8335342212</v>
      </c>
      <c r="M32" s="3">
        <f t="shared" si="9"/>
        <v>5756827.2437006868</v>
      </c>
      <c r="N32" s="3">
        <f t="shared" si="10"/>
        <v>5762.5898335343227</v>
      </c>
      <c r="O32" s="2">
        <f t="shared" si="11"/>
        <v>0.05</v>
      </c>
      <c r="P32" s="7">
        <f t="shared" si="12"/>
        <v>288129.49167671107</v>
      </c>
    </row>
    <row r="33" spans="1:16" x14ac:dyDescent="0.25">
      <c r="A33" s="11">
        <f t="shared" si="13"/>
        <v>36557</v>
      </c>
      <c r="B33" s="1">
        <f t="shared" si="0"/>
        <v>453803.94939081994</v>
      </c>
      <c r="C33" s="2">
        <f t="shared" si="1"/>
        <v>0.33333333333333331</v>
      </c>
      <c r="D33" s="1">
        <f t="shared" si="2"/>
        <v>151267.98313027329</v>
      </c>
      <c r="E33" s="2">
        <f t="shared" si="3"/>
        <v>0.2</v>
      </c>
      <c r="F33" s="1">
        <f t="shared" si="4"/>
        <v>30253.596626054659</v>
      </c>
      <c r="G33" s="2">
        <v>0.1</v>
      </c>
      <c r="H33" s="2">
        <v>0.01</v>
      </c>
      <c r="I33" s="1">
        <f t="shared" si="5"/>
        <v>30253.596626054659</v>
      </c>
      <c r="J33" s="1">
        <f t="shared" si="6"/>
        <v>30223.343029428604</v>
      </c>
      <c r="K33" s="1">
        <f t="shared" si="7"/>
        <v>30.253596626054787</v>
      </c>
      <c r="L33" s="3">
        <f t="shared" si="8"/>
        <v>6050719.3252109317</v>
      </c>
      <c r="M33" s="3">
        <f t="shared" si="9"/>
        <v>6044668.6058857208</v>
      </c>
      <c r="N33" s="3">
        <f t="shared" si="10"/>
        <v>6050.7193252108991</v>
      </c>
      <c r="O33" s="2">
        <f t="shared" si="11"/>
        <v>0.05</v>
      </c>
      <c r="P33" s="7">
        <f t="shared" si="12"/>
        <v>302535.96626054659</v>
      </c>
    </row>
    <row r="34" spans="1:16" x14ac:dyDescent="0.25">
      <c r="A34" s="11">
        <f t="shared" si="13"/>
        <v>36558</v>
      </c>
      <c r="B34" s="1">
        <f t="shared" si="0"/>
        <v>476494.14686036092</v>
      </c>
      <c r="C34" s="2">
        <f t="shared" si="1"/>
        <v>0.33333333333333331</v>
      </c>
      <c r="D34" s="1">
        <f t="shared" si="2"/>
        <v>158831.38228678697</v>
      </c>
      <c r="E34" s="2">
        <f t="shared" si="3"/>
        <v>0.2</v>
      </c>
      <c r="F34" s="1">
        <f t="shared" si="4"/>
        <v>31766.276457357395</v>
      </c>
      <c r="G34" s="2">
        <v>0.1</v>
      </c>
      <c r="H34" s="2">
        <v>0.01</v>
      </c>
      <c r="I34" s="1">
        <f t="shared" si="5"/>
        <v>31766.276457357395</v>
      </c>
      <c r="J34" s="1">
        <f t="shared" si="6"/>
        <v>31734.510180900037</v>
      </c>
      <c r="K34" s="1">
        <f t="shared" si="7"/>
        <v>31.76627645735789</v>
      </c>
      <c r="L34" s="3">
        <f t="shared" si="8"/>
        <v>6353255.2914714795</v>
      </c>
      <c r="M34" s="3">
        <f t="shared" si="9"/>
        <v>6346902.0361800073</v>
      </c>
      <c r="N34" s="3">
        <f t="shared" si="10"/>
        <v>6353.2552914721891</v>
      </c>
      <c r="O34" s="2">
        <f t="shared" si="11"/>
        <v>0.05</v>
      </c>
      <c r="P34" s="7">
        <f t="shared" si="12"/>
        <v>317662.76457357401</v>
      </c>
    </row>
    <row r="35" spans="1:16" x14ac:dyDescent="0.25">
      <c r="A35" s="11">
        <f t="shared" si="13"/>
        <v>36559</v>
      </c>
      <c r="B35" s="1">
        <f t="shared" si="0"/>
        <v>500318.85420337901</v>
      </c>
      <c r="C35" s="2">
        <f t="shared" si="1"/>
        <v>0.33333333333333331</v>
      </c>
      <c r="D35" s="1">
        <f t="shared" si="2"/>
        <v>166772.95140112634</v>
      </c>
      <c r="E35" s="2">
        <f t="shared" si="3"/>
        <v>0.2</v>
      </c>
      <c r="F35" s="1">
        <f t="shared" si="4"/>
        <v>33354.590280225268</v>
      </c>
      <c r="G35" s="2">
        <v>0.1</v>
      </c>
      <c r="H35" s="2">
        <v>0.01</v>
      </c>
      <c r="I35" s="1">
        <f t="shared" si="5"/>
        <v>33354.590280225268</v>
      </c>
      <c r="J35" s="1">
        <f t="shared" si="6"/>
        <v>33321.235689945039</v>
      </c>
      <c r="K35" s="1">
        <f t="shared" si="7"/>
        <v>33.354590280228877</v>
      </c>
      <c r="L35" s="3">
        <f t="shared" si="8"/>
        <v>6670918.0560450535</v>
      </c>
      <c r="M35" s="3">
        <f t="shared" si="9"/>
        <v>6664247.1379890079</v>
      </c>
      <c r="N35" s="3">
        <f t="shared" si="10"/>
        <v>6670.9180560456589</v>
      </c>
      <c r="O35" s="2">
        <f t="shared" si="11"/>
        <v>0.05</v>
      </c>
      <c r="P35" s="7">
        <f t="shared" si="12"/>
        <v>333545.90280225268</v>
      </c>
    </row>
    <row r="36" spans="1:16" x14ac:dyDescent="0.25">
      <c r="A36" s="11">
        <f t="shared" si="13"/>
        <v>36560</v>
      </c>
      <c r="B36" s="1">
        <f t="shared" si="0"/>
        <v>525334.79691354802</v>
      </c>
      <c r="C36" s="2">
        <f t="shared" si="1"/>
        <v>0.33333333333333331</v>
      </c>
      <c r="D36" s="1">
        <f t="shared" si="2"/>
        <v>175111.59897118266</v>
      </c>
      <c r="E36" s="2">
        <f t="shared" si="3"/>
        <v>0.2</v>
      </c>
      <c r="F36" s="1">
        <f t="shared" si="4"/>
        <v>35022.31979423653</v>
      </c>
      <c r="G36" s="2">
        <v>0.1</v>
      </c>
      <c r="H36" s="2">
        <v>0.01</v>
      </c>
      <c r="I36" s="1">
        <f t="shared" si="5"/>
        <v>35022.31979423653</v>
      </c>
      <c r="J36" s="1">
        <f t="shared" si="6"/>
        <v>34987.29747444229</v>
      </c>
      <c r="K36" s="1">
        <f t="shared" si="7"/>
        <v>35.022319794239593</v>
      </c>
      <c r="L36" s="3">
        <f t="shared" si="8"/>
        <v>7004463.9588473057</v>
      </c>
      <c r="M36" s="3">
        <f t="shared" si="9"/>
        <v>6997459.4948884584</v>
      </c>
      <c r="N36" s="3">
        <f t="shared" si="10"/>
        <v>7004.4639588473365</v>
      </c>
      <c r="O36" s="2">
        <f t="shared" si="11"/>
        <v>0.05</v>
      </c>
      <c r="P36" s="7">
        <f t="shared" si="12"/>
        <v>350223.19794236531</v>
      </c>
    </row>
    <row r="37" spans="1:16" x14ac:dyDescent="0.25">
      <c r="A37" s="11">
        <f t="shared" si="13"/>
        <v>36561</v>
      </c>
      <c r="B37" s="1">
        <f t="shared" si="0"/>
        <v>551601.53675922542</v>
      </c>
      <c r="C37" s="2">
        <f t="shared" si="1"/>
        <v>0.33333333333333331</v>
      </c>
      <c r="D37" s="1">
        <f t="shared" si="2"/>
        <v>183867.1789197418</v>
      </c>
      <c r="E37" s="2">
        <f t="shared" si="3"/>
        <v>0.2</v>
      </c>
      <c r="F37" s="1">
        <f t="shared" si="4"/>
        <v>36773.435783948364</v>
      </c>
      <c r="G37" s="2">
        <v>0.1</v>
      </c>
      <c r="H37" s="2">
        <v>0.01</v>
      </c>
      <c r="I37" s="1">
        <f t="shared" si="5"/>
        <v>36773.435783948364</v>
      </c>
      <c r="J37" s="1">
        <f t="shared" si="6"/>
        <v>36736.662348164413</v>
      </c>
      <c r="K37" s="1">
        <f t="shared" si="7"/>
        <v>36.773435783950845</v>
      </c>
      <c r="L37" s="3">
        <f t="shared" si="8"/>
        <v>7354687.1567896726</v>
      </c>
      <c r="M37" s="3">
        <f t="shared" si="9"/>
        <v>7347332.4696328826</v>
      </c>
      <c r="N37" s="3">
        <f t="shared" si="10"/>
        <v>7354.6871567899361</v>
      </c>
      <c r="O37" s="2">
        <f t="shared" si="11"/>
        <v>0.05</v>
      </c>
      <c r="P37" s="7">
        <f t="shared" si="12"/>
        <v>367734.35783948365</v>
      </c>
    </row>
    <row r="38" spans="1:16" x14ac:dyDescent="0.25">
      <c r="A38" s="11">
        <f t="shared" si="13"/>
        <v>36562</v>
      </c>
      <c r="B38" s="1">
        <f t="shared" si="0"/>
        <v>579181.61359718675</v>
      </c>
      <c r="C38" s="2">
        <f t="shared" si="1"/>
        <v>0.33333333333333331</v>
      </c>
      <c r="D38" s="1">
        <f t="shared" si="2"/>
        <v>193060.5378657289</v>
      </c>
      <c r="E38" s="2">
        <f t="shared" si="3"/>
        <v>0.2</v>
      </c>
      <c r="F38" s="1">
        <f t="shared" si="4"/>
        <v>38612.107573145782</v>
      </c>
      <c r="G38" s="2">
        <v>0.1</v>
      </c>
      <c r="H38" s="2">
        <v>0.01</v>
      </c>
      <c r="I38" s="1">
        <f t="shared" si="5"/>
        <v>38612.107573145782</v>
      </c>
      <c r="J38" s="1">
        <f t="shared" si="6"/>
        <v>38573.49546557264</v>
      </c>
      <c r="K38" s="1">
        <f t="shared" si="7"/>
        <v>38.612107573142566</v>
      </c>
      <c r="L38" s="3">
        <f t="shared" si="8"/>
        <v>7722421.5146291563</v>
      </c>
      <c r="M38" s="3">
        <f t="shared" si="9"/>
        <v>7714699.0931145279</v>
      </c>
      <c r="N38" s="3">
        <f t="shared" si="10"/>
        <v>7722.421514628455</v>
      </c>
      <c r="O38" s="2">
        <f t="shared" si="11"/>
        <v>0.05</v>
      </c>
      <c r="P38" s="7">
        <f t="shared" si="12"/>
        <v>386121.07573145785</v>
      </c>
    </row>
    <row r="39" spans="1:16" x14ac:dyDescent="0.25">
      <c r="A39" s="11">
        <f t="shared" si="13"/>
        <v>36563</v>
      </c>
      <c r="B39" s="1">
        <f t="shared" si="0"/>
        <v>608140.69427704613</v>
      </c>
      <c r="C39" s="2">
        <f t="shared" si="1"/>
        <v>0.33333333333333331</v>
      </c>
      <c r="D39" s="1">
        <f t="shared" si="2"/>
        <v>202713.56475901537</v>
      </c>
      <c r="E39" s="2">
        <f t="shared" si="3"/>
        <v>0.2</v>
      </c>
      <c r="F39" s="1">
        <f t="shared" si="4"/>
        <v>40542.712951803078</v>
      </c>
      <c r="G39" s="2">
        <v>0.1</v>
      </c>
      <c r="H39" s="2">
        <v>0.01</v>
      </c>
      <c r="I39" s="1">
        <f t="shared" si="5"/>
        <v>40542.712951803078</v>
      </c>
      <c r="J39" s="1">
        <f t="shared" si="6"/>
        <v>40502.170238851271</v>
      </c>
      <c r="K39" s="1">
        <f t="shared" si="7"/>
        <v>40.542712951806607</v>
      </c>
      <c r="L39" s="3">
        <f t="shared" si="8"/>
        <v>8108542.5903606154</v>
      </c>
      <c r="M39" s="3">
        <f t="shared" si="9"/>
        <v>8100434.0477702543</v>
      </c>
      <c r="N39" s="3">
        <f t="shared" si="10"/>
        <v>8108.5425903610885</v>
      </c>
      <c r="O39" s="2">
        <f t="shared" si="11"/>
        <v>0.05</v>
      </c>
      <c r="P39" s="7">
        <f t="shared" si="12"/>
        <v>405427.12951803079</v>
      </c>
    </row>
    <row r="40" spans="1:16" x14ac:dyDescent="0.25">
      <c r="A40" s="11">
        <f t="shared" si="13"/>
        <v>36564</v>
      </c>
      <c r="B40" s="1">
        <f t="shared" si="0"/>
        <v>638547.72899089847</v>
      </c>
      <c r="C40" s="2">
        <f t="shared" si="1"/>
        <v>0.33333333333333331</v>
      </c>
      <c r="D40" s="1">
        <f t="shared" si="2"/>
        <v>212849.24299696615</v>
      </c>
      <c r="E40" s="2">
        <f t="shared" si="3"/>
        <v>0.2</v>
      </c>
      <c r="F40" s="1">
        <f t="shared" si="4"/>
        <v>42569.848599393234</v>
      </c>
      <c r="G40" s="2">
        <v>0.1</v>
      </c>
      <c r="H40" s="2">
        <v>0.01</v>
      </c>
      <c r="I40" s="1">
        <f t="shared" si="5"/>
        <v>42569.848599393234</v>
      </c>
      <c r="J40" s="1">
        <f t="shared" si="6"/>
        <v>42527.278750793841</v>
      </c>
      <c r="K40" s="1">
        <f t="shared" si="7"/>
        <v>42.569848599392571</v>
      </c>
      <c r="L40" s="3">
        <f t="shared" si="8"/>
        <v>8513969.7198786475</v>
      </c>
      <c r="M40" s="3">
        <f t="shared" si="9"/>
        <v>8505455.7501587681</v>
      </c>
      <c r="N40" s="3">
        <f t="shared" si="10"/>
        <v>8513.9697198793292</v>
      </c>
      <c r="O40" s="2">
        <f t="shared" si="11"/>
        <v>0.05</v>
      </c>
      <c r="P40" s="7">
        <f t="shared" si="12"/>
        <v>425698.48599393241</v>
      </c>
    </row>
    <row r="41" spans="1:16" x14ac:dyDescent="0.25">
      <c r="A41" s="11">
        <f t="shared" si="13"/>
        <v>36565</v>
      </c>
      <c r="B41" s="1">
        <f t="shared" si="0"/>
        <v>670475.11544044339</v>
      </c>
      <c r="C41" s="2">
        <f t="shared" si="1"/>
        <v>0.33333333333333331</v>
      </c>
      <c r="D41" s="1">
        <f t="shared" si="2"/>
        <v>223491.70514681446</v>
      </c>
      <c r="E41" s="2">
        <f t="shared" si="3"/>
        <v>0.2</v>
      </c>
      <c r="F41" s="1">
        <f t="shared" si="4"/>
        <v>44698.341029362899</v>
      </c>
      <c r="G41" s="2">
        <v>0.1</v>
      </c>
      <c r="H41" s="2">
        <v>0.01</v>
      </c>
      <c r="I41" s="1">
        <f t="shared" si="5"/>
        <v>44698.341029362899</v>
      </c>
      <c r="J41" s="1">
        <f t="shared" si="6"/>
        <v>44653.642688333537</v>
      </c>
      <c r="K41" s="1">
        <f t="shared" si="7"/>
        <v>44.698341029361472</v>
      </c>
      <c r="L41" s="3">
        <f t="shared" si="8"/>
        <v>8939668.2058725804</v>
      </c>
      <c r="M41" s="3">
        <f t="shared" si="9"/>
        <v>8930728.5376667082</v>
      </c>
      <c r="N41" s="3">
        <f t="shared" si="10"/>
        <v>8939.6682058721781</v>
      </c>
      <c r="O41" s="2">
        <f t="shared" si="11"/>
        <v>0.05</v>
      </c>
      <c r="P41" s="7">
        <f t="shared" si="12"/>
        <v>446983.41029362904</v>
      </c>
    </row>
    <row r="42" spans="1:16" x14ac:dyDescent="0.25">
      <c r="A42" s="11">
        <f t="shared" si="13"/>
        <v>36566</v>
      </c>
      <c r="B42" s="1">
        <f t="shared" si="0"/>
        <v>703998.87121246557</v>
      </c>
      <c r="C42" s="2">
        <f t="shared" si="1"/>
        <v>0.33333333333333331</v>
      </c>
      <c r="D42" s="1">
        <f t="shared" si="2"/>
        <v>234666.29040415518</v>
      </c>
      <c r="E42" s="2">
        <f t="shared" si="3"/>
        <v>0.2</v>
      </c>
      <c r="F42" s="1">
        <f t="shared" si="4"/>
        <v>46933.258080831038</v>
      </c>
      <c r="G42" s="2">
        <v>0.1</v>
      </c>
      <c r="H42" s="2">
        <v>0.01</v>
      </c>
      <c r="I42" s="1">
        <f t="shared" si="5"/>
        <v>46933.258080831038</v>
      </c>
      <c r="J42" s="1">
        <f t="shared" si="6"/>
        <v>46886.324822750204</v>
      </c>
      <c r="K42" s="1">
        <f t="shared" si="7"/>
        <v>46.933258080833184</v>
      </c>
      <c r="L42" s="3">
        <f t="shared" si="8"/>
        <v>9386651.6161662079</v>
      </c>
      <c r="M42" s="3">
        <f t="shared" si="9"/>
        <v>9377264.9645500407</v>
      </c>
      <c r="N42" s="3">
        <f t="shared" si="10"/>
        <v>9386.6516161672771</v>
      </c>
      <c r="O42" s="2">
        <f t="shared" si="11"/>
        <v>0.05</v>
      </c>
      <c r="P42" s="7">
        <f t="shared" si="12"/>
        <v>469332.58080831042</v>
      </c>
    </row>
    <row r="43" spans="1:16" x14ac:dyDescent="0.25">
      <c r="A43" s="11">
        <f t="shared" si="13"/>
        <v>36567</v>
      </c>
      <c r="B43" s="1">
        <f t="shared" si="0"/>
        <v>739198.8147730889</v>
      </c>
      <c r="C43" s="2">
        <f t="shared" si="1"/>
        <v>0.33333333333333331</v>
      </c>
      <c r="D43" s="1">
        <f t="shared" si="2"/>
        <v>246399.60492436297</v>
      </c>
      <c r="E43" s="2">
        <f t="shared" si="3"/>
        <v>0.2</v>
      </c>
      <c r="F43" s="1">
        <f t="shared" si="4"/>
        <v>49279.920984872595</v>
      </c>
      <c r="G43" s="2">
        <v>0.1</v>
      </c>
      <c r="H43" s="2">
        <v>0.01</v>
      </c>
      <c r="I43" s="1">
        <f t="shared" si="5"/>
        <v>49279.920984872595</v>
      </c>
      <c r="J43" s="1">
        <f t="shared" si="6"/>
        <v>49230.641063887721</v>
      </c>
      <c r="K43" s="1">
        <f t="shared" si="7"/>
        <v>49.279920984874479</v>
      </c>
      <c r="L43" s="3">
        <f t="shared" si="8"/>
        <v>9855984.1969745196</v>
      </c>
      <c r="M43" s="3">
        <f t="shared" si="9"/>
        <v>9846128.2127775438</v>
      </c>
      <c r="N43" s="3">
        <f t="shared" si="10"/>
        <v>9855.9841969758272</v>
      </c>
      <c r="O43" s="2">
        <f t="shared" si="11"/>
        <v>0.05</v>
      </c>
      <c r="P43" s="7">
        <f t="shared" si="12"/>
        <v>492799.20984872599</v>
      </c>
    </row>
    <row r="44" spans="1:16" x14ac:dyDescent="0.25">
      <c r="A44" s="11">
        <f t="shared" si="13"/>
        <v>36568</v>
      </c>
      <c r="B44" s="1">
        <f t="shared" si="0"/>
        <v>776158.75551174337</v>
      </c>
      <c r="C44" s="2">
        <f t="shared" si="1"/>
        <v>0.33333333333333331</v>
      </c>
      <c r="D44" s="1">
        <f t="shared" si="2"/>
        <v>258719.58517058112</v>
      </c>
      <c r="E44" s="2">
        <f t="shared" si="3"/>
        <v>0.2</v>
      </c>
      <c r="F44" s="1">
        <f t="shared" si="4"/>
        <v>51743.917034116224</v>
      </c>
      <c r="G44" s="2">
        <v>0.1</v>
      </c>
      <c r="H44" s="2">
        <v>0.01</v>
      </c>
      <c r="I44" s="1">
        <f t="shared" si="5"/>
        <v>51743.917034116224</v>
      </c>
      <c r="J44" s="1">
        <f t="shared" si="6"/>
        <v>51692.173117082108</v>
      </c>
      <c r="K44" s="1">
        <f t="shared" si="7"/>
        <v>51.743917034116748</v>
      </c>
      <c r="L44" s="3">
        <f t="shared" si="8"/>
        <v>10348783.406823244</v>
      </c>
      <c r="M44" s="3">
        <f t="shared" si="9"/>
        <v>10338434.623416422</v>
      </c>
      <c r="N44" s="3">
        <f t="shared" si="10"/>
        <v>10348.783406822011</v>
      </c>
      <c r="O44" s="2">
        <f t="shared" si="11"/>
        <v>0.05</v>
      </c>
      <c r="P44" s="7">
        <f t="shared" si="12"/>
        <v>517439.17034116224</v>
      </c>
    </row>
    <row r="45" spans="1:16" x14ac:dyDescent="0.25">
      <c r="A45" s="11">
        <f t="shared" si="13"/>
        <v>36569</v>
      </c>
      <c r="B45" s="1">
        <f t="shared" si="0"/>
        <v>814966.69328733056</v>
      </c>
      <c r="C45" s="2">
        <f t="shared" si="1"/>
        <v>0.33333333333333331</v>
      </c>
      <c r="D45" s="1">
        <f t="shared" si="2"/>
        <v>271655.56442911015</v>
      </c>
      <c r="E45" s="2">
        <f t="shared" si="3"/>
        <v>0.2</v>
      </c>
      <c r="F45" s="1">
        <f t="shared" si="4"/>
        <v>54331.112885822033</v>
      </c>
      <c r="G45" s="2">
        <v>0.1</v>
      </c>
      <c r="H45" s="2">
        <v>0.01</v>
      </c>
      <c r="I45" s="1">
        <f t="shared" si="5"/>
        <v>54331.112885822033</v>
      </c>
      <c r="J45" s="1">
        <f t="shared" si="6"/>
        <v>54276.781772936214</v>
      </c>
      <c r="K45" s="1">
        <f t="shared" si="7"/>
        <v>54.331112885818584</v>
      </c>
      <c r="L45" s="3">
        <f t="shared" si="8"/>
        <v>10866222.577164406</v>
      </c>
      <c r="M45" s="3">
        <f t="shared" si="9"/>
        <v>10855356.354587242</v>
      </c>
      <c r="N45" s="3">
        <f t="shared" si="10"/>
        <v>10866.22257716395</v>
      </c>
      <c r="O45" s="2">
        <f t="shared" si="11"/>
        <v>0.05</v>
      </c>
      <c r="P45" s="7">
        <f t="shared" si="12"/>
        <v>543311.1288582203</v>
      </c>
    </row>
    <row r="46" spans="1:16" x14ac:dyDescent="0.25">
      <c r="A46" s="11">
        <f t="shared" si="13"/>
        <v>36570</v>
      </c>
      <c r="B46" s="1">
        <f t="shared" si="0"/>
        <v>855715.02795169712</v>
      </c>
      <c r="C46" s="2">
        <f t="shared" si="1"/>
        <v>0.33333333333333331</v>
      </c>
      <c r="D46" s="1">
        <f t="shared" si="2"/>
        <v>285238.34265056567</v>
      </c>
      <c r="E46" s="2">
        <f t="shared" si="3"/>
        <v>0.2</v>
      </c>
      <c r="F46" s="1">
        <f t="shared" si="4"/>
        <v>57047.668530113137</v>
      </c>
      <c r="G46" s="2">
        <v>0.1</v>
      </c>
      <c r="H46" s="2">
        <v>0.01</v>
      </c>
      <c r="I46" s="1">
        <f t="shared" si="5"/>
        <v>57047.668530113137</v>
      </c>
      <c r="J46" s="1">
        <f t="shared" si="6"/>
        <v>56990.620861583026</v>
      </c>
      <c r="K46" s="1">
        <f t="shared" si="7"/>
        <v>57.047668530110968</v>
      </c>
      <c r="L46" s="3">
        <f t="shared" si="8"/>
        <v>11409533.706022628</v>
      </c>
      <c r="M46" s="3">
        <f t="shared" si="9"/>
        <v>11398124.172316605</v>
      </c>
      <c r="N46" s="3">
        <f t="shared" si="10"/>
        <v>11409.533706022426</v>
      </c>
      <c r="O46" s="2">
        <f t="shared" si="11"/>
        <v>0.05</v>
      </c>
      <c r="P46" s="7">
        <f t="shared" si="12"/>
        <v>570476.68530113145</v>
      </c>
    </row>
    <row r="47" spans="1:16" x14ac:dyDescent="0.25">
      <c r="A47" s="11">
        <f t="shared" si="13"/>
        <v>36571</v>
      </c>
      <c r="B47" s="1">
        <f t="shared" si="0"/>
        <v>898500.77934928203</v>
      </c>
      <c r="C47" s="2">
        <f t="shared" si="1"/>
        <v>0.33333333333333331</v>
      </c>
      <c r="D47" s="1">
        <f t="shared" si="2"/>
        <v>299500.25978309399</v>
      </c>
      <c r="E47" s="2">
        <f t="shared" si="3"/>
        <v>0.2</v>
      </c>
      <c r="F47" s="1">
        <f t="shared" si="4"/>
        <v>59900.051956618801</v>
      </c>
      <c r="G47" s="2">
        <v>0.1</v>
      </c>
      <c r="H47" s="2">
        <v>0.01</v>
      </c>
      <c r="I47" s="1">
        <f t="shared" si="5"/>
        <v>59900.051956618801</v>
      </c>
      <c r="J47" s="1">
        <f t="shared" si="6"/>
        <v>59840.151904662183</v>
      </c>
      <c r="K47" s="1">
        <f t="shared" si="7"/>
        <v>59.900051956617972</v>
      </c>
      <c r="L47" s="3">
        <f t="shared" si="8"/>
        <v>11980010.39132376</v>
      </c>
      <c r="M47" s="3">
        <f t="shared" si="9"/>
        <v>11968030.380932437</v>
      </c>
      <c r="N47" s="3">
        <f t="shared" si="10"/>
        <v>11980.010391322896</v>
      </c>
      <c r="O47" s="2">
        <f t="shared" si="11"/>
        <v>0.05</v>
      </c>
      <c r="P47" s="7">
        <f t="shared" si="12"/>
        <v>599000.51956618798</v>
      </c>
    </row>
    <row r="48" spans="1:16" x14ac:dyDescent="0.25">
      <c r="A48" s="11">
        <f t="shared" si="13"/>
        <v>36572</v>
      </c>
      <c r="B48" s="1">
        <f t="shared" si="0"/>
        <v>943425.81831674615</v>
      </c>
      <c r="C48" s="2">
        <f t="shared" si="1"/>
        <v>0.33333333333333331</v>
      </c>
      <c r="D48" s="1">
        <f t="shared" si="2"/>
        <v>314475.27277224872</v>
      </c>
      <c r="E48" s="2">
        <f t="shared" si="3"/>
        <v>0.2</v>
      </c>
      <c r="F48" s="1">
        <f t="shared" si="4"/>
        <v>62895.054554449744</v>
      </c>
      <c r="G48" s="2">
        <v>0.1</v>
      </c>
      <c r="H48" s="2">
        <v>0.01</v>
      </c>
      <c r="I48" s="1">
        <f t="shared" si="5"/>
        <v>62895.054554449744</v>
      </c>
      <c r="J48" s="1">
        <f t="shared" si="6"/>
        <v>62832.159499895293</v>
      </c>
      <c r="K48" s="1">
        <f t="shared" si="7"/>
        <v>62.895054554450326</v>
      </c>
      <c r="L48" s="3">
        <f t="shared" si="8"/>
        <v>12579010.91088995</v>
      </c>
      <c r="M48" s="3">
        <f t="shared" si="9"/>
        <v>12566431.899979059</v>
      </c>
      <c r="N48" s="3">
        <f t="shared" si="10"/>
        <v>12579.010910890996</v>
      </c>
      <c r="O48" s="2">
        <f t="shared" si="11"/>
        <v>0.05</v>
      </c>
      <c r="P48" s="7">
        <f t="shared" si="12"/>
        <v>628950.54554449755</v>
      </c>
    </row>
    <row r="49" spans="1:16" x14ac:dyDescent="0.25">
      <c r="A49" s="11">
        <f t="shared" si="13"/>
        <v>36573</v>
      </c>
      <c r="B49" s="1">
        <f t="shared" si="0"/>
        <v>990597.10923258355</v>
      </c>
      <c r="C49" s="2">
        <f t="shared" si="1"/>
        <v>0.33333333333333331</v>
      </c>
      <c r="D49" s="1">
        <f t="shared" si="2"/>
        <v>330199.03641086118</v>
      </c>
      <c r="E49" s="2">
        <f t="shared" si="3"/>
        <v>0.2</v>
      </c>
      <c r="F49" s="1">
        <f t="shared" si="4"/>
        <v>66039.807282172245</v>
      </c>
      <c r="G49" s="2">
        <v>0.1</v>
      </c>
      <c r="H49" s="2">
        <v>0.01</v>
      </c>
      <c r="I49" s="1">
        <f t="shared" si="5"/>
        <v>66039.807282172245</v>
      </c>
      <c r="J49" s="1">
        <f t="shared" si="6"/>
        <v>65973.767474890075</v>
      </c>
      <c r="K49" s="1">
        <f t="shared" si="7"/>
        <v>66.039807282169932</v>
      </c>
      <c r="L49" s="3">
        <f t="shared" si="8"/>
        <v>13207961.456434449</v>
      </c>
      <c r="M49" s="3">
        <f t="shared" si="9"/>
        <v>13194753.494978014</v>
      </c>
      <c r="N49" s="3">
        <f t="shared" si="10"/>
        <v>13207.961456434801</v>
      </c>
      <c r="O49" s="2">
        <f t="shared" si="11"/>
        <v>0.05</v>
      </c>
      <c r="P49" s="7">
        <f t="shared" si="12"/>
        <v>660398.07282172248</v>
      </c>
    </row>
    <row r="50" spans="1:16" x14ac:dyDescent="0.25">
      <c r="A50" s="11">
        <f t="shared" si="13"/>
        <v>36574</v>
      </c>
      <c r="B50" s="1">
        <f t="shared" si="0"/>
        <v>1040126.9646942128</v>
      </c>
      <c r="C50" s="2">
        <f t="shared" si="1"/>
        <v>0.33333333333333331</v>
      </c>
      <c r="D50" s="1">
        <f t="shared" si="2"/>
        <v>346708.98823140422</v>
      </c>
      <c r="E50" s="2">
        <f t="shared" si="3"/>
        <v>0.2</v>
      </c>
      <c r="F50" s="1">
        <f t="shared" si="4"/>
        <v>69341.797646280844</v>
      </c>
      <c r="G50" s="2">
        <v>0.1</v>
      </c>
      <c r="H50" s="2">
        <v>0.01</v>
      </c>
      <c r="I50" s="1">
        <f t="shared" si="5"/>
        <v>69341.797646280844</v>
      </c>
      <c r="J50" s="1">
        <f t="shared" si="6"/>
        <v>69272.455848634563</v>
      </c>
      <c r="K50" s="1">
        <f t="shared" si="7"/>
        <v>69.341797646280611</v>
      </c>
      <c r="L50" s="3">
        <f t="shared" si="8"/>
        <v>13868359.529256169</v>
      </c>
      <c r="M50" s="3">
        <f t="shared" si="9"/>
        <v>13854491.169726912</v>
      </c>
      <c r="N50" s="3">
        <f t="shared" si="10"/>
        <v>13868.359529256821</v>
      </c>
      <c r="O50" s="2">
        <f t="shared" si="11"/>
        <v>0.05</v>
      </c>
      <c r="P50" s="7">
        <f t="shared" si="12"/>
        <v>693417.97646280844</v>
      </c>
    </row>
    <row r="51" spans="1:16" x14ac:dyDescent="0.25">
      <c r="A51" s="11">
        <f t="shared" si="13"/>
        <v>36575</v>
      </c>
      <c r="B51" s="1">
        <f t="shared" si="0"/>
        <v>1092133.3129289234</v>
      </c>
      <c r="C51" s="2">
        <f t="shared" si="1"/>
        <v>0.33333333333333331</v>
      </c>
      <c r="D51" s="1">
        <f t="shared" si="2"/>
        <v>364044.43764297443</v>
      </c>
      <c r="E51" s="2">
        <f t="shared" si="3"/>
        <v>0.2</v>
      </c>
      <c r="F51" s="1">
        <f t="shared" si="4"/>
        <v>72808.887528594889</v>
      </c>
      <c r="G51" s="2">
        <v>0.1</v>
      </c>
      <c r="H51" s="2">
        <v>0.01</v>
      </c>
      <c r="I51" s="1">
        <f t="shared" si="5"/>
        <v>72808.887528594889</v>
      </c>
      <c r="J51" s="1">
        <f t="shared" si="6"/>
        <v>72736.078641066299</v>
      </c>
      <c r="K51" s="1">
        <f t="shared" si="7"/>
        <v>72.808887528590276</v>
      </c>
      <c r="L51" s="3">
        <f t="shared" si="8"/>
        <v>14561777.505718978</v>
      </c>
      <c r="M51" s="3">
        <f t="shared" si="9"/>
        <v>14547215.72821326</v>
      </c>
      <c r="N51" s="3">
        <f t="shared" si="10"/>
        <v>14561.777505718172</v>
      </c>
      <c r="O51" s="2">
        <f t="shared" si="11"/>
        <v>0.05</v>
      </c>
      <c r="P51" s="7">
        <f t="shared" si="12"/>
        <v>728088.87528594898</v>
      </c>
    </row>
    <row r="52" spans="1:16" x14ac:dyDescent="0.25">
      <c r="A52" s="11">
        <f t="shared" si="13"/>
        <v>36576</v>
      </c>
      <c r="B52" s="1">
        <f t="shared" si="0"/>
        <v>1146739.9785753696</v>
      </c>
      <c r="C52" s="2">
        <f t="shared" si="1"/>
        <v>0.33333333333333331</v>
      </c>
      <c r="D52" s="1">
        <f t="shared" si="2"/>
        <v>382246.65952512319</v>
      </c>
      <c r="E52" s="2">
        <f t="shared" si="3"/>
        <v>0.2</v>
      </c>
      <c r="F52" s="1">
        <f t="shared" si="4"/>
        <v>76449.331905024635</v>
      </c>
      <c r="G52" s="2">
        <v>0.1</v>
      </c>
      <c r="H52" s="2">
        <v>0.01</v>
      </c>
      <c r="I52" s="1">
        <f t="shared" si="5"/>
        <v>76449.331905024635</v>
      </c>
      <c r="J52" s="1">
        <f t="shared" si="6"/>
        <v>76372.882573119612</v>
      </c>
      <c r="K52" s="1">
        <f t="shared" si="7"/>
        <v>76.449331905023428</v>
      </c>
      <c r="L52" s="3">
        <f t="shared" si="8"/>
        <v>15289866.381004928</v>
      </c>
      <c r="M52" s="3">
        <f t="shared" si="9"/>
        <v>15274576.514623923</v>
      </c>
      <c r="N52" s="3">
        <f t="shared" si="10"/>
        <v>15289.866381004453</v>
      </c>
      <c r="O52" s="2">
        <f t="shared" si="11"/>
        <v>0.05</v>
      </c>
      <c r="P52" s="7">
        <f t="shared" si="12"/>
        <v>764493.31905024638</v>
      </c>
    </row>
    <row r="53" spans="1:16" x14ac:dyDescent="0.25">
      <c r="A53" s="11">
        <f t="shared" si="13"/>
        <v>36577</v>
      </c>
      <c r="B53" s="1">
        <f t="shared" si="0"/>
        <v>1204076.9775041381</v>
      </c>
      <c r="C53" s="2">
        <f t="shared" si="1"/>
        <v>0.33333333333333331</v>
      </c>
      <c r="D53" s="1">
        <f t="shared" si="2"/>
        <v>401358.99250137934</v>
      </c>
      <c r="E53" s="2">
        <f t="shared" si="3"/>
        <v>0.2</v>
      </c>
      <c r="F53" s="1">
        <f t="shared" si="4"/>
        <v>80271.79850027588</v>
      </c>
      <c r="G53" s="2">
        <v>0.1</v>
      </c>
      <c r="H53" s="2">
        <v>0.01</v>
      </c>
      <c r="I53" s="1">
        <f t="shared" si="5"/>
        <v>80271.79850027588</v>
      </c>
      <c r="J53" s="1">
        <f t="shared" si="6"/>
        <v>80191.526701775598</v>
      </c>
      <c r="K53" s="1">
        <f t="shared" si="7"/>
        <v>80.271798500281875</v>
      </c>
      <c r="L53" s="3">
        <f t="shared" si="8"/>
        <v>16054359.700055176</v>
      </c>
      <c r="M53" s="3">
        <f t="shared" si="9"/>
        <v>16038305.340355119</v>
      </c>
      <c r="N53" s="3">
        <f t="shared" si="10"/>
        <v>16054.359700057656</v>
      </c>
      <c r="O53" s="2">
        <f t="shared" si="11"/>
        <v>0.05</v>
      </c>
      <c r="P53" s="7">
        <f t="shared" si="12"/>
        <v>802717.98500275891</v>
      </c>
    </row>
    <row r="54" spans="1:16" x14ac:dyDescent="0.25">
      <c r="A54" s="11">
        <f t="shared" si="13"/>
        <v>36578</v>
      </c>
      <c r="B54" s="1">
        <f t="shared" si="0"/>
        <v>1264280.826379345</v>
      </c>
      <c r="C54" s="2">
        <f t="shared" si="1"/>
        <v>0.33333333333333331</v>
      </c>
      <c r="D54" s="1">
        <f t="shared" si="2"/>
        <v>421426.94212644832</v>
      </c>
      <c r="E54" s="2">
        <f t="shared" si="3"/>
        <v>0.2</v>
      </c>
      <c r="F54" s="1">
        <f t="shared" si="4"/>
        <v>84285.388425289668</v>
      </c>
      <c r="G54" s="2">
        <v>0.1</v>
      </c>
      <c r="H54" s="2">
        <v>0.01</v>
      </c>
      <c r="I54" s="1">
        <f t="shared" si="5"/>
        <v>84285.388425289668</v>
      </c>
      <c r="J54" s="1">
        <f t="shared" si="6"/>
        <v>84201.103036864384</v>
      </c>
      <c r="K54" s="1">
        <f t="shared" si="7"/>
        <v>84.2853884252836</v>
      </c>
      <c r="L54" s="3">
        <f t="shared" si="8"/>
        <v>16857077.685057934</v>
      </c>
      <c r="M54" s="3">
        <f t="shared" si="9"/>
        <v>16840220.607372876</v>
      </c>
      <c r="N54" s="3">
        <f t="shared" si="10"/>
        <v>16857.077685058117</v>
      </c>
      <c r="O54" s="2">
        <f t="shared" si="11"/>
        <v>0.05</v>
      </c>
      <c r="P54" s="7">
        <f t="shared" si="12"/>
        <v>842853.88425289677</v>
      </c>
    </row>
    <row r="55" spans="1:16" x14ac:dyDescent="0.25">
      <c r="A55" s="11">
        <f t="shared" si="13"/>
        <v>36579</v>
      </c>
      <c r="B55" s="1">
        <f t="shared" si="0"/>
        <v>1327494.8676983123</v>
      </c>
      <c r="C55" s="2">
        <f t="shared" si="1"/>
        <v>0.33333333333333331</v>
      </c>
      <c r="D55" s="1">
        <f t="shared" si="2"/>
        <v>442498.28923277074</v>
      </c>
      <c r="E55" s="2">
        <f t="shared" si="3"/>
        <v>0.2</v>
      </c>
      <c r="F55" s="1">
        <f t="shared" si="4"/>
        <v>88499.657846554153</v>
      </c>
      <c r="G55" s="2">
        <v>0.1</v>
      </c>
      <c r="H55" s="2">
        <v>0.01</v>
      </c>
      <c r="I55" s="1">
        <f t="shared" si="5"/>
        <v>88499.657846554153</v>
      </c>
      <c r="J55" s="1">
        <f t="shared" si="6"/>
        <v>88411.158188707603</v>
      </c>
      <c r="K55" s="1">
        <f t="shared" si="7"/>
        <v>88.49965784655069</v>
      </c>
      <c r="L55" s="3">
        <f t="shared" si="8"/>
        <v>17699931.569310829</v>
      </c>
      <c r="M55" s="3">
        <f t="shared" si="9"/>
        <v>17682231.637741521</v>
      </c>
      <c r="N55" s="3">
        <f t="shared" si="10"/>
        <v>17699.931569308043</v>
      </c>
      <c r="O55" s="2">
        <f t="shared" si="11"/>
        <v>0.05</v>
      </c>
      <c r="P55" s="7">
        <f t="shared" si="12"/>
        <v>884996.57846554148</v>
      </c>
    </row>
    <row r="56" spans="1:16" x14ac:dyDescent="0.25">
      <c r="A56" s="11">
        <f t="shared" si="13"/>
        <v>36580</v>
      </c>
      <c r="B56" s="1">
        <f t="shared" si="0"/>
        <v>1393869.6110832279</v>
      </c>
      <c r="C56" s="2">
        <f t="shared" si="1"/>
        <v>0.33333333333333331</v>
      </c>
      <c r="D56" s="1">
        <f t="shared" si="2"/>
        <v>464623.20369440928</v>
      </c>
      <c r="E56" s="2">
        <f t="shared" si="3"/>
        <v>0.2</v>
      </c>
      <c r="F56" s="1">
        <f t="shared" si="4"/>
        <v>92924.640738881862</v>
      </c>
      <c r="G56" s="2">
        <v>0.1</v>
      </c>
      <c r="H56" s="2">
        <v>0.01</v>
      </c>
      <c r="I56" s="1">
        <f t="shared" si="5"/>
        <v>92924.640738881862</v>
      </c>
      <c r="J56" s="1">
        <f t="shared" si="6"/>
        <v>92831.716098142977</v>
      </c>
      <c r="K56" s="1">
        <f t="shared" si="7"/>
        <v>92.9246407388855</v>
      </c>
      <c r="L56" s="3">
        <f t="shared" si="8"/>
        <v>18584928.147776373</v>
      </c>
      <c r="M56" s="3">
        <f t="shared" si="9"/>
        <v>18566343.219628595</v>
      </c>
      <c r="N56" s="3">
        <f t="shared" si="10"/>
        <v>18584.928147777915</v>
      </c>
      <c r="O56" s="2">
        <f t="shared" si="11"/>
        <v>0.05</v>
      </c>
      <c r="P56" s="7">
        <f t="shared" si="12"/>
        <v>929246.40738881868</v>
      </c>
    </row>
    <row r="57" spans="1:16" x14ac:dyDescent="0.25">
      <c r="A57" s="11">
        <f t="shared" si="13"/>
        <v>36581</v>
      </c>
      <c r="B57" s="1">
        <f t="shared" si="0"/>
        <v>1463563.0916373893</v>
      </c>
      <c r="C57" s="2">
        <f t="shared" si="1"/>
        <v>0.33333333333333331</v>
      </c>
      <c r="D57" s="1">
        <f t="shared" si="2"/>
        <v>487854.36387912976</v>
      </c>
      <c r="E57" s="2">
        <f t="shared" si="3"/>
        <v>0.2</v>
      </c>
      <c r="F57" s="1">
        <f t="shared" si="4"/>
        <v>97570.872775825963</v>
      </c>
      <c r="G57" s="2">
        <v>0.1</v>
      </c>
      <c r="H57" s="2">
        <v>0.01</v>
      </c>
      <c r="I57" s="1">
        <f t="shared" si="5"/>
        <v>97570.872775825963</v>
      </c>
      <c r="J57" s="1">
        <f t="shared" si="6"/>
        <v>97473.301903050131</v>
      </c>
      <c r="K57" s="1">
        <f t="shared" si="7"/>
        <v>97.570872775831958</v>
      </c>
      <c r="L57" s="3">
        <f t="shared" si="8"/>
        <v>19514174.555165194</v>
      </c>
      <c r="M57" s="3">
        <f t="shared" si="9"/>
        <v>19494660.380610026</v>
      </c>
      <c r="N57" s="3">
        <f t="shared" si="10"/>
        <v>19514.174555167556</v>
      </c>
      <c r="O57" s="2">
        <f t="shared" si="11"/>
        <v>0.05</v>
      </c>
      <c r="P57" s="7">
        <f t="shared" si="12"/>
        <v>975708.72775825975</v>
      </c>
    </row>
    <row r="58" spans="1:16" x14ac:dyDescent="0.25">
      <c r="A58" s="11">
        <f t="shared" si="13"/>
        <v>36582</v>
      </c>
      <c r="B58" s="1">
        <f t="shared" si="0"/>
        <v>1536741.2462192588</v>
      </c>
      <c r="C58" s="2">
        <f t="shared" si="1"/>
        <v>0.33333333333333331</v>
      </c>
      <c r="D58" s="1">
        <f t="shared" si="2"/>
        <v>512247.08207308623</v>
      </c>
      <c r="E58" s="2">
        <f t="shared" si="3"/>
        <v>0.2</v>
      </c>
      <c r="F58" s="1">
        <f t="shared" si="4"/>
        <v>102449.41641461726</v>
      </c>
      <c r="G58" s="2">
        <v>0.1</v>
      </c>
      <c r="H58" s="2">
        <v>0.01</v>
      </c>
      <c r="I58" s="1">
        <f t="shared" si="5"/>
        <v>102449.41641461726</v>
      </c>
      <c r="J58" s="1">
        <f t="shared" si="6"/>
        <v>102346.96699820264</v>
      </c>
      <c r="K58" s="1">
        <f t="shared" si="7"/>
        <v>102.44941641461628</v>
      </c>
      <c r="L58" s="3">
        <f t="shared" si="8"/>
        <v>20489883.282923453</v>
      </c>
      <c r="M58" s="3">
        <f t="shared" si="9"/>
        <v>20469393.399640527</v>
      </c>
      <c r="N58" s="3">
        <f t="shared" si="10"/>
        <v>20489.883282925934</v>
      </c>
      <c r="O58" s="2">
        <f t="shared" si="11"/>
        <v>0.05</v>
      </c>
      <c r="P58" s="7">
        <f t="shared" si="12"/>
        <v>1024494.1641461727</v>
      </c>
    </row>
    <row r="59" spans="1:16" x14ac:dyDescent="0.25">
      <c r="A59" s="11">
        <f t="shared" si="13"/>
        <v>36583</v>
      </c>
      <c r="B59" s="1">
        <f t="shared" si="0"/>
        <v>1613578.3085302217</v>
      </c>
      <c r="C59" s="2">
        <f t="shared" si="1"/>
        <v>0.33333333333333331</v>
      </c>
      <c r="D59" s="1">
        <f t="shared" si="2"/>
        <v>537859.43617674056</v>
      </c>
      <c r="E59" s="2">
        <f t="shared" si="3"/>
        <v>0.2</v>
      </c>
      <c r="F59" s="1">
        <f t="shared" si="4"/>
        <v>107571.88723534811</v>
      </c>
      <c r="G59" s="2">
        <v>0.1</v>
      </c>
      <c r="H59" s="2">
        <v>0.01</v>
      </c>
      <c r="I59" s="1">
        <f t="shared" si="5"/>
        <v>107571.88723534811</v>
      </c>
      <c r="J59" s="1">
        <f t="shared" si="6"/>
        <v>107464.31534811277</v>
      </c>
      <c r="K59" s="1">
        <f t="shared" si="7"/>
        <v>107.57188723534637</v>
      </c>
      <c r="L59" s="3">
        <f t="shared" si="8"/>
        <v>21514377.447069623</v>
      </c>
      <c r="M59" s="3">
        <f t="shared" si="9"/>
        <v>21492863.069622554</v>
      </c>
      <c r="N59" s="3">
        <f t="shared" si="10"/>
        <v>21514.377447068691</v>
      </c>
      <c r="O59" s="2">
        <f t="shared" si="11"/>
        <v>0.05</v>
      </c>
      <c r="P59" s="7">
        <f t="shared" si="12"/>
        <v>1075718.8723534811</v>
      </c>
    </row>
    <row r="60" spans="1:16" x14ac:dyDescent="0.25">
      <c r="A60" s="11">
        <f t="shared" si="13"/>
        <v>36584</v>
      </c>
      <c r="B60" s="1">
        <f t="shared" si="0"/>
        <v>1694257.2239567328</v>
      </c>
      <c r="C60" s="2">
        <f t="shared" si="1"/>
        <v>0.33333333333333331</v>
      </c>
      <c r="D60" s="1">
        <f t="shared" si="2"/>
        <v>564752.40798557759</v>
      </c>
      <c r="E60" s="2">
        <f t="shared" si="3"/>
        <v>0.2</v>
      </c>
      <c r="F60" s="1">
        <f t="shared" si="4"/>
        <v>112950.48159711552</v>
      </c>
      <c r="G60" s="2">
        <v>0.1</v>
      </c>
      <c r="H60" s="2">
        <v>0.01</v>
      </c>
      <c r="I60" s="1">
        <f t="shared" si="5"/>
        <v>112950.48159711552</v>
      </c>
      <c r="J60" s="1">
        <f t="shared" si="6"/>
        <v>112837.5311155184</v>
      </c>
      <c r="K60" s="1">
        <f t="shared" si="7"/>
        <v>112.95048159711587</v>
      </c>
      <c r="L60" s="3">
        <f t="shared" si="8"/>
        <v>22590096.319423102</v>
      </c>
      <c r="M60" s="3">
        <f t="shared" si="9"/>
        <v>22567506.22310368</v>
      </c>
      <c r="N60" s="3">
        <f t="shared" si="10"/>
        <v>22590.096319422126</v>
      </c>
      <c r="O60" s="2">
        <f t="shared" si="11"/>
        <v>0.05</v>
      </c>
      <c r="P60" s="7">
        <f t="shared" si="12"/>
        <v>1129504.8159711552</v>
      </c>
    </row>
    <row r="61" spans="1:16" x14ac:dyDescent="0.25">
      <c r="A61" s="11">
        <f t="shared" si="13"/>
        <v>36585</v>
      </c>
      <c r="B61" s="1">
        <f t="shared" si="0"/>
        <v>1778970.0851545695</v>
      </c>
      <c r="C61" s="2">
        <f t="shared" si="1"/>
        <v>0.33333333333333331</v>
      </c>
      <c r="D61" s="1">
        <f t="shared" si="2"/>
        <v>592990.02838485641</v>
      </c>
      <c r="E61" s="2">
        <f t="shared" si="3"/>
        <v>0.2</v>
      </c>
      <c r="F61" s="1">
        <f t="shared" si="4"/>
        <v>118598.00567697128</v>
      </c>
      <c r="G61" s="2">
        <v>0.1</v>
      </c>
      <c r="H61" s="2">
        <v>0.01</v>
      </c>
      <c r="I61" s="1">
        <f t="shared" si="5"/>
        <v>118598.00567697128</v>
      </c>
      <c r="J61" s="1">
        <f t="shared" si="6"/>
        <v>118479.40767129431</v>
      </c>
      <c r="K61" s="1">
        <f t="shared" si="7"/>
        <v>118.59800567697675</v>
      </c>
      <c r="L61" s="3">
        <f t="shared" si="8"/>
        <v>23719601.135394257</v>
      </c>
      <c r="M61" s="3">
        <f t="shared" si="9"/>
        <v>23695881.534258861</v>
      </c>
      <c r="N61" s="3">
        <f t="shared" si="10"/>
        <v>23719.601135395467</v>
      </c>
      <c r="O61" s="2">
        <f t="shared" si="11"/>
        <v>0.05</v>
      </c>
      <c r="P61" s="7">
        <f t="shared" si="12"/>
        <v>1185980.0567697128</v>
      </c>
    </row>
    <row r="62" spans="1:16" x14ac:dyDescent="0.25">
      <c r="A62" s="11">
        <f t="shared" si="13"/>
        <v>36586</v>
      </c>
      <c r="B62" s="1">
        <f t="shared" si="0"/>
        <v>1867918.5894122981</v>
      </c>
      <c r="C62" s="2">
        <f t="shared" si="1"/>
        <v>0.33333333333333331</v>
      </c>
      <c r="D62" s="1">
        <f t="shared" si="2"/>
        <v>622639.52980409935</v>
      </c>
      <c r="E62" s="2">
        <f t="shared" si="3"/>
        <v>0.2</v>
      </c>
      <c r="F62" s="1">
        <f t="shared" si="4"/>
        <v>124527.90596081987</v>
      </c>
      <c r="G62" s="2">
        <v>0.1</v>
      </c>
      <c r="H62" s="2">
        <v>0.01</v>
      </c>
      <c r="I62" s="1">
        <f t="shared" si="5"/>
        <v>124527.90596081987</v>
      </c>
      <c r="J62" s="1">
        <f t="shared" si="6"/>
        <v>124403.37805485906</v>
      </c>
      <c r="K62" s="1">
        <f t="shared" si="7"/>
        <v>124.52790596081468</v>
      </c>
      <c r="L62" s="3">
        <f t="shared" si="8"/>
        <v>24905581.192163974</v>
      </c>
      <c r="M62" s="3">
        <f t="shared" si="9"/>
        <v>24880675.610971812</v>
      </c>
      <c r="N62" s="3">
        <f t="shared" si="10"/>
        <v>24905.581192161888</v>
      </c>
      <c r="O62" s="2">
        <f t="shared" si="11"/>
        <v>0.05</v>
      </c>
      <c r="P62" s="7">
        <f t="shared" si="12"/>
        <v>1245279.0596081987</v>
      </c>
    </row>
    <row r="63" spans="1:16" x14ac:dyDescent="0.25">
      <c r="A63" s="11">
        <f t="shared" si="13"/>
        <v>36587</v>
      </c>
      <c r="B63" s="1">
        <f t="shared" si="0"/>
        <v>1961314.518882913</v>
      </c>
      <c r="C63" s="2">
        <f t="shared" si="1"/>
        <v>0.33333333333333331</v>
      </c>
      <c r="D63" s="1">
        <f t="shared" si="2"/>
        <v>653771.50629430427</v>
      </c>
      <c r="E63" s="2">
        <f t="shared" si="3"/>
        <v>0.2</v>
      </c>
      <c r="F63" s="1">
        <f t="shared" si="4"/>
        <v>130754.30125886085</v>
      </c>
      <c r="G63" s="2">
        <v>0.1</v>
      </c>
      <c r="H63" s="2">
        <v>0.01</v>
      </c>
      <c r="I63" s="1">
        <f t="shared" si="5"/>
        <v>130754.30125886085</v>
      </c>
      <c r="J63" s="1">
        <f t="shared" si="6"/>
        <v>130623.546957602</v>
      </c>
      <c r="K63" s="1">
        <f t="shared" si="7"/>
        <v>130.75430125885759</v>
      </c>
      <c r="L63" s="3">
        <f t="shared" si="8"/>
        <v>26150860.251772173</v>
      </c>
      <c r="M63" s="3">
        <f t="shared" si="9"/>
        <v>26124709.3915204</v>
      </c>
      <c r="N63" s="3">
        <f t="shared" si="10"/>
        <v>26150.860251773149</v>
      </c>
      <c r="O63" s="2">
        <f t="shared" si="11"/>
        <v>0.05</v>
      </c>
      <c r="P63" s="7">
        <f t="shared" si="12"/>
        <v>1307543.0125886088</v>
      </c>
    </row>
    <row r="64" spans="1:16" x14ac:dyDescent="0.25">
      <c r="A64" s="11">
        <f t="shared" si="13"/>
        <v>36588</v>
      </c>
      <c r="B64" s="1">
        <f t="shared" si="0"/>
        <v>2059380.2448270589</v>
      </c>
      <c r="C64" s="2">
        <f t="shared" si="1"/>
        <v>0.33333333333333331</v>
      </c>
      <c r="D64" s="1">
        <f t="shared" si="2"/>
        <v>686460.08160901954</v>
      </c>
      <c r="E64" s="2">
        <f t="shared" si="3"/>
        <v>0.2</v>
      </c>
      <c r="F64" s="1">
        <f t="shared" si="4"/>
        <v>137292.01632180391</v>
      </c>
      <c r="G64" s="2">
        <v>0.1</v>
      </c>
      <c r="H64" s="2">
        <v>0.01</v>
      </c>
      <c r="I64" s="1">
        <f t="shared" si="5"/>
        <v>137292.01632180391</v>
      </c>
      <c r="J64" s="1">
        <f t="shared" si="6"/>
        <v>137154.72430548212</v>
      </c>
      <c r="K64" s="1">
        <f t="shared" si="7"/>
        <v>137.2920163217932</v>
      </c>
      <c r="L64" s="3">
        <f t="shared" si="8"/>
        <v>27458403.264360782</v>
      </c>
      <c r="M64" s="3">
        <f t="shared" si="9"/>
        <v>27430944.861096423</v>
      </c>
      <c r="N64" s="3">
        <f t="shared" si="10"/>
        <v>27458.40326435864</v>
      </c>
      <c r="O64" s="2">
        <f t="shared" si="11"/>
        <v>0.05</v>
      </c>
      <c r="P64" s="7">
        <f t="shared" si="12"/>
        <v>1372920.1632180391</v>
      </c>
    </row>
    <row r="65" spans="1:16" x14ac:dyDescent="0.25">
      <c r="A65" s="11">
        <f t="shared" si="13"/>
        <v>36589</v>
      </c>
      <c r="B65" s="1">
        <f t="shared" si="0"/>
        <v>2162349.2570684119</v>
      </c>
      <c r="C65" s="2">
        <f t="shared" si="1"/>
        <v>0.33333333333333331</v>
      </c>
      <c r="D65" s="1">
        <f t="shared" si="2"/>
        <v>720783.08568947064</v>
      </c>
      <c r="E65" s="2">
        <f t="shared" si="3"/>
        <v>0.2</v>
      </c>
      <c r="F65" s="1">
        <f t="shared" si="4"/>
        <v>144156.61713789412</v>
      </c>
      <c r="G65" s="2">
        <v>0.1</v>
      </c>
      <c r="H65" s="2">
        <v>0.01</v>
      </c>
      <c r="I65" s="1">
        <f t="shared" si="5"/>
        <v>144156.61713789412</v>
      </c>
      <c r="J65" s="1">
        <f t="shared" si="6"/>
        <v>144012.46052075623</v>
      </c>
      <c r="K65" s="1">
        <f t="shared" si="7"/>
        <v>144.1566171378945</v>
      </c>
      <c r="L65" s="3">
        <f t="shared" si="8"/>
        <v>28831323.427578826</v>
      </c>
      <c r="M65" s="3">
        <f t="shared" si="9"/>
        <v>28802492.104151245</v>
      </c>
      <c r="N65" s="3">
        <f t="shared" si="10"/>
        <v>28831.323427580297</v>
      </c>
      <c r="O65" s="2">
        <f t="shared" si="11"/>
        <v>0.05</v>
      </c>
      <c r="P65" s="7">
        <f t="shared" si="12"/>
        <v>1441566.1713789413</v>
      </c>
    </row>
    <row r="66" spans="1:16" x14ac:dyDescent="0.25">
      <c r="A66" s="11">
        <f t="shared" si="13"/>
        <v>36590</v>
      </c>
      <c r="B66" s="1">
        <f t="shared" si="0"/>
        <v>2270466.7199218324</v>
      </c>
      <c r="C66" s="2">
        <f t="shared" si="1"/>
        <v>0.33333333333333331</v>
      </c>
      <c r="D66" s="1">
        <f t="shared" si="2"/>
        <v>756822.23997394415</v>
      </c>
      <c r="E66" s="2">
        <f t="shared" si="3"/>
        <v>0.2</v>
      </c>
      <c r="F66" s="1">
        <f t="shared" si="4"/>
        <v>151364.44799478885</v>
      </c>
      <c r="G66" s="2">
        <v>0.1</v>
      </c>
      <c r="H66" s="2">
        <v>0.01</v>
      </c>
      <c r="I66" s="1">
        <f t="shared" si="5"/>
        <v>151364.44799478885</v>
      </c>
      <c r="J66" s="1">
        <f t="shared" si="6"/>
        <v>151213.08354679405</v>
      </c>
      <c r="K66" s="1">
        <f t="shared" si="7"/>
        <v>151.36444799479796</v>
      </c>
      <c r="L66" s="3">
        <f t="shared" si="8"/>
        <v>30272889.59895777</v>
      </c>
      <c r="M66" s="3">
        <f t="shared" si="9"/>
        <v>30242616.709358811</v>
      </c>
      <c r="N66" s="3">
        <f t="shared" si="10"/>
        <v>30272.889598958194</v>
      </c>
      <c r="O66" s="2">
        <f t="shared" si="11"/>
        <v>0.05</v>
      </c>
      <c r="P66" s="7">
        <f t="shared" si="12"/>
        <v>1513644.4799478885</v>
      </c>
    </row>
    <row r="67" spans="1:16" x14ac:dyDescent="0.25">
      <c r="A67" s="11">
        <f t="shared" si="13"/>
        <v>36591</v>
      </c>
      <c r="B67" s="1">
        <f t="shared" si="0"/>
        <v>2383990.0559179243</v>
      </c>
      <c r="C67" s="2">
        <f t="shared" si="1"/>
        <v>0.33333333333333331</v>
      </c>
      <c r="D67" s="1">
        <f t="shared" si="2"/>
        <v>794663.35197264142</v>
      </c>
      <c r="E67" s="2">
        <f t="shared" si="3"/>
        <v>0.2</v>
      </c>
      <c r="F67" s="1">
        <f t="shared" si="4"/>
        <v>158932.67039452831</v>
      </c>
      <c r="G67" s="2">
        <v>0.1</v>
      </c>
      <c r="H67" s="2">
        <v>0.01</v>
      </c>
      <c r="I67" s="1">
        <f t="shared" si="5"/>
        <v>158932.67039452831</v>
      </c>
      <c r="J67" s="1">
        <f t="shared" si="6"/>
        <v>158773.73772413377</v>
      </c>
      <c r="K67" s="1">
        <f t="shared" si="7"/>
        <v>158.93267039454076</v>
      </c>
      <c r="L67" s="3">
        <f t="shared" si="8"/>
        <v>31786534.078905661</v>
      </c>
      <c r="M67" s="3">
        <f t="shared" si="9"/>
        <v>31754747.544826753</v>
      </c>
      <c r="N67" s="3">
        <f t="shared" si="10"/>
        <v>31786.534078907222</v>
      </c>
      <c r="O67" s="2">
        <f t="shared" si="11"/>
        <v>0.05</v>
      </c>
      <c r="P67" s="7">
        <f t="shared" si="12"/>
        <v>1589326.7039452831</v>
      </c>
    </row>
    <row r="68" spans="1:16" x14ac:dyDescent="0.25">
      <c r="A68" s="11">
        <f t="shared" si="13"/>
        <v>36592</v>
      </c>
      <c r="B68" s="1">
        <f t="shared" ref="B68:B100" si="14">B67*1.05</f>
        <v>2503189.5587138208</v>
      </c>
      <c r="C68" s="2">
        <f t="shared" ref="C68:C100" si="15">1/3</f>
        <v>0.33333333333333331</v>
      </c>
      <c r="D68" s="1">
        <f t="shared" ref="D68:D100" si="16">B68*C68</f>
        <v>834396.51957127359</v>
      </c>
      <c r="E68" s="2">
        <f t="shared" ref="E68:E100" si="17">1/5</f>
        <v>0.2</v>
      </c>
      <c r="F68" s="1">
        <f t="shared" ref="F68:F100" si="18">D68*E68</f>
        <v>166879.30391425473</v>
      </c>
      <c r="G68" s="2">
        <v>0.1</v>
      </c>
      <c r="H68" s="2">
        <v>0.01</v>
      </c>
      <c r="I68" s="1">
        <f t="shared" ref="I68:I100" si="19">F68</f>
        <v>166879.30391425473</v>
      </c>
      <c r="J68" s="1">
        <f t="shared" ref="J68:J100" si="20">F68-(G68*H68)*F68</f>
        <v>166712.42461034047</v>
      </c>
      <c r="K68" s="1">
        <f t="shared" ref="K68:K100" si="21">I68-J68</f>
        <v>166.87930391426198</v>
      </c>
      <c r="L68" s="3">
        <f t="shared" ref="L68:L100" si="22">I68*200</f>
        <v>33375860.782850947</v>
      </c>
      <c r="M68" s="3">
        <f t="shared" ref="M68:M100" si="23">J68*200</f>
        <v>33342484.922068093</v>
      </c>
      <c r="N68" s="3">
        <f t="shared" ref="N68:N100" si="24">L68-M68</f>
        <v>33375.860782854259</v>
      </c>
      <c r="O68" s="2">
        <f t="shared" ref="O68:O100" si="25">0.05</f>
        <v>0.05</v>
      </c>
      <c r="P68" s="7">
        <f t="shared" ref="P68:P100" si="26">L68*O68</f>
        <v>1668793.0391425474</v>
      </c>
    </row>
    <row r="69" spans="1:16" x14ac:dyDescent="0.25">
      <c r="A69" s="11">
        <f t="shared" ref="A69:A100" si="27">A68+1</f>
        <v>36593</v>
      </c>
      <c r="B69" s="1">
        <f t="shared" si="14"/>
        <v>2628349.0366495121</v>
      </c>
      <c r="C69" s="2">
        <f t="shared" si="15"/>
        <v>0.33333333333333331</v>
      </c>
      <c r="D69" s="1">
        <f t="shared" si="16"/>
        <v>876116.34554983734</v>
      </c>
      <c r="E69" s="2">
        <f t="shared" si="17"/>
        <v>0.2</v>
      </c>
      <c r="F69" s="1">
        <f t="shared" si="18"/>
        <v>175223.26910996748</v>
      </c>
      <c r="G69" s="2">
        <v>0.1</v>
      </c>
      <c r="H69" s="2">
        <v>0.01</v>
      </c>
      <c r="I69" s="1">
        <f t="shared" si="19"/>
        <v>175223.26910996748</v>
      </c>
      <c r="J69" s="1">
        <f t="shared" si="20"/>
        <v>175048.04584085752</v>
      </c>
      <c r="K69" s="1">
        <f t="shared" si="21"/>
        <v>175.22326910996344</v>
      </c>
      <c r="L69" s="3">
        <f t="shared" si="22"/>
        <v>35044653.8219935</v>
      </c>
      <c r="M69" s="3">
        <f t="shared" si="23"/>
        <v>35009609.168171503</v>
      </c>
      <c r="N69" s="3">
        <f t="shared" si="24"/>
        <v>35044.653821997344</v>
      </c>
      <c r="O69" s="2">
        <f t="shared" si="25"/>
        <v>0.05</v>
      </c>
      <c r="P69" s="7">
        <f t="shared" si="26"/>
        <v>1752232.6910996751</v>
      </c>
    </row>
    <row r="70" spans="1:16" x14ac:dyDescent="0.25">
      <c r="A70" s="11">
        <f t="shared" si="27"/>
        <v>36594</v>
      </c>
      <c r="B70" s="1">
        <f t="shared" si="14"/>
        <v>2759766.4884819877</v>
      </c>
      <c r="C70" s="2">
        <f t="shared" si="15"/>
        <v>0.33333333333333331</v>
      </c>
      <c r="D70" s="1">
        <f t="shared" si="16"/>
        <v>919922.16282732924</v>
      </c>
      <c r="E70" s="2">
        <f t="shared" si="17"/>
        <v>0.2</v>
      </c>
      <c r="F70" s="1">
        <f t="shared" si="18"/>
        <v>183984.43256546586</v>
      </c>
      <c r="G70" s="2">
        <v>0.1</v>
      </c>
      <c r="H70" s="2">
        <v>0.01</v>
      </c>
      <c r="I70" s="1">
        <f t="shared" si="19"/>
        <v>183984.43256546586</v>
      </c>
      <c r="J70" s="1">
        <f t="shared" si="20"/>
        <v>183800.4481329004</v>
      </c>
      <c r="K70" s="1">
        <f t="shared" si="21"/>
        <v>183.98443256545579</v>
      </c>
      <c r="L70" s="3">
        <f t="shared" si="22"/>
        <v>36796886.513093174</v>
      </c>
      <c r="M70" s="3">
        <f t="shared" si="23"/>
        <v>36760089.626580082</v>
      </c>
      <c r="N70" s="3">
        <f t="shared" si="24"/>
        <v>36796.886513091624</v>
      </c>
      <c r="O70" s="2">
        <f t="shared" si="25"/>
        <v>0.05</v>
      </c>
      <c r="P70" s="7">
        <f t="shared" si="26"/>
        <v>1839844.3256546587</v>
      </c>
    </row>
    <row r="71" spans="1:16" x14ac:dyDescent="0.25">
      <c r="A71" s="11">
        <f t="shared" si="27"/>
        <v>36595</v>
      </c>
      <c r="B71" s="1">
        <f t="shared" si="14"/>
        <v>2897754.8129060874</v>
      </c>
      <c r="C71" s="2">
        <f t="shared" si="15"/>
        <v>0.33333333333333331</v>
      </c>
      <c r="D71" s="1">
        <f t="shared" si="16"/>
        <v>965918.27096869575</v>
      </c>
      <c r="E71" s="2">
        <f t="shared" si="17"/>
        <v>0.2</v>
      </c>
      <c r="F71" s="1">
        <f t="shared" si="18"/>
        <v>193183.65419373917</v>
      </c>
      <c r="G71" s="2">
        <v>0.1</v>
      </c>
      <c r="H71" s="2">
        <v>0.01</v>
      </c>
      <c r="I71" s="1">
        <f t="shared" si="19"/>
        <v>193183.65419373917</v>
      </c>
      <c r="J71" s="1">
        <f t="shared" si="20"/>
        <v>192990.47053954544</v>
      </c>
      <c r="K71" s="1">
        <f t="shared" si="21"/>
        <v>193.18365419373731</v>
      </c>
      <c r="L71" s="3">
        <f t="shared" si="22"/>
        <v>38636730.838747837</v>
      </c>
      <c r="M71" s="3">
        <f t="shared" si="23"/>
        <v>38598094.107909091</v>
      </c>
      <c r="N71" s="3">
        <f t="shared" si="24"/>
        <v>38636.730838745832</v>
      </c>
      <c r="O71" s="2">
        <f t="shared" si="25"/>
        <v>0.05</v>
      </c>
      <c r="P71" s="7">
        <f t="shared" si="26"/>
        <v>1931836.541937392</v>
      </c>
    </row>
    <row r="72" spans="1:16" x14ac:dyDescent="0.25">
      <c r="A72" s="11">
        <f t="shared" si="27"/>
        <v>36596</v>
      </c>
      <c r="B72" s="1">
        <f t="shared" si="14"/>
        <v>3042642.5535513917</v>
      </c>
      <c r="C72" s="2">
        <f t="shared" si="15"/>
        <v>0.33333333333333331</v>
      </c>
      <c r="D72" s="1">
        <f t="shared" si="16"/>
        <v>1014214.1845171305</v>
      </c>
      <c r="E72" s="2">
        <f t="shared" si="17"/>
        <v>0.2</v>
      </c>
      <c r="F72" s="1">
        <f t="shared" si="18"/>
        <v>202842.8369034261</v>
      </c>
      <c r="G72" s="2">
        <v>0.1</v>
      </c>
      <c r="H72" s="2">
        <v>0.01</v>
      </c>
      <c r="I72" s="1">
        <f t="shared" si="19"/>
        <v>202842.8369034261</v>
      </c>
      <c r="J72" s="1">
        <f t="shared" si="20"/>
        <v>202639.99406652266</v>
      </c>
      <c r="K72" s="1">
        <f t="shared" si="21"/>
        <v>202.84283690343727</v>
      </c>
      <c r="L72" s="3">
        <f t="shared" si="22"/>
        <v>40568567.380685218</v>
      </c>
      <c r="M72" s="3">
        <f t="shared" si="23"/>
        <v>40527998.813304529</v>
      </c>
      <c r="N72" s="3">
        <f t="shared" si="24"/>
        <v>40568.567380689085</v>
      </c>
      <c r="O72" s="2">
        <f t="shared" si="25"/>
        <v>0.05</v>
      </c>
      <c r="P72" s="7">
        <f t="shared" si="26"/>
        <v>2028428.369034261</v>
      </c>
    </row>
    <row r="73" spans="1:16" x14ac:dyDescent="0.25">
      <c r="A73" s="11">
        <f t="shared" si="27"/>
        <v>36597</v>
      </c>
      <c r="B73" s="1">
        <f t="shared" si="14"/>
        <v>3194774.6812289613</v>
      </c>
      <c r="C73" s="2">
        <f t="shared" si="15"/>
        <v>0.33333333333333331</v>
      </c>
      <c r="D73" s="1">
        <f t="shared" si="16"/>
        <v>1064924.893742987</v>
      </c>
      <c r="E73" s="2">
        <f t="shared" si="17"/>
        <v>0.2</v>
      </c>
      <c r="F73" s="1">
        <f t="shared" si="18"/>
        <v>212984.97874859741</v>
      </c>
      <c r="G73" s="2">
        <v>0.1</v>
      </c>
      <c r="H73" s="2">
        <v>0.01</v>
      </c>
      <c r="I73" s="1">
        <f t="shared" si="19"/>
        <v>212984.97874859741</v>
      </c>
      <c r="J73" s="1">
        <f t="shared" si="20"/>
        <v>212771.99376984881</v>
      </c>
      <c r="K73" s="1">
        <f t="shared" si="21"/>
        <v>212.98497874860186</v>
      </c>
      <c r="L73" s="3">
        <f t="shared" si="22"/>
        <v>42596995.749719478</v>
      </c>
      <c r="M73" s="3">
        <f t="shared" si="23"/>
        <v>42554398.753969759</v>
      </c>
      <c r="N73" s="3">
        <f t="shared" si="24"/>
        <v>42596.995749719441</v>
      </c>
      <c r="O73" s="2">
        <f t="shared" si="25"/>
        <v>0.05</v>
      </c>
      <c r="P73" s="7">
        <f t="shared" si="26"/>
        <v>2129849.7874859739</v>
      </c>
    </row>
    <row r="74" spans="1:16" x14ac:dyDescent="0.25">
      <c r="A74" s="11">
        <f t="shared" si="27"/>
        <v>36598</v>
      </c>
      <c r="B74" s="1">
        <f t="shared" si="14"/>
        <v>3354513.4152904097</v>
      </c>
      <c r="C74" s="2">
        <f t="shared" si="15"/>
        <v>0.33333333333333331</v>
      </c>
      <c r="D74" s="1">
        <f t="shared" si="16"/>
        <v>1118171.1384301365</v>
      </c>
      <c r="E74" s="2">
        <f t="shared" si="17"/>
        <v>0.2</v>
      </c>
      <c r="F74" s="1">
        <f t="shared" si="18"/>
        <v>223634.2276860273</v>
      </c>
      <c r="G74" s="2">
        <v>0.1</v>
      </c>
      <c r="H74" s="2">
        <v>0.01</v>
      </c>
      <c r="I74" s="1">
        <f t="shared" si="19"/>
        <v>223634.2276860273</v>
      </c>
      <c r="J74" s="1">
        <f t="shared" si="20"/>
        <v>223410.59345834126</v>
      </c>
      <c r="K74" s="1">
        <f t="shared" si="21"/>
        <v>223.63422768603778</v>
      </c>
      <c r="L74" s="3">
        <f t="shared" si="22"/>
        <v>44726845.537205458</v>
      </c>
      <c r="M74" s="3">
        <f t="shared" si="23"/>
        <v>44682118.69166825</v>
      </c>
      <c r="N74" s="3">
        <f t="shared" si="24"/>
        <v>44726.845537208021</v>
      </c>
      <c r="O74" s="2">
        <f t="shared" si="25"/>
        <v>0.05</v>
      </c>
      <c r="P74" s="7">
        <f t="shared" si="26"/>
        <v>2236342.276860273</v>
      </c>
    </row>
    <row r="75" spans="1:16" x14ac:dyDescent="0.25">
      <c r="A75" s="11">
        <f t="shared" si="27"/>
        <v>36599</v>
      </c>
      <c r="B75" s="1">
        <f t="shared" si="14"/>
        <v>3522239.0860549305</v>
      </c>
      <c r="C75" s="2">
        <f t="shared" si="15"/>
        <v>0.33333333333333331</v>
      </c>
      <c r="D75" s="1">
        <f t="shared" si="16"/>
        <v>1174079.6953516435</v>
      </c>
      <c r="E75" s="2">
        <f t="shared" si="17"/>
        <v>0.2</v>
      </c>
      <c r="F75" s="1">
        <f t="shared" si="18"/>
        <v>234815.93907032872</v>
      </c>
      <c r="G75" s="2">
        <v>0.1</v>
      </c>
      <c r="H75" s="2">
        <v>0.01</v>
      </c>
      <c r="I75" s="1">
        <f t="shared" si="19"/>
        <v>234815.93907032872</v>
      </c>
      <c r="J75" s="1">
        <f t="shared" si="20"/>
        <v>234581.12313125838</v>
      </c>
      <c r="K75" s="1">
        <f t="shared" si="21"/>
        <v>234.81593907033675</v>
      </c>
      <c r="L75" s="3">
        <f t="shared" si="22"/>
        <v>46963187.814065747</v>
      </c>
      <c r="M75" s="3">
        <f t="shared" si="23"/>
        <v>46916224.626251675</v>
      </c>
      <c r="N75" s="3">
        <f t="shared" si="24"/>
        <v>46963.187814071774</v>
      </c>
      <c r="O75" s="2">
        <f t="shared" si="25"/>
        <v>0.05</v>
      </c>
      <c r="P75" s="7">
        <f t="shared" si="26"/>
        <v>2348159.3907032874</v>
      </c>
    </row>
    <row r="76" spans="1:16" x14ac:dyDescent="0.25">
      <c r="A76" s="11">
        <f t="shared" si="27"/>
        <v>36600</v>
      </c>
      <c r="B76" s="1">
        <f t="shared" si="14"/>
        <v>3698351.0403576773</v>
      </c>
      <c r="C76" s="2">
        <f t="shared" si="15"/>
        <v>0.33333333333333331</v>
      </c>
      <c r="D76" s="1">
        <f t="shared" si="16"/>
        <v>1232783.6801192258</v>
      </c>
      <c r="E76" s="2">
        <f t="shared" si="17"/>
        <v>0.2</v>
      </c>
      <c r="F76" s="1">
        <f t="shared" si="18"/>
        <v>246556.73602384515</v>
      </c>
      <c r="G76" s="2">
        <v>0.1</v>
      </c>
      <c r="H76" s="2">
        <v>0.01</v>
      </c>
      <c r="I76" s="1">
        <f t="shared" si="19"/>
        <v>246556.73602384515</v>
      </c>
      <c r="J76" s="1">
        <f t="shared" si="20"/>
        <v>246310.17928782132</v>
      </c>
      <c r="K76" s="1">
        <f t="shared" si="21"/>
        <v>246.55673602383467</v>
      </c>
      <c r="L76" s="3">
        <f t="shared" si="22"/>
        <v>49311347.20476903</v>
      </c>
      <c r="M76" s="3">
        <f t="shared" si="23"/>
        <v>49262035.857564263</v>
      </c>
      <c r="N76" s="3">
        <f t="shared" si="24"/>
        <v>49311.347204767168</v>
      </c>
      <c r="O76" s="2">
        <f t="shared" si="25"/>
        <v>0.05</v>
      </c>
      <c r="P76" s="7">
        <f t="shared" si="26"/>
        <v>2465567.3602384515</v>
      </c>
    </row>
    <row r="77" spans="1:16" x14ac:dyDescent="0.25">
      <c r="A77" s="11">
        <f t="shared" si="27"/>
        <v>36601</v>
      </c>
      <c r="B77" s="1">
        <f t="shared" si="14"/>
        <v>3883268.5923755611</v>
      </c>
      <c r="C77" s="2">
        <f t="shared" si="15"/>
        <v>0.33333333333333331</v>
      </c>
      <c r="D77" s="1">
        <f t="shared" si="16"/>
        <v>1294422.864125187</v>
      </c>
      <c r="E77" s="2">
        <f t="shared" si="17"/>
        <v>0.2</v>
      </c>
      <c r="F77" s="1">
        <f t="shared" si="18"/>
        <v>258884.57282503741</v>
      </c>
      <c r="G77" s="2">
        <v>0.1</v>
      </c>
      <c r="H77" s="2">
        <v>0.01</v>
      </c>
      <c r="I77" s="1">
        <f t="shared" si="19"/>
        <v>258884.57282503741</v>
      </c>
      <c r="J77" s="1">
        <f t="shared" si="20"/>
        <v>258625.68825221236</v>
      </c>
      <c r="K77" s="1">
        <f t="shared" si="21"/>
        <v>258.88457282504532</v>
      </c>
      <c r="L77" s="3">
        <f t="shared" si="22"/>
        <v>51776914.565007478</v>
      </c>
      <c r="M77" s="3">
        <f t="shared" si="23"/>
        <v>51725137.650442474</v>
      </c>
      <c r="N77" s="3">
        <f t="shared" si="24"/>
        <v>51776.914565004408</v>
      </c>
      <c r="O77" s="2">
        <f t="shared" si="25"/>
        <v>0.05</v>
      </c>
      <c r="P77" s="7">
        <f t="shared" si="26"/>
        <v>2588845.7282503741</v>
      </c>
    </row>
    <row r="78" spans="1:16" x14ac:dyDescent="0.25">
      <c r="A78" s="11">
        <f t="shared" si="27"/>
        <v>36602</v>
      </c>
      <c r="B78" s="1">
        <f t="shared" si="14"/>
        <v>4077432.0219943393</v>
      </c>
      <c r="C78" s="2">
        <f t="shared" si="15"/>
        <v>0.33333333333333331</v>
      </c>
      <c r="D78" s="1">
        <f t="shared" si="16"/>
        <v>1359144.0073314463</v>
      </c>
      <c r="E78" s="2">
        <f t="shared" si="17"/>
        <v>0.2</v>
      </c>
      <c r="F78" s="1">
        <f t="shared" si="18"/>
        <v>271828.80146628927</v>
      </c>
      <c r="G78" s="2">
        <v>0.1</v>
      </c>
      <c r="H78" s="2">
        <v>0.01</v>
      </c>
      <c r="I78" s="1">
        <f t="shared" si="19"/>
        <v>271828.80146628927</v>
      </c>
      <c r="J78" s="1">
        <f t="shared" si="20"/>
        <v>271556.972664823</v>
      </c>
      <c r="K78" s="1">
        <f t="shared" si="21"/>
        <v>271.82880146626849</v>
      </c>
      <c r="L78" s="3">
        <f t="shared" si="22"/>
        <v>54365760.293257855</v>
      </c>
      <c r="M78" s="3">
        <f t="shared" si="23"/>
        <v>54311394.532964602</v>
      </c>
      <c r="N78" s="3">
        <f t="shared" si="24"/>
        <v>54365.760293252766</v>
      </c>
      <c r="O78" s="2">
        <f t="shared" si="25"/>
        <v>0.05</v>
      </c>
      <c r="P78" s="7">
        <f t="shared" si="26"/>
        <v>2718288.014662893</v>
      </c>
    </row>
    <row r="79" spans="1:16" x14ac:dyDescent="0.25">
      <c r="A79" s="11">
        <f t="shared" si="27"/>
        <v>36603</v>
      </c>
      <c r="B79" s="1">
        <f t="shared" si="14"/>
        <v>4281303.6230940567</v>
      </c>
      <c r="C79" s="2">
        <f t="shared" si="15"/>
        <v>0.33333333333333331</v>
      </c>
      <c r="D79" s="1">
        <f t="shared" si="16"/>
        <v>1427101.2076980188</v>
      </c>
      <c r="E79" s="2">
        <f t="shared" si="17"/>
        <v>0.2</v>
      </c>
      <c r="F79" s="1">
        <f t="shared" si="18"/>
        <v>285420.24153960374</v>
      </c>
      <c r="G79" s="2">
        <v>0.1</v>
      </c>
      <c r="H79" s="2">
        <v>0.01</v>
      </c>
      <c r="I79" s="1">
        <f t="shared" si="19"/>
        <v>285420.24153960374</v>
      </c>
      <c r="J79" s="1">
        <f t="shared" si="20"/>
        <v>285134.82129806414</v>
      </c>
      <c r="K79" s="1">
        <f t="shared" si="21"/>
        <v>285.42024153959937</v>
      </c>
      <c r="L79" s="3">
        <f t="shared" si="22"/>
        <v>57084048.307920747</v>
      </c>
      <c r="M79" s="3">
        <f t="shared" si="23"/>
        <v>57026964.259612828</v>
      </c>
      <c r="N79" s="3">
        <f t="shared" si="24"/>
        <v>57084.048307918012</v>
      </c>
      <c r="O79" s="2">
        <f t="shared" si="25"/>
        <v>0.05</v>
      </c>
      <c r="P79" s="7">
        <f t="shared" si="26"/>
        <v>2854202.4153960375</v>
      </c>
    </row>
    <row r="80" spans="1:16" x14ac:dyDescent="0.25">
      <c r="A80" s="11">
        <f t="shared" si="27"/>
        <v>36604</v>
      </c>
      <c r="B80" s="1">
        <f t="shared" si="14"/>
        <v>4495368.8042487595</v>
      </c>
      <c r="C80" s="2">
        <f t="shared" si="15"/>
        <v>0.33333333333333331</v>
      </c>
      <c r="D80" s="1">
        <f t="shared" si="16"/>
        <v>1498456.2680829198</v>
      </c>
      <c r="E80" s="2">
        <f t="shared" si="17"/>
        <v>0.2</v>
      </c>
      <c r="F80" s="1">
        <f t="shared" si="18"/>
        <v>299691.25361658394</v>
      </c>
      <c r="G80" s="2">
        <v>0.1</v>
      </c>
      <c r="H80" s="2">
        <v>0.01</v>
      </c>
      <c r="I80" s="1">
        <f t="shared" si="19"/>
        <v>299691.25361658394</v>
      </c>
      <c r="J80" s="1">
        <f t="shared" si="20"/>
        <v>299391.56236296735</v>
      </c>
      <c r="K80" s="1">
        <f t="shared" si="21"/>
        <v>299.69125361659098</v>
      </c>
      <c r="L80" s="3">
        <f t="shared" si="22"/>
        <v>59938250.723316789</v>
      </c>
      <c r="M80" s="3">
        <f t="shared" si="23"/>
        <v>59878312.472593471</v>
      </c>
      <c r="N80" s="3">
        <f t="shared" si="24"/>
        <v>59938.250723317266</v>
      </c>
      <c r="O80" s="2">
        <f t="shared" si="25"/>
        <v>0.05</v>
      </c>
      <c r="P80" s="7">
        <f t="shared" si="26"/>
        <v>2996912.5361658395</v>
      </c>
    </row>
    <row r="81" spans="1:16" x14ac:dyDescent="0.25">
      <c r="A81" s="11">
        <f t="shared" si="27"/>
        <v>36605</v>
      </c>
      <c r="B81" s="1">
        <f t="shared" si="14"/>
        <v>4720137.2444611974</v>
      </c>
      <c r="C81" s="2">
        <f t="shared" si="15"/>
        <v>0.33333333333333331</v>
      </c>
      <c r="D81" s="1">
        <f t="shared" si="16"/>
        <v>1573379.0814870656</v>
      </c>
      <c r="E81" s="2">
        <f t="shared" si="17"/>
        <v>0.2</v>
      </c>
      <c r="F81" s="1">
        <f t="shared" si="18"/>
        <v>314675.81629741314</v>
      </c>
      <c r="G81" s="2">
        <v>0.1</v>
      </c>
      <c r="H81" s="2">
        <v>0.01</v>
      </c>
      <c r="I81" s="1">
        <f t="shared" si="19"/>
        <v>314675.81629741314</v>
      </c>
      <c r="J81" s="1">
        <f t="shared" si="20"/>
        <v>314361.14048111573</v>
      </c>
      <c r="K81" s="1">
        <f t="shared" si="21"/>
        <v>314.67581629741471</v>
      </c>
      <c r="L81" s="3">
        <f t="shared" si="22"/>
        <v>62935163.25948263</v>
      </c>
      <c r="M81" s="3">
        <f t="shared" si="23"/>
        <v>62872228.096223146</v>
      </c>
      <c r="N81" s="3">
        <f t="shared" si="24"/>
        <v>62935.163259483874</v>
      </c>
      <c r="O81" s="2">
        <f t="shared" si="25"/>
        <v>0.05</v>
      </c>
      <c r="P81" s="7">
        <f t="shared" si="26"/>
        <v>3146758.1629741318</v>
      </c>
    </row>
    <row r="82" spans="1:16" x14ac:dyDescent="0.25">
      <c r="A82" s="11">
        <f t="shared" si="27"/>
        <v>36606</v>
      </c>
      <c r="B82" s="1">
        <f t="shared" si="14"/>
        <v>4956144.1066842573</v>
      </c>
      <c r="C82" s="2">
        <f t="shared" si="15"/>
        <v>0.33333333333333331</v>
      </c>
      <c r="D82" s="1">
        <f t="shared" si="16"/>
        <v>1652048.0355614191</v>
      </c>
      <c r="E82" s="2">
        <f t="shared" si="17"/>
        <v>0.2</v>
      </c>
      <c r="F82" s="1">
        <f t="shared" si="18"/>
        <v>330409.60711228382</v>
      </c>
      <c r="G82" s="2">
        <v>0.1</v>
      </c>
      <c r="H82" s="2">
        <v>0.01</v>
      </c>
      <c r="I82" s="1">
        <f t="shared" si="19"/>
        <v>330409.60711228382</v>
      </c>
      <c r="J82" s="1">
        <f t="shared" si="20"/>
        <v>330079.19750517153</v>
      </c>
      <c r="K82" s="1">
        <f t="shared" si="21"/>
        <v>330.40960711229127</v>
      </c>
      <c r="L82" s="3">
        <f t="shared" si="22"/>
        <v>66081921.422456764</v>
      </c>
      <c r="M82" s="3">
        <f t="shared" si="23"/>
        <v>66015839.501034304</v>
      </c>
      <c r="N82" s="3">
        <f t="shared" si="24"/>
        <v>66081.921422459185</v>
      </c>
      <c r="O82" s="2">
        <f t="shared" si="25"/>
        <v>0.05</v>
      </c>
      <c r="P82" s="7">
        <f t="shared" si="26"/>
        <v>3304096.0711228382</v>
      </c>
    </row>
    <row r="83" spans="1:16" x14ac:dyDescent="0.25">
      <c r="A83" s="11">
        <f t="shared" si="27"/>
        <v>36607</v>
      </c>
      <c r="B83" s="1">
        <f t="shared" si="14"/>
        <v>5203951.3120184699</v>
      </c>
      <c r="C83" s="2">
        <f t="shared" si="15"/>
        <v>0.33333333333333331</v>
      </c>
      <c r="D83" s="1">
        <f t="shared" si="16"/>
        <v>1734650.4373394898</v>
      </c>
      <c r="E83" s="2">
        <f t="shared" si="17"/>
        <v>0.2</v>
      </c>
      <c r="F83" s="1">
        <f t="shared" si="18"/>
        <v>346930.08746789797</v>
      </c>
      <c r="G83" s="2">
        <v>0.1</v>
      </c>
      <c r="H83" s="2">
        <v>0.01</v>
      </c>
      <c r="I83" s="1">
        <f t="shared" si="19"/>
        <v>346930.08746789797</v>
      </c>
      <c r="J83" s="1">
        <f t="shared" si="20"/>
        <v>346583.15738043009</v>
      </c>
      <c r="K83" s="1">
        <f t="shared" si="21"/>
        <v>346.93008746788837</v>
      </c>
      <c r="L83" s="3">
        <f t="shared" si="22"/>
        <v>69386017.493579596</v>
      </c>
      <c r="M83" s="3">
        <f t="shared" si="23"/>
        <v>69316631.47608602</v>
      </c>
      <c r="N83" s="3">
        <f t="shared" si="24"/>
        <v>69386.017493575811</v>
      </c>
      <c r="O83" s="2">
        <f t="shared" si="25"/>
        <v>0.05</v>
      </c>
      <c r="P83" s="7">
        <f t="shared" si="26"/>
        <v>3469300.8746789801</v>
      </c>
    </row>
    <row r="84" spans="1:16" x14ac:dyDescent="0.25">
      <c r="A84" s="11">
        <f t="shared" si="27"/>
        <v>36608</v>
      </c>
      <c r="B84" s="1">
        <f t="shared" si="14"/>
        <v>5464148.8776193932</v>
      </c>
      <c r="C84" s="2">
        <f t="shared" si="15"/>
        <v>0.33333333333333331</v>
      </c>
      <c r="D84" s="1">
        <f t="shared" si="16"/>
        <v>1821382.9592064642</v>
      </c>
      <c r="E84" s="2">
        <f t="shared" si="17"/>
        <v>0.2</v>
      </c>
      <c r="F84" s="1">
        <f t="shared" si="18"/>
        <v>364276.59184129286</v>
      </c>
      <c r="G84" s="2">
        <v>0.1</v>
      </c>
      <c r="H84" s="2">
        <v>0.01</v>
      </c>
      <c r="I84" s="1">
        <f t="shared" si="19"/>
        <v>364276.59184129286</v>
      </c>
      <c r="J84" s="1">
        <f t="shared" si="20"/>
        <v>363912.31524945155</v>
      </c>
      <c r="K84" s="1">
        <f t="shared" si="21"/>
        <v>364.27659184130607</v>
      </c>
      <c r="L84" s="3">
        <f t="shared" si="22"/>
        <v>72855318.368258566</v>
      </c>
      <c r="M84" s="3">
        <f t="shared" si="23"/>
        <v>72782463.04989031</v>
      </c>
      <c r="N84" s="3">
        <f t="shared" si="24"/>
        <v>72855.318368256092</v>
      </c>
      <c r="O84" s="2">
        <f t="shared" si="25"/>
        <v>0.05</v>
      </c>
      <c r="P84" s="7">
        <f t="shared" si="26"/>
        <v>3642765.9184129285</v>
      </c>
    </row>
    <row r="85" spans="1:16" x14ac:dyDescent="0.25">
      <c r="A85" s="11">
        <f t="shared" si="27"/>
        <v>36609</v>
      </c>
      <c r="B85" s="1">
        <f t="shared" si="14"/>
        <v>5737356.3215003628</v>
      </c>
      <c r="C85" s="2">
        <f t="shared" si="15"/>
        <v>0.33333333333333331</v>
      </c>
      <c r="D85" s="1">
        <f t="shared" si="16"/>
        <v>1912452.1071667876</v>
      </c>
      <c r="E85" s="2">
        <f t="shared" si="17"/>
        <v>0.2</v>
      </c>
      <c r="F85" s="1">
        <f t="shared" si="18"/>
        <v>382490.42143335752</v>
      </c>
      <c r="G85" s="2">
        <v>0.1</v>
      </c>
      <c r="H85" s="2">
        <v>0.01</v>
      </c>
      <c r="I85" s="1">
        <f t="shared" si="19"/>
        <v>382490.42143335752</v>
      </c>
      <c r="J85" s="1">
        <f t="shared" si="20"/>
        <v>382107.93101192417</v>
      </c>
      <c r="K85" s="1">
        <f t="shared" si="21"/>
        <v>382.490421433351</v>
      </c>
      <c r="L85" s="3">
        <f t="shared" si="22"/>
        <v>76498084.286671504</v>
      </c>
      <c r="M85" s="3">
        <f t="shared" si="23"/>
        <v>76421586.20238483</v>
      </c>
      <c r="N85" s="3">
        <f t="shared" si="24"/>
        <v>76498.084286674857</v>
      </c>
      <c r="O85" s="2">
        <f t="shared" si="25"/>
        <v>0.05</v>
      </c>
      <c r="P85" s="7">
        <f t="shared" si="26"/>
        <v>3824904.2143335752</v>
      </c>
    </row>
    <row r="86" spans="1:16" x14ac:dyDescent="0.25">
      <c r="A86" s="11">
        <f t="shared" si="27"/>
        <v>36610</v>
      </c>
      <c r="B86" s="1">
        <f t="shared" si="14"/>
        <v>6024224.1375753814</v>
      </c>
      <c r="C86" s="2">
        <f t="shared" si="15"/>
        <v>0.33333333333333331</v>
      </c>
      <c r="D86" s="1">
        <f t="shared" si="16"/>
        <v>2008074.712525127</v>
      </c>
      <c r="E86" s="2">
        <f t="shared" si="17"/>
        <v>0.2</v>
      </c>
      <c r="F86" s="1">
        <f t="shared" si="18"/>
        <v>401614.94250502542</v>
      </c>
      <c r="G86" s="2">
        <v>0.1</v>
      </c>
      <c r="H86" s="2">
        <v>0.01</v>
      </c>
      <c r="I86" s="1">
        <f t="shared" si="19"/>
        <v>401614.94250502542</v>
      </c>
      <c r="J86" s="1">
        <f t="shared" si="20"/>
        <v>401213.3275625204</v>
      </c>
      <c r="K86" s="1">
        <f t="shared" si="21"/>
        <v>401.61494250502437</v>
      </c>
      <c r="L86" s="3">
        <f t="shared" si="22"/>
        <v>80322988.501005083</v>
      </c>
      <c r="M86" s="3">
        <f t="shared" si="23"/>
        <v>80242665.512504086</v>
      </c>
      <c r="N86" s="3">
        <f t="shared" si="24"/>
        <v>80322.988500997424</v>
      </c>
      <c r="O86" s="2">
        <f t="shared" si="25"/>
        <v>0.05</v>
      </c>
      <c r="P86" s="7">
        <f t="shared" si="26"/>
        <v>4016149.4250502544</v>
      </c>
    </row>
    <row r="87" spans="1:16" x14ac:dyDescent="0.25">
      <c r="A87" s="11">
        <f t="shared" si="27"/>
        <v>36611</v>
      </c>
      <c r="B87" s="1">
        <f t="shared" si="14"/>
        <v>6325435.3444541506</v>
      </c>
      <c r="C87" s="2">
        <f t="shared" si="15"/>
        <v>0.33333333333333331</v>
      </c>
      <c r="D87" s="1">
        <f t="shared" si="16"/>
        <v>2108478.4481513835</v>
      </c>
      <c r="E87" s="2">
        <f t="shared" si="17"/>
        <v>0.2</v>
      </c>
      <c r="F87" s="1">
        <f t="shared" si="18"/>
        <v>421695.68963027676</v>
      </c>
      <c r="G87" s="2">
        <v>0.1</v>
      </c>
      <c r="H87" s="2">
        <v>0.01</v>
      </c>
      <c r="I87" s="1">
        <f t="shared" si="19"/>
        <v>421695.68963027676</v>
      </c>
      <c r="J87" s="1">
        <f t="shared" si="20"/>
        <v>421273.99394064647</v>
      </c>
      <c r="K87" s="1">
        <f t="shared" si="21"/>
        <v>421.69568963028723</v>
      </c>
      <c r="L87" s="3">
        <f t="shared" si="22"/>
        <v>84339137.926055357</v>
      </c>
      <c r="M87" s="3">
        <f t="shared" si="23"/>
        <v>84254798.7881293</v>
      </c>
      <c r="N87" s="3">
        <f t="shared" si="24"/>
        <v>84339.137926056981</v>
      </c>
      <c r="O87" s="2">
        <f t="shared" si="25"/>
        <v>0.05</v>
      </c>
      <c r="P87" s="7">
        <f t="shared" si="26"/>
        <v>4216956.896302768</v>
      </c>
    </row>
    <row r="88" spans="1:16" x14ac:dyDescent="0.25">
      <c r="A88" s="11">
        <f t="shared" si="27"/>
        <v>36612</v>
      </c>
      <c r="B88" s="1">
        <f t="shared" si="14"/>
        <v>6641707.1116768587</v>
      </c>
      <c r="C88" s="2">
        <f t="shared" si="15"/>
        <v>0.33333333333333331</v>
      </c>
      <c r="D88" s="1">
        <f t="shared" si="16"/>
        <v>2213902.3705589529</v>
      </c>
      <c r="E88" s="2">
        <f t="shared" si="17"/>
        <v>0.2</v>
      </c>
      <c r="F88" s="1">
        <f t="shared" si="18"/>
        <v>442780.47411179059</v>
      </c>
      <c r="G88" s="2">
        <v>0.1</v>
      </c>
      <c r="H88" s="2">
        <v>0.01</v>
      </c>
      <c r="I88" s="1">
        <f t="shared" si="19"/>
        <v>442780.47411179059</v>
      </c>
      <c r="J88" s="1">
        <f t="shared" si="20"/>
        <v>442337.69363767881</v>
      </c>
      <c r="K88" s="1">
        <f t="shared" si="21"/>
        <v>442.78047411178704</v>
      </c>
      <c r="L88" s="3">
        <f t="shared" si="22"/>
        <v>88556094.822358117</v>
      </c>
      <c r="M88" s="3">
        <f t="shared" si="23"/>
        <v>88467538.727535754</v>
      </c>
      <c r="N88" s="3">
        <f t="shared" si="24"/>
        <v>88556.094822362065</v>
      </c>
      <c r="O88" s="2">
        <f t="shared" si="25"/>
        <v>0.05</v>
      </c>
      <c r="P88" s="7">
        <f t="shared" si="26"/>
        <v>4427804.7411179058</v>
      </c>
    </row>
    <row r="89" spans="1:16" x14ac:dyDescent="0.25">
      <c r="A89" s="11">
        <f t="shared" si="27"/>
        <v>36613</v>
      </c>
      <c r="B89" s="1">
        <f t="shared" si="14"/>
        <v>6973792.4672607016</v>
      </c>
      <c r="C89" s="2">
        <f t="shared" si="15"/>
        <v>0.33333333333333331</v>
      </c>
      <c r="D89" s="1">
        <f t="shared" si="16"/>
        <v>2324597.4890869004</v>
      </c>
      <c r="E89" s="2">
        <f t="shared" si="17"/>
        <v>0.2</v>
      </c>
      <c r="F89" s="1">
        <f t="shared" si="18"/>
        <v>464919.49781738012</v>
      </c>
      <c r="G89" s="2">
        <v>0.1</v>
      </c>
      <c r="H89" s="2">
        <v>0.01</v>
      </c>
      <c r="I89" s="1">
        <f t="shared" si="19"/>
        <v>464919.49781738012</v>
      </c>
      <c r="J89" s="1">
        <f t="shared" si="20"/>
        <v>464454.57831956272</v>
      </c>
      <c r="K89" s="1">
        <f t="shared" si="21"/>
        <v>464.9194978174055</v>
      </c>
      <c r="L89" s="3">
        <f t="shared" si="22"/>
        <v>92983899.563476026</v>
      </c>
      <c r="M89" s="3">
        <f t="shared" si="23"/>
        <v>92890915.66391255</v>
      </c>
      <c r="N89" s="3">
        <f t="shared" si="24"/>
        <v>92983.899563476443</v>
      </c>
      <c r="O89" s="2">
        <f t="shared" si="25"/>
        <v>0.05</v>
      </c>
      <c r="P89" s="7">
        <f t="shared" si="26"/>
        <v>4649194.9781738017</v>
      </c>
    </row>
    <row r="90" spans="1:16" x14ac:dyDescent="0.25">
      <c r="A90" s="11">
        <f t="shared" si="27"/>
        <v>36614</v>
      </c>
      <c r="B90" s="1">
        <f t="shared" si="14"/>
        <v>7322482.0906237373</v>
      </c>
      <c r="C90" s="2">
        <f t="shared" si="15"/>
        <v>0.33333333333333331</v>
      </c>
      <c r="D90" s="1">
        <f t="shared" si="16"/>
        <v>2440827.3635412455</v>
      </c>
      <c r="E90" s="2">
        <f t="shared" si="17"/>
        <v>0.2</v>
      </c>
      <c r="F90" s="1">
        <f t="shared" si="18"/>
        <v>488165.47270824912</v>
      </c>
      <c r="G90" s="2">
        <v>0.1</v>
      </c>
      <c r="H90" s="2">
        <v>0.01</v>
      </c>
      <c r="I90" s="1">
        <f t="shared" si="19"/>
        <v>488165.47270824912</v>
      </c>
      <c r="J90" s="1">
        <f t="shared" si="20"/>
        <v>487677.30723554088</v>
      </c>
      <c r="K90" s="1">
        <f t="shared" si="21"/>
        <v>488.16547270823503</v>
      </c>
      <c r="L90" s="3">
        <f t="shared" si="22"/>
        <v>97633094.541649818</v>
      </c>
      <c r="M90" s="3">
        <f t="shared" si="23"/>
        <v>97535461.447108179</v>
      </c>
      <c r="N90" s="3">
        <f t="shared" si="24"/>
        <v>97633.09454163909</v>
      </c>
      <c r="O90" s="2">
        <f t="shared" si="25"/>
        <v>0.05</v>
      </c>
      <c r="P90" s="7">
        <f t="shared" si="26"/>
        <v>4881654.7270824909</v>
      </c>
    </row>
    <row r="91" spans="1:16" x14ac:dyDescent="0.25">
      <c r="A91" s="11">
        <f t="shared" si="27"/>
        <v>36615</v>
      </c>
      <c r="B91" s="1">
        <f t="shared" si="14"/>
        <v>7688606.1951549249</v>
      </c>
      <c r="C91" s="2">
        <f t="shared" si="15"/>
        <v>0.33333333333333331</v>
      </c>
      <c r="D91" s="1">
        <f t="shared" si="16"/>
        <v>2562868.7317183083</v>
      </c>
      <c r="E91" s="2">
        <f t="shared" si="17"/>
        <v>0.2</v>
      </c>
      <c r="F91" s="1">
        <f t="shared" si="18"/>
        <v>512573.74634366168</v>
      </c>
      <c r="G91" s="2">
        <v>0.1</v>
      </c>
      <c r="H91" s="2">
        <v>0.01</v>
      </c>
      <c r="I91" s="1">
        <f t="shared" si="19"/>
        <v>512573.74634366168</v>
      </c>
      <c r="J91" s="1">
        <f t="shared" si="20"/>
        <v>512061.17259731801</v>
      </c>
      <c r="K91" s="1">
        <f t="shared" si="21"/>
        <v>512.57374634366715</v>
      </c>
      <c r="L91" s="3">
        <f t="shared" si="22"/>
        <v>102514749.26873234</v>
      </c>
      <c r="M91" s="3">
        <f t="shared" si="23"/>
        <v>102412234.5194636</v>
      </c>
      <c r="N91" s="3">
        <f t="shared" si="24"/>
        <v>102514.74926874042</v>
      </c>
      <c r="O91" s="2">
        <f t="shared" si="25"/>
        <v>0.05</v>
      </c>
      <c r="P91" s="7">
        <f t="shared" si="26"/>
        <v>5125737.4634366175</v>
      </c>
    </row>
    <row r="92" spans="1:16" x14ac:dyDescent="0.25">
      <c r="A92" s="11">
        <f t="shared" si="27"/>
        <v>36616</v>
      </c>
      <c r="B92" s="1">
        <f t="shared" si="14"/>
        <v>8073036.5049126716</v>
      </c>
      <c r="C92" s="2">
        <f t="shared" si="15"/>
        <v>0.33333333333333331</v>
      </c>
      <c r="D92" s="1">
        <f t="shared" si="16"/>
        <v>2691012.1683042236</v>
      </c>
      <c r="E92" s="2">
        <f t="shared" si="17"/>
        <v>0.2</v>
      </c>
      <c r="F92" s="1">
        <f t="shared" si="18"/>
        <v>538202.43366084469</v>
      </c>
      <c r="G92" s="2">
        <v>0.1</v>
      </c>
      <c r="H92" s="2">
        <v>0.01</v>
      </c>
      <c r="I92" s="1">
        <f t="shared" si="19"/>
        <v>538202.43366084469</v>
      </c>
      <c r="J92" s="1">
        <f t="shared" si="20"/>
        <v>537664.23122718383</v>
      </c>
      <c r="K92" s="1">
        <f t="shared" si="21"/>
        <v>538.20243366085924</v>
      </c>
      <c r="L92" s="3">
        <f t="shared" si="22"/>
        <v>107640486.73216894</v>
      </c>
      <c r="M92" s="3">
        <f t="shared" si="23"/>
        <v>107532846.24543677</v>
      </c>
      <c r="N92" s="3">
        <f t="shared" si="24"/>
        <v>107640.48673216999</v>
      </c>
      <c r="O92" s="2">
        <f t="shared" si="25"/>
        <v>0.05</v>
      </c>
      <c r="P92" s="7">
        <f t="shared" si="26"/>
        <v>5382024.3366084471</v>
      </c>
    </row>
    <row r="93" spans="1:16" x14ac:dyDescent="0.25">
      <c r="A93" s="11">
        <f t="shared" si="27"/>
        <v>36617</v>
      </c>
      <c r="B93" s="1">
        <f t="shared" si="14"/>
        <v>8476688.3301583063</v>
      </c>
      <c r="C93" s="2">
        <f t="shared" si="15"/>
        <v>0.33333333333333331</v>
      </c>
      <c r="D93" s="1">
        <f t="shared" si="16"/>
        <v>2825562.7767194351</v>
      </c>
      <c r="E93" s="2">
        <f t="shared" si="17"/>
        <v>0.2</v>
      </c>
      <c r="F93" s="1">
        <f t="shared" si="18"/>
        <v>565112.55534388707</v>
      </c>
      <c r="G93" s="2">
        <v>0.1</v>
      </c>
      <c r="H93" s="2">
        <v>0.01</v>
      </c>
      <c r="I93" s="1">
        <f t="shared" si="19"/>
        <v>565112.55534388707</v>
      </c>
      <c r="J93" s="1">
        <f t="shared" si="20"/>
        <v>564547.44278854318</v>
      </c>
      <c r="K93" s="1">
        <f t="shared" si="21"/>
        <v>565.11255534389056</v>
      </c>
      <c r="L93" s="3">
        <f t="shared" si="22"/>
        <v>113022511.06877741</v>
      </c>
      <c r="M93" s="3">
        <f t="shared" si="23"/>
        <v>112909488.55770864</v>
      </c>
      <c r="N93" s="3">
        <f t="shared" si="24"/>
        <v>113022.51106877625</v>
      </c>
      <c r="O93" s="2">
        <f t="shared" si="25"/>
        <v>0.05</v>
      </c>
      <c r="P93" s="7">
        <f t="shared" si="26"/>
        <v>5651125.5534388712</v>
      </c>
    </row>
    <row r="94" spans="1:16" x14ac:dyDescent="0.25">
      <c r="A94" s="11">
        <f t="shared" si="27"/>
        <v>36618</v>
      </c>
      <c r="B94" s="1">
        <f t="shared" si="14"/>
        <v>8900522.7466662228</v>
      </c>
      <c r="C94" s="2">
        <f t="shared" si="15"/>
        <v>0.33333333333333331</v>
      </c>
      <c r="D94" s="1">
        <f t="shared" si="16"/>
        <v>2966840.9155554073</v>
      </c>
      <c r="E94" s="2">
        <f t="shared" si="17"/>
        <v>0.2</v>
      </c>
      <c r="F94" s="1">
        <f t="shared" si="18"/>
        <v>593368.18311108148</v>
      </c>
      <c r="G94" s="2">
        <v>0.1</v>
      </c>
      <c r="H94" s="2">
        <v>0.01</v>
      </c>
      <c r="I94" s="1">
        <f t="shared" si="19"/>
        <v>593368.18311108148</v>
      </c>
      <c r="J94" s="1">
        <f t="shared" si="20"/>
        <v>592774.81492797041</v>
      </c>
      <c r="K94" s="1">
        <f t="shared" si="21"/>
        <v>593.36818311107345</v>
      </c>
      <c r="L94" s="3">
        <f t="shared" si="22"/>
        <v>118673636.6222163</v>
      </c>
      <c r="M94" s="3">
        <f t="shared" si="23"/>
        <v>118554962.98559408</v>
      </c>
      <c r="N94" s="3">
        <f t="shared" si="24"/>
        <v>118673.63662222028</v>
      </c>
      <c r="O94" s="2">
        <f t="shared" si="25"/>
        <v>0.05</v>
      </c>
      <c r="P94" s="7">
        <f t="shared" si="26"/>
        <v>5933681.8311108155</v>
      </c>
    </row>
    <row r="95" spans="1:16" x14ac:dyDescent="0.25">
      <c r="A95" s="11">
        <f t="shared" si="27"/>
        <v>36619</v>
      </c>
      <c r="B95" s="1">
        <f t="shared" si="14"/>
        <v>9345548.883999534</v>
      </c>
      <c r="C95" s="2">
        <f t="shared" si="15"/>
        <v>0.33333333333333331</v>
      </c>
      <c r="D95" s="1">
        <f t="shared" si="16"/>
        <v>3115182.961333178</v>
      </c>
      <c r="E95" s="2">
        <f t="shared" si="17"/>
        <v>0.2</v>
      </c>
      <c r="F95" s="1">
        <f t="shared" si="18"/>
        <v>623036.59226663562</v>
      </c>
      <c r="G95" s="2">
        <v>0.1</v>
      </c>
      <c r="H95" s="2">
        <v>0.01</v>
      </c>
      <c r="I95" s="1">
        <f t="shared" si="19"/>
        <v>623036.59226663562</v>
      </c>
      <c r="J95" s="1">
        <f t="shared" si="20"/>
        <v>622413.55567436898</v>
      </c>
      <c r="K95" s="1">
        <f t="shared" si="21"/>
        <v>623.03659226663876</v>
      </c>
      <c r="L95" s="3">
        <f t="shared" si="22"/>
        <v>124607318.45332712</v>
      </c>
      <c r="M95" s="3">
        <f t="shared" si="23"/>
        <v>124482711.13487379</v>
      </c>
      <c r="N95" s="3">
        <f t="shared" si="24"/>
        <v>124607.31845332682</v>
      </c>
      <c r="O95" s="2">
        <f t="shared" si="25"/>
        <v>0.05</v>
      </c>
      <c r="P95" s="7">
        <f t="shared" si="26"/>
        <v>6230365.922666356</v>
      </c>
    </row>
    <row r="96" spans="1:16" x14ac:dyDescent="0.25">
      <c r="A96" s="11">
        <f t="shared" si="27"/>
        <v>36620</v>
      </c>
      <c r="B96" s="1">
        <f t="shared" si="14"/>
        <v>9812826.3281995114</v>
      </c>
      <c r="C96" s="2">
        <f t="shared" si="15"/>
        <v>0.33333333333333331</v>
      </c>
      <c r="D96" s="1">
        <f t="shared" si="16"/>
        <v>3270942.109399837</v>
      </c>
      <c r="E96" s="2">
        <f t="shared" si="17"/>
        <v>0.2</v>
      </c>
      <c r="F96" s="1">
        <f t="shared" si="18"/>
        <v>654188.42187996744</v>
      </c>
      <c r="G96" s="2">
        <v>0.1</v>
      </c>
      <c r="H96" s="2">
        <v>0.01</v>
      </c>
      <c r="I96" s="1">
        <f t="shared" si="19"/>
        <v>654188.42187996744</v>
      </c>
      <c r="J96" s="1">
        <f t="shared" si="20"/>
        <v>653534.23345808743</v>
      </c>
      <c r="K96" s="1">
        <f t="shared" si="21"/>
        <v>654.18842188001145</v>
      </c>
      <c r="L96" s="3">
        <f t="shared" si="22"/>
        <v>130837684.37599349</v>
      </c>
      <c r="M96" s="3">
        <f t="shared" si="23"/>
        <v>130706846.69161749</v>
      </c>
      <c r="N96" s="3">
        <f t="shared" si="24"/>
        <v>130837.68437600136</v>
      </c>
      <c r="O96" s="2">
        <f t="shared" si="25"/>
        <v>0.05</v>
      </c>
      <c r="P96" s="7">
        <f t="shared" si="26"/>
        <v>6541884.2187996749</v>
      </c>
    </row>
    <row r="97" spans="1:16" x14ac:dyDescent="0.25">
      <c r="A97" s="11">
        <f t="shared" si="27"/>
        <v>36621</v>
      </c>
      <c r="B97" s="1">
        <f t="shared" si="14"/>
        <v>10303467.644609487</v>
      </c>
      <c r="C97" s="2">
        <f t="shared" si="15"/>
        <v>0.33333333333333331</v>
      </c>
      <c r="D97" s="1">
        <f t="shared" si="16"/>
        <v>3434489.2148698289</v>
      </c>
      <c r="E97" s="2">
        <f t="shared" si="17"/>
        <v>0.2</v>
      </c>
      <c r="F97" s="1">
        <f t="shared" si="18"/>
        <v>686897.8429739658</v>
      </c>
      <c r="G97" s="2">
        <v>0.1</v>
      </c>
      <c r="H97" s="2">
        <v>0.01</v>
      </c>
      <c r="I97" s="1">
        <f t="shared" si="19"/>
        <v>686897.8429739658</v>
      </c>
      <c r="J97" s="1">
        <f t="shared" si="20"/>
        <v>686210.94513099187</v>
      </c>
      <c r="K97" s="1">
        <f t="shared" si="21"/>
        <v>686.89784297393635</v>
      </c>
      <c r="L97" s="3">
        <f t="shared" si="22"/>
        <v>137379568.59479317</v>
      </c>
      <c r="M97" s="3">
        <f t="shared" si="23"/>
        <v>137242189.02619839</v>
      </c>
      <c r="N97" s="3">
        <f t="shared" si="24"/>
        <v>137379.56859478354</v>
      </c>
      <c r="O97" s="2">
        <f t="shared" si="25"/>
        <v>0.05</v>
      </c>
      <c r="P97" s="7">
        <f t="shared" si="26"/>
        <v>6868978.4297396587</v>
      </c>
    </row>
    <row r="98" spans="1:16" x14ac:dyDescent="0.25">
      <c r="A98" s="11">
        <f t="shared" si="27"/>
        <v>36622</v>
      </c>
      <c r="B98" s="1">
        <f t="shared" si="14"/>
        <v>10818641.026839962</v>
      </c>
      <c r="C98" s="2">
        <f t="shared" si="15"/>
        <v>0.33333333333333331</v>
      </c>
      <c r="D98" s="1">
        <f t="shared" si="16"/>
        <v>3606213.6756133204</v>
      </c>
      <c r="E98" s="2">
        <f t="shared" si="17"/>
        <v>0.2</v>
      </c>
      <c r="F98" s="1">
        <f t="shared" si="18"/>
        <v>721242.73512266413</v>
      </c>
      <c r="G98" s="2">
        <v>0.1</v>
      </c>
      <c r="H98" s="2">
        <v>0.01</v>
      </c>
      <c r="I98" s="1">
        <f t="shared" si="19"/>
        <v>721242.73512266413</v>
      </c>
      <c r="J98" s="1">
        <f t="shared" si="20"/>
        <v>720521.49238754145</v>
      </c>
      <c r="K98" s="1">
        <f t="shared" si="21"/>
        <v>721.24273512267973</v>
      </c>
      <c r="L98" s="3">
        <f t="shared" si="22"/>
        <v>144248547.02453282</v>
      </c>
      <c r="M98" s="3">
        <f t="shared" si="23"/>
        <v>144104298.47750828</v>
      </c>
      <c r="N98" s="3">
        <f t="shared" si="24"/>
        <v>144248.54702454805</v>
      </c>
      <c r="O98" s="2">
        <f t="shared" si="25"/>
        <v>0.05</v>
      </c>
      <c r="P98" s="7">
        <f t="shared" si="26"/>
        <v>7212427.3512266418</v>
      </c>
    </row>
    <row r="99" spans="1:16" x14ac:dyDescent="0.25">
      <c r="A99" s="11">
        <f t="shared" si="27"/>
        <v>36623</v>
      </c>
      <c r="B99" s="1">
        <f t="shared" si="14"/>
        <v>11359573.078181962</v>
      </c>
      <c r="C99" s="2">
        <f t="shared" si="15"/>
        <v>0.33333333333333331</v>
      </c>
      <c r="D99" s="1">
        <f t="shared" si="16"/>
        <v>3786524.3593939869</v>
      </c>
      <c r="E99" s="2">
        <f t="shared" si="17"/>
        <v>0.2</v>
      </c>
      <c r="F99" s="1">
        <f t="shared" si="18"/>
        <v>757304.87187879742</v>
      </c>
      <c r="G99" s="2">
        <v>0.1</v>
      </c>
      <c r="H99" s="2">
        <v>0.01</v>
      </c>
      <c r="I99" s="1">
        <f t="shared" si="19"/>
        <v>757304.87187879742</v>
      </c>
      <c r="J99" s="1">
        <f t="shared" si="20"/>
        <v>756547.5670069186</v>
      </c>
      <c r="K99" s="1">
        <f t="shared" si="21"/>
        <v>757.30487187881954</v>
      </c>
      <c r="L99" s="3">
        <f t="shared" si="22"/>
        <v>151460974.37575948</v>
      </c>
      <c r="M99" s="3">
        <f t="shared" si="23"/>
        <v>151309513.40138373</v>
      </c>
      <c r="N99" s="3">
        <f t="shared" si="24"/>
        <v>151460.97437575459</v>
      </c>
      <c r="O99" s="2">
        <f t="shared" si="25"/>
        <v>0.05</v>
      </c>
      <c r="P99" s="7">
        <f t="shared" si="26"/>
        <v>7573048.7187879747</v>
      </c>
    </row>
    <row r="100" spans="1:16" x14ac:dyDescent="0.25">
      <c r="A100" s="11">
        <f t="shared" si="27"/>
        <v>36624</v>
      </c>
      <c r="B100" s="1">
        <f t="shared" si="14"/>
        <v>11927551.73209106</v>
      </c>
      <c r="C100" s="2">
        <f t="shared" si="15"/>
        <v>0.33333333333333331</v>
      </c>
      <c r="D100" s="1">
        <f t="shared" si="16"/>
        <v>3975850.5773636866</v>
      </c>
      <c r="E100" s="2">
        <f t="shared" si="17"/>
        <v>0.2</v>
      </c>
      <c r="F100" s="1">
        <f t="shared" si="18"/>
        <v>795170.11547273735</v>
      </c>
      <c r="G100" s="2">
        <v>0.1</v>
      </c>
      <c r="H100" s="2">
        <v>0.01</v>
      </c>
      <c r="I100" s="1">
        <f t="shared" si="19"/>
        <v>795170.11547273735</v>
      </c>
      <c r="J100" s="1">
        <f t="shared" si="20"/>
        <v>794374.9453572646</v>
      </c>
      <c r="K100" s="1">
        <f t="shared" si="21"/>
        <v>795.17011547274888</v>
      </c>
      <c r="L100" s="3">
        <f t="shared" si="22"/>
        <v>159034023.09454748</v>
      </c>
      <c r="M100" s="3">
        <f t="shared" si="23"/>
        <v>158874989.07145292</v>
      </c>
      <c r="N100" s="3">
        <f t="shared" si="24"/>
        <v>159034.02309456468</v>
      </c>
      <c r="O100" s="2">
        <f t="shared" si="25"/>
        <v>0.05</v>
      </c>
      <c r="P100" s="7">
        <f t="shared" si="26"/>
        <v>7951701.1547273742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96AA-3DD4-4BF8-B749-BA35DFE88B40}">
  <dimension ref="A1:Y414"/>
  <sheetViews>
    <sheetView tabSelected="1" workbookViewId="0">
      <selection activeCell="Z14" sqref="Z14"/>
    </sheetView>
  </sheetViews>
  <sheetFormatPr defaultRowHeight="15" x14ac:dyDescent="0.25"/>
  <cols>
    <col min="1" max="1" width="13.28515625" customWidth="1"/>
    <col min="2" max="2" width="12" customWidth="1"/>
    <col min="5" max="5" width="8.5703125" bestFit="1" customWidth="1"/>
    <col min="9" max="9" width="10.7109375" customWidth="1"/>
    <col min="10" max="10" width="10.5703125" customWidth="1"/>
    <col min="15" max="15" width="10.5703125" customWidth="1"/>
  </cols>
  <sheetData>
    <row r="1" spans="1:25" x14ac:dyDescent="0.25">
      <c r="A1" s="13" t="s">
        <v>24</v>
      </c>
      <c r="B1" s="13"/>
      <c r="C1" s="13"/>
      <c r="D1" s="13"/>
      <c r="G1" s="13" t="s">
        <v>16</v>
      </c>
      <c r="H1" s="13"/>
      <c r="I1" s="13"/>
      <c r="J1" s="13"/>
      <c r="L1" s="13" t="s">
        <v>49</v>
      </c>
      <c r="M1" s="13"/>
    </row>
    <row r="2" spans="1:25" x14ac:dyDescent="0.25">
      <c r="A2" s="14" t="s">
        <v>25</v>
      </c>
      <c r="B2" s="2">
        <v>0.5</v>
      </c>
      <c r="C2" s="15" t="s">
        <v>33</v>
      </c>
      <c r="D2" s="2">
        <v>0.5</v>
      </c>
      <c r="G2" s="16" t="s">
        <v>17</v>
      </c>
      <c r="H2">
        <v>5</v>
      </c>
      <c r="I2" s="16" t="s">
        <v>19</v>
      </c>
      <c r="J2">
        <v>6</v>
      </c>
      <c r="L2" s="15" t="s">
        <v>50</v>
      </c>
      <c r="M2" s="2">
        <v>0.05</v>
      </c>
      <c r="X2" s="15"/>
    </row>
    <row r="3" spans="1:25" x14ac:dyDescent="0.25">
      <c r="A3" s="15" t="s">
        <v>26</v>
      </c>
      <c r="B3" s="2">
        <v>0.1</v>
      </c>
      <c r="C3" s="15" t="s">
        <v>35</v>
      </c>
      <c r="D3" s="2">
        <f>1/3</f>
        <v>0.33333333333333331</v>
      </c>
      <c r="G3" s="16" t="s">
        <v>18</v>
      </c>
      <c r="H3">
        <v>3</v>
      </c>
      <c r="I3" s="16" t="s">
        <v>20</v>
      </c>
      <c r="J3">
        <v>7</v>
      </c>
      <c r="L3" s="15" t="s">
        <v>53</v>
      </c>
      <c r="M3">
        <v>5000</v>
      </c>
      <c r="X3" t="s">
        <v>17</v>
      </c>
      <c r="Y3" s="1">
        <f>D9</f>
        <v>10000</v>
      </c>
    </row>
    <row r="4" spans="1:25" x14ac:dyDescent="0.25">
      <c r="A4" s="15" t="s">
        <v>27</v>
      </c>
      <c r="B4" s="2">
        <v>0.05</v>
      </c>
      <c r="C4" s="15" t="s">
        <v>36</v>
      </c>
      <c r="D4" s="2">
        <f>2/3</f>
        <v>0.66666666666666663</v>
      </c>
      <c r="X4" t="s">
        <v>55</v>
      </c>
      <c r="Y4" s="1">
        <f>K9</f>
        <v>9291.6666666666661</v>
      </c>
    </row>
    <row r="5" spans="1:25" x14ac:dyDescent="0.25">
      <c r="A5" s="15" t="s">
        <v>32</v>
      </c>
      <c r="B5" s="2">
        <v>0.1</v>
      </c>
      <c r="X5" t="s">
        <v>56</v>
      </c>
      <c r="Y5" s="1">
        <f>Q9</f>
        <v>8329.1666666666661</v>
      </c>
    </row>
    <row r="6" spans="1:25" x14ac:dyDescent="0.25">
      <c r="X6" t="s">
        <v>20</v>
      </c>
      <c r="Y6" s="1">
        <f>T9</f>
        <v>7139.2857142857147</v>
      </c>
    </row>
    <row r="7" spans="1:25" x14ac:dyDescent="0.25">
      <c r="B7" s="17" t="s">
        <v>48</v>
      </c>
      <c r="C7" s="17"/>
      <c r="D7" s="17" t="s">
        <v>17</v>
      </c>
      <c r="E7" s="17"/>
      <c r="F7" s="17"/>
      <c r="G7" s="17" t="s">
        <v>18</v>
      </c>
      <c r="H7" s="17"/>
      <c r="I7" s="17"/>
      <c r="J7" s="17"/>
      <c r="K7" s="17"/>
      <c r="L7" s="17"/>
      <c r="M7" s="17" t="s">
        <v>19</v>
      </c>
      <c r="N7" s="17"/>
      <c r="O7" s="17"/>
      <c r="P7" s="17"/>
      <c r="Q7" s="17"/>
      <c r="R7" s="17" t="s">
        <v>20</v>
      </c>
      <c r="S7" s="17"/>
      <c r="T7" s="17"/>
      <c r="X7" s="15"/>
      <c r="Y7" s="19"/>
    </row>
    <row r="8" spans="1:25" s="4" customFormat="1" ht="90" x14ac:dyDescent="0.25">
      <c r="A8" s="4" t="s">
        <v>51</v>
      </c>
      <c r="B8" s="4" t="s">
        <v>21</v>
      </c>
      <c r="C8" s="4" t="s">
        <v>22</v>
      </c>
      <c r="D8" s="4" t="s">
        <v>23</v>
      </c>
      <c r="E8" s="4" t="s">
        <v>34</v>
      </c>
      <c r="F8" s="4" t="s">
        <v>47</v>
      </c>
      <c r="G8" s="4" t="s">
        <v>28</v>
      </c>
      <c r="H8" s="4" t="s">
        <v>29</v>
      </c>
      <c r="I8" s="4" t="s">
        <v>30</v>
      </c>
      <c r="J8" s="4" t="s">
        <v>31</v>
      </c>
      <c r="K8" s="4" t="s">
        <v>40</v>
      </c>
      <c r="L8" s="4" t="s">
        <v>39</v>
      </c>
      <c r="M8" s="4" t="s">
        <v>37</v>
      </c>
      <c r="N8" s="4" t="s">
        <v>38</v>
      </c>
      <c r="O8" s="4" t="s">
        <v>42</v>
      </c>
      <c r="P8" s="4" t="s">
        <v>41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52</v>
      </c>
    </row>
    <row r="9" spans="1:25" x14ac:dyDescent="0.25">
      <c r="A9" s="11">
        <v>36526</v>
      </c>
      <c r="B9">
        <v>100000</v>
      </c>
      <c r="C9" s="1">
        <f>B9*'Concept 2'!$B$2</f>
        <v>50000</v>
      </c>
      <c r="D9" s="1">
        <f>C9/'Concept 2'!$H$2</f>
        <v>10000</v>
      </c>
      <c r="E9" s="1">
        <f>D9*'Concept 2'!$D$2</f>
        <v>5000</v>
      </c>
      <c r="F9" s="1">
        <f>E9*'Concept 2'!$H$2</f>
        <v>25000</v>
      </c>
      <c r="G9" s="1">
        <f>(1-'Concept 2'!$B$3)*F9</f>
        <v>22500</v>
      </c>
      <c r="H9" s="1">
        <f>F9*'Concept 2'!$B$3</f>
        <v>2500</v>
      </c>
      <c r="I9" s="1">
        <f>F9*('Concept 2'!$B$3*'Concept 2'!$B$4)</f>
        <v>125.00000000000003</v>
      </c>
      <c r="J9" s="1">
        <f>F9*('Concept 2'!$B$3*'Concept 2'!$B$4*'Concept 2'!$B$5)</f>
        <v>12.500000000000004</v>
      </c>
      <c r="K9" s="1">
        <f>(G9+(H9*2)+(3*I9))/'Concept 2'!$H$3</f>
        <v>9291.6666666666661</v>
      </c>
      <c r="L9" s="1">
        <f>F9-J9</f>
        <v>24987.5</v>
      </c>
      <c r="M9" s="1">
        <f>L9*'Concept 2'!$D$3</f>
        <v>8329.1666666666661</v>
      </c>
      <c r="N9" s="1">
        <f>L9*'Concept 2'!$D$4</f>
        <v>16658.333333333332</v>
      </c>
      <c r="O9" s="1">
        <f>(M9+N9)/'Concept 2'!$J$2</f>
        <v>4164.583333333333</v>
      </c>
      <c r="P9" s="1">
        <f>(M9+N9)/'Concept 2'!$J$2</f>
        <v>4164.583333333333</v>
      </c>
      <c r="Q9" s="1">
        <f>O9+P9</f>
        <v>8329.1666666666661</v>
      </c>
      <c r="R9" s="1">
        <f>L9/'Concept 2'!$J$3</f>
        <v>3569.6428571428573</v>
      </c>
      <c r="S9" s="1">
        <f>L9/'Concept 2'!$J$3</f>
        <v>3569.6428571428573</v>
      </c>
      <c r="T9" s="1">
        <f>R9+S9</f>
        <v>7139.2857142857147</v>
      </c>
      <c r="U9" s="1">
        <f>T9+Q9+K9+D9</f>
        <v>34760.119047619046</v>
      </c>
    </row>
    <row r="10" spans="1:25" x14ac:dyDescent="0.25">
      <c r="A10" s="11">
        <f>DATE(YEAR(A9), MONTH(A9)+1, DAY(A9))</f>
        <v>36557</v>
      </c>
      <c r="B10">
        <f>B9+'Concept 2'!$M$3</f>
        <v>105000</v>
      </c>
      <c r="C10" s="1">
        <f>B10*'Concept 2'!$B$2</f>
        <v>52500</v>
      </c>
      <c r="D10" s="1">
        <f>C10/'Concept 2'!$H$2</f>
        <v>10500</v>
      </c>
      <c r="E10" s="1">
        <f>D10*'Concept 2'!$D$2</f>
        <v>5250</v>
      </c>
      <c r="F10" s="1">
        <f>E10*'Concept 2'!$H$2</f>
        <v>26250</v>
      </c>
      <c r="G10" s="1">
        <f>(1-'Concept 2'!$B$3)*F10</f>
        <v>23625</v>
      </c>
      <c r="H10" s="1">
        <f>F10*'Concept 2'!$B$3</f>
        <v>2625</v>
      </c>
      <c r="I10" s="1">
        <f>F10*('Concept 2'!$B$3*'Concept 2'!$B$4)</f>
        <v>131.25000000000003</v>
      </c>
      <c r="J10" s="1">
        <f>F10*('Concept 2'!$B$3*'Concept 2'!$B$4*'Concept 2'!$B$5)</f>
        <v>13.125000000000004</v>
      </c>
      <c r="K10" s="1">
        <f>(G10+(H10*2)+(3*I10))/'Concept 2'!$H$3</f>
        <v>9756.25</v>
      </c>
      <c r="L10" s="1">
        <f>F10-J10</f>
        <v>26236.875</v>
      </c>
      <c r="M10" s="1">
        <f>L10*'Concept 2'!$D$3</f>
        <v>8745.625</v>
      </c>
      <c r="N10" s="1">
        <f>L10*'Concept 2'!$D$4</f>
        <v>17491.25</v>
      </c>
      <c r="O10" s="1">
        <f>(M10+N10)/'Concept 2'!$J$2</f>
        <v>4372.8125</v>
      </c>
      <c r="P10" s="1">
        <f>(M10+N10)/'Concept 2'!$J$2</f>
        <v>4372.8125</v>
      </c>
      <c r="Q10" s="1">
        <f>O10+P10</f>
        <v>8745.625</v>
      </c>
      <c r="R10" s="1">
        <f>L10/'Concept 2'!$J$3</f>
        <v>3748.125</v>
      </c>
      <c r="S10" s="1">
        <f>L10/'Concept 2'!$J$3</f>
        <v>3748.125</v>
      </c>
      <c r="T10" s="1">
        <f>R10+S10</f>
        <v>7496.25</v>
      </c>
      <c r="U10" s="1">
        <f t="shared" ref="U10:U73" si="0">T10+Q10+K10+D10</f>
        <v>36498.125</v>
      </c>
    </row>
    <row r="11" spans="1:25" x14ac:dyDescent="0.25">
      <c r="A11" s="11">
        <f>DATE(YEAR(A10), MONTH(A10)+1, DAY(A10))</f>
        <v>36586</v>
      </c>
      <c r="B11">
        <f>B10+'Concept 2'!$M$3</f>
        <v>110000</v>
      </c>
      <c r="C11" s="1">
        <f>B11*'Concept 2'!$B$2</f>
        <v>55000</v>
      </c>
      <c r="D11" s="1">
        <f>C11/'Concept 2'!$H$2</f>
        <v>11000</v>
      </c>
      <c r="E11" s="1">
        <f>D11*'Concept 2'!$D$2</f>
        <v>5500</v>
      </c>
      <c r="F11" s="1">
        <f>E11*'Concept 2'!$H$2</f>
        <v>27500</v>
      </c>
      <c r="G11" s="1">
        <f>(1-'Concept 2'!$B$3)*F11</f>
        <v>24750</v>
      </c>
      <c r="H11" s="1">
        <f>F11*'Concept 2'!$B$3</f>
        <v>2750</v>
      </c>
      <c r="I11" s="1">
        <f>F11*('Concept 2'!$B$3*'Concept 2'!$B$4)</f>
        <v>137.50000000000003</v>
      </c>
      <c r="J11" s="1">
        <f>F11*('Concept 2'!$B$3*'Concept 2'!$B$4*'Concept 2'!$B$5)</f>
        <v>13.750000000000004</v>
      </c>
      <c r="K11" s="1">
        <f>(G11+(H11*2)+(3*I11))/'Concept 2'!$H$3</f>
        <v>10220.833333333334</v>
      </c>
      <c r="L11" s="1">
        <f>F11-J11</f>
        <v>27486.25</v>
      </c>
      <c r="M11" s="1">
        <f>L11*'Concept 2'!$D$3</f>
        <v>9162.0833333333321</v>
      </c>
      <c r="N11" s="1">
        <f>L11*'Concept 2'!$D$4</f>
        <v>18324.166666666664</v>
      </c>
      <c r="O11" s="1">
        <f>(M11+N11)/'Concept 2'!$J$2</f>
        <v>4581.0416666666661</v>
      </c>
      <c r="P11" s="1">
        <f>(M11+N11)/'Concept 2'!$J$2</f>
        <v>4581.0416666666661</v>
      </c>
      <c r="Q11" s="1">
        <f>O11+P11</f>
        <v>9162.0833333333321</v>
      </c>
      <c r="R11" s="1">
        <f>L11/'Concept 2'!$J$3</f>
        <v>3926.6071428571427</v>
      </c>
      <c r="S11" s="1">
        <f>L11/'Concept 2'!$J$3</f>
        <v>3926.6071428571427</v>
      </c>
      <c r="T11" s="1">
        <f>R11+S11</f>
        <v>7853.2142857142853</v>
      </c>
      <c r="U11" s="1">
        <f t="shared" si="0"/>
        <v>38236.130952380954</v>
      </c>
    </row>
    <row r="12" spans="1:25" x14ac:dyDescent="0.25">
      <c r="A12" s="11">
        <f>DATE(YEAR(A11), MONTH(A11)+1, DAY(A11))</f>
        <v>36617</v>
      </c>
      <c r="B12">
        <f>B11+'Concept 2'!$M$3</f>
        <v>115000</v>
      </c>
      <c r="C12" s="1">
        <f>B12*'Concept 2'!$B$2</f>
        <v>57500</v>
      </c>
      <c r="D12" s="1">
        <f>C12/'Concept 2'!$H$2</f>
        <v>11500</v>
      </c>
      <c r="E12" s="1">
        <f>D12*'Concept 2'!$D$2</f>
        <v>5750</v>
      </c>
      <c r="F12" s="1">
        <f>E12*'Concept 2'!$H$2</f>
        <v>28750</v>
      </c>
      <c r="G12" s="1">
        <f>(1-'Concept 2'!$B$3)*F12</f>
        <v>25875</v>
      </c>
      <c r="H12" s="1">
        <f>F12*'Concept 2'!$B$3</f>
        <v>2875</v>
      </c>
      <c r="I12" s="1">
        <f>F12*('Concept 2'!$B$3*'Concept 2'!$B$4)</f>
        <v>143.75000000000003</v>
      </c>
      <c r="J12" s="1">
        <f>F12*('Concept 2'!$B$3*'Concept 2'!$B$4*'Concept 2'!$B$5)</f>
        <v>14.375000000000004</v>
      </c>
      <c r="K12" s="1">
        <f>(G12+(H12*2)+(3*I12))/'Concept 2'!$H$3</f>
        <v>10685.416666666666</v>
      </c>
      <c r="L12" s="1">
        <f>F12-J12</f>
        <v>28735.625</v>
      </c>
      <c r="M12" s="1">
        <f>L12*'Concept 2'!$D$3</f>
        <v>9578.5416666666661</v>
      </c>
      <c r="N12" s="1">
        <f>L12*'Concept 2'!$D$4</f>
        <v>19157.083333333332</v>
      </c>
      <c r="O12" s="1">
        <f>(M12+N12)/'Concept 2'!$J$2</f>
        <v>4789.270833333333</v>
      </c>
      <c r="P12" s="1">
        <f>(M12+N12)/'Concept 2'!$J$2</f>
        <v>4789.270833333333</v>
      </c>
      <c r="Q12" s="1">
        <f>O12+P12</f>
        <v>9578.5416666666661</v>
      </c>
      <c r="R12" s="1">
        <f>L12/'Concept 2'!$J$3</f>
        <v>4105.0892857142853</v>
      </c>
      <c r="S12" s="1">
        <f>L12/'Concept 2'!$J$3</f>
        <v>4105.0892857142853</v>
      </c>
      <c r="T12" s="1">
        <f>R12+S12</f>
        <v>8210.1785714285706</v>
      </c>
      <c r="U12" s="1">
        <f t="shared" si="0"/>
        <v>39974.136904761901</v>
      </c>
    </row>
    <row r="13" spans="1:25" x14ac:dyDescent="0.25">
      <c r="A13" s="11">
        <f t="shared" ref="A13:A71" si="1">DATE(YEAR(A12), MONTH(A12)+1, DAY(A12))</f>
        <v>36647</v>
      </c>
      <c r="B13">
        <f>B12+'Concept 2'!$M$3</f>
        <v>120000</v>
      </c>
      <c r="C13" s="1">
        <f>B13*'Concept 2'!$B$2</f>
        <v>60000</v>
      </c>
      <c r="D13" s="1">
        <f>C13/'Concept 2'!$H$2</f>
        <v>12000</v>
      </c>
      <c r="E13" s="1">
        <f>D13*'Concept 2'!$D$2</f>
        <v>6000</v>
      </c>
      <c r="F13" s="1">
        <f>E13*'Concept 2'!$H$2</f>
        <v>30000</v>
      </c>
      <c r="G13" s="1">
        <f>(1-'Concept 2'!$B$3)*F13</f>
        <v>27000</v>
      </c>
      <c r="H13" s="1">
        <f>F13*'Concept 2'!$B$3</f>
        <v>3000</v>
      </c>
      <c r="I13" s="1">
        <f>F13*('Concept 2'!$B$3*'Concept 2'!$B$4)</f>
        <v>150.00000000000003</v>
      </c>
      <c r="J13" s="1">
        <f>F13*('Concept 2'!$B$3*'Concept 2'!$B$4*'Concept 2'!$B$5)</f>
        <v>15.000000000000004</v>
      </c>
      <c r="K13" s="1">
        <f>(G13+(H13*2)+(3*I13))/'Concept 2'!$H$3</f>
        <v>11150</v>
      </c>
      <c r="L13" s="1">
        <f t="shared" ref="L13:L71" si="2">F13-J13</f>
        <v>29985</v>
      </c>
      <c r="M13" s="1">
        <f>L13*'Concept 2'!$D$3</f>
        <v>9995</v>
      </c>
      <c r="N13" s="1">
        <f>L13*'Concept 2'!$D$4</f>
        <v>19990</v>
      </c>
      <c r="O13" s="1">
        <f>(M13+N13)/'Concept 2'!$J$2</f>
        <v>4997.5</v>
      </c>
      <c r="P13" s="1">
        <f>(M13+N13)/'Concept 2'!$J$2</f>
        <v>4997.5</v>
      </c>
      <c r="Q13" s="1">
        <f t="shared" ref="Q13:Q71" si="3">O13+P13</f>
        <v>9995</v>
      </c>
      <c r="R13" s="1">
        <f>L13/'Concept 2'!$J$3</f>
        <v>4283.5714285714284</v>
      </c>
      <c r="S13" s="1">
        <f>L13/'Concept 2'!$J$3</f>
        <v>4283.5714285714284</v>
      </c>
      <c r="T13" s="1">
        <f t="shared" ref="T13:T71" si="4">R13+S13</f>
        <v>8567.1428571428569</v>
      </c>
      <c r="U13" s="1">
        <f t="shared" si="0"/>
        <v>41712.142857142855</v>
      </c>
    </row>
    <row r="14" spans="1:25" x14ac:dyDescent="0.25">
      <c r="A14" s="11">
        <f t="shared" si="1"/>
        <v>36678</v>
      </c>
      <c r="B14">
        <f>B13+'Concept 2'!$M$3</f>
        <v>125000</v>
      </c>
      <c r="C14" s="1">
        <f>B14*'Concept 2'!$B$2</f>
        <v>62500</v>
      </c>
      <c r="D14" s="1">
        <f>C14/'Concept 2'!$H$2</f>
        <v>12500</v>
      </c>
      <c r="E14" s="1">
        <f>D14*'Concept 2'!$D$2</f>
        <v>6250</v>
      </c>
      <c r="F14" s="1">
        <f>E14*'Concept 2'!$H$2</f>
        <v>31250</v>
      </c>
      <c r="G14" s="1">
        <f>(1-'Concept 2'!$B$3)*F14</f>
        <v>28125</v>
      </c>
      <c r="H14" s="1">
        <f>F14*'Concept 2'!$B$3</f>
        <v>3125</v>
      </c>
      <c r="I14" s="1">
        <f>F14*('Concept 2'!$B$3*'Concept 2'!$B$4)</f>
        <v>156.25000000000003</v>
      </c>
      <c r="J14" s="1">
        <f>F14*('Concept 2'!$B$3*'Concept 2'!$B$4*'Concept 2'!$B$5)</f>
        <v>15.625000000000004</v>
      </c>
      <c r="K14" s="1">
        <f>(G14+(H14*2)+(3*I14))/'Concept 2'!$H$3</f>
        <v>11614.583333333334</v>
      </c>
      <c r="L14" s="1">
        <f t="shared" si="2"/>
        <v>31234.375</v>
      </c>
      <c r="M14" s="1">
        <f>L14*'Concept 2'!$D$3</f>
        <v>10411.458333333332</v>
      </c>
      <c r="N14" s="1">
        <f>L14*'Concept 2'!$D$4</f>
        <v>20822.916666666664</v>
      </c>
      <c r="O14" s="1">
        <f>(M14+N14)/'Concept 2'!$J$2</f>
        <v>5205.7291666666661</v>
      </c>
      <c r="P14" s="1">
        <f>(M14+N14)/'Concept 2'!$J$2</f>
        <v>5205.7291666666661</v>
      </c>
      <c r="Q14" s="1">
        <f t="shared" si="3"/>
        <v>10411.458333333332</v>
      </c>
      <c r="R14" s="1">
        <f>L14/'Concept 2'!$J$3</f>
        <v>4462.0535714285716</v>
      </c>
      <c r="S14" s="1">
        <f>L14/'Concept 2'!$J$3</f>
        <v>4462.0535714285716</v>
      </c>
      <c r="T14" s="1">
        <f t="shared" si="4"/>
        <v>8924.1071428571431</v>
      </c>
      <c r="U14" s="1">
        <f t="shared" si="0"/>
        <v>43450.148809523809</v>
      </c>
    </row>
    <row r="15" spans="1:25" x14ac:dyDescent="0.25">
      <c r="A15" s="11">
        <f t="shared" si="1"/>
        <v>36708</v>
      </c>
      <c r="B15">
        <f>B14+'Concept 2'!$M$3</f>
        <v>130000</v>
      </c>
      <c r="C15" s="1">
        <f>B15*'Concept 2'!$B$2</f>
        <v>65000</v>
      </c>
      <c r="D15" s="1">
        <f>C15/'Concept 2'!$H$2</f>
        <v>13000</v>
      </c>
      <c r="E15" s="1">
        <f>D15*'Concept 2'!$D$2</f>
        <v>6500</v>
      </c>
      <c r="F15" s="1">
        <f>E15*'Concept 2'!$H$2</f>
        <v>32500</v>
      </c>
      <c r="G15" s="1">
        <f>(1-'Concept 2'!$B$3)*F15</f>
        <v>29250</v>
      </c>
      <c r="H15" s="1">
        <f>F15*'Concept 2'!$B$3</f>
        <v>3250</v>
      </c>
      <c r="I15" s="1">
        <f>F15*('Concept 2'!$B$3*'Concept 2'!$B$4)</f>
        <v>162.50000000000003</v>
      </c>
      <c r="J15" s="1">
        <f>F15*('Concept 2'!$B$3*'Concept 2'!$B$4*'Concept 2'!$B$5)</f>
        <v>16.250000000000004</v>
      </c>
      <c r="K15" s="1">
        <f>(G15+(H15*2)+(3*I15))/'Concept 2'!$H$3</f>
        <v>12079.166666666666</v>
      </c>
      <c r="L15" s="1">
        <f t="shared" si="2"/>
        <v>32483.75</v>
      </c>
      <c r="M15" s="1">
        <f>L15*'Concept 2'!$D$3</f>
        <v>10827.916666666666</v>
      </c>
      <c r="N15" s="1">
        <f>L15*'Concept 2'!$D$4</f>
        <v>21655.833333333332</v>
      </c>
      <c r="O15" s="1">
        <f>(M15+N15)/'Concept 2'!$J$2</f>
        <v>5413.958333333333</v>
      </c>
      <c r="P15" s="1">
        <f>(M15+N15)/'Concept 2'!$J$2</f>
        <v>5413.958333333333</v>
      </c>
      <c r="Q15" s="1">
        <f t="shared" si="3"/>
        <v>10827.916666666666</v>
      </c>
      <c r="R15" s="1">
        <f>L15/'Concept 2'!$J$3</f>
        <v>4640.5357142857147</v>
      </c>
      <c r="S15" s="1">
        <f>L15/'Concept 2'!$J$3</f>
        <v>4640.5357142857147</v>
      </c>
      <c r="T15" s="1">
        <f t="shared" si="4"/>
        <v>9281.0714285714294</v>
      </c>
      <c r="U15" s="1">
        <f t="shared" si="0"/>
        <v>45188.154761904763</v>
      </c>
    </row>
    <row r="16" spans="1:25" x14ac:dyDescent="0.25">
      <c r="A16" s="11">
        <f t="shared" si="1"/>
        <v>36739</v>
      </c>
      <c r="B16">
        <f>B15+'Concept 2'!$M$3</f>
        <v>135000</v>
      </c>
      <c r="C16" s="1">
        <f>B16*'Concept 2'!$B$2</f>
        <v>67500</v>
      </c>
      <c r="D16" s="1">
        <f>C16/'Concept 2'!$H$2</f>
        <v>13500</v>
      </c>
      <c r="E16" s="1">
        <f>D16*'Concept 2'!$D$2</f>
        <v>6750</v>
      </c>
      <c r="F16" s="1">
        <f>E16*'Concept 2'!$H$2</f>
        <v>33750</v>
      </c>
      <c r="G16" s="1">
        <f>(1-'Concept 2'!$B$3)*F16</f>
        <v>30375</v>
      </c>
      <c r="H16" s="1">
        <f>F16*'Concept 2'!$B$3</f>
        <v>3375</v>
      </c>
      <c r="I16" s="1">
        <f>F16*('Concept 2'!$B$3*'Concept 2'!$B$4)</f>
        <v>168.75000000000003</v>
      </c>
      <c r="J16" s="1">
        <f>F16*('Concept 2'!$B$3*'Concept 2'!$B$4*'Concept 2'!$B$5)</f>
        <v>16.875000000000004</v>
      </c>
      <c r="K16" s="1">
        <f>(G16+(H16*2)+(3*I16))/'Concept 2'!$H$3</f>
        <v>12543.75</v>
      </c>
      <c r="L16" s="1">
        <f t="shared" si="2"/>
        <v>33733.125</v>
      </c>
      <c r="M16" s="1">
        <f>L16*'Concept 2'!$D$3</f>
        <v>11244.375</v>
      </c>
      <c r="N16" s="1">
        <f>L16*'Concept 2'!$D$4</f>
        <v>22488.75</v>
      </c>
      <c r="O16" s="1">
        <f>(M16+N16)/'Concept 2'!$J$2</f>
        <v>5622.1875</v>
      </c>
      <c r="P16" s="1">
        <f>(M16+N16)/'Concept 2'!$J$2</f>
        <v>5622.1875</v>
      </c>
      <c r="Q16" s="1">
        <f t="shared" si="3"/>
        <v>11244.375</v>
      </c>
      <c r="R16" s="1">
        <f>L16/'Concept 2'!$J$3</f>
        <v>4819.0178571428569</v>
      </c>
      <c r="S16" s="1">
        <f>L16/'Concept 2'!$J$3</f>
        <v>4819.0178571428569</v>
      </c>
      <c r="T16" s="1">
        <f t="shared" si="4"/>
        <v>9638.0357142857138</v>
      </c>
      <c r="U16" s="1">
        <f t="shared" si="0"/>
        <v>46926.16071428571</v>
      </c>
    </row>
    <row r="17" spans="1:21" x14ac:dyDescent="0.25">
      <c r="A17" s="11">
        <f t="shared" si="1"/>
        <v>36770</v>
      </c>
      <c r="B17">
        <f>B16+'Concept 2'!$M$3</f>
        <v>140000</v>
      </c>
      <c r="C17" s="1">
        <f>B17*'Concept 2'!$B$2</f>
        <v>70000</v>
      </c>
      <c r="D17" s="1">
        <f>C17/'Concept 2'!$H$2</f>
        <v>14000</v>
      </c>
      <c r="E17" s="1">
        <f>D17*'Concept 2'!$D$2</f>
        <v>7000</v>
      </c>
      <c r="F17" s="1">
        <f>E17*'Concept 2'!$H$2</f>
        <v>35000</v>
      </c>
      <c r="G17" s="1">
        <f>(1-'Concept 2'!$B$3)*F17</f>
        <v>31500</v>
      </c>
      <c r="H17" s="1">
        <f>F17*'Concept 2'!$B$3</f>
        <v>3500</v>
      </c>
      <c r="I17" s="1">
        <f>F17*('Concept 2'!$B$3*'Concept 2'!$B$4)</f>
        <v>175.00000000000003</v>
      </c>
      <c r="J17" s="1">
        <f>F17*('Concept 2'!$B$3*'Concept 2'!$B$4*'Concept 2'!$B$5)</f>
        <v>17.500000000000004</v>
      </c>
      <c r="K17" s="1">
        <f>(G17+(H17*2)+(3*I17))/'Concept 2'!$H$3</f>
        <v>13008.333333333334</v>
      </c>
      <c r="L17" s="1">
        <f t="shared" si="2"/>
        <v>34982.5</v>
      </c>
      <c r="M17" s="1">
        <f>L17*'Concept 2'!$D$3</f>
        <v>11660.833333333332</v>
      </c>
      <c r="N17" s="1">
        <f>L17*'Concept 2'!$D$4</f>
        <v>23321.666666666664</v>
      </c>
      <c r="O17" s="1">
        <f>(M17+N17)/'Concept 2'!$J$2</f>
        <v>5830.416666666667</v>
      </c>
      <c r="P17" s="1">
        <f>(M17+N17)/'Concept 2'!$J$2</f>
        <v>5830.416666666667</v>
      </c>
      <c r="Q17" s="1">
        <f t="shared" si="3"/>
        <v>11660.833333333334</v>
      </c>
      <c r="R17" s="1">
        <f>L17/'Concept 2'!$J$3</f>
        <v>4997.5</v>
      </c>
      <c r="S17" s="1">
        <f>L17/'Concept 2'!$J$3</f>
        <v>4997.5</v>
      </c>
      <c r="T17" s="1">
        <f t="shared" si="4"/>
        <v>9995</v>
      </c>
      <c r="U17" s="1">
        <f t="shared" si="0"/>
        <v>48664.166666666672</v>
      </c>
    </row>
    <row r="18" spans="1:21" x14ac:dyDescent="0.25">
      <c r="A18" s="11">
        <f t="shared" si="1"/>
        <v>36800</v>
      </c>
      <c r="B18">
        <f>B17+'Concept 2'!$M$3</f>
        <v>145000</v>
      </c>
      <c r="C18" s="1">
        <f>B18*'Concept 2'!$B$2</f>
        <v>72500</v>
      </c>
      <c r="D18" s="1">
        <f>C18/'Concept 2'!$H$2</f>
        <v>14500</v>
      </c>
      <c r="E18" s="1">
        <f>D18*'Concept 2'!$D$2</f>
        <v>7250</v>
      </c>
      <c r="F18" s="1">
        <f>E18*'Concept 2'!$H$2</f>
        <v>36250</v>
      </c>
      <c r="G18" s="1">
        <f>(1-'Concept 2'!$B$3)*F18</f>
        <v>32625</v>
      </c>
      <c r="H18" s="1">
        <f>F18*'Concept 2'!$B$3</f>
        <v>3625</v>
      </c>
      <c r="I18" s="1">
        <f>F18*('Concept 2'!$B$3*'Concept 2'!$B$4)</f>
        <v>181.25000000000003</v>
      </c>
      <c r="J18" s="1">
        <f>F18*('Concept 2'!$B$3*'Concept 2'!$B$4*'Concept 2'!$B$5)</f>
        <v>18.125000000000004</v>
      </c>
      <c r="K18" s="1">
        <f>(G18+(H18*2)+(3*I18))/'Concept 2'!$H$3</f>
        <v>13472.916666666666</v>
      </c>
      <c r="L18" s="1">
        <f t="shared" si="2"/>
        <v>36231.875</v>
      </c>
      <c r="M18" s="1">
        <f>L18*'Concept 2'!$D$3</f>
        <v>12077.291666666666</v>
      </c>
      <c r="N18" s="1">
        <f>L18*'Concept 2'!$D$4</f>
        <v>24154.583333333332</v>
      </c>
      <c r="O18" s="1">
        <f>(M18+N18)/'Concept 2'!$J$2</f>
        <v>6038.645833333333</v>
      </c>
      <c r="P18" s="1">
        <f>(M18+N18)/'Concept 2'!$J$2</f>
        <v>6038.645833333333</v>
      </c>
      <c r="Q18" s="1">
        <f t="shared" si="3"/>
        <v>12077.291666666666</v>
      </c>
      <c r="R18" s="1">
        <f>L18/'Concept 2'!$J$3</f>
        <v>5175.9821428571431</v>
      </c>
      <c r="S18" s="1">
        <f>L18/'Concept 2'!$J$3</f>
        <v>5175.9821428571431</v>
      </c>
      <c r="T18" s="1">
        <f t="shared" si="4"/>
        <v>10351.964285714286</v>
      </c>
      <c r="U18" s="1">
        <f t="shared" si="0"/>
        <v>50402.172619047618</v>
      </c>
    </row>
    <row r="19" spans="1:21" x14ac:dyDescent="0.25">
      <c r="A19" s="11">
        <f t="shared" si="1"/>
        <v>36831</v>
      </c>
      <c r="B19">
        <f>B18+'Concept 2'!$M$3</f>
        <v>150000</v>
      </c>
      <c r="C19" s="1">
        <f>B19*'Concept 2'!$B$2</f>
        <v>75000</v>
      </c>
      <c r="D19" s="1">
        <f>C19/'Concept 2'!$H$2</f>
        <v>15000</v>
      </c>
      <c r="E19" s="1">
        <f>D19*'Concept 2'!$D$2</f>
        <v>7500</v>
      </c>
      <c r="F19" s="1">
        <f>E19*'Concept 2'!$H$2</f>
        <v>37500</v>
      </c>
      <c r="G19" s="1">
        <f>(1-'Concept 2'!$B$3)*F19</f>
        <v>33750</v>
      </c>
      <c r="H19" s="1">
        <f>F19*'Concept 2'!$B$3</f>
        <v>3750</v>
      </c>
      <c r="I19" s="1">
        <f>F19*('Concept 2'!$B$3*'Concept 2'!$B$4)</f>
        <v>187.50000000000003</v>
      </c>
      <c r="J19" s="1">
        <f>F19*('Concept 2'!$B$3*'Concept 2'!$B$4*'Concept 2'!$B$5)</f>
        <v>18.750000000000004</v>
      </c>
      <c r="K19" s="1">
        <f>(G19+(H19*2)+(3*I19))/'Concept 2'!$H$3</f>
        <v>13937.5</v>
      </c>
      <c r="L19" s="1">
        <f t="shared" si="2"/>
        <v>37481.25</v>
      </c>
      <c r="M19" s="1">
        <f>L19*'Concept 2'!$D$3</f>
        <v>12493.75</v>
      </c>
      <c r="N19" s="1">
        <f>L19*'Concept 2'!$D$4</f>
        <v>24987.5</v>
      </c>
      <c r="O19" s="1">
        <f>(M19+N19)/'Concept 2'!$J$2</f>
        <v>6246.875</v>
      </c>
      <c r="P19" s="1">
        <f>(M19+N19)/'Concept 2'!$J$2</f>
        <v>6246.875</v>
      </c>
      <c r="Q19" s="1">
        <f t="shared" si="3"/>
        <v>12493.75</v>
      </c>
      <c r="R19" s="1">
        <f>L19/'Concept 2'!$J$3</f>
        <v>5354.4642857142853</v>
      </c>
      <c r="S19" s="1">
        <f>L19/'Concept 2'!$J$3</f>
        <v>5354.4642857142853</v>
      </c>
      <c r="T19" s="1">
        <f t="shared" si="4"/>
        <v>10708.928571428571</v>
      </c>
      <c r="U19" s="1">
        <f t="shared" si="0"/>
        <v>52140.178571428572</v>
      </c>
    </row>
    <row r="20" spans="1:21" x14ac:dyDescent="0.25">
      <c r="A20" s="11">
        <f t="shared" si="1"/>
        <v>36861</v>
      </c>
      <c r="B20">
        <f>B19+'Concept 2'!$M$3</f>
        <v>155000</v>
      </c>
      <c r="C20" s="1">
        <f>B20*'Concept 2'!$B$2</f>
        <v>77500</v>
      </c>
      <c r="D20" s="1">
        <f>C20/'Concept 2'!$H$2</f>
        <v>15500</v>
      </c>
      <c r="E20" s="1">
        <f>D20*'Concept 2'!$D$2</f>
        <v>7750</v>
      </c>
      <c r="F20" s="1">
        <f>E20*'Concept 2'!$H$2</f>
        <v>38750</v>
      </c>
      <c r="G20" s="1">
        <f>(1-'Concept 2'!$B$3)*F20</f>
        <v>34875</v>
      </c>
      <c r="H20" s="1">
        <f>F20*'Concept 2'!$B$3</f>
        <v>3875</v>
      </c>
      <c r="I20" s="1">
        <f>F20*('Concept 2'!$B$3*'Concept 2'!$B$4)</f>
        <v>193.75000000000003</v>
      </c>
      <c r="J20" s="1">
        <f>F20*('Concept 2'!$B$3*'Concept 2'!$B$4*'Concept 2'!$B$5)</f>
        <v>19.375000000000004</v>
      </c>
      <c r="K20" s="1">
        <f>(G20+(H20*2)+(3*I20))/'Concept 2'!$H$3</f>
        <v>14402.083333333334</v>
      </c>
      <c r="L20" s="1">
        <f t="shared" si="2"/>
        <v>38730.625</v>
      </c>
      <c r="M20" s="1">
        <f>L20*'Concept 2'!$D$3</f>
        <v>12910.208333333332</v>
      </c>
      <c r="N20" s="1">
        <f>L20*'Concept 2'!$D$4</f>
        <v>25820.416666666664</v>
      </c>
      <c r="O20" s="1">
        <f>(M20+N20)/'Concept 2'!$J$2</f>
        <v>6455.104166666667</v>
      </c>
      <c r="P20" s="1">
        <f>(M20+N20)/'Concept 2'!$J$2</f>
        <v>6455.104166666667</v>
      </c>
      <c r="Q20" s="1">
        <f t="shared" si="3"/>
        <v>12910.208333333334</v>
      </c>
      <c r="R20" s="1">
        <f>L20/'Concept 2'!$J$3</f>
        <v>5532.9464285714284</v>
      </c>
      <c r="S20" s="1">
        <f>L20/'Concept 2'!$J$3</f>
        <v>5532.9464285714284</v>
      </c>
      <c r="T20" s="1">
        <f t="shared" si="4"/>
        <v>11065.892857142857</v>
      </c>
      <c r="U20" s="1">
        <f t="shared" si="0"/>
        <v>53878.184523809527</v>
      </c>
    </row>
    <row r="21" spans="1:21" x14ac:dyDescent="0.25">
      <c r="A21" s="11">
        <f t="shared" si="1"/>
        <v>36892</v>
      </c>
      <c r="B21">
        <f>B20+'Concept 2'!$M$3</f>
        <v>160000</v>
      </c>
      <c r="C21" s="1">
        <f>B21*'Concept 2'!$B$2</f>
        <v>80000</v>
      </c>
      <c r="D21" s="1">
        <f>C21/'Concept 2'!$H$2</f>
        <v>16000</v>
      </c>
      <c r="E21" s="1">
        <f>D21*'Concept 2'!$D$2</f>
        <v>8000</v>
      </c>
      <c r="F21" s="1">
        <f>E21*'Concept 2'!$H$2</f>
        <v>40000</v>
      </c>
      <c r="G21" s="1">
        <f>(1-'Concept 2'!$B$3)*F21</f>
        <v>36000</v>
      </c>
      <c r="H21" s="1">
        <f>F21*'Concept 2'!$B$3</f>
        <v>4000</v>
      </c>
      <c r="I21" s="1">
        <f>F21*('Concept 2'!$B$3*'Concept 2'!$B$4)</f>
        <v>200.00000000000003</v>
      </c>
      <c r="J21" s="1">
        <f>F21*('Concept 2'!$B$3*'Concept 2'!$B$4*'Concept 2'!$B$5)</f>
        <v>20.000000000000004</v>
      </c>
      <c r="K21" s="1">
        <f>(G21+(H21*2)+(3*I21))/'Concept 2'!$H$3</f>
        <v>14866.666666666666</v>
      </c>
      <c r="L21" s="1">
        <f t="shared" si="2"/>
        <v>39980</v>
      </c>
      <c r="M21" s="1">
        <f>L21*'Concept 2'!$D$3</f>
        <v>13326.666666666666</v>
      </c>
      <c r="N21" s="1">
        <f>L21*'Concept 2'!$D$4</f>
        <v>26653.333333333332</v>
      </c>
      <c r="O21" s="1">
        <f>(M21+N21)/'Concept 2'!$J$2</f>
        <v>6663.333333333333</v>
      </c>
      <c r="P21" s="1">
        <f>(M21+N21)/'Concept 2'!$J$2</f>
        <v>6663.333333333333</v>
      </c>
      <c r="Q21" s="1">
        <f t="shared" si="3"/>
        <v>13326.666666666666</v>
      </c>
      <c r="R21" s="1">
        <f>L21/'Concept 2'!$J$3</f>
        <v>5711.4285714285716</v>
      </c>
      <c r="S21" s="1">
        <f>L21/'Concept 2'!$J$3</f>
        <v>5711.4285714285716</v>
      </c>
      <c r="T21" s="1">
        <f t="shared" si="4"/>
        <v>11422.857142857143</v>
      </c>
      <c r="U21" s="1">
        <f t="shared" si="0"/>
        <v>55616.190476190473</v>
      </c>
    </row>
    <row r="22" spans="1:21" x14ac:dyDescent="0.25">
      <c r="A22" s="11">
        <f t="shared" si="1"/>
        <v>36923</v>
      </c>
      <c r="B22">
        <f>B21+'Concept 2'!$M$3</f>
        <v>165000</v>
      </c>
      <c r="C22" s="1">
        <f>B22*'Concept 2'!$B$2</f>
        <v>82500</v>
      </c>
      <c r="D22" s="1">
        <f>C22/'Concept 2'!$H$2</f>
        <v>16500</v>
      </c>
      <c r="E22" s="1">
        <f>D22*'Concept 2'!$D$2</f>
        <v>8250</v>
      </c>
      <c r="F22" s="1">
        <f>E22*'Concept 2'!$H$2</f>
        <v>41250</v>
      </c>
      <c r="G22" s="1">
        <f>(1-'Concept 2'!$B$3)*F22</f>
        <v>37125</v>
      </c>
      <c r="H22" s="1">
        <f>F22*'Concept 2'!$B$3</f>
        <v>4125</v>
      </c>
      <c r="I22" s="1">
        <f>F22*('Concept 2'!$B$3*'Concept 2'!$B$4)</f>
        <v>206.25000000000003</v>
      </c>
      <c r="J22" s="1">
        <f>F22*('Concept 2'!$B$3*'Concept 2'!$B$4*'Concept 2'!$B$5)</f>
        <v>20.625000000000004</v>
      </c>
      <c r="K22" s="1">
        <f>(G22+(H22*2)+(3*I22))/'Concept 2'!$H$3</f>
        <v>15331.25</v>
      </c>
      <c r="L22" s="1">
        <f t="shared" si="2"/>
        <v>41229.375</v>
      </c>
      <c r="M22" s="1">
        <f>L22*'Concept 2'!$D$3</f>
        <v>13743.125</v>
      </c>
      <c r="N22" s="1">
        <f>L22*'Concept 2'!$D$4</f>
        <v>27486.25</v>
      </c>
      <c r="O22" s="1">
        <f>(M22+N22)/'Concept 2'!$J$2</f>
        <v>6871.5625</v>
      </c>
      <c r="P22" s="1">
        <f>(M22+N22)/'Concept 2'!$J$2</f>
        <v>6871.5625</v>
      </c>
      <c r="Q22" s="1">
        <f t="shared" si="3"/>
        <v>13743.125</v>
      </c>
      <c r="R22" s="1">
        <f>L22/'Concept 2'!$J$3</f>
        <v>5889.9107142857147</v>
      </c>
      <c r="S22" s="1">
        <f>L22/'Concept 2'!$J$3</f>
        <v>5889.9107142857147</v>
      </c>
      <c r="T22" s="1">
        <f t="shared" si="4"/>
        <v>11779.821428571429</v>
      </c>
      <c r="U22" s="1">
        <f t="shared" si="0"/>
        <v>57354.196428571428</v>
      </c>
    </row>
    <row r="23" spans="1:21" x14ac:dyDescent="0.25">
      <c r="A23" s="11">
        <f t="shared" si="1"/>
        <v>36951</v>
      </c>
      <c r="B23">
        <f>B22+'Concept 2'!$M$3</f>
        <v>170000</v>
      </c>
      <c r="C23" s="1">
        <f>B23*'Concept 2'!$B$2</f>
        <v>85000</v>
      </c>
      <c r="D23" s="1">
        <f>C23/'Concept 2'!$H$2</f>
        <v>17000</v>
      </c>
      <c r="E23" s="1">
        <f>D23*'Concept 2'!$D$2</f>
        <v>8500</v>
      </c>
      <c r="F23" s="1">
        <f>E23*'Concept 2'!$H$2</f>
        <v>42500</v>
      </c>
      <c r="G23" s="1">
        <f>(1-'Concept 2'!$B$3)*F23</f>
        <v>38250</v>
      </c>
      <c r="H23" s="1">
        <f>F23*'Concept 2'!$B$3</f>
        <v>4250</v>
      </c>
      <c r="I23" s="1">
        <f>F23*('Concept 2'!$B$3*'Concept 2'!$B$4)</f>
        <v>212.50000000000003</v>
      </c>
      <c r="J23" s="1">
        <f>F23*('Concept 2'!$B$3*'Concept 2'!$B$4*'Concept 2'!$B$5)</f>
        <v>21.250000000000004</v>
      </c>
      <c r="K23" s="1">
        <f>(G23+(H23*2)+(3*I23))/'Concept 2'!$H$3</f>
        <v>15795.833333333334</v>
      </c>
      <c r="L23" s="1">
        <f t="shared" si="2"/>
        <v>42478.75</v>
      </c>
      <c r="M23" s="1">
        <f>L23*'Concept 2'!$D$3</f>
        <v>14159.583333333332</v>
      </c>
      <c r="N23" s="1">
        <f>L23*'Concept 2'!$D$4</f>
        <v>28319.166666666664</v>
      </c>
      <c r="O23" s="1">
        <f>(M23+N23)/'Concept 2'!$J$2</f>
        <v>7079.791666666667</v>
      </c>
      <c r="P23" s="1">
        <f>(M23+N23)/'Concept 2'!$J$2</f>
        <v>7079.791666666667</v>
      </c>
      <c r="Q23" s="1">
        <f t="shared" si="3"/>
        <v>14159.583333333334</v>
      </c>
      <c r="R23" s="1">
        <f>L23/'Concept 2'!$J$3</f>
        <v>6068.3928571428569</v>
      </c>
      <c r="S23" s="1">
        <f>L23/'Concept 2'!$J$3</f>
        <v>6068.3928571428569</v>
      </c>
      <c r="T23" s="1">
        <f t="shared" si="4"/>
        <v>12136.785714285714</v>
      </c>
      <c r="U23" s="1">
        <f t="shared" si="0"/>
        <v>59092.202380952382</v>
      </c>
    </row>
    <row r="24" spans="1:21" x14ac:dyDescent="0.25">
      <c r="A24" s="11">
        <f t="shared" si="1"/>
        <v>36982</v>
      </c>
      <c r="B24">
        <f>B23+'Concept 2'!$M$3</f>
        <v>175000</v>
      </c>
      <c r="C24" s="1">
        <f>B24*'Concept 2'!$B$2</f>
        <v>87500</v>
      </c>
      <c r="D24" s="1">
        <f>C24/'Concept 2'!$H$2</f>
        <v>17500</v>
      </c>
      <c r="E24" s="1">
        <f>D24*'Concept 2'!$D$2</f>
        <v>8750</v>
      </c>
      <c r="F24" s="1">
        <f>E24*'Concept 2'!$H$2</f>
        <v>43750</v>
      </c>
      <c r="G24" s="1">
        <f>(1-'Concept 2'!$B$3)*F24</f>
        <v>39375</v>
      </c>
      <c r="H24" s="1">
        <f>F24*'Concept 2'!$B$3</f>
        <v>4375</v>
      </c>
      <c r="I24" s="1">
        <f>F24*('Concept 2'!$B$3*'Concept 2'!$B$4)</f>
        <v>218.75000000000003</v>
      </c>
      <c r="J24" s="1">
        <f>F24*('Concept 2'!$B$3*'Concept 2'!$B$4*'Concept 2'!$B$5)</f>
        <v>21.875000000000004</v>
      </c>
      <c r="K24" s="1">
        <f>(G24+(H24*2)+(3*I24))/'Concept 2'!$H$3</f>
        <v>16260.416666666666</v>
      </c>
      <c r="L24" s="1">
        <f t="shared" si="2"/>
        <v>43728.125</v>
      </c>
      <c r="M24" s="1">
        <f>L24*'Concept 2'!$D$3</f>
        <v>14576.041666666666</v>
      </c>
      <c r="N24" s="1">
        <f>L24*'Concept 2'!$D$4</f>
        <v>29152.083333333332</v>
      </c>
      <c r="O24" s="1">
        <f>(M24+N24)/'Concept 2'!$J$2</f>
        <v>7288.020833333333</v>
      </c>
      <c r="P24" s="1">
        <f>(M24+N24)/'Concept 2'!$J$2</f>
        <v>7288.020833333333</v>
      </c>
      <c r="Q24" s="1">
        <f t="shared" si="3"/>
        <v>14576.041666666666</v>
      </c>
      <c r="R24" s="1">
        <f>L24/'Concept 2'!$J$3</f>
        <v>6246.875</v>
      </c>
      <c r="S24" s="1">
        <f>L24/'Concept 2'!$J$3</f>
        <v>6246.875</v>
      </c>
      <c r="T24" s="1">
        <f t="shared" si="4"/>
        <v>12493.75</v>
      </c>
      <c r="U24" s="1">
        <f t="shared" si="0"/>
        <v>60830.208333333328</v>
      </c>
    </row>
    <row r="25" spans="1:21" x14ac:dyDescent="0.25">
      <c r="A25" s="11">
        <f t="shared" si="1"/>
        <v>37012</v>
      </c>
      <c r="B25">
        <f>B24+'Concept 2'!$M$3</f>
        <v>180000</v>
      </c>
      <c r="C25" s="1">
        <f>B25*'Concept 2'!$B$2</f>
        <v>90000</v>
      </c>
      <c r="D25" s="1">
        <f>C25/'Concept 2'!$H$2</f>
        <v>18000</v>
      </c>
      <c r="E25" s="1">
        <f>D25*'Concept 2'!$D$2</f>
        <v>9000</v>
      </c>
      <c r="F25" s="1">
        <f>E25*'Concept 2'!$H$2</f>
        <v>45000</v>
      </c>
      <c r="G25" s="1">
        <f>(1-'Concept 2'!$B$3)*F25</f>
        <v>40500</v>
      </c>
      <c r="H25" s="1">
        <f>F25*'Concept 2'!$B$3</f>
        <v>4500</v>
      </c>
      <c r="I25" s="1">
        <f>F25*('Concept 2'!$B$3*'Concept 2'!$B$4)</f>
        <v>225.00000000000006</v>
      </c>
      <c r="J25" s="1">
        <f>F25*('Concept 2'!$B$3*'Concept 2'!$B$4*'Concept 2'!$B$5)</f>
        <v>22.500000000000007</v>
      </c>
      <c r="K25" s="1">
        <f>(G25+(H25*2)+(3*I25))/'Concept 2'!$H$3</f>
        <v>16725</v>
      </c>
      <c r="L25" s="1">
        <f t="shared" si="2"/>
        <v>44977.5</v>
      </c>
      <c r="M25" s="1">
        <f>L25*'Concept 2'!$D$3</f>
        <v>14992.5</v>
      </c>
      <c r="N25" s="1">
        <f>L25*'Concept 2'!$D$4</f>
        <v>29985</v>
      </c>
      <c r="O25" s="1">
        <f>(M25+N25)/'Concept 2'!$J$2</f>
        <v>7496.25</v>
      </c>
      <c r="P25" s="1">
        <f>(M25+N25)/'Concept 2'!$J$2</f>
        <v>7496.25</v>
      </c>
      <c r="Q25" s="1">
        <f t="shared" si="3"/>
        <v>14992.5</v>
      </c>
      <c r="R25" s="1">
        <f>L25/'Concept 2'!$J$3</f>
        <v>6425.3571428571431</v>
      </c>
      <c r="S25" s="1">
        <f>L25/'Concept 2'!$J$3</f>
        <v>6425.3571428571431</v>
      </c>
      <c r="T25" s="1">
        <f t="shared" si="4"/>
        <v>12850.714285714286</v>
      </c>
      <c r="U25" s="1">
        <f t="shared" si="0"/>
        <v>62568.21428571429</v>
      </c>
    </row>
    <row r="26" spans="1:21" x14ac:dyDescent="0.25">
      <c r="A26" s="11">
        <f t="shared" si="1"/>
        <v>37043</v>
      </c>
      <c r="B26">
        <f>B25+'Concept 2'!$M$3</f>
        <v>185000</v>
      </c>
      <c r="C26" s="1">
        <f>B26*'Concept 2'!$B$2</f>
        <v>92500</v>
      </c>
      <c r="D26" s="1">
        <f>C26/'Concept 2'!$H$2</f>
        <v>18500</v>
      </c>
      <c r="E26" s="1">
        <f>D26*'Concept 2'!$D$2</f>
        <v>9250</v>
      </c>
      <c r="F26" s="1">
        <f>E26*'Concept 2'!$H$2</f>
        <v>46250</v>
      </c>
      <c r="G26" s="1">
        <f>(1-'Concept 2'!$B$3)*F26</f>
        <v>41625</v>
      </c>
      <c r="H26" s="1">
        <f>F26*'Concept 2'!$B$3</f>
        <v>4625</v>
      </c>
      <c r="I26" s="1">
        <f>F26*('Concept 2'!$B$3*'Concept 2'!$B$4)</f>
        <v>231.25000000000006</v>
      </c>
      <c r="J26" s="1">
        <f>F26*('Concept 2'!$B$3*'Concept 2'!$B$4*'Concept 2'!$B$5)</f>
        <v>23.125000000000007</v>
      </c>
      <c r="K26" s="1">
        <f>(G26+(H26*2)+(3*I26))/'Concept 2'!$H$3</f>
        <v>17189.583333333332</v>
      </c>
      <c r="L26" s="1">
        <f t="shared" si="2"/>
        <v>46226.875</v>
      </c>
      <c r="M26" s="1">
        <f>L26*'Concept 2'!$D$3</f>
        <v>15408.958333333332</v>
      </c>
      <c r="N26" s="1">
        <f>L26*'Concept 2'!$D$4</f>
        <v>30817.916666666664</v>
      </c>
      <c r="O26" s="1">
        <f>(M26+N26)/'Concept 2'!$J$2</f>
        <v>7704.479166666667</v>
      </c>
      <c r="P26" s="1">
        <f>(M26+N26)/'Concept 2'!$J$2</f>
        <v>7704.479166666667</v>
      </c>
      <c r="Q26" s="1">
        <f t="shared" si="3"/>
        <v>15408.958333333334</v>
      </c>
      <c r="R26" s="1">
        <f>L26/'Concept 2'!$J$3</f>
        <v>6603.8392857142853</v>
      </c>
      <c r="S26" s="1">
        <f>L26/'Concept 2'!$J$3</f>
        <v>6603.8392857142853</v>
      </c>
      <c r="T26" s="1">
        <f t="shared" si="4"/>
        <v>13207.678571428571</v>
      </c>
      <c r="U26" s="1">
        <f t="shared" si="0"/>
        <v>64306.220238095237</v>
      </c>
    </row>
    <row r="27" spans="1:21" x14ac:dyDescent="0.25">
      <c r="A27" s="11">
        <f t="shared" si="1"/>
        <v>37073</v>
      </c>
      <c r="B27">
        <f>B26+'Concept 2'!$M$3</f>
        <v>190000</v>
      </c>
      <c r="C27" s="1">
        <f>B27*'Concept 2'!$B$2</f>
        <v>95000</v>
      </c>
      <c r="D27" s="1">
        <f>C27/'Concept 2'!$H$2</f>
        <v>19000</v>
      </c>
      <c r="E27" s="1">
        <f>D27*'Concept 2'!$D$2</f>
        <v>9500</v>
      </c>
      <c r="F27" s="1">
        <f>E27*'Concept 2'!$H$2</f>
        <v>47500</v>
      </c>
      <c r="G27" s="1">
        <f>(1-'Concept 2'!$B$3)*F27</f>
        <v>42750</v>
      </c>
      <c r="H27" s="1">
        <f>F27*'Concept 2'!$B$3</f>
        <v>4750</v>
      </c>
      <c r="I27" s="1">
        <f>F27*('Concept 2'!$B$3*'Concept 2'!$B$4)</f>
        <v>237.50000000000006</v>
      </c>
      <c r="J27" s="1">
        <f>F27*('Concept 2'!$B$3*'Concept 2'!$B$4*'Concept 2'!$B$5)</f>
        <v>23.750000000000007</v>
      </c>
      <c r="K27" s="1">
        <f>(G27+(H27*2)+(3*I27))/'Concept 2'!$H$3</f>
        <v>17654.166666666668</v>
      </c>
      <c r="L27" s="1">
        <f t="shared" si="2"/>
        <v>47476.25</v>
      </c>
      <c r="M27" s="1">
        <f>L27*'Concept 2'!$D$3</f>
        <v>15825.416666666666</v>
      </c>
      <c r="N27" s="1">
        <f>L27*'Concept 2'!$D$4</f>
        <v>31650.833333333332</v>
      </c>
      <c r="O27" s="1">
        <f>(M27+N27)/'Concept 2'!$J$2</f>
        <v>7912.708333333333</v>
      </c>
      <c r="P27" s="1">
        <f>(M27+N27)/'Concept 2'!$J$2</f>
        <v>7912.708333333333</v>
      </c>
      <c r="Q27" s="1">
        <f t="shared" si="3"/>
        <v>15825.416666666666</v>
      </c>
      <c r="R27" s="1">
        <f>L27/'Concept 2'!$J$3</f>
        <v>6782.3214285714284</v>
      </c>
      <c r="S27" s="1">
        <f>L27/'Concept 2'!$J$3</f>
        <v>6782.3214285714284</v>
      </c>
      <c r="T27" s="1">
        <f t="shared" si="4"/>
        <v>13564.642857142857</v>
      </c>
      <c r="U27" s="1">
        <f t="shared" si="0"/>
        <v>66044.226190476184</v>
      </c>
    </row>
    <row r="28" spans="1:21" x14ac:dyDescent="0.25">
      <c r="A28" s="11">
        <f t="shared" si="1"/>
        <v>37104</v>
      </c>
      <c r="B28">
        <f>B27+'Concept 2'!$M$3</f>
        <v>195000</v>
      </c>
      <c r="C28" s="1">
        <f>B28*'Concept 2'!$B$2</f>
        <v>97500</v>
      </c>
      <c r="D28" s="1">
        <f>C28/'Concept 2'!$H$2</f>
        <v>19500</v>
      </c>
      <c r="E28" s="1">
        <f>D28*'Concept 2'!$D$2</f>
        <v>9750</v>
      </c>
      <c r="F28" s="1">
        <f>E28*'Concept 2'!$H$2</f>
        <v>48750</v>
      </c>
      <c r="G28" s="1">
        <f>(1-'Concept 2'!$B$3)*F28</f>
        <v>43875</v>
      </c>
      <c r="H28" s="1">
        <f>F28*'Concept 2'!$B$3</f>
        <v>4875</v>
      </c>
      <c r="I28" s="1">
        <f>F28*('Concept 2'!$B$3*'Concept 2'!$B$4)</f>
        <v>243.75000000000006</v>
      </c>
      <c r="J28" s="1">
        <f>F28*('Concept 2'!$B$3*'Concept 2'!$B$4*'Concept 2'!$B$5)</f>
        <v>24.375000000000007</v>
      </c>
      <c r="K28" s="1">
        <f>(G28+(H28*2)+(3*I28))/'Concept 2'!$H$3</f>
        <v>18118.75</v>
      </c>
      <c r="L28" s="1">
        <f t="shared" si="2"/>
        <v>48725.625</v>
      </c>
      <c r="M28" s="1">
        <f>L28*'Concept 2'!$D$3</f>
        <v>16241.875</v>
      </c>
      <c r="N28" s="1">
        <f>L28*'Concept 2'!$D$4</f>
        <v>32483.75</v>
      </c>
      <c r="O28" s="1">
        <f>(M28+N28)/'Concept 2'!$J$2</f>
        <v>8120.9375</v>
      </c>
      <c r="P28" s="1">
        <f>(M28+N28)/'Concept 2'!$J$2</f>
        <v>8120.9375</v>
      </c>
      <c r="Q28" s="1">
        <f t="shared" si="3"/>
        <v>16241.875</v>
      </c>
      <c r="R28" s="1">
        <f>L28/'Concept 2'!$J$3</f>
        <v>6960.8035714285716</v>
      </c>
      <c r="S28" s="1">
        <f>L28/'Concept 2'!$J$3</f>
        <v>6960.8035714285716</v>
      </c>
      <c r="T28" s="1">
        <f t="shared" si="4"/>
        <v>13921.607142857143</v>
      </c>
      <c r="U28" s="1">
        <f t="shared" si="0"/>
        <v>67782.232142857145</v>
      </c>
    </row>
    <row r="29" spans="1:21" x14ac:dyDescent="0.25">
      <c r="A29" s="11">
        <f t="shared" si="1"/>
        <v>37135</v>
      </c>
      <c r="B29">
        <f>B28+'Concept 2'!$M$3</f>
        <v>200000</v>
      </c>
      <c r="C29" s="1">
        <f>B29*'Concept 2'!$B$2</f>
        <v>100000</v>
      </c>
      <c r="D29" s="1">
        <f>C29/'Concept 2'!$H$2</f>
        <v>20000</v>
      </c>
      <c r="E29" s="1">
        <f>D29*'Concept 2'!$D$2</f>
        <v>10000</v>
      </c>
      <c r="F29" s="1">
        <f>E29*'Concept 2'!$H$2</f>
        <v>50000</v>
      </c>
      <c r="G29" s="1">
        <f>(1-'Concept 2'!$B$3)*F29</f>
        <v>45000</v>
      </c>
      <c r="H29" s="1">
        <f>F29*'Concept 2'!$B$3</f>
        <v>5000</v>
      </c>
      <c r="I29" s="1">
        <f>F29*('Concept 2'!$B$3*'Concept 2'!$B$4)</f>
        <v>250.00000000000006</v>
      </c>
      <c r="J29" s="1">
        <f>F29*('Concept 2'!$B$3*'Concept 2'!$B$4*'Concept 2'!$B$5)</f>
        <v>25.000000000000007</v>
      </c>
      <c r="K29" s="1">
        <f>(G29+(H29*2)+(3*I29))/'Concept 2'!$H$3</f>
        <v>18583.333333333332</v>
      </c>
      <c r="L29" s="1">
        <f t="shared" si="2"/>
        <v>49975</v>
      </c>
      <c r="M29" s="1">
        <f>L29*'Concept 2'!$D$3</f>
        <v>16658.333333333332</v>
      </c>
      <c r="N29" s="1">
        <f>L29*'Concept 2'!$D$4</f>
        <v>33316.666666666664</v>
      </c>
      <c r="O29" s="1">
        <f>(M29+N29)/'Concept 2'!$J$2</f>
        <v>8329.1666666666661</v>
      </c>
      <c r="P29" s="1">
        <f>(M29+N29)/'Concept 2'!$J$2</f>
        <v>8329.1666666666661</v>
      </c>
      <c r="Q29" s="1">
        <f t="shared" si="3"/>
        <v>16658.333333333332</v>
      </c>
      <c r="R29" s="1">
        <f>L29/'Concept 2'!$J$3</f>
        <v>7139.2857142857147</v>
      </c>
      <c r="S29" s="1">
        <f>L29/'Concept 2'!$J$3</f>
        <v>7139.2857142857147</v>
      </c>
      <c r="T29" s="1">
        <f t="shared" si="4"/>
        <v>14278.571428571429</v>
      </c>
      <c r="U29" s="1">
        <f t="shared" si="0"/>
        <v>69520.238095238092</v>
      </c>
    </row>
    <row r="30" spans="1:21" x14ac:dyDescent="0.25">
      <c r="A30" s="11">
        <f t="shared" si="1"/>
        <v>37165</v>
      </c>
      <c r="B30">
        <f>B29+'Concept 2'!$M$3</f>
        <v>205000</v>
      </c>
      <c r="C30" s="1">
        <f>B30*'Concept 2'!$B$2</f>
        <v>102500</v>
      </c>
      <c r="D30" s="1">
        <f>C30/'Concept 2'!$H$2</f>
        <v>20500</v>
      </c>
      <c r="E30" s="1">
        <f>D30*'Concept 2'!$D$2</f>
        <v>10250</v>
      </c>
      <c r="F30" s="1">
        <f>E30*'Concept 2'!$H$2</f>
        <v>51250</v>
      </c>
      <c r="G30" s="1">
        <f>(1-'Concept 2'!$B$3)*F30</f>
        <v>46125</v>
      </c>
      <c r="H30" s="1">
        <f>F30*'Concept 2'!$B$3</f>
        <v>5125</v>
      </c>
      <c r="I30" s="1">
        <f>F30*('Concept 2'!$B$3*'Concept 2'!$B$4)</f>
        <v>256.25000000000006</v>
      </c>
      <c r="J30" s="1">
        <f>F30*('Concept 2'!$B$3*'Concept 2'!$B$4*'Concept 2'!$B$5)</f>
        <v>25.625000000000007</v>
      </c>
      <c r="K30" s="1">
        <f>(G30+(H30*2)+(3*I30))/'Concept 2'!$H$3</f>
        <v>19047.916666666668</v>
      </c>
      <c r="L30" s="1">
        <f t="shared" si="2"/>
        <v>51224.375</v>
      </c>
      <c r="M30" s="1">
        <f>L30*'Concept 2'!$D$3</f>
        <v>17074.791666666664</v>
      </c>
      <c r="N30" s="1">
        <f>L30*'Concept 2'!$D$4</f>
        <v>34149.583333333328</v>
      </c>
      <c r="O30" s="1">
        <f>(M30+N30)/'Concept 2'!$J$2</f>
        <v>8537.3958333333321</v>
      </c>
      <c r="P30" s="1">
        <f>(M30+N30)/'Concept 2'!$J$2</f>
        <v>8537.3958333333321</v>
      </c>
      <c r="Q30" s="1">
        <f t="shared" si="3"/>
        <v>17074.791666666664</v>
      </c>
      <c r="R30" s="1">
        <f>L30/'Concept 2'!$J$3</f>
        <v>7317.7678571428569</v>
      </c>
      <c r="S30" s="1">
        <f>L30/'Concept 2'!$J$3</f>
        <v>7317.7678571428569</v>
      </c>
      <c r="T30" s="1">
        <f t="shared" si="4"/>
        <v>14635.535714285714</v>
      </c>
      <c r="U30" s="1">
        <f t="shared" si="0"/>
        <v>71258.244047619053</v>
      </c>
    </row>
    <row r="31" spans="1:21" x14ac:dyDescent="0.25">
      <c r="A31" s="11">
        <f t="shared" si="1"/>
        <v>37196</v>
      </c>
      <c r="B31">
        <f>B30+'Concept 2'!$M$3</f>
        <v>210000</v>
      </c>
      <c r="C31" s="1">
        <f>B31*'Concept 2'!$B$2</f>
        <v>105000</v>
      </c>
      <c r="D31" s="1">
        <f>C31/'Concept 2'!$H$2</f>
        <v>21000</v>
      </c>
      <c r="E31" s="1">
        <f>D31*'Concept 2'!$D$2</f>
        <v>10500</v>
      </c>
      <c r="F31" s="1">
        <f>E31*'Concept 2'!$H$2</f>
        <v>52500</v>
      </c>
      <c r="G31" s="1">
        <f>(1-'Concept 2'!$B$3)*F31</f>
        <v>47250</v>
      </c>
      <c r="H31" s="1">
        <f>F31*'Concept 2'!$B$3</f>
        <v>5250</v>
      </c>
      <c r="I31" s="1">
        <f>F31*('Concept 2'!$B$3*'Concept 2'!$B$4)</f>
        <v>262.50000000000006</v>
      </c>
      <c r="J31" s="1">
        <f>F31*('Concept 2'!$B$3*'Concept 2'!$B$4*'Concept 2'!$B$5)</f>
        <v>26.250000000000007</v>
      </c>
      <c r="K31" s="1">
        <f>(G31+(H31*2)+(3*I31))/'Concept 2'!$H$3</f>
        <v>19512.5</v>
      </c>
      <c r="L31" s="1">
        <f t="shared" si="2"/>
        <v>52473.75</v>
      </c>
      <c r="M31" s="1">
        <f>L31*'Concept 2'!$D$3</f>
        <v>17491.25</v>
      </c>
      <c r="N31" s="1">
        <f>L31*'Concept 2'!$D$4</f>
        <v>34982.5</v>
      </c>
      <c r="O31" s="1">
        <f>(M31+N31)/'Concept 2'!$J$2</f>
        <v>8745.625</v>
      </c>
      <c r="P31" s="1">
        <f>(M31+N31)/'Concept 2'!$J$2</f>
        <v>8745.625</v>
      </c>
      <c r="Q31" s="1">
        <f t="shared" si="3"/>
        <v>17491.25</v>
      </c>
      <c r="R31" s="1">
        <f>L31/'Concept 2'!$J$3</f>
        <v>7496.25</v>
      </c>
      <c r="S31" s="1">
        <f>L31/'Concept 2'!$J$3</f>
        <v>7496.25</v>
      </c>
      <c r="T31" s="1">
        <f t="shared" si="4"/>
        <v>14992.5</v>
      </c>
      <c r="U31" s="1">
        <f t="shared" si="0"/>
        <v>72996.25</v>
      </c>
    </row>
    <row r="32" spans="1:21" x14ac:dyDescent="0.25">
      <c r="A32" s="11">
        <f t="shared" si="1"/>
        <v>37226</v>
      </c>
      <c r="B32">
        <f>B31+'Concept 2'!$M$3</f>
        <v>215000</v>
      </c>
      <c r="C32" s="1">
        <f>B32*'Concept 2'!$B$2</f>
        <v>107500</v>
      </c>
      <c r="D32" s="1">
        <f>C32/'Concept 2'!$H$2</f>
        <v>21500</v>
      </c>
      <c r="E32" s="1">
        <f>D32*'Concept 2'!$D$2</f>
        <v>10750</v>
      </c>
      <c r="F32" s="1">
        <f>E32*'Concept 2'!$H$2</f>
        <v>53750</v>
      </c>
      <c r="G32" s="1">
        <f>(1-'Concept 2'!$B$3)*F32</f>
        <v>48375</v>
      </c>
      <c r="H32" s="1">
        <f>F32*'Concept 2'!$B$3</f>
        <v>5375</v>
      </c>
      <c r="I32" s="1">
        <f>F32*('Concept 2'!$B$3*'Concept 2'!$B$4)</f>
        <v>268.75000000000006</v>
      </c>
      <c r="J32" s="1">
        <f>F32*('Concept 2'!$B$3*'Concept 2'!$B$4*'Concept 2'!$B$5)</f>
        <v>26.875000000000007</v>
      </c>
      <c r="K32" s="1">
        <f>(G32+(H32*2)+(3*I32))/'Concept 2'!$H$3</f>
        <v>19977.083333333332</v>
      </c>
      <c r="L32" s="1">
        <f t="shared" si="2"/>
        <v>53723.125</v>
      </c>
      <c r="M32" s="1">
        <f>L32*'Concept 2'!$D$3</f>
        <v>17907.708333333332</v>
      </c>
      <c r="N32" s="1">
        <f>L32*'Concept 2'!$D$4</f>
        <v>35815.416666666664</v>
      </c>
      <c r="O32" s="1">
        <f>(M32+N32)/'Concept 2'!$J$2</f>
        <v>8953.8541666666661</v>
      </c>
      <c r="P32" s="1">
        <f>(M32+N32)/'Concept 2'!$J$2</f>
        <v>8953.8541666666661</v>
      </c>
      <c r="Q32" s="1">
        <f t="shared" si="3"/>
        <v>17907.708333333332</v>
      </c>
      <c r="R32" s="1">
        <f>L32/'Concept 2'!$J$3</f>
        <v>7674.7321428571431</v>
      </c>
      <c r="S32" s="1">
        <f>L32/'Concept 2'!$J$3</f>
        <v>7674.7321428571431</v>
      </c>
      <c r="T32" s="1">
        <f t="shared" si="4"/>
        <v>15349.464285714286</v>
      </c>
      <c r="U32" s="1">
        <f t="shared" si="0"/>
        <v>74734.255952380947</v>
      </c>
    </row>
    <row r="33" spans="1:21" x14ac:dyDescent="0.25">
      <c r="A33" s="11">
        <f t="shared" si="1"/>
        <v>37257</v>
      </c>
      <c r="B33">
        <f>B32+'Concept 2'!$M$3</f>
        <v>220000</v>
      </c>
      <c r="C33" s="1">
        <f>B33*'Concept 2'!$B$2</f>
        <v>110000</v>
      </c>
      <c r="D33" s="1">
        <f>C33/'Concept 2'!$H$2</f>
        <v>22000</v>
      </c>
      <c r="E33" s="1">
        <f>D33*'Concept 2'!$D$2</f>
        <v>11000</v>
      </c>
      <c r="F33" s="1">
        <f>E33*'Concept 2'!$H$2</f>
        <v>55000</v>
      </c>
      <c r="G33" s="1">
        <f>(1-'Concept 2'!$B$3)*F33</f>
        <v>49500</v>
      </c>
      <c r="H33" s="1">
        <f>F33*'Concept 2'!$B$3</f>
        <v>5500</v>
      </c>
      <c r="I33" s="1">
        <f>F33*('Concept 2'!$B$3*'Concept 2'!$B$4)</f>
        <v>275.00000000000006</v>
      </c>
      <c r="J33" s="1">
        <f>F33*('Concept 2'!$B$3*'Concept 2'!$B$4*'Concept 2'!$B$5)</f>
        <v>27.500000000000007</v>
      </c>
      <c r="K33" s="1">
        <f>(G33+(H33*2)+(3*I33))/'Concept 2'!$H$3</f>
        <v>20441.666666666668</v>
      </c>
      <c r="L33" s="1">
        <f t="shared" si="2"/>
        <v>54972.5</v>
      </c>
      <c r="M33" s="1">
        <f>L33*'Concept 2'!$D$3</f>
        <v>18324.166666666664</v>
      </c>
      <c r="N33" s="1">
        <f>L33*'Concept 2'!$D$4</f>
        <v>36648.333333333328</v>
      </c>
      <c r="O33" s="1">
        <f>(M33+N33)/'Concept 2'!$J$2</f>
        <v>9162.0833333333321</v>
      </c>
      <c r="P33" s="1">
        <f>(M33+N33)/'Concept 2'!$J$2</f>
        <v>9162.0833333333321</v>
      </c>
      <c r="Q33" s="1">
        <f t="shared" si="3"/>
        <v>18324.166666666664</v>
      </c>
      <c r="R33" s="1">
        <f>L33/'Concept 2'!$J$3</f>
        <v>7853.2142857142853</v>
      </c>
      <c r="S33" s="1">
        <f>L33/'Concept 2'!$J$3</f>
        <v>7853.2142857142853</v>
      </c>
      <c r="T33" s="1">
        <f t="shared" si="4"/>
        <v>15706.428571428571</v>
      </c>
      <c r="U33" s="1">
        <f t="shared" si="0"/>
        <v>76472.261904761908</v>
      </c>
    </row>
    <row r="34" spans="1:21" x14ac:dyDescent="0.25">
      <c r="A34" s="11">
        <f t="shared" si="1"/>
        <v>37288</v>
      </c>
      <c r="B34">
        <f>B33+'Concept 2'!$M$3</f>
        <v>225000</v>
      </c>
      <c r="C34" s="1">
        <f>B34*'Concept 2'!$B$2</f>
        <v>112500</v>
      </c>
      <c r="D34" s="1">
        <f>C34/'Concept 2'!$H$2</f>
        <v>22500</v>
      </c>
      <c r="E34" s="1">
        <f>D34*'Concept 2'!$D$2</f>
        <v>11250</v>
      </c>
      <c r="F34" s="1">
        <f>E34*'Concept 2'!$H$2</f>
        <v>56250</v>
      </c>
      <c r="G34" s="1">
        <f>(1-'Concept 2'!$B$3)*F34</f>
        <v>50625</v>
      </c>
      <c r="H34" s="1">
        <f>F34*'Concept 2'!$B$3</f>
        <v>5625</v>
      </c>
      <c r="I34" s="1">
        <f>F34*('Concept 2'!$B$3*'Concept 2'!$B$4)</f>
        <v>281.25000000000006</v>
      </c>
      <c r="J34" s="1">
        <f>F34*('Concept 2'!$B$3*'Concept 2'!$B$4*'Concept 2'!$B$5)</f>
        <v>28.125000000000007</v>
      </c>
      <c r="K34" s="1">
        <f>(G34+(H34*2)+(3*I34))/'Concept 2'!$H$3</f>
        <v>20906.25</v>
      </c>
      <c r="L34" s="1">
        <f t="shared" si="2"/>
        <v>56221.875</v>
      </c>
      <c r="M34" s="1">
        <f>L34*'Concept 2'!$D$3</f>
        <v>18740.625</v>
      </c>
      <c r="N34" s="1">
        <f>L34*'Concept 2'!$D$4</f>
        <v>37481.25</v>
      </c>
      <c r="O34" s="1">
        <f>(M34+N34)/'Concept 2'!$J$2</f>
        <v>9370.3125</v>
      </c>
      <c r="P34" s="1">
        <f>(M34+N34)/'Concept 2'!$J$2</f>
        <v>9370.3125</v>
      </c>
      <c r="Q34" s="1">
        <f t="shared" si="3"/>
        <v>18740.625</v>
      </c>
      <c r="R34" s="1">
        <f>L34/'Concept 2'!$J$3</f>
        <v>8031.6964285714284</v>
      </c>
      <c r="S34" s="1">
        <f>L34/'Concept 2'!$J$3</f>
        <v>8031.6964285714284</v>
      </c>
      <c r="T34" s="1">
        <f t="shared" si="4"/>
        <v>16063.392857142857</v>
      </c>
      <c r="U34" s="1">
        <f t="shared" si="0"/>
        <v>78210.267857142855</v>
      </c>
    </row>
    <row r="35" spans="1:21" x14ac:dyDescent="0.25">
      <c r="A35" s="11">
        <f t="shared" si="1"/>
        <v>37316</v>
      </c>
      <c r="B35">
        <f>B34+'Concept 2'!$M$3</f>
        <v>230000</v>
      </c>
      <c r="C35" s="1">
        <f>B35*'Concept 2'!$B$2</f>
        <v>115000</v>
      </c>
      <c r="D35" s="1">
        <f>C35/'Concept 2'!$H$2</f>
        <v>23000</v>
      </c>
      <c r="E35" s="1">
        <f>D35*'Concept 2'!$D$2</f>
        <v>11500</v>
      </c>
      <c r="F35" s="1">
        <f>E35*'Concept 2'!$H$2</f>
        <v>57500</v>
      </c>
      <c r="G35" s="1">
        <f>(1-'Concept 2'!$B$3)*F35</f>
        <v>51750</v>
      </c>
      <c r="H35" s="1">
        <f>F35*'Concept 2'!$B$3</f>
        <v>5750</v>
      </c>
      <c r="I35" s="1">
        <f>F35*('Concept 2'!$B$3*'Concept 2'!$B$4)</f>
        <v>287.50000000000006</v>
      </c>
      <c r="J35" s="1">
        <f>F35*('Concept 2'!$B$3*'Concept 2'!$B$4*'Concept 2'!$B$5)</f>
        <v>28.750000000000007</v>
      </c>
      <c r="K35" s="1">
        <f>(G35+(H35*2)+(3*I35))/'Concept 2'!$H$3</f>
        <v>21370.833333333332</v>
      </c>
      <c r="L35" s="1">
        <f t="shared" si="2"/>
        <v>57471.25</v>
      </c>
      <c r="M35" s="1">
        <f>L35*'Concept 2'!$D$3</f>
        <v>19157.083333333332</v>
      </c>
      <c r="N35" s="1">
        <f>L35*'Concept 2'!$D$4</f>
        <v>38314.166666666664</v>
      </c>
      <c r="O35" s="1">
        <f>(M35+N35)/'Concept 2'!$J$2</f>
        <v>9578.5416666666661</v>
      </c>
      <c r="P35" s="1">
        <f>(M35+N35)/'Concept 2'!$J$2</f>
        <v>9578.5416666666661</v>
      </c>
      <c r="Q35" s="1">
        <f t="shared" si="3"/>
        <v>19157.083333333332</v>
      </c>
      <c r="R35" s="1">
        <f>L35/'Concept 2'!$J$3</f>
        <v>8210.1785714285706</v>
      </c>
      <c r="S35" s="1">
        <f>L35/'Concept 2'!$J$3</f>
        <v>8210.1785714285706</v>
      </c>
      <c r="T35" s="1">
        <f t="shared" si="4"/>
        <v>16420.357142857141</v>
      </c>
      <c r="U35" s="1">
        <f t="shared" si="0"/>
        <v>79948.273809523802</v>
      </c>
    </row>
    <row r="36" spans="1:21" x14ac:dyDescent="0.25">
      <c r="A36" s="11">
        <f t="shared" si="1"/>
        <v>37347</v>
      </c>
      <c r="B36">
        <f>B35+'Concept 2'!$M$3</f>
        <v>235000</v>
      </c>
      <c r="C36" s="1">
        <f>B36*'Concept 2'!$B$2</f>
        <v>117500</v>
      </c>
      <c r="D36" s="1">
        <f>C36/'Concept 2'!$H$2</f>
        <v>23500</v>
      </c>
      <c r="E36" s="1">
        <f>D36*'Concept 2'!$D$2</f>
        <v>11750</v>
      </c>
      <c r="F36" s="1">
        <f>E36*'Concept 2'!$H$2</f>
        <v>58750</v>
      </c>
      <c r="G36" s="1">
        <f>(1-'Concept 2'!$B$3)*F36</f>
        <v>52875</v>
      </c>
      <c r="H36" s="1">
        <f>F36*'Concept 2'!$B$3</f>
        <v>5875</v>
      </c>
      <c r="I36" s="1">
        <f>F36*('Concept 2'!$B$3*'Concept 2'!$B$4)</f>
        <v>293.75000000000006</v>
      </c>
      <c r="J36" s="1">
        <f>F36*('Concept 2'!$B$3*'Concept 2'!$B$4*'Concept 2'!$B$5)</f>
        <v>29.375000000000007</v>
      </c>
      <c r="K36" s="1">
        <f>(G36+(H36*2)+(3*I36))/'Concept 2'!$H$3</f>
        <v>21835.416666666668</v>
      </c>
      <c r="L36" s="1">
        <f t="shared" si="2"/>
        <v>58720.625</v>
      </c>
      <c r="M36" s="1">
        <f>L36*'Concept 2'!$D$3</f>
        <v>19573.541666666664</v>
      </c>
      <c r="N36" s="1">
        <f>L36*'Concept 2'!$D$4</f>
        <v>39147.083333333328</v>
      </c>
      <c r="O36" s="1">
        <f>(M36+N36)/'Concept 2'!$J$2</f>
        <v>9786.7708333333321</v>
      </c>
      <c r="P36" s="1">
        <f>(M36+N36)/'Concept 2'!$J$2</f>
        <v>9786.7708333333321</v>
      </c>
      <c r="Q36" s="1">
        <f t="shared" si="3"/>
        <v>19573.541666666664</v>
      </c>
      <c r="R36" s="1">
        <f>L36/'Concept 2'!$J$3</f>
        <v>8388.6607142857138</v>
      </c>
      <c r="S36" s="1">
        <f>L36/'Concept 2'!$J$3</f>
        <v>8388.6607142857138</v>
      </c>
      <c r="T36" s="1">
        <f t="shared" si="4"/>
        <v>16777.321428571428</v>
      </c>
      <c r="U36" s="1">
        <f t="shared" si="0"/>
        <v>81686.279761904763</v>
      </c>
    </row>
    <row r="37" spans="1:21" x14ac:dyDescent="0.25">
      <c r="A37" s="11">
        <f t="shared" si="1"/>
        <v>37377</v>
      </c>
      <c r="B37">
        <f>B36+'Concept 2'!$M$3</f>
        <v>240000</v>
      </c>
      <c r="C37" s="1">
        <f>B37*'Concept 2'!$B$2</f>
        <v>120000</v>
      </c>
      <c r="D37" s="1">
        <f>C37/'Concept 2'!$H$2</f>
        <v>24000</v>
      </c>
      <c r="E37" s="1">
        <f>D37*'Concept 2'!$D$2</f>
        <v>12000</v>
      </c>
      <c r="F37" s="1">
        <f>E37*'Concept 2'!$H$2</f>
        <v>60000</v>
      </c>
      <c r="G37" s="1">
        <f>(1-'Concept 2'!$B$3)*F37</f>
        <v>54000</v>
      </c>
      <c r="H37" s="1">
        <f>F37*'Concept 2'!$B$3</f>
        <v>6000</v>
      </c>
      <c r="I37" s="1">
        <f>F37*('Concept 2'!$B$3*'Concept 2'!$B$4)</f>
        <v>300.00000000000006</v>
      </c>
      <c r="J37" s="1">
        <f>F37*('Concept 2'!$B$3*'Concept 2'!$B$4*'Concept 2'!$B$5)</f>
        <v>30.000000000000007</v>
      </c>
      <c r="K37" s="1">
        <f>(G37+(H37*2)+(3*I37))/'Concept 2'!$H$3</f>
        <v>22300</v>
      </c>
      <c r="L37" s="1">
        <f t="shared" si="2"/>
        <v>59970</v>
      </c>
      <c r="M37" s="1">
        <f>L37*'Concept 2'!$D$3</f>
        <v>19990</v>
      </c>
      <c r="N37" s="1">
        <f>L37*'Concept 2'!$D$4</f>
        <v>39980</v>
      </c>
      <c r="O37" s="1">
        <f>(M37+N37)/'Concept 2'!$J$2</f>
        <v>9995</v>
      </c>
      <c r="P37" s="1">
        <f>(M37+N37)/'Concept 2'!$J$2</f>
        <v>9995</v>
      </c>
      <c r="Q37" s="1">
        <f t="shared" si="3"/>
        <v>19990</v>
      </c>
      <c r="R37" s="1">
        <f>L37/'Concept 2'!$J$3</f>
        <v>8567.1428571428569</v>
      </c>
      <c r="S37" s="1">
        <f>L37/'Concept 2'!$J$3</f>
        <v>8567.1428571428569</v>
      </c>
      <c r="T37" s="1">
        <f t="shared" si="4"/>
        <v>17134.285714285714</v>
      </c>
      <c r="U37" s="1">
        <f t="shared" si="0"/>
        <v>83424.28571428571</v>
      </c>
    </row>
    <row r="38" spans="1:21" x14ac:dyDescent="0.25">
      <c r="A38" s="11">
        <f t="shared" si="1"/>
        <v>37408</v>
      </c>
      <c r="B38">
        <f>B37+'Concept 2'!$M$3</f>
        <v>245000</v>
      </c>
      <c r="C38" s="1">
        <f>B38*'Concept 2'!$B$2</f>
        <v>122500</v>
      </c>
      <c r="D38" s="1">
        <f>C38/'Concept 2'!$H$2</f>
        <v>24500</v>
      </c>
      <c r="E38" s="1">
        <f>D38*'Concept 2'!$D$2</f>
        <v>12250</v>
      </c>
      <c r="F38" s="1">
        <f>E38*'Concept 2'!$H$2</f>
        <v>61250</v>
      </c>
      <c r="G38" s="1">
        <f>(1-'Concept 2'!$B$3)*F38</f>
        <v>55125</v>
      </c>
      <c r="H38" s="1">
        <f>F38*'Concept 2'!$B$3</f>
        <v>6125</v>
      </c>
      <c r="I38" s="1">
        <f>F38*('Concept 2'!$B$3*'Concept 2'!$B$4)</f>
        <v>306.25000000000006</v>
      </c>
      <c r="J38" s="1">
        <f>F38*('Concept 2'!$B$3*'Concept 2'!$B$4*'Concept 2'!$B$5)</f>
        <v>30.625000000000007</v>
      </c>
      <c r="K38" s="1">
        <f>(G38+(H38*2)+(3*I38))/'Concept 2'!$H$3</f>
        <v>22764.583333333332</v>
      </c>
      <c r="L38" s="1">
        <f t="shared" si="2"/>
        <v>61219.375</v>
      </c>
      <c r="M38" s="1">
        <f>L38*'Concept 2'!$D$3</f>
        <v>20406.458333333332</v>
      </c>
      <c r="N38" s="1">
        <f>L38*'Concept 2'!$D$4</f>
        <v>40812.916666666664</v>
      </c>
      <c r="O38" s="1">
        <f>(M38+N38)/'Concept 2'!$J$2</f>
        <v>10203.229166666666</v>
      </c>
      <c r="P38" s="1">
        <f>(M38+N38)/'Concept 2'!$J$2</f>
        <v>10203.229166666666</v>
      </c>
      <c r="Q38" s="1">
        <f t="shared" si="3"/>
        <v>20406.458333333332</v>
      </c>
      <c r="R38" s="1">
        <f>L38/'Concept 2'!$J$3</f>
        <v>8745.625</v>
      </c>
      <c r="S38" s="1">
        <f>L38/'Concept 2'!$J$3</f>
        <v>8745.625</v>
      </c>
      <c r="T38" s="1">
        <f t="shared" si="4"/>
        <v>17491.25</v>
      </c>
      <c r="U38" s="1">
        <f t="shared" si="0"/>
        <v>85162.291666666657</v>
      </c>
    </row>
    <row r="39" spans="1:21" x14ac:dyDescent="0.25">
      <c r="A39" s="11">
        <f t="shared" si="1"/>
        <v>37438</v>
      </c>
      <c r="B39">
        <f>B38+'Concept 2'!$M$3</f>
        <v>250000</v>
      </c>
      <c r="C39" s="1">
        <f>B39*'Concept 2'!$B$2</f>
        <v>125000</v>
      </c>
      <c r="D39" s="1">
        <f>C39/'Concept 2'!$H$2</f>
        <v>25000</v>
      </c>
      <c r="E39" s="1">
        <f>D39*'Concept 2'!$D$2</f>
        <v>12500</v>
      </c>
      <c r="F39" s="1">
        <f>E39*'Concept 2'!$H$2</f>
        <v>62500</v>
      </c>
      <c r="G39" s="1">
        <f>(1-'Concept 2'!$B$3)*F39</f>
        <v>56250</v>
      </c>
      <c r="H39" s="1">
        <f>F39*'Concept 2'!$B$3</f>
        <v>6250</v>
      </c>
      <c r="I39" s="1">
        <f>F39*('Concept 2'!$B$3*'Concept 2'!$B$4)</f>
        <v>312.50000000000006</v>
      </c>
      <c r="J39" s="1">
        <f>F39*('Concept 2'!$B$3*'Concept 2'!$B$4*'Concept 2'!$B$5)</f>
        <v>31.250000000000007</v>
      </c>
      <c r="K39" s="1">
        <f>(G39+(H39*2)+(3*I39))/'Concept 2'!$H$3</f>
        <v>23229.166666666668</v>
      </c>
      <c r="L39" s="1">
        <f t="shared" si="2"/>
        <v>62468.75</v>
      </c>
      <c r="M39" s="1">
        <f>L39*'Concept 2'!$D$3</f>
        <v>20822.916666666664</v>
      </c>
      <c r="N39" s="1">
        <f>L39*'Concept 2'!$D$4</f>
        <v>41645.833333333328</v>
      </c>
      <c r="O39" s="1">
        <f>(M39+N39)/'Concept 2'!$J$2</f>
        <v>10411.458333333332</v>
      </c>
      <c r="P39" s="1">
        <f>(M39+N39)/'Concept 2'!$J$2</f>
        <v>10411.458333333332</v>
      </c>
      <c r="Q39" s="1">
        <f t="shared" si="3"/>
        <v>20822.916666666664</v>
      </c>
      <c r="R39" s="1">
        <f>L39/'Concept 2'!$J$3</f>
        <v>8924.1071428571431</v>
      </c>
      <c r="S39" s="1">
        <f>L39/'Concept 2'!$J$3</f>
        <v>8924.1071428571431</v>
      </c>
      <c r="T39" s="1">
        <f t="shared" si="4"/>
        <v>17848.214285714286</v>
      </c>
      <c r="U39" s="1">
        <f t="shared" si="0"/>
        <v>86900.297619047618</v>
      </c>
    </row>
    <row r="40" spans="1:21" x14ac:dyDescent="0.25">
      <c r="A40" s="11">
        <f t="shared" si="1"/>
        <v>37469</v>
      </c>
      <c r="B40">
        <f>B39+'Concept 2'!$M$3</f>
        <v>255000</v>
      </c>
      <c r="C40" s="1">
        <f>B40*'Concept 2'!$B$2</f>
        <v>127500</v>
      </c>
      <c r="D40" s="1">
        <f>C40/'Concept 2'!$H$2</f>
        <v>25500</v>
      </c>
      <c r="E40" s="1">
        <f>D40*'Concept 2'!$D$2</f>
        <v>12750</v>
      </c>
      <c r="F40" s="1">
        <f>E40*'Concept 2'!$H$2</f>
        <v>63750</v>
      </c>
      <c r="G40" s="1">
        <f>(1-'Concept 2'!$B$3)*F40</f>
        <v>57375</v>
      </c>
      <c r="H40" s="1">
        <f>F40*'Concept 2'!$B$3</f>
        <v>6375</v>
      </c>
      <c r="I40" s="1">
        <f>F40*('Concept 2'!$B$3*'Concept 2'!$B$4)</f>
        <v>318.75000000000006</v>
      </c>
      <c r="J40" s="1">
        <f>F40*('Concept 2'!$B$3*'Concept 2'!$B$4*'Concept 2'!$B$5)</f>
        <v>31.875000000000007</v>
      </c>
      <c r="K40" s="1">
        <f>(G40+(H40*2)+(3*I40))/'Concept 2'!$H$3</f>
        <v>23693.75</v>
      </c>
      <c r="L40" s="1">
        <f t="shared" si="2"/>
        <v>63718.125</v>
      </c>
      <c r="M40" s="1">
        <f>L40*'Concept 2'!$D$3</f>
        <v>21239.375</v>
      </c>
      <c r="N40" s="1">
        <f>L40*'Concept 2'!$D$4</f>
        <v>42478.75</v>
      </c>
      <c r="O40" s="1">
        <f>(M40+N40)/'Concept 2'!$J$2</f>
        <v>10619.6875</v>
      </c>
      <c r="P40" s="1">
        <f>(M40+N40)/'Concept 2'!$J$2</f>
        <v>10619.6875</v>
      </c>
      <c r="Q40" s="1">
        <f t="shared" si="3"/>
        <v>21239.375</v>
      </c>
      <c r="R40" s="1">
        <f>L40/'Concept 2'!$J$3</f>
        <v>9102.5892857142862</v>
      </c>
      <c r="S40" s="1">
        <f>L40/'Concept 2'!$J$3</f>
        <v>9102.5892857142862</v>
      </c>
      <c r="T40" s="1">
        <f t="shared" si="4"/>
        <v>18205.178571428572</v>
      </c>
      <c r="U40" s="1">
        <f t="shared" si="0"/>
        <v>88638.30357142858</v>
      </c>
    </row>
    <row r="41" spans="1:21" x14ac:dyDescent="0.25">
      <c r="A41" s="11">
        <f t="shared" si="1"/>
        <v>37500</v>
      </c>
      <c r="B41">
        <f>B40+'Concept 2'!$M$3</f>
        <v>260000</v>
      </c>
      <c r="C41" s="1">
        <f>B41*'Concept 2'!$B$2</f>
        <v>130000</v>
      </c>
      <c r="D41" s="1">
        <f>C41/'Concept 2'!$H$2</f>
        <v>26000</v>
      </c>
      <c r="E41" s="1">
        <f>D41*'Concept 2'!$D$2</f>
        <v>13000</v>
      </c>
      <c r="F41" s="1">
        <f>E41*'Concept 2'!$H$2</f>
        <v>65000</v>
      </c>
      <c r="G41" s="1">
        <f>(1-'Concept 2'!$B$3)*F41</f>
        <v>58500</v>
      </c>
      <c r="H41" s="1">
        <f>F41*'Concept 2'!$B$3</f>
        <v>6500</v>
      </c>
      <c r="I41" s="1">
        <f>F41*('Concept 2'!$B$3*'Concept 2'!$B$4)</f>
        <v>325.00000000000006</v>
      </c>
      <c r="J41" s="1">
        <f>F41*('Concept 2'!$B$3*'Concept 2'!$B$4*'Concept 2'!$B$5)</f>
        <v>32.500000000000007</v>
      </c>
      <c r="K41" s="1">
        <f>(G41+(H41*2)+(3*I41))/'Concept 2'!$H$3</f>
        <v>24158.333333333332</v>
      </c>
      <c r="L41" s="1">
        <f t="shared" si="2"/>
        <v>64967.5</v>
      </c>
      <c r="M41" s="1">
        <f>L41*'Concept 2'!$D$3</f>
        <v>21655.833333333332</v>
      </c>
      <c r="N41" s="1">
        <f>L41*'Concept 2'!$D$4</f>
        <v>43311.666666666664</v>
      </c>
      <c r="O41" s="1">
        <f>(M41+N41)/'Concept 2'!$J$2</f>
        <v>10827.916666666666</v>
      </c>
      <c r="P41" s="1">
        <f>(M41+N41)/'Concept 2'!$J$2</f>
        <v>10827.916666666666</v>
      </c>
      <c r="Q41" s="1">
        <f t="shared" si="3"/>
        <v>21655.833333333332</v>
      </c>
      <c r="R41" s="1">
        <f>L41/'Concept 2'!$J$3</f>
        <v>9281.0714285714294</v>
      </c>
      <c r="S41" s="1">
        <f>L41/'Concept 2'!$J$3</f>
        <v>9281.0714285714294</v>
      </c>
      <c r="T41" s="1">
        <f t="shared" si="4"/>
        <v>18562.142857142859</v>
      </c>
      <c r="U41" s="1">
        <f t="shared" si="0"/>
        <v>90376.309523809527</v>
      </c>
    </row>
    <row r="42" spans="1:21" x14ac:dyDescent="0.25">
      <c r="A42" s="11">
        <f t="shared" si="1"/>
        <v>37530</v>
      </c>
      <c r="B42">
        <f>B41+'Concept 2'!$M$3</f>
        <v>265000</v>
      </c>
      <c r="C42" s="1">
        <f>B42*'Concept 2'!$B$2</f>
        <v>132500</v>
      </c>
      <c r="D42" s="1">
        <f>C42/'Concept 2'!$H$2</f>
        <v>26500</v>
      </c>
      <c r="E42" s="1">
        <f>D42*'Concept 2'!$D$2</f>
        <v>13250</v>
      </c>
      <c r="F42" s="1">
        <f>E42*'Concept 2'!$H$2</f>
        <v>66250</v>
      </c>
      <c r="G42" s="1">
        <f>(1-'Concept 2'!$B$3)*F42</f>
        <v>59625</v>
      </c>
      <c r="H42" s="1">
        <f>F42*'Concept 2'!$B$3</f>
        <v>6625</v>
      </c>
      <c r="I42" s="1">
        <f>F42*('Concept 2'!$B$3*'Concept 2'!$B$4)</f>
        <v>331.25000000000006</v>
      </c>
      <c r="J42" s="1">
        <f>F42*('Concept 2'!$B$3*'Concept 2'!$B$4*'Concept 2'!$B$5)</f>
        <v>33.125000000000007</v>
      </c>
      <c r="K42" s="1">
        <f>(G42+(H42*2)+(3*I42))/'Concept 2'!$H$3</f>
        <v>24622.916666666668</v>
      </c>
      <c r="L42" s="1">
        <f t="shared" si="2"/>
        <v>66216.875</v>
      </c>
      <c r="M42" s="1">
        <f>L42*'Concept 2'!$D$3</f>
        <v>22072.291666666664</v>
      </c>
      <c r="N42" s="1">
        <f>L42*'Concept 2'!$D$4</f>
        <v>44144.583333333328</v>
      </c>
      <c r="O42" s="1">
        <f>(M42+N42)/'Concept 2'!$J$2</f>
        <v>11036.145833333334</v>
      </c>
      <c r="P42" s="1">
        <f>(M42+N42)/'Concept 2'!$J$2</f>
        <v>11036.145833333334</v>
      </c>
      <c r="Q42" s="1">
        <f t="shared" si="3"/>
        <v>22072.291666666668</v>
      </c>
      <c r="R42" s="1">
        <f>L42/'Concept 2'!$J$3</f>
        <v>9459.5535714285706</v>
      </c>
      <c r="S42" s="1">
        <f>L42/'Concept 2'!$J$3</f>
        <v>9459.5535714285706</v>
      </c>
      <c r="T42" s="1">
        <f t="shared" si="4"/>
        <v>18919.107142857141</v>
      </c>
      <c r="U42" s="1">
        <f t="shared" si="0"/>
        <v>92114.315476190473</v>
      </c>
    </row>
    <row r="43" spans="1:21" x14ac:dyDescent="0.25">
      <c r="A43" s="11">
        <f t="shared" si="1"/>
        <v>37561</v>
      </c>
      <c r="B43">
        <f>B42+'Concept 2'!$M$3</f>
        <v>270000</v>
      </c>
      <c r="C43" s="1">
        <f>B43*'Concept 2'!$B$2</f>
        <v>135000</v>
      </c>
      <c r="D43" s="1">
        <f>C43/'Concept 2'!$H$2</f>
        <v>27000</v>
      </c>
      <c r="E43" s="1">
        <f>D43*'Concept 2'!$D$2</f>
        <v>13500</v>
      </c>
      <c r="F43" s="1">
        <f>E43*'Concept 2'!$H$2</f>
        <v>67500</v>
      </c>
      <c r="G43" s="1">
        <f>(1-'Concept 2'!$B$3)*F43</f>
        <v>60750</v>
      </c>
      <c r="H43" s="1">
        <f>F43*'Concept 2'!$B$3</f>
        <v>6750</v>
      </c>
      <c r="I43" s="1">
        <f>F43*('Concept 2'!$B$3*'Concept 2'!$B$4)</f>
        <v>337.50000000000006</v>
      </c>
      <c r="J43" s="1">
        <f>F43*('Concept 2'!$B$3*'Concept 2'!$B$4*'Concept 2'!$B$5)</f>
        <v>33.750000000000007</v>
      </c>
      <c r="K43" s="1">
        <f>(G43+(H43*2)+(3*I43))/'Concept 2'!$H$3</f>
        <v>25087.5</v>
      </c>
      <c r="L43" s="1">
        <f t="shared" si="2"/>
        <v>67466.25</v>
      </c>
      <c r="M43" s="1">
        <f>L43*'Concept 2'!$D$3</f>
        <v>22488.75</v>
      </c>
      <c r="N43" s="1">
        <f>L43*'Concept 2'!$D$4</f>
        <v>44977.5</v>
      </c>
      <c r="O43" s="1">
        <f>(M43+N43)/'Concept 2'!$J$2</f>
        <v>11244.375</v>
      </c>
      <c r="P43" s="1">
        <f>(M43+N43)/'Concept 2'!$J$2</f>
        <v>11244.375</v>
      </c>
      <c r="Q43" s="1">
        <f t="shared" si="3"/>
        <v>22488.75</v>
      </c>
      <c r="R43" s="1">
        <f>L43/'Concept 2'!$J$3</f>
        <v>9638.0357142857138</v>
      </c>
      <c r="S43" s="1">
        <f>L43/'Concept 2'!$J$3</f>
        <v>9638.0357142857138</v>
      </c>
      <c r="T43" s="1">
        <f t="shared" si="4"/>
        <v>19276.071428571428</v>
      </c>
      <c r="U43" s="1">
        <f t="shared" si="0"/>
        <v>93852.32142857142</v>
      </c>
    </row>
    <row r="44" spans="1:21" x14ac:dyDescent="0.25">
      <c r="A44" s="11">
        <f t="shared" si="1"/>
        <v>37591</v>
      </c>
      <c r="B44">
        <f>B43+'Concept 2'!$M$3</f>
        <v>275000</v>
      </c>
      <c r="C44" s="1">
        <f>B44*'Concept 2'!$B$2</f>
        <v>137500</v>
      </c>
      <c r="D44" s="1">
        <f>C44/'Concept 2'!$H$2</f>
        <v>27500</v>
      </c>
      <c r="E44" s="1">
        <f>D44*'Concept 2'!$D$2</f>
        <v>13750</v>
      </c>
      <c r="F44" s="1">
        <f>E44*'Concept 2'!$H$2</f>
        <v>68750</v>
      </c>
      <c r="G44" s="1">
        <f>(1-'Concept 2'!$B$3)*F44</f>
        <v>61875</v>
      </c>
      <c r="H44" s="1">
        <f>F44*'Concept 2'!$B$3</f>
        <v>6875</v>
      </c>
      <c r="I44" s="1">
        <f>F44*('Concept 2'!$B$3*'Concept 2'!$B$4)</f>
        <v>343.75000000000006</v>
      </c>
      <c r="J44" s="1">
        <f>F44*('Concept 2'!$B$3*'Concept 2'!$B$4*'Concept 2'!$B$5)</f>
        <v>34.375000000000007</v>
      </c>
      <c r="K44" s="1">
        <f>(G44+(H44*2)+(3*I44))/'Concept 2'!$H$3</f>
        <v>25552.083333333332</v>
      </c>
      <c r="L44" s="1">
        <f t="shared" si="2"/>
        <v>68715.625</v>
      </c>
      <c r="M44" s="1">
        <f>L44*'Concept 2'!$D$3</f>
        <v>22905.208333333332</v>
      </c>
      <c r="N44" s="1">
        <f>L44*'Concept 2'!$D$4</f>
        <v>45810.416666666664</v>
      </c>
      <c r="O44" s="1">
        <f>(M44+N44)/'Concept 2'!$J$2</f>
        <v>11452.604166666666</v>
      </c>
      <c r="P44" s="1">
        <f>(M44+N44)/'Concept 2'!$J$2</f>
        <v>11452.604166666666</v>
      </c>
      <c r="Q44" s="1">
        <f t="shared" si="3"/>
        <v>22905.208333333332</v>
      </c>
      <c r="R44" s="1">
        <f>L44/'Concept 2'!$J$3</f>
        <v>9816.5178571428569</v>
      </c>
      <c r="S44" s="1">
        <f>L44/'Concept 2'!$J$3</f>
        <v>9816.5178571428569</v>
      </c>
      <c r="T44" s="1">
        <f t="shared" si="4"/>
        <v>19633.035714285714</v>
      </c>
      <c r="U44" s="1">
        <f t="shared" si="0"/>
        <v>95590.327380952382</v>
      </c>
    </row>
    <row r="45" spans="1:21" x14ac:dyDescent="0.25">
      <c r="A45" s="11">
        <f t="shared" si="1"/>
        <v>37622</v>
      </c>
      <c r="B45">
        <f>B44+'Concept 2'!$M$3</f>
        <v>280000</v>
      </c>
      <c r="C45" s="1">
        <f>B45*'Concept 2'!$B$2</f>
        <v>140000</v>
      </c>
      <c r="D45" s="1">
        <f>C45/'Concept 2'!$H$2</f>
        <v>28000</v>
      </c>
      <c r="E45" s="1">
        <f>D45*'Concept 2'!$D$2</f>
        <v>14000</v>
      </c>
      <c r="F45" s="1">
        <f>E45*'Concept 2'!$H$2</f>
        <v>70000</v>
      </c>
      <c r="G45" s="1">
        <f>(1-'Concept 2'!$B$3)*F45</f>
        <v>63000</v>
      </c>
      <c r="H45" s="1">
        <f>F45*'Concept 2'!$B$3</f>
        <v>7000</v>
      </c>
      <c r="I45" s="1">
        <f>F45*('Concept 2'!$B$3*'Concept 2'!$B$4)</f>
        <v>350.00000000000006</v>
      </c>
      <c r="J45" s="1">
        <f>F45*('Concept 2'!$B$3*'Concept 2'!$B$4*'Concept 2'!$B$5)</f>
        <v>35.000000000000007</v>
      </c>
      <c r="K45" s="1">
        <f>(G45+(H45*2)+(3*I45))/'Concept 2'!$H$3</f>
        <v>26016.666666666668</v>
      </c>
      <c r="L45" s="1">
        <f t="shared" si="2"/>
        <v>69965</v>
      </c>
      <c r="M45" s="1">
        <f>L45*'Concept 2'!$D$3</f>
        <v>23321.666666666664</v>
      </c>
      <c r="N45" s="1">
        <f>L45*'Concept 2'!$D$4</f>
        <v>46643.333333333328</v>
      </c>
      <c r="O45" s="1">
        <f>(M45+N45)/'Concept 2'!$J$2</f>
        <v>11660.833333333334</v>
      </c>
      <c r="P45" s="1">
        <f>(M45+N45)/'Concept 2'!$J$2</f>
        <v>11660.833333333334</v>
      </c>
      <c r="Q45" s="1">
        <f t="shared" si="3"/>
        <v>23321.666666666668</v>
      </c>
      <c r="R45" s="1">
        <f>L45/'Concept 2'!$J$3</f>
        <v>9995</v>
      </c>
      <c r="S45" s="1">
        <f>L45/'Concept 2'!$J$3</f>
        <v>9995</v>
      </c>
      <c r="T45" s="1">
        <f t="shared" si="4"/>
        <v>19990</v>
      </c>
      <c r="U45" s="1">
        <f t="shared" si="0"/>
        <v>97328.333333333343</v>
      </c>
    </row>
    <row r="46" spans="1:21" x14ac:dyDescent="0.25">
      <c r="A46" s="11">
        <f t="shared" si="1"/>
        <v>37653</v>
      </c>
      <c r="B46">
        <f>B45+'Concept 2'!$M$3</f>
        <v>285000</v>
      </c>
      <c r="C46" s="1">
        <f>B46*'Concept 2'!$B$2</f>
        <v>142500</v>
      </c>
      <c r="D46" s="1">
        <f>C46/'Concept 2'!$H$2</f>
        <v>28500</v>
      </c>
      <c r="E46" s="1">
        <f>D46*'Concept 2'!$D$2</f>
        <v>14250</v>
      </c>
      <c r="F46" s="1">
        <f>E46*'Concept 2'!$H$2</f>
        <v>71250</v>
      </c>
      <c r="G46" s="1">
        <f>(1-'Concept 2'!$B$3)*F46</f>
        <v>64125</v>
      </c>
      <c r="H46" s="1">
        <f>F46*'Concept 2'!$B$3</f>
        <v>7125</v>
      </c>
      <c r="I46" s="1">
        <f>F46*('Concept 2'!$B$3*'Concept 2'!$B$4)</f>
        <v>356.25000000000006</v>
      </c>
      <c r="J46" s="1">
        <f>F46*('Concept 2'!$B$3*'Concept 2'!$B$4*'Concept 2'!$B$5)</f>
        <v>35.625000000000007</v>
      </c>
      <c r="K46" s="1">
        <f>(G46+(H46*2)+(3*I46))/'Concept 2'!$H$3</f>
        <v>26481.25</v>
      </c>
      <c r="L46" s="1">
        <f t="shared" si="2"/>
        <v>71214.375</v>
      </c>
      <c r="M46" s="1">
        <f>L46*'Concept 2'!$D$3</f>
        <v>23738.125</v>
      </c>
      <c r="N46" s="1">
        <f>L46*'Concept 2'!$D$4</f>
        <v>47476.25</v>
      </c>
      <c r="O46" s="1">
        <f>(M46+N46)/'Concept 2'!$J$2</f>
        <v>11869.0625</v>
      </c>
      <c r="P46" s="1">
        <f>(M46+N46)/'Concept 2'!$J$2</f>
        <v>11869.0625</v>
      </c>
      <c r="Q46" s="1">
        <f t="shared" si="3"/>
        <v>23738.125</v>
      </c>
      <c r="R46" s="1">
        <f>L46/'Concept 2'!$J$3</f>
        <v>10173.482142857143</v>
      </c>
      <c r="S46" s="1">
        <f>L46/'Concept 2'!$J$3</f>
        <v>10173.482142857143</v>
      </c>
      <c r="T46" s="1">
        <f t="shared" si="4"/>
        <v>20346.964285714286</v>
      </c>
      <c r="U46" s="1">
        <f t="shared" si="0"/>
        <v>99066.33928571429</v>
      </c>
    </row>
    <row r="47" spans="1:21" x14ac:dyDescent="0.25">
      <c r="A47" s="11">
        <f t="shared" si="1"/>
        <v>37681</v>
      </c>
      <c r="B47">
        <f>B46+'Concept 2'!$M$3</f>
        <v>290000</v>
      </c>
      <c r="C47" s="1">
        <f>B47*'Concept 2'!$B$2</f>
        <v>145000</v>
      </c>
      <c r="D47" s="1">
        <f>C47/'Concept 2'!$H$2</f>
        <v>29000</v>
      </c>
      <c r="E47" s="1">
        <f>D47*'Concept 2'!$D$2</f>
        <v>14500</v>
      </c>
      <c r="F47" s="1">
        <f>E47*'Concept 2'!$H$2</f>
        <v>72500</v>
      </c>
      <c r="G47" s="1">
        <f>(1-'Concept 2'!$B$3)*F47</f>
        <v>65250</v>
      </c>
      <c r="H47" s="1">
        <f>F47*'Concept 2'!$B$3</f>
        <v>7250</v>
      </c>
      <c r="I47" s="1">
        <f>F47*('Concept 2'!$B$3*'Concept 2'!$B$4)</f>
        <v>362.50000000000006</v>
      </c>
      <c r="J47" s="1">
        <f>F47*('Concept 2'!$B$3*'Concept 2'!$B$4*'Concept 2'!$B$5)</f>
        <v>36.250000000000007</v>
      </c>
      <c r="K47" s="1">
        <f>(G47+(H47*2)+(3*I47))/'Concept 2'!$H$3</f>
        <v>26945.833333333332</v>
      </c>
      <c r="L47" s="1">
        <f t="shared" si="2"/>
        <v>72463.75</v>
      </c>
      <c r="M47" s="1">
        <f>L47*'Concept 2'!$D$3</f>
        <v>24154.583333333332</v>
      </c>
      <c r="N47" s="1">
        <f>L47*'Concept 2'!$D$4</f>
        <v>48309.166666666664</v>
      </c>
      <c r="O47" s="1">
        <f>(M47+N47)/'Concept 2'!$J$2</f>
        <v>12077.291666666666</v>
      </c>
      <c r="P47" s="1">
        <f>(M47+N47)/'Concept 2'!$J$2</f>
        <v>12077.291666666666</v>
      </c>
      <c r="Q47" s="1">
        <f t="shared" si="3"/>
        <v>24154.583333333332</v>
      </c>
      <c r="R47" s="1">
        <f>L47/'Concept 2'!$J$3</f>
        <v>10351.964285714286</v>
      </c>
      <c r="S47" s="1">
        <f>L47/'Concept 2'!$J$3</f>
        <v>10351.964285714286</v>
      </c>
      <c r="T47" s="1">
        <f t="shared" si="4"/>
        <v>20703.928571428572</v>
      </c>
      <c r="U47" s="1">
        <f t="shared" si="0"/>
        <v>100804.34523809524</v>
      </c>
    </row>
    <row r="48" spans="1:21" x14ac:dyDescent="0.25">
      <c r="A48" s="11">
        <f t="shared" si="1"/>
        <v>37712</v>
      </c>
      <c r="B48">
        <f>B47+'Concept 2'!$M$3</f>
        <v>295000</v>
      </c>
      <c r="C48" s="1">
        <f>B48*'Concept 2'!$B$2</f>
        <v>147500</v>
      </c>
      <c r="D48" s="1">
        <f>C48/'Concept 2'!$H$2</f>
        <v>29500</v>
      </c>
      <c r="E48" s="1">
        <f>D48*'Concept 2'!$D$2</f>
        <v>14750</v>
      </c>
      <c r="F48" s="1">
        <f>E48*'Concept 2'!$H$2</f>
        <v>73750</v>
      </c>
      <c r="G48" s="1">
        <f>(1-'Concept 2'!$B$3)*F48</f>
        <v>66375</v>
      </c>
      <c r="H48" s="1">
        <f>F48*'Concept 2'!$B$3</f>
        <v>7375</v>
      </c>
      <c r="I48" s="1">
        <f>F48*('Concept 2'!$B$3*'Concept 2'!$B$4)</f>
        <v>368.75000000000006</v>
      </c>
      <c r="J48" s="1">
        <f>F48*('Concept 2'!$B$3*'Concept 2'!$B$4*'Concept 2'!$B$5)</f>
        <v>36.875000000000007</v>
      </c>
      <c r="K48" s="1">
        <f>(G48+(H48*2)+(3*I48))/'Concept 2'!$H$3</f>
        <v>27410.416666666668</v>
      </c>
      <c r="L48" s="1">
        <f t="shared" si="2"/>
        <v>73713.125</v>
      </c>
      <c r="M48" s="1">
        <f>L48*'Concept 2'!$D$3</f>
        <v>24571.041666666664</v>
      </c>
      <c r="N48" s="1">
        <f>L48*'Concept 2'!$D$4</f>
        <v>49142.083333333328</v>
      </c>
      <c r="O48" s="1">
        <f>(M48+N48)/'Concept 2'!$J$2</f>
        <v>12285.520833333334</v>
      </c>
      <c r="P48" s="1">
        <f>(M48+N48)/'Concept 2'!$J$2</f>
        <v>12285.520833333334</v>
      </c>
      <c r="Q48" s="1">
        <f t="shared" si="3"/>
        <v>24571.041666666668</v>
      </c>
      <c r="R48" s="1">
        <f>L48/'Concept 2'!$J$3</f>
        <v>10530.446428571429</v>
      </c>
      <c r="S48" s="1">
        <f>L48/'Concept 2'!$J$3</f>
        <v>10530.446428571429</v>
      </c>
      <c r="T48" s="1">
        <f t="shared" si="4"/>
        <v>21060.892857142859</v>
      </c>
      <c r="U48" s="1">
        <f t="shared" si="0"/>
        <v>102542.3511904762</v>
      </c>
    </row>
    <row r="49" spans="1:21" x14ac:dyDescent="0.25">
      <c r="A49" s="11">
        <f t="shared" si="1"/>
        <v>37742</v>
      </c>
      <c r="B49">
        <f>B48+'Concept 2'!$M$3</f>
        <v>300000</v>
      </c>
      <c r="C49" s="1">
        <f>B49*'Concept 2'!$B$2</f>
        <v>150000</v>
      </c>
      <c r="D49" s="1">
        <f>C49/'Concept 2'!$H$2</f>
        <v>30000</v>
      </c>
      <c r="E49" s="1">
        <f>D49*'Concept 2'!$D$2</f>
        <v>15000</v>
      </c>
      <c r="F49" s="1">
        <f>E49*'Concept 2'!$H$2</f>
        <v>75000</v>
      </c>
      <c r="G49" s="1">
        <f>(1-'Concept 2'!$B$3)*F49</f>
        <v>67500</v>
      </c>
      <c r="H49" s="1">
        <f>F49*'Concept 2'!$B$3</f>
        <v>7500</v>
      </c>
      <c r="I49" s="1">
        <f>F49*('Concept 2'!$B$3*'Concept 2'!$B$4)</f>
        <v>375.00000000000006</v>
      </c>
      <c r="J49" s="1">
        <f>F49*('Concept 2'!$B$3*'Concept 2'!$B$4*'Concept 2'!$B$5)</f>
        <v>37.500000000000007</v>
      </c>
      <c r="K49" s="1">
        <f>(G49+(H49*2)+(3*I49))/'Concept 2'!$H$3</f>
        <v>27875</v>
      </c>
      <c r="L49" s="1">
        <f t="shared" si="2"/>
        <v>74962.5</v>
      </c>
      <c r="M49" s="1">
        <f>L49*'Concept 2'!$D$3</f>
        <v>24987.5</v>
      </c>
      <c r="N49" s="1">
        <f>L49*'Concept 2'!$D$4</f>
        <v>49975</v>
      </c>
      <c r="O49" s="1">
        <f>(M49+N49)/'Concept 2'!$J$2</f>
        <v>12493.75</v>
      </c>
      <c r="P49" s="1">
        <f>(M49+N49)/'Concept 2'!$J$2</f>
        <v>12493.75</v>
      </c>
      <c r="Q49" s="1">
        <f t="shared" si="3"/>
        <v>24987.5</v>
      </c>
      <c r="R49" s="1">
        <f>L49/'Concept 2'!$J$3</f>
        <v>10708.928571428571</v>
      </c>
      <c r="S49" s="1">
        <f>L49/'Concept 2'!$J$3</f>
        <v>10708.928571428571</v>
      </c>
      <c r="T49" s="1">
        <f t="shared" si="4"/>
        <v>21417.857142857141</v>
      </c>
      <c r="U49" s="1">
        <f t="shared" si="0"/>
        <v>104280.35714285714</v>
      </c>
    </row>
    <row r="50" spans="1:21" x14ac:dyDescent="0.25">
      <c r="A50" s="11">
        <f t="shared" si="1"/>
        <v>37773</v>
      </c>
      <c r="B50">
        <f>B49+'Concept 2'!$M$3</f>
        <v>305000</v>
      </c>
      <c r="C50" s="1">
        <f>B50*'Concept 2'!$B$2</f>
        <v>152500</v>
      </c>
      <c r="D50" s="1">
        <f>C50/'Concept 2'!$H$2</f>
        <v>30500</v>
      </c>
      <c r="E50" s="1">
        <f>D50*'Concept 2'!$D$2</f>
        <v>15250</v>
      </c>
      <c r="F50" s="1">
        <f>E50*'Concept 2'!$H$2</f>
        <v>76250</v>
      </c>
      <c r="G50" s="1">
        <f>(1-'Concept 2'!$B$3)*F50</f>
        <v>68625</v>
      </c>
      <c r="H50" s="1">
        <f>F50*'Concept 2'!$B$3</f>
        <v>7625</v>
      </c>
      <c r="I50" s="1">
        <f>F50*('Concept 2'!$B$3*'Concept 2'!$B$4)</f>
        <v>381.25000000000006</v>
      </c>
      <c r="J50" s="1">
        <f>F50*('Concept 2'!$B$3*'Concept 2'!$B$4*'Concept 2'!$B$5)</f>
        <v>38.125000000000007</v>
      </c>
      <c r="K50" s="1">
        <f>(G50+(H50*2)+(3*I50))/'Concept 2'!$H$3</f>
        <v>28339.583333333332</v>
      </c>
      <c r="L50" s="1">
        <f t="shared" si="2"/>
        <v>76211.875</v>
      </c>
      <c r="M50" s="1">
        <f>L50*'Concept 2'!$D$3</f>
        <v>25403.958333333332</v>
      </c>
      <c r="N50" s="1">
        <f>L50*'Concept 2'!$D$4</f>
        <v>50807.916666666664</v>
      </c>
      <c r="O50" s="1">
        <f>(M50+N50)/'Concept 2'!$J$2</f>
        <v>12701.979166666666</v>
      </c>
      <c r="P50" s="1">
        <f>(M50+N50)/'Concept 2'!$J$2</f>
        <v>12701.979166666666</v>
      </c>
      <c r="Q50" s="1">
        <f t="shared" si="3"/>
        <v>25403.958333333332</v>
      </c>
      <c r="R50" s="1">
        <f>L50/'Concept 2'!$J$3</f>
        <v>10887.410714285714</v>
      </c>
      <c r="S50" s="1">
        <f>L50/'Concept 2'!$J$3</f>
        <v>10887.410714285714</v>
      </c>
      <c r="T50" s="1">
        <f t="shared" si="4"/>
        <v>21774.821428571428</v>
      </c>
      <c r="U50" s="1">
        <f t="shared" si="0"/>
        <v>106018.36309523809</v>
      </c>
    </row>
    <row r="51" spans="1:21" x14ac:dyDescent="0.25">
      <c r="A51" s="11">
        <f t="shared" si="1"/>
        <v>37803</v>
      </c>
      <c r="B51">
        <f>B50+'Concept 2'!$M$3</f>
        <v>310000</v>
      </c>
      <c r="C51" s="1">
        <f>B51*'Concept 2'!$B$2</f>
        <v>155000</v>
      </c>
      <c r="D51" s="1">
        <f>C51/'Concept 2'!$H$2</f>
        <v>31000</v>
      </c>
      <c r="E51" s="1">
        <f>D51*'Concept 2'!$D$2</f>
        <v>15500</v>
      </c>
      <c r="F51" s="1">
        <f>E51*'Concept 2'!$H$2</f>
        <v>77500</v>
      </c>
      <c r="G51" s="1">
        <f>(1-'Concept 2'!$B$3)*F51</f>
        <v>69750</v>
      </c>
      <c r="H51" s="1">
        <f>F51*'Concept 2'!$B$3</f>
        <v>7750</v>
      </c>
      <c r="I51" s="1">
        <f>F51*('Concept 2'!$B$3*'Concept 2'!$B$4)</f>
        <v>387.50000000000006</v>
      </c>
      <c r="J51" s="1">
        <f>F51*('Concept 2'!$B$3*'Concept 2'!$B$4*'Concept 2'!$B$5)</f>
        <v>38.750000000000007</v>
      </c>
      <c r="K51" s="1">
        <f>(G51+(H51*2)+(3*I51))/'Concept 2'!$H$3</f>
        <v>28804.166666666668</v>
      </c>
      <c r="L51" s="1">
        <f t="shared" si="2"/>
        <v>77461.25</v>
      </c>
      <c r="M51" s="1">
        <f>L51*'Concept 2'!$D$3</f>
        <v>25820.416666666664</v>
      </c>
      <c r="N51" s="1">
        <f>L51*'Concept 2'!$D$4</f>
        <v>51640.833333333328</v>
      </c>
      <c r="O51" s="1">
        <f>(M51+N51)/'Concept 2'!$J$2</f>
        <v>12910.208333333334</v>
      </c>
      <c r="P51" s="1">
        <f>(M51+N51)/'Concept 2'!$J$2</f>
        <v>12910.208333333334</v>
      </c>
      <c r="Q51" s="1">
        <f t="shared" si="3"/>
        <v>25820.416666666668</v>
      </c>
      <c r="R51" s="1">
        <f>L51/'Concept 2'!$J$3</f>
        <v>11065.892857142857</v>
      </c>
      <c r="S51" s="1">
        <f>L51/'Concept 2'!$J$3</f>
        <v>11065.892857142857</v>
      </c>
      <c r="T51" s="1">
        <f t="shared" si="4"/>
        <v>22131.785714285714</v>
      </c>
      <c r="U51" s="1">
        <f t="shared" si="0"/>
        <v>107756.36904761905</v>
      </c>
    </row>
    <row r="52" spans="1:21" x14ac:dyDescent="0.25">
      <c r="A52" s="11">
        <f t="shared" si="1"/>
        <v>37834</v>
      </c>
      <c r="B52">
        <f>B51+'Concept 2'!$M$3</f>
        <v>315000</v>
      </c>
      <c r="C52" s="1">
        <f>B52*'Concept 2'!$B$2</f>
        <v>157500</v>
      </c>
      <c r="D52" s="1">
        <f>C52/'Concept 2'!$H$2</f>
        <v>31500</v>
      </c>
      <c r="E52" s="1">
        <f>D52*'Concept 2'!$D$2</f>
        <v>15750</v>
      </c>
      <c r="F52" s="1">
        <f>E52*'Concept 2'!$H$2</f>
        <v>78750</v>
      </c>
      <c r="G52" s="1">
        <f>(1-'Concept 2'!$B$3)*F52</f>
        <v>70875</v>
      </c>
      <c r="H52" s="1">
        <f>F52*'Concept 2'!$B$3</f>
        <v>7875</v>
      </c>
      <c r="I52" s="1">
        <f>F52*('Concept 2'!$B$3*'Concept 2'!$B$4)</f>
        <v>393.75000000000006</v>
      </c>
      <c r="J52" s="1">
        <f>F52*('Concept 2'!$B$3*'Concept 2'!$B$4*'Concept 2'!$B$5)</f>
        <v>39.375000000000007</v>
      </c>
      <c r="K52" s="1">
        <f>(G52+(H52*2)+(3*I52))/'Concept 2'!$H$3</f>
        <v>29268.75</v>
      </c>
      <c r="L52" s="1">
        <f t="shared" si="2"/>
        <v>78710.625</v>
      </c>
      <c r="M52" s="1">
        <f>L52*'Concept 2'!$D$3</f>
        <v>26236.875</v>
      </c>
      <c r="N52" s="1">
        <f>L52*'Concept 2'!$D$4</f>
        <v>52473.75</v>
      </c>
      <c r="O52" s="1">
        <f>(M52+N52)/'Concept 2'!$J$2</f>
        <v>13118.4375</v>
      </c>
      <c r="P52" s="1">
        <f>(M52+N52)/'Concept 2'!$J$2</f>
        <v>13118.4375</v>
      </c>
      <c r="Q52" s="1">
        <f t="shared" si="3"/>
        <v>26236.875</v>
      </c>
      <c r="R52" s="1">
        <f>L52/'Concept 2'!$J$3</f>
        <v>11244.375</v>
      </c>
      <c r="S52" s="1">
        <f>L52/'Concept 2'!$J$3</f>
        <v>11244.375</v>
      </c>
      <c r="T52" s="1">
        <f t="shared" si="4"/>
        <v>22488.75</v>
      </c>
      <c r="U52" s="1">
        <f t="shared" si="0"/>
        <v>109494.375</v>
      </c>
    </row>
    <row r="53" spans="1:21" x14ac:dyDescent="0.25">
      <c r="A53" s="11">
        <f t="shared" si="1"/>
        <v>37865</v>
      </c>
      <c r="B53">
        <f>B52+'Concept 2'!$M$3</f>
        <v>320000</v>
      </c>
      <c r="C53" s="1">
        <f>B53*'Concept 2'!$B$2</f>
        <v>160000</v>
      </c>
      <c r="D53" s="1">
        <f>C53/'Concept 2'!$H$2</f>
        <v>32000</v>
      </c>
      <c r="E53" s="1">
        <f>D53*'Concept 2'!$D$2</f>
        <v>16000</v>
      </c>
      <c r="F53" s="1">
        <f>E53*'Concept 2'!$H$2</f>
        <v>80000</v>
      </c>
      <c r="G53" s="1">
        <f>(1-'Concept 2'!$B$3)*F53</f>
        <v>72000</v>
      </c>
      <c r="H53" s="1">
        <f>F53*'Concept 2'!$B$3</f>
        <v>8000</v>
      </c>
      <c r="I53" s="1">
        <f>F53*('Concept 2'!$B$3*'Concept 2'!$B$4)</f>
        <v>400.00000000000006</v>
      </c>
      <c r="J53" s="1">
        <f>F53*('Concept 2'!$B$3*'Concept 2'!$B$4*'Concept 2'!$B$5)</f>
        <v>40.000000000000007</v>
      </c>
      <c r="K53" s="1">
        <f>(G53+(H53*2)+(3*I53))/'Concept 2'!$H$3</f>
        <v>29733.333333333332</v>
      </c>
      <c r="L53" s="1">
        <f t="shared" si="2"/>
        <v>79960</v>
      </c>
      <c r="M53" s="1">
        <f>L53*'Concept 2'!$D$3</f>
        <v>26653.333333333332</v>
      </c>
      <c r="N53" s="1">
        <f>L53*'Concept 2'!$D$4</f>
        <v>53306.666666666664</v>
      </c>
      <c r="O53" s="1">
        <f>(M53+N53)/'Concept 2'!$J$2</f>
        <v>13326.666666666666</v>
      </c>
      <c r="P53" s="1">
        <f>(M53+N53)/'Concept 2'!$J$2</f>
        <v>13326.666666666666</v>
      </c>
      <c r="Q53" s="1">
        <f t="shared" si="3"/>
        <v>26653.333333333332</v>
      </c>
      <c r="R53" s="1">
        <f>L53/'Concept 2'!$J$3</f>
        <v>11422.857142857143</v>
      </c>
      <c r="S53" s="1">
        <f>L53/'Concept 2'!$J$3</f>
        <v>11422.857142857143</v>
      </c>
      <c r="T53" s="1">
        <f t="shared" si="4"/>
        <v>22845.714285714286</v>
      </c>
      <c r="U53" s="1">
        <f t="shared" si="0"/>
        <v>111232.38095238095</v>
      </c>
    </row>
    <row r="54" spans="1:21" x14ac:dyDescent="0.25">
      <c r="A54" s="11">
        <f t="shared" si="1"/>
        <v>37895</v>
      </c>
      <c r="B54">
        <f>B53+'Concept 2'!$M$3</f>
        <v>325000</v>
      </c>
      <c r="C54" s="1">
        <f>B54*'Concept 2'!$B$2</f>
        <v>162500</v>
      </c>
      <c r="D54" s="1">
        <f>C54/'Concept 2'!$H$2</f>
        <v>32500</v>
      </c>
      <c r="E54" s="1">
        <f>D54*'Concept 2'!$D$2</f>
        <v>16250</v>
      </c>
      <c r="F54" s="1">
        <f>E54*'Concept 2'!$H$2</f>
        <v>81250</v>
      </c>
      <c r="G54" s="1">
        <f>(1-'Concept 2'!$B$3)*F54</f>
        <v>73125</v>
      </c>
      <c r="H54" s="1">
        <f>F54*'Concept 2'!$B$3</f>
        <v>8125</v>
      </c>
      <c r="I54" s="1">
        <f>F54*('Concept 2'!$B$3*'Concept 2'!$B$4)</f>
        <v>406.25000000000006</v>
      </c>
      <c r="J54" s="1">
        <f>F54*('Concept 2'!$B$3*'Concept 2'!$B$4*'Concept 2'!$B$5)</f>
        <v>40.625000000000007</v>
      </c>
      <c r="K54" s="1">
        <f>(G54+(H54*2)+(3*I54))/'Concept 2'!$H$3</f>
        <v>30197.916666666668</v>
      </c>
      <c r="L54" s="1">
        <f t="shared" si="2"/>
        <v>81209.375</v>
      </c>
      <c r="M54" s="1">
        <f>L54*'Concept 2'!$D$3</f>
        <v>27069.791666666664</v>
      </c>
      <c r="N54" s="1">
        <f>L54*'Concept 2'!$D$4</f>
        <v>54139.583333333328</v>
      </c>
      <c r="O54" s="1">
        <f>(M54+N54)/'Concept 2'!$J$2</f>
        <v>13534.895833333334</v>
      </c>
      <c r="P54" s="1">
        <f>(M54+N54)/'Concept 2'!$J$2</f>
        <v>13534.895833333334</v>
      </c>
      <c r="Q54" s="1">
        <f t="shared" si="3"/>
        <v>27069.791666666668</v>
      </c>
      <c r="R54" s="1">
        <f>L54/'Concept 2'!$J$3</f>
        <v>11601.339285714286</v>
      </c>
      <c r="S54" s="1">
        <f>L54/'Concept 2'!$J$3</f>
        <v>11601.339285714286</v>
      </c>
      <c r="T54" s="1">
        <f t="shared" si="4"/>
        <v>23202.678571428572</v>
      </c>
      <c r="U54" s="1">
        <f t="shared" si="0"/>
        <v>112970.38690476191</v>
      </c>
    </row>
    <row r="55" spans="1:21" x14ac:dyDescent="0.25">
      <c r="A55" s="11">
        <f t="shared" si="1"/>
        <v>37926</v>
      </c>
      <c r="B55">
        <f>B54+'Concept 2'!$M$3</f>
        <v>330000</v>
      </c>
      <c r="C55" s="1">
        <f>B55*'Concept 2'!$B$2</f>
        <v>165000</v>
      </c>
      <c r="D55" s="1">
        <f>C55/'Concept 2'!$H$2</f>
        <v>33000</v>
      </c>
      <c r="E55" s="1">
        <f>D55*'Concept 2'!$D$2</f>
        <v>16500</v>
      </c>
      <c r="F55" s="1">
        <f>E55*'Concept 2'!$H$2</f>
        <v>82500</v>
      </c>
      <c r="G55" s="1">
        <f>(1-'Concept 2'!$B$3)*F55</f>
        <v>74250</v>
      </c>
      <c r="H55" s="1">
        <f>F55*'Concept 2'!$B$3</f>
        <v>8250</v>
      </c>
      <c r="I55" s="1">
        <f>F55*('Concept 2'!$B$3*'Concept 2'!$B$4)</f>
        <v>412.50000000000006</v>
      </c>
      <c r="J55" s="1">
        <f>F55*('Concept 2'!$B$3*'Concept 2'!$B$4*'Concept 2'!$B$5)</f>
        <v>41.250000000000007</v>
      </c>
      <c r="K55" s="1">
        <f>(G55+(H55*2)+(3*I55))/'Concept 2'!$H$3</f>
        <v>30662.5</v>
      </c>
      <c r="L55" s="1">
        <f t="shared" si="2"/>
        <v>82458.75</v>
      </c>
      <c r="M55" s="1">
        <f>L55*'Concept 2'!$D$3</f>
        <v>27486.25</v>
      </c>
      <c r="N55" s="1">
        <f>L55*'Concept 2'!$D$4</f>
        <v>54972.5</v>
      </c>
      <c r="O55" s="1">
        <f>(M55+N55)/'Concept 2'!$J$2</f>
        <v>13743.125</v>
      </c>
      <c r="P55" s="1">
        <f>(M55+N55)/'Concept 2'!$J$2</f>
        <v>13743.125</v>
      </c>
      <c r="Q55" s="1">
        <f t="shared" si="3"/>
        <v>27486.25</v>
      </c>
      <c r="R55" s="1">
        <f>L55/'Concept 2'!$J$3</f>
        <v>11779.821428571429</v>
      </c>
      <c r="S55" s="1">
        <f>L55/'Concept 2'!$J$3</f>
        <v>11779.821428571429</v>
      </c>
      <c r="T55" s="1">
        <f t="shared" si="4"/>
        <v>23559.642857142859</v>
      </c>
      <c r="U55" s="1">
        <f t="shared" si="0"/>
        <v>114708.39285714286</v>
      </c>
    </row>
    <row r="56" spans="1:21" x14ac:dyDescent="0.25">
      <c r="A56" s="11">
        <f t="shared" si="1"/>
        <v>37956</v>
      </c>
      <c r="B56">
        <f>B55+'Concept 2'!$M$3</f>
        <v>335000</v>
      </c>
      <c r="C56" s="1">
        <f>B56*'Concept 2'!$B$2</f>
        <v>167500</v>
      </c>
      <c r="D56" s="1">
        <f>C56/'Concept 2'!$H$2</f>
        <v>33500</v>
      </c>
      <c r="E56" s="1">
        <f>D56*'Concept 2'!$D$2</f>
        <v>16750</v>
      </c>
      <c r="F56" s="1">
        <f>E56*'Concept 2'!$H$2</f>
        <v>83750</v>
      </c>
      <c r="G56" s="1">
        <f>(1-'Concept 2'!$B$3)*F56</f>
        <v>75375</v>
      </c>
      <c r="H56" s="1">
        <f>F56*'Concept 2'!$B$3</f>
        <v>8375</v>
      </c>
      <c r="I56" s="1">
        <f>F56*('Concept 2'!$B$3*'Concept 2'!$B$4)</f>
        <v>418.75000000000006</v>
      </c>
      <c r="J56" s="1">
        <f>F56*('Concept 2'!$B$3*'Concept 2'!$B$4*'Concept 2'!$B$5)</f>
        <v>41.875000000000007</v>
      </c>
      <c r="K56" s="1">
        <f>(G56+(H56*2)+(3*I56))/'Concept 2'!$H$3</f>
        <v>31127.083333333332</v>
      </c>
      <c r="L56" s="1">
        <f t="shared" si="2"/>
        <v>83708.125</v>
      </c>
      <c r="M56" s="1">
        <f>L56*'Concept 2'!$D$3</f>
        <v>27902.708333333332</v>
      </c>
      <c r="N56" s="1">
        <f>L56*'Concept 2'!$D$4</f>
        <v>55805.416666666664</v>
      </c>
      <c r="O56" s="1">
        <f>(M56+N56)/'Concept 2'!$J$2</f>
        <v>13951.354166666666</v>
      </c>
      <c r="P56" s="1">
        <f>(M56+N56)/'Concept 2'!$J$2</f>
        <v>13951.354166666666</v>
      </c>
      <c r="Q56" s="1">
        <f t="shared" si="3"/>
        <v>27902.708333333332</v>
      </c>
      <c r="R56" s="1">
        <f>L56/'Concept 2'!$J$3</f>
        <v>11958.303571428571</v>
      </c>
      <c r="S56" s="1">
        <f>L56/'Concept 2'!$J$3</f>
        <v>11958.303571428571</v>
      </c>
      <c r="T56" s="1">
        <f t="shared" si="4"/>
        <v>23916.607142857141</v>
      </c>
      <c r="U56" s="1">
        <f t="shared" si="0"/>
        <v>116446.3988095238</v>
      </c>
    </row>
    <row r="57" spans="1:21" x14ac:dyDescent="0.25">
      <c r="A57" s="11">
        <f t="shared" si="1"/>
        <v>37987</v>
      </c>
      <c r="B57">
        <f>B56+'Concept 2'!$M$3</f>
        <v>340000</v>
      </c>
      <c r="C57" s="1">
        <f>B57*'Concept 2'!$B$2</f>
        <v>170000</v>
      </c>
      <c r="D57" s="1">
        <f>C57/'Concept 2'!$H$2</f>
        <v>34000</v>
      </c>
      <c r="E57" s="1">
        <f>D57*'Concept 2'!$D$2</f>
        <v>17000</v>
      </c>
      <c r="F57" s="1">
        <f>E57*'Concept 2'!$H$2</f>
        <v>85000</v>
      </c>
      <c r="G57" s="1">
        <f>(1-'Concept 2'!$B$3)*F57</f>
        <v>76500</v>
      </c>
      <c r="H57" s="1">
        <f>F57*'Concept 2'!$B$3</f>
        <v>8500</v>
      </c>
      <c r="I57" s="1">
        <f>F57*('Concept 2'!$B$3*'Concept 2'!$B$4)</f>
        <v>425.00000000000006</v>
      </c>
      <c r="J57" s="1">
        <f>F57*('Concept 2'!$B$3*'Concept 2'!$B$4*'Concept 2'!$B$5)</f>
        <v>42.500000000000007</v>
      </c>
      <c r="K57" s="1">
        <f>(G57+(H57*2)+(3*I57))/'Concept 2'!$H$3</f>
        <v>31591.666666666668</v>
      </c>
      <c r="L57" s="1">
        <f t="shared" si="2"/>
        <v>84957.5</v>
      </c>
      <c r="M57" s="1">
        <f>L57*'Concept 2'!$D$3</f>
        <v>28319.166666666664</v>
      </c>
      <c r="N57" s="1">
        <f>L57*'Concept 2'!$D$4</f>
        <v>56638.333333333328</v>
      </c>
      <c r="O57" s="1">
        <f>(M57+N57)/'Concept 2'!$J$2</f>
        <v>14159.583333333334</v>
      </c>
      <c r="P57" s="1">
        <f>(M57+N57)/'Concept 2'!$J$2</f>
        <v>14159.583333333334</v>
      </c>
      <c r="Q57" s="1">
        <f t="shared" si="3"/>
        <v>28319.166666666668</v>
      </c>
      <c r="R57" s="1">
        <f>L57/'Concept 2'!$J$3</f>
        <v>12136.785714285714</v>
      </c>
      <c r="S57" s="1">
        <f>L57/'Concept 2'!$J$3</f>
        <v>12136.785714285714</v>
      </c>
      <c r="T57" s="1">
        <f t="shared" si="4"/>
        <v>24273.571428571428</v>
      </c>
      <c r="U57" s="1">
        <f t="shared" si="0"/>
        <v>118184.40476190476</v>
      </c>
    </row>
    <row r="58" spans="1:21" x14ac:dyDescent="0.25">
      <c r="A58" s="11">
        <f t="shared" si="1"/>
        <v>38018</v>
      </c>
      <c r="B58">
        <f>B57+'Concept 2'!$M$3</f>
        <v>345000</v>
      </c>
      <c r="C58" s="1">
        <f>B58*'Concept 2'!$B$2</f>
        <v>172500</v>
      </c>
      <c r="D58" s="1">
        <f>C58/'Concept 2'!$H$2</f>
        <v>34500</v>
      </c>
      <c r="E58" s="1">
        <f>D58*'Concept 2'!$D$2</f>
        <v>17250</v>
      </c>
      <c r="F58" s="1">
        <f>E58*'Concept 2'!$H$2</f>
        <v>86250</v>
      </c>
      <c r="G58" s="1">
        <f>(1-'Concept 2'!$B$3)*F58</f>
        <v>77625</v>
      </c>
      <c r="H58" s="1">
        <f>F58*'Concept 2'!$B$3</f>
        <v>8625</v>
      </c>
      <c r="I58" s="1">
        <f>F58*('Concept 2'!$B$3*'Concept 2'!$B$4)</f>
        <v>431.25000000000006</v>
      </c>
      <c r="J58" s="1">
        <f>F58*('Concept 2'!$B$3*'Concept 2'!$B$4*'Concept 2'!$B$5)</f>
        <v>43.125000000000007</v>
      </c>
      <c r="K58" s="1">
        <f>(G58+(H58*2)+(3*I58))/'Concept 2'!$H$3</f>
        <v>32056.25</v>
      </c>
      <c r="L58" s="1">
        <f t="shared" si="2"/>
        <v>86206.875</v>
      </c>
      <c r="M58" s="1">
        <f>L58*'Concept 2'!$D$3</f>
        <v>28735.625</v>
      </c>
      <c r="N58" s="1">
        <f>L58*'Concept 2'!$D$4</f>
        <v>57471.25</v>
      </c>
      <c r="O58" s="1">
        <f>(M58+N58)/'Concept 2'!$J$2</f>
        <v>14367.8125</v>
      </c>
      <c r="P58" s="1">
        <f>(M58+N58)/'Concept 2'!$J$2</f>
        <v>14367.8125</v>
      </c>
      <c r="Q58" s="1">
        <f t="shared" si="3"/>
        <v>28735.625</v>
      </c>
      <c r="R58" s="1">
        <f>L58/'Concept 2'!$J$3</f>
        <v>12315.267857142857</v>
      </c>
      <c r="S58" s="1">
        <f>L58/'Concept 2'!$J$3</f>
        <v>12315.267857142857</v>
      </c>
      <c r="T58" s="1">
        <f t="shared" si="4"/>
        <v>24630.535714285714</v>
      </c>
      <c r="U58" s="1">
        <f t="shared" si="0"/>
        <v>119922.41071428571</v>
      </c>
    </row>
    <row r="59" spans="1:21" x14ac:dyDescent="0.25">
      <c r="A59" s="11">
        <f t="shared" si="1"/>
        <v>38047</v>
      </c>
      <c r="B59">
        <f>B58+'Concept 2'!$M$3</f>
        <v>350000</v>
      </c>
      <c r="C59" s="1">
        <f>B59*'Concept 2'!$B$2</f>
        <v>175000</v>
      </c>
      <c r="D59" s="1">
        <f>C59/'Concept 2'!$H$2</f>
        <v>35000</v>
      </c>
      <c r="E59" s="1">
        <f>D59*'Concept 2'!$D$2</f>
        <v>17500</v>
      </c>
      <c r="F59" s="1">
        <f>E59*'Concept 2'!$H$2</f>
        <v>87500</v>
      </c>
      <c r="G59" s="1">
        <f>(1-'Concept 2'!$B$3)*F59</f>
        <v>78750</v>
      </c>
      <c r="H59" s="1">
        <f>F59*'Concept 2'!$B$3</f>
        <v>8750</v>
      </c>
      <c r="I59" s="1">
        <f>F59*('Concept 2'!$B$3*'Concept 2'!$B$4)</f>
        <v>437.50000000000006</v>
      </c>
      <c r="J59" s="1">
        <f>F59*('Concept 2'!$B$3*'Concept 2'!$B$4*'Concept 2'!$B$5)</f>
        <v>43.750000000000007</v>
      </c>
      <c r="K59" s="1">
        <f>(G59+(H59*2)+(3*I59))/'Concept 2'!$H$3</f>
        <v>32520.833333333332</v>
      </c>
      <c r="L59" s="1">
        <f t="shared" si="2"/>
        <v>87456.25</v>
      </c>
      <c r="M59" s="1">
        <f>L59*'Concept 2'!$D$3</f>
        <v>29152.083333333332</v>
      </c>
      <c r="N59" s="1">
        <f>L59*'Concept 2'!$D$4</f>
        <v>58304.166666666664</v>
      </c>
      <c r="O59" s="1">
        <f>(M59+N59)/'Concept 2'!$J$2</f>
        <v>14576.041666666666</v>
      </c>
      <c r="P59" s="1">
        <f>(M59+N59)/'Concept 2'!$J$2</f>
        <v>14576.041666666666</v>
      </c>
      <c r="Q59" s="1">
        <f t="shared" si="3"/>
        <v>29152.083333333332</v>
      </c>
      <c r="R59" s="1">
        <f>L59/'Concept 2'!$J$3</f>
        <v>12493.75</v>
      </c>
      <c r="S59" s="1">
        <f>L59/'Concept 2'!$J$3</f>
        <v>12493.75</v>
      </c>
      <c r="T59" s="1">
        <f t="shared" si="4"/>
        <v>24987.5</v>
      </c>
      <c r="U59" s="1">
        <f t="shared" si="0"/>
        <v>121660.41666666666</v>
      </c>
    </row>
    <row r="60" spans="1:21" x14ac:dyDescent="0.25">
      <c r="A60" s="11">
        <f t="shared" si="1"/>
        <v>38078</v>
      </c>
      <c r="B60">
        <f>B59+'Concept 2'!$M$3</f>
        <v>355000</v>
      </c>
      <c r="C60" s="1">
        <f>B60*'Concept 2'!$B$2</f>
        <v>177500</v>
      </c>
      <c r="D60" s="1">
        <f>C60/'Concept 2'!$H$2</f>
        <v>35500</v>
      </c>
      <c r="E60" s="1">
        <f>D60*'Concept 2'!$D$2</f>
        <v>17750</v>
      </c>
      <c r="F60" s="1">
        <f>E60*'Concept 2'!$H$2</f>
        <v>88750</v>
      </c>
      <c r="G60" s="1">
        <f>(1-'Concept 2'!$B$3)*F60</f>
        <v>79875</v>
      </c>
      <c r="H60" s="1">
        <f>F60*'Concept 2'!$B$3</f>
        <v>8875</v>
      </c>
      <c r="I60" s="1">
        <f>F60*('Concept 2'!$B$3*'Concept 2'!$B$4)</f>
        <v>443.75000000000011</v>
      </c>
      <c r="J60" s="1">
        <f>F60*('Concept 2'!$B$3*'Concept 2'!$B$4*'Concept 2'!$B$5)</f>
        <v>44.375000000000007</v>
      </c>
      <c r="K60" s="1">
        <f>(G60+(H60*2)+(3*I60))/'Concept 2'!$H$3</f>
        <v>32985.416666666664</v>
      </c>
      <c r="L60" s="1">
        <f t="shared" si="2"/>
        <v>88705.625</v>
      </c>
      <c r="M60" s="1">
        <f>L60*'Concept 2'!$D$3</f>
        <v>29568.541666666664</v>
      </c>
      <c r="N60" s="1">
        <f>L60*'Concept 2'!$D$4</f>
        <v>59137.083333333328</v>
      </c>
      <c r="O60" s="1">
        <f>(M60+N60)/'Concept 2'!$J$2</f>
        <v>14784.270833333334</v>
      </c>
      <c r="P60" s="1">
        <f>(M60+N60)/'Concept 2'!$J$2</f>
        <v>14784.270833333334</v>
      </c>
      <c r="Q60" s="1">
        <f t="shared" si="3"/>
        <v>29568.541666666668</v>
      </c>
      <c r="R60" s="1">
        <f>L60/'Concept 2'!$J$3</f>
        <v>12672.232142857143</v>
      </c>
      <c r="S60" s="1">
        <f>L60/'Concept 2'!$J$3</f>
        <v>12672.232142857143</v>
      </c>
      <c r="T60" s="1">
        <f t="shared" si="4"/>
        <v>25344.464285714286</v>
      </c>
      <c r="U60" s="1">
        <f t="shared" si="0"/>
        <v>123398.42261904762</v>
      </c>
    </row>
    <row r="61" spans="1:21" x14ac:dyDescent="0.25">
      <c r="A61" s="11">
        <f t="shared" si="1"/>
        <v>38108</v>
      </c>
      <c r="B61">
        <f>B60+'Concept 2'!$M$3</f>
        <v>360000</v>
      </c>
      <c r="C61" s="1">
        <f>B61*'Concept 2'!$B$2</f>
        <v>180000</v>
      </c>
      <c r="D61" s="1">
        <f>C61/'Concept 2'!$H$2</f>
        <v>36000</v>
      </c>
      <c r="E61" s="1">
        <f>D61*'Concept 2'!$D$2</f>
        <v>18000</v>
      </c>
      <c r="F61" s="1">
        <f>E61*'Concept 2'!$H$2</f>
        <v>90000</v>
      </c>
      <c r="G61" s="1">
        <f>(1-'Concept 2'!$B$3)*F61</f>
        <v>81000</v>
      </c>
      <c r="H61" s="1">
        <f>F61*'Concept 2'!$B$3</f>
        <v>9000</v>
      </c>
      <c r="I61" s="1">
        <f>F61*('Concept 2'!$B$3*'Concept 2'!$B$4)</f>
        <v>450.00000000000011</v>
      </c>
      <c r="J61" s="1">
        <f>F61*('Concept 2'!$B$3*'Concept 2'!$B$4*'Concept 2'!$B$5)</f>
        <v>45.000000000000014</v>
      </c>
      <c r="K61" s="1">
        <f>(G61+(H61*2)+(3*I61))/'Concept 2'!$H$3</f>
        <v>33450</v>
      </c>
      <c r="L61" s="1">
        <f t="shared" si="2"/>
        <v>89955</v>
      </c>
      <c r="M61" s="1">
        <f>L61*'Concept 2'!$D$3</f>
        <v>29985</v>
      </c>
      <c r="N61" s="1">
        <f>L61*'Concept 2'!$D$4</f>
        <v>59970</v>
      </c>
      <c r="O61" s="1">
        <f>(M61+N61)/'Concept 2'!$J$2</f>
        <v>14992.5</v>
      </c>
      <c r="P61" s="1">
        <f>(M61+N61)/'Concept 2'!$J$2</f>
        <v>14992.5</v>
      </c>
      <c r="Q61" s="1">
        <f t="shared" si="3"/>
        <v>29985</v>
      </c>
      <c r="R61" s="1">
        <f>L61/'Concept 2'!$J$3</f>
        <v>12850.714285714286</v>
      </c>
      <c r="S61" s="1">
        <f>L61/'Concept 2'!$J$3</f>
        <v>12850.714285714286</v>
      </c>
      <c r="T61" s="1">
        <f t="shared" si="4"/>
        <v>25701.428571428572</v>
      </c>
      <c r="U61" s="1">
        <f t="shared" si="0"/>
        <v>125136.42857142858</v>
      </c>
    </row>
    <row r="62" spans="1:21" x14ac:dyDescent="0.25">
      <c r="A62" s="11">
        <f t="shared" si="1"/>
        <v>38139</v>
      </c>
      <c r="B62">
        <f>B61+'Concept 2'!$M$3</f>
        <v>365000</v>
      </c>
      <c r="C62" s="1">
        <f>B62*'Concept 2'!$B$2</f>
        <v>182500</v>
      </c>
      <c r="D62" s="1">
        <f>C62/'Concept 2'!$H$2</f>
        <v>36500</v>
      </c>
      <c r="E62" s="1">
        <f>D62*'Concept 2'!$D$2</f>
        <v>18250</v>
      </c>
      <c r="F62" s="1">
        <f>E62*'Concept 2'!$H$2</f>
        <v>91250</v>
      </c>
      <c r="G62" s="1">
        <f>(1-'Concept 2'!$B$3)*F62</f>
        <v>82125</v>
      </c>
      <c r="H62" s="1">
        <f>F62*'Concept 2'!$B$3</f>
        <v>9125</v>
      </c>
      <c r="I62" s="1">
        <f>F62*('Concept 2'!$B$3*'Concept 2'!$B$4)</f>
        <v>456.25000000000011</v>
      </c>
      <c r="J62" s="1">
        <f>F62*('Concept 2'!$B$3*'Concept 2'!$B$4*'Concept 2'!$B$5)</f>
        <v>45.625000000000014</v>
      </c>
      <c r="K62" s="1">
        <f>(G62+(H62*2)+(3*I62))/'Concept 2'!$H$3</f>
        <v>33914.583333333336</v>
      </c>
      <c r="L62" s="1">
        <f t="shared" si="2"/>
        <v>91204.375</v>
      </c>
      <c r="M62" s="1">
        <f>L62*'Concept 2'!$D$3</f>
        <v>30401.458333333332</v>
      </c>
      <c r="N62" s="1">
        <f>L62*'Concept 2'!$D$4</f>
        <v>60802.916666666664</v>
      </c>
      <c r="O62" s="1">
        <f>(M62+N62)/'Concept 2'!$J$2</f>
        <v>15200.729166666666</v>
      </c>
      <c r="P62" s="1">
        <f>(M62+N62)/'Concept 2'!$J$2</f>
        <v>15200.729166666666</v>
      </c>
      <c r="Q62" s="1">
        <f t="shared" si="3"/>
        <v>30401.458333333332</v>
      </c>
      <c r="R62" s="1">
        <f>L62/'Concept 2'!$J$3</f>
        <v>13029.196428571429</v>
      </c>
      <c r="S62" s="1">
        <f>L62/'Concept 2'!$J$3</f>
        <v>13029.196428571429</v>
      </c>
      <c r="T62" s="1">
        <f t="shared" si="4"/>
        <v>26058.392857142859</v>
      </c>
      <c r="U62" s="1">
        <f t="shared" si="0"/>
        <v>126874.43452380953</v>
      </c>
    </row>
    <row r="63" spans="1:21" x14ac:dyDescent="0.25">
      <c r="A63" s="11">
        <f t="shared" si="1"/>
        <v>38169</v>
      </c>
      <c r="B63">
        <f>B62+'Concept 2'!$M$3</f>
        <v>370000</v>
      </c>
      <c r="C63" s="1">
        <f>B63*'Concept 2'!$B$2</f>
        <v>185000</v>
      </c>
      <c r="D63" s="1">
        <f>C63/'Concept 2'!$H$2</f>
        <v>37000</v>
      </c>
      <c r="E63" s="1">
        <f>D63*'Concept 2'!$D$2</f>
        <v>18500</v>
      </c>
      <c r="F63" s="1">
        <f>E63*'Concept 2'!$H$2</f>
        <v>92500</v>
      </c>
      <c r="G63" s="1">
        <f>(1-'Concept 2'!$B$3)*F63</f>
        <v>83250</v>
      </c>
      <c r="H63" s="1">
        <f>F63*'Concept 2'!$B$3</f>
        <v>9250</v>
      </c>
      <c r="I63" s="1">
        <f>F63*('Concept 2'!$B$3*'Concept 2'!$B$4)</f>
        <v>462.50000000000011</v>
      </c>
      <c r="J63" s="1">
        <f>F63*('Concept 2'!$B$3*'Concept 2'!$B$4*'Concept 2'!$B$5)</f>
        <v>46.250000000000014</v>
      </c>
      <c r="K63" s="1">
        <f>(G63+(H63*2)+(3*I63))/'Concept 2'!$H$3</f>
        <v>34379.166666666664</v>
      </c>
      <c r="L63" s="1">
        <f t="shared" si="2"/>
        <v>92453.75</v>
      </c>
      <c r="M63" s="1">
        <f>L63*'Concept 2'!$D$3</f>
        <v>30817.916666666664</v>
      </c>
      <c r="N63" s="1">
        <f>L63*'Concept 2'!$D$4</f>
        <v>61635.833333333328</v>
      </c>
      <c r="O63" s="1">
        <f>(M63+N63)/'Concept 2'!$J$2</f>
        <v>15408.958333333334</v>
      </c>
      <c r="P63" s="1">
        <f>(M63+N63)/'Concept 2'!$J$2</f>
        <v>15408.958333333334</v>
      </c>
      <c r="Q63" s="1">
        <f t="shared" si="3"/>
        <v>30817.916666666668</v>
      </c>
      <c r="R63" s="1">
        <f>L63/'Concept 2'!$J$3</f>
        <v>13207.678571428571</v>
      </c>
      <c r="S63" s="1">
        <f>L63/'Concept 2'!$J$3</f>
        <v>13207.678571428571</v>
      </c>
      <c r="T63" s="1">
        <f t="shared" si="4"/>
        <v>26415.357142857141</v>
      </c>
      <c r="U63" s="1">
        <f t="shared" si="0"/>
        <v>128612.44047619047</v>
      </c>
    </row>
    <row r="64" spans="1:21" x14ac:dyDescent="0.25">
      <c r="A64" s="11">
        <f t="shared" si="1"/>
        <v>38200</v>
      </c>
      <c r="B64">
        <f>B63+'Concept 2'!$M$3</f>
        <v>375000</v>
      </c>
      <c r="C64" s="1">
        <f>B64*'Concept 2'!$B$2</f>
        <v>187500</v>
      </c>
      <c r="D64" s="1">
        <f>C64/'Concept 2'!$H$2</f>
        <v>37500</v>
      </c>
      <c r="E64" s="1">
        <f>D64*'Concept 2'!$D$2</f>
        <v>18750</v>
      </c>
      <c r="F64" s="1">
        <f>E64*'Concept 2'!$H$2</f>
        <v>93750</v>
      </c>
      <c r="G64" s="1">
        <f>(1-'Concept 2'!$B$3)*F64</f>
        <v>84375</v>
      </c>
      <c r="H64" s="1">
        <f>F64*'Concept 2'!$B$3</f>
        <v>9375</v>
      </c>
      <c r="I64" s="1">
        <f>F64*('Concept 2'!$B$3*'Concept 2'!$B$4)</f>
        <v>468.75000000000011</v>
      </c>
      <c r="J64" s="1">
        <f>F64*('Concept 2'!$B$3*'Concept 2'!$B$4*'Concept 2'!$B$5)</f>
        <v>46.875000000000014</v>
      </c>
      <c r="K64" s="1">
        <f>(G64+(H64*2)+(3*I64))/'Concept 2'!$H$3</f>
        <v>34843.75</v>
      </c>
      <c r="L64" s="1">
        <f t="shared" si="2"/>
        <v>93703.125</v>
      </c>
      <c r="M64" s="1">
        <f>L64*'Concept 2'!$D$3</f>
        <v>31234.375</v>
      </c>
      <c r="N64" s="1">
        <f>L64*'Concept 2'!$D$4</f>
        <v>62468.75</v>
      </c>
      <c r="O64" s="1">
        <f>(M64+N64)/'Concept 2'!$J$2</f>
        <v>15617.1875</v>
      </c>
      <c r="P64" s="1">
        <f>(M64+N64)/'Concept 2'!$J$2</f>
        <v>15617.1875</v>
      </c>
      <c r="Q64" s="1">
        <f t="shared" si="3"/>
        <v>31234.375</v>
      </c>
      <c r="R64" s="1">
        <f>L64/'Concept 2'!$J$3</f>
        <v>13386.160714285714</v>
      </c>
      <c r="S64" s="1">
        <f>L64/'Concept 2'!$J$3</f>
        <v>13386.160714285714</v>
      </c>
      <c r="T64" s="1">
        <f t="shared" si="4"/>
        <v>26772.321428571428</v>
      </c>
      <c r="U64" s="1">
        <f t="shared" si="0"/>
        <v>130350.44642857142</v>
      </c>
    </row>
    <row r="65" spans="1:21" x14ac:dyDescent="0.25">
      <c r="A65" s="11">
        <f t="shared" si="1"/>
        <v>38231</v>
      </c>
      <c r="B65">
        <f>B64+'Concept 2'!$M$3</f>
        <v>380000</v>
      </c>
      <c r="C65" s="1">
        <f>B65*'Concept 2'!$B$2</f>
        <v>190000</v>
      </c>
      <c r="D65" s="1">
        <f>C65/'Concept 2'!$H$2</f>
        <v>38000</v>
      </c>
      <c r="E65" s="1">
        <f>D65*'Concept 2'!$D$2</f>
        <v>19000</v>
      </c>
      <c r="F65" s="1">
        <f>E65*'Concept 2'!$H$2</f>
        <v>95000</v>
      </c>
      <c r="G65" s="1">
        <f>(1-'Concept 2'!$B$3)*F65</f>
        <v>85500</v>
      </c>
      <c r="H65" s="1">
        <f>F65*'Concept 2'!$B$3</f>
        <v>9500</v>
      </c>
      <c r="I65" s="1">
        <f>F65*('Concept 2'!$B$3*'Concept 2'!$B$4)</f>
        <v>475.00000000000011</v>
      </c>
      <c r="J65" s="1">
        <f>F65*('Concept 2'!$B$3*'Concept 2'!$B$4*'Concept 2'!$B$5)</f>
        <v>47.500000000000014</v>
      </c>
      <c r="K65" s="1">
        <f>(G65+(H65*2)+(3*I65))/'Concept 2'!$H$3</f>
        <v>35308.333333333336</v>
      </c>
      <c r="L65" s="1">
        <f t="shared" si="2"/>
        <v>94952.5</v>
      </c>
      <c r="M65" s="1">
        <f>L65*'Concept 2'!$D$3</f>
        <v>31650.833333333332</v>
      </c>
      <c r="N65" s="1">
        <f>L65*'Concept 2'!$D$4</f>
        <v>63301.666666666664</v>
      </c>
      <c r="O65" s="1">
        <f>(M65+N65)/'Concept 2'!$J$2</f>
        <v>15825.416666666666</v>
      </c>
      <c r="P65" s="1">
        <f>(M65+N65)/'Concept 2'!$J$2</f>
        <v>15825.416666666666</v>
      </c>
      <c r="Q65" s="1">
        <f t="shared" si="3"/>
        <v>31650.833333333332</v>
      </c>
      <c r="R65" s="1">
        <f>L65/'Concept 2'!$J$3</f>
        <v>13564.642857142857</v>
      </c>
      <c r="S65" s="1">
        <f>L65/'Concept 2'!$J$3</f>
        <v>13564.642857142857</v>
      </c>
      <c r="T65" s="1">
        <f t="shared" si="4"/>
        <v>27129.285714285714</v>
      </c>
      <c r="U65" s="1">
        <f t="shared" si="0"/>
        <v>132088.45238095237</v>
      </c>
    </row>
    <row r="66" spans="1:21" x14ac:dyDescent="0.25">
      <c r="A66" s="11">
        <f t="shared" si="1"/>
        <v>38261</v>
      </c>
      <c r="B66">
        <f>B65+'Concept 2'!$M$3</f>
        <v>385000</v>
      </c>
      <c r="C66" s="1">
        <f>B66*'Concept 2'!$B$2</f>
        <v>192500</v>
      </c>
      <c r="D66" s="1">
        <f>C66/'Concept 2'!$H$2</f>
        <v>38500</v>
      </c>
      <c r="E66" s="1">
        <f>D66*'Concept 2'!$D$2</f>
        <v>19250</v>
      </c>
      <c r="F66" s="1">
        <f>E66*'Concept 2'!$H$2</f>
        <v>96250</v>
      </c>
      <c r="G66" s="1">
        <f>(1-'Concept 2'!$B$3)*F66</f>
        <v>86625</v>
      </c>
      <c r="H66" s="1">
        <f>F66*'Concept 2'!$B$3</f>
        <v>9625</v>
      </c>
      <c r="I66" s="1">
        <f>F66*('Concept 2'!$B$3*'Concept 2'!$B$4)</f>
        <v>481.25000000000011</v>
      </c>
      <c r="J66" s="1">
        <f>F66*('Concept 2'!$B$3*'Concept 2'!$B$4*'Concept 2'!$B$5)</f>
        <v>48.125000000000014</v>
      </c>
      <c r="K66" s="1">
        <f>(G66+(H66*2)+(3*I66))/'Concept 2'!$H$3</f>
        <v>35772.916666666664</v>
      </c>
      <c r="L66" s="1">
        <f t="shared" si="2"/>
        <v>96201.875</v>
      </c>
      <c r="M66" s="1">
        <f>L66*'Concept 2'!$D$3</f>
        <v>32067.291666666664</v>
      </c>
      <c r="N66" s="1">
        <f>L66*'Concept 2'!$D$4</f>
        <v>64134.583333333328</v>
      </c>
      <c r="O66" s="1">
        <f>(M66+N66)/'Concept 2'!$J$2</f>
        <v>16033.645833333334</v>
      </c>
      <c r="P66" s="1">
        <f>(M66+N66)/'Concept 2'!$J$2</f>
        <v>16033.645833333334</v>
      </c>
      <c r="Q66" s="1">
        <f t="shared" si="3"/>
        <v>32067.291666666668</v>
      </c>
      <c r="R66" s="1">
        <f>L66/'Concept 2'!$J$3</f>
        <v>13743.125</v>
      </c>
      <c r="S66" s="1">
        <f>L66/'Concept 2'!$J$3</f>
        <v>13743.125</v>
      </c>
      <c r="T66" s="1">
        <f t="shared" si="4"/>
        <v>27486.25</v>
      </c>
      <c r="U66" s="1">
        <f t="shared" si="0"/>
        <v>133826.45833333334</v>
      </c>
    </row>
    <row r="67" spans="1:21" x14ac:dyDescent="0.25">
      <c r="A67" s="11">
        <f t="shared" si="1"/>
        <v>38292</v>
      </c>
      <c r="B67">
        <f>B66+'Concept 2'!$M$3</f>
        <v>390000</v>
      </c>
      <c r="C67" s="1">
        <f>B67*'Concept 2'!$B$2</f>
        <v>195000</v>
      </c>
      <c r="D67" s="1">
        <f>C67/'Concept 2'!$H$2</f>
        <v>39000</v>
      </c>
      <c r="E67" s="1">
        <f>D67*'Concept 2'!$D$2</f>
        <v>19500</v>
      </c>
      <c r="F67" s="1">
        <f>E67*'Concept 2'!$H$2</f>
        <v>97500</v>
      </c>
      <c r="G67" s="1">
        <f>(1-'Concept 2'!$B$3)*F67</f>
        <v>87750</v>
      </c>
      <c r="H67" s="1">
        <f>F67*'Concept 2'!$B$3</f>
        <v>9750</v>
      </c>
      <c r="I67" s="1">
        <f>F67*('Concept 2'!$B$3*'Concept 2'!$B$4)</f>
        <v>487.50000000000011</v>
      </c>
      <c r="J67" s="1">
        <f>F67*('Concept 2'!$B$3*'Concept 2'!$B$4*'Concept 2'!$B$5)</f>
        <v>48.750000000000014</v>
      </c>
      <c r="K67" s="1">
        <f>(G67+(H67*2)+(3*I67))/'Concept 2'!$H$3</f>
        <v>36237.5</v>
      </c>
      <c r="L67" s="1">
        <f t="shared" si="2"/>
        <v>97451.25</v>
      </c>
      <c r="M67" s="1">
        <f>L67*'Concept 2'!$D$3</f>
        <v>32483.75</v>
      </c>
      <c r="N67" s="1">
        <f>L67*'Concept 2'!$D$4</f>
        <v>64967.5</v>
      </c>
      <c r="O67" s="1">
        <f>(M67+N67)/'Concept 2'!$J$2</f>
        <v>16241.875</v>
      </c>
      <c r="P67" s="1">
        <f>(M67+N67)/'Concept 2'!$J$2</f>
        <v>16241.875</v>
      </c>
      <c r="Q67" s="1">
        <f t="shared" si="3"/>
        <v>32483.75</v>
      </c>
      <c r="R67" s="1">
        <f>L67/'Concept 2'!$J$3</f>
        <v>13921.607142857143</v>
      </c>
      <c r="S67" s="1">
        <f>L67/'Concept 2'!$J$3</f>
        <v>13921.607142857143</v>
      </c>
      <c r="T67" s="1">
        <f t="shared" si="4"/>
        <v>27843.214285714286</v>
      </c>
      <c r="U67" s="1">
        <f t="shared" si="0"/>
        <v>135564.46428571429</v>
      </c>
    </row>
    <row r="68" spans="1:21" x14ac:dyDescent="0.25">
      <c r="A68" s="11">
        <f t="shared" si="1"/>
        <v>38322</v>
      </c>
      <c r="B68">
        <f>B67+'Concept 2'!$M$3</f>
        <v>395000</v>
      </c>
      <c r="C68" s="1">
        <f>B68*'Concept 2'!$B$2</f>
        <v>197500</v>
      </c>
      <c r="D68" s="1">
        <f>C68/'Concept 2'!$H$2</f>
        <v>39500</v>
      </c>
      <c r="E68" s="1">
        <f>D68*'Concept 2'!$D$2</f>
        <v>19750</v>
      </c>
      <c r="F68" s="1">
        <f>E68*'Concept 2'!$H$2</f>
        <v>98750</v>
      </c>
      <c r="G68" s="1">
        <f>(1-'Concept 2'!$B$3)*F68</f>
        <v>88875</v>
      </c>
      <c r="H68" s="1">
        <f>F68*'Concept 2'!$B$3</f>
        <v>9875</v>
      </c>
      <c r="I68" s="1">
        <f>F68*('Concept 2'!$B$3*'Concept 2'!$B$4)</f>
        <v>493.75000000000011</v>
      </c>
      <c r="J68" s="1">
        <f>F68*('Concept 2'!$B$3*'Concept 2'!$B$4*'Concept 2'!$B$5)</f>
        <v>49.375000000000014</v>
      </c>
      <c r="K68" s="1">
        <f>(G68+(H68*2)+(3*I68))/'Concept 2'!$H$3</f>
        <v>36702.083333333336</v>
      </c>
      <c r="L68" s="1">
        <f t="shared" si="2"/>
        <v>98700.625</v>
      </c>
      <c r="M68" s="1">
        <f>L68*'Concept 2'!$D$3</f>
        <v>32900.208333333328</v>
      </c>
      <c r="N68" s="1">
        <f>L68*'Concept 2'!$D$4</f>
        <v>65800.416666666657</v>
      </c>
      <c r="O68" s="1">
        <f>(M68+N68)/'Concept 2'!$J$2</f>
        <v>16450.104166666664</v>
      </c>
      <c r="P68" s="1">
        <f>(M68+N68)/'Concept 2'!$J$2</f>
        <v>16450.104166666664</v>
      </c>
      <c r="Q68" s="1">
        <f t="shared" si="3"/>
        <v>32900.208333333328</v>
      </c>
      <c r="R68" s="1">
        <f>L68/'Concept 2'!$J$3</f>
        <v>14100.089285714286</v>
      </c>
      <c r="S68" s="1">
        <f>L68/'Concept 2'!$J$3</f>
        <v>14100.089285714286</v>
      </c>
      <c r="T68" s="1">
        <f t="shared" si="4"/>
        <v>28200.178571428572</v>
      </c>
      <c r="U68" s="1">
        <f t="shared" si="0"/>
        <v>137302.47023809524</v>
      </c>
    </row>
    <row r="69" spans="1:21" x14ac:dyDescent="0.25">
      <c r="A69" s="11">
        <f t="shared" si="1"/>
        <v>38353</v>
      </c>
      <c r="B69">
        <f>B68+'Concept 2'!$M$3</f>
        <v>400000</v>
      </c>
      <c r="C69" s="1">
        <f>B69*'Concept 2'!$B$2</f>
        <v>200000</v>
      </c>
      <c r="D69" s="1">
        <f>C69/'Concept 2'!$H$2</f>
        <v>40000</v>
      </c>
      <c r="E69" s="1">
        <f>D69*'Concept 2'!$D$2</f>
        <v>20000</v>
      </c>
      <c r="F69" s="1">
        <f>E69*'Concept 2'!$H$2</f>
        <v>100000</v>
      </c>
      <c r="G69" s="1">
        <f>(1-'Concept 2'!$B$3)*F69</f>
        <v>90000</v>
      </c>
      <c r="H69" s="1">
        <f>F69*'Concept 2'!$B$3</f>
        <v>10000</v>
      </c>
      <c r="I69" s="1">
        <f>F69*('Concept 2'!$B$3*'Concept 2'!$B$4)</f>
        <v>500.00000000000011</v>
      </c>
      <c r="J69" s="1">
        <f>F69*('Concept 2'!$B$3*'Concept 2'!$B$4*'Concept 2'!$B$5)</f>
        <v>50.000000000000014</v>
      </c>
      <c r="K69" s="1">
        <f>(G69+(H69*2)+(3*I69))/'Concept 2'!$H$3</f>
        <v>37166.666666666664</v>
      </c>
      <c r="L69" s="1">
        <f t="shared" si="2"/>
        <v>99950</v>
      </c>
      <c r="M69" s="1">
        <f>L69*'Concept 2'!$D$3</f>
        <v>33316.666666666664</v>
      </c>
      <c r="N69" s="1">
        <f>L69*'Concept 2'!$D$4</f>
        <v>66633.333333333328</v>
      </c>
      <c r="O69" s="1">
        <f>(M69+N69)/'Concept 2'!$J$2</f>
        <v>16658.333333333332</v>
      </c>
      <c r="P69" s="1">
        <f>(M69+N69)/'Concept 2'!$J$2</f>
        <v>16658.333333333332</v>
      </c>
      <c r="Q69" s="1">
        <f t="shared" si="3"/>
        <v>33316.666666666664</v>
      </c>
      <c r="R69" s="1">
        <f>L69/'Concept 2'!$J$3</f>
        <v>14278.571428571429</v>
      </c>
      <c r="S69" s="1">
        <f>L69/'Concept 2'!$J$3</f>
        <v>14278.571428571429</v>
      </c>
      <c r="T69" s="1">
        <f t="shared" si="4"/>
        <v>28557.142857142859</v>
      </c>
      <c r="U69" s="1">
        <f t="shared" si="0"/>
        <v>139040.47619047618</v>
      </c>
    </row>
    <row r="70" spans="1:21" x14ac:dyDescent="0.25">
      <c r="A70" s="11">
        <f t="shared" si="1"/>
        <v>38384</v>
      </c>
      <c r="B70">
        <f>B69+'Concept 2'!$M$3</f>
        <v>405000</v>
      </c>
      <c r="C70" s="1">
        <f>B70*'Concept 2'!$B$2</f>
        <v>202500</v>
      </c>
      <c r="D70" s="1">
        <f>C70/'Concept 2'!$H$2</f>
        <v>40500</v>
      </c>
      <c r="E70" s="1">
        <f>D70*'Concept 2'!$D$2</f>
        <v>20250</v>
      </c>
      <c r="F70" s="1">
        <f>E70*'Concept 2'!$H$2</f>
        <v>101250</v>
      </c>
      <c r="G70" s="1">
        <f>(1-'Concept 2'!$B$3)*F70</f>
        <v>91125</v>
      </c>
      <c r="H70" s="1">
        <f>F70*'Concept 2'!$B$3</f>
        <v>10125</v>
      </c>
      <c r="I70" s="1">
        <f>F70*('Concept 2'!$B$3*'Concept 2'!$B$4)</f>
        <v>506.25000000000011</v>
      </c>
      <c r="J70" s="1">
        <f>F70*('Concept 2'!$B$3*'Concept 2'!$B$4*'Concept 2'!$B$5)</f>
        <v>50.625000000000014</v>
      </c>
      <c r="K70" s="1">
        <f>(G70+(H70*2)+(3*I70))/'Concept 2'!$H$3</f>
        <v>37631.25</v>
      </c>
      <c r="L70" s="1">
        <f t="shared" si="2"/>
        <v>101199.375</v>
      </c>
      <c r="M70" s="1">
        <f>L70*'Concept 2'!$D$3</f>
        <v>33733.125</v>
      </c>
      <c r="N70" s="1">
        <f>L70*'Concept 2'!$D$4</f>
        <v>67466.25</v>
      </c>
      <c r="O70" s="1">
        <f>(M70+N70)/'Concept 2'!$J$2</f>
        <v>16866.5625</v>
      </c>
      <c r="P70" s="1">
        <f>(M70+N70)/'Concept 2'!$J$2</f>
        <v>16866.5625</v>
      </c>
      <c r="Q70" s="1">
        <f t="shared" si="3"/>
        <v>33733.125</v>
      </c>
      <c r="R70" s="1">
        <f>L70/'Concept 2'!$J$3</f>
        <v>14457.053571428571</v>
      </c>
      <c r="S70" s="1">
        <f>L70/'Concept 2'!$J$3</f>
        <v>14457.053571428571</v>
      </c>
      <c r="T70" s="1">
        <f t="shared" si="4"/>
        <v>28914.107142857141</v>
      </c>
      <c r="U70" s="1">
        <f t="shared" si="0"/>
        <v>140778.48214285716</v>
      </c>
    </row>
    <row r="71" spans="1:21" x14ac:dyDescent="0.25">
      <c r="A71" s="11">
        <f t="shared" si="1"/>
        <v>38412</v>
      </c>
      <c r="B71">
        <f>B70+'Concept 2'!$M$3</f>
        <v>410000</v>
      </c>
      <c r="C71" s="1">
        <f>B71*'Concept 2'!$B$2</f>
        <v>205000</v>
      </c>
      <c r="D71" s="1">
        <f>C71/'Concept 2'!$H$2</f>
        <v>41000</v>
      </c>
      <c r="E71" s="1">
        <f>D71*'Concept 2'!$D$2</f>
        <v>20500</v>
      </c>
      <c r="F71" s="1">
        <f>E71*'Concept 2'!$H$2</f>
        <v>102500</v>
      </c>
      <c r="G71" s="1">
        <f>(1-'Concept 2'!$B$3)*F71</f>
        <v>92250</v>
      </c>
      <c r="H71" s="1">
        <f>F71*'Concept 2'!$B$3</f>
        <v>10250</v>
      </c>
      <c r="I71" s="1">
        <f>F71*('Concept 2'!$B$3*'Concept 2'!$B$4)</f>
        <v>512.50000000000011</v>
      </c>
      <c r="J71" s="1">
        <f>F71*('Concept 2'!$B$3*'Concept 2'!$B$4*'Concept 2'!$B$5)</f>
        <v>51.250000000000014</v>
      </c>
      <c r="K71" s="1">
        <f>(G71+(H71*2)+(3*I71))/'Concept 2'!$H$3</f>
        <v>38095.833333333336</v>
      </c>
      <c r="L71" s="1">
        <f t="shared" si="2"/>
        <v>102448.75</v>
      </c>
      <c r="M71" s="1">
        <f>L71*'Concept 2'!$D$3</f>
        <v>34149.583333333328</v>
      </c>
      <c r="N71" s="1">
        <f>L71*'Concept 2'!$D$4</f>
        <v>68299.166666666657</v>
      </c>
      <c r="O71" s="1">
        <f>(M71+N71)/'Concept 2'!$J$2</f>
        <v>17074.791666666664</v>
      </c>
      <c r="P71" s="1">
        <f>(M71+N71)/'Concept 2'!$J$2</f>
        <v>17074.791666666664</v>
      </c>
      <c r="Q71" s="1">
        <f t="shared" si="3"/>
        <v>34149.583333333328</v>
      </c>
      <c r="R71" s="1">
        <f>L71/'Concept 2'!$J$3</f>
        <v>14635.535714285714</v>
      </c>
      <c r="S71" s="1">
        <f>L71/'Concept 2'!$J$3</f>
        <v>14635.535714285714</v>
      </c>
      <c r="T71" s="1">
        <f t="shared" si="4"/>
        <v>29271.071428571428</v>
      </c>
      <c r="U71" s="1">
        <f t="shared" si="0"/>
        <v>142516.48809523811</v>
      </c>
    </row>
    <row r="72" spans="1:21" x14ac:dyDescent="0.25">
      <c r="A72" s="11">
        <f t="shared" ref="A72:A135" si="5">DATE(YEAR(A71), MONTH(A71)+1, DAY(A71))</f>
        <v>38443</v>
      </c>
      <c r="B72">
        <f>B71+'Concept 2'!$M$3</f>
        <v>415000</v>
      </c>
      <c r="C72" s="1">
        <f>B72*'Concept 2'!$B$2</f>
        <v>207500</v>
      </c>
      <c r="D72" s="1">
        <f>C72/'Concept 2'!$H$2</f>
        <v>41500</v>
      </c>
      <c r="E72" s="1">
        <f>D72*'Concept 2'!$D$2</f>
        <v>20750</v>
      </c>
      <c r="F72" s="1">
        <f>E72*'Concept 2'!$H$2</f>
        <v>103750</v>
      </c>
      <c r="G72" s="1">
        <f>(1-'Concept 2'!$B$3)*F72</f>
        <v>93375</v>
      </c>
      <c r="H72" s="1">
        <f>F72*'Concept 2'!$B$3</f>
        <v>10375</v>
      </c>
      <c r="I72" s="1">
        <f>F72*('Concept 2'!$B$3*'Concept 2'!$B$4)</f>
        <v>518.75000000000011</v>
      </c>
      <c r="J72" s="1">
        <f>F72*('Concept 2'!$B$3*'Concept 2'!$B$4*'Concept 2'!$B$5)</f>
        <v>51.875000000000014</v>
      </c>
      <c r="K72" s="1">
        <f>(G72+(H72*2)+(3*I72))/'Concept 2'!$H$3</f>
        <v>38560.416666666664</v>
      </c>
      <c r="L72" s="1">
        <f t="shared" ref="L72:L135" si="6">F72-J72</f>
        <v>103698.125</v>
      </c>
      <c r="M72" s="1">
        <f>L72*'Concept 2'!$D$3</f>
        <v>34566.041666666664</v>
      </c>
      <c r="N72" s="1">
        <f>L72*'Concept 2'!$D$4</f>
        <v>69132.083333333328</v>
      </c>
      <c r="O72" s="1">
        <f>(M72+N72)/'Concept 2'!$J$2</f>
        <v>17283.020833333332</v>
      </c>
      <c r="P72" s="1">
        <f>(M72+N72)/'Concept 2'!$J$2</f>
        <v>17283.020833333332</v>
      </c>
      <c r="Q72" s="1">
        <f t="shared" ref="Q72:Q135" si="7">O72+P72</f>
        <v>34566.041666666664</v>
      </c>
      <c r="R72" s="1">
        <f>L72/'Concept 2'!$J$3</f>
        <v>14814.017857142857</v>
      </c>
      <c r="S72" s="1">
        <f>L72/'Concept 2'!$J$3</f>
        <v>14814.017857142857</v>
      </c>
      <c r="T72" s="1">
        <f t="shared" ref="T72:T135" si="8">R72+S72</f>
        <v>29628.035714285714</v>
      </c>
      <c r="U72" s="1">
        <f t="shared" si="0"/>
        <v>144254.49404761905</v>
      </c>
    </row>
    <row r="73" spans="1:21" x14ac:dyDescent="0.25">
      <c r="A73" s="11">
        <f t="shared" si="5"/>
        <v>38473</v>
      </c>
      <c r="B73">
        <f>B72+'Concept 2'!$M$3</f>
        <v>420000</v>
      </c>
      <c r="C73" s="1">
        <f>B73*'Concept 2'!$B$2</f>
        <v>210000</v>
      </c>
      <c r="D73" s="1">
        <f>C73/'Concept 2'!$H$2</f>
        <v>42000</v>
      </c>
      <c r="E73" s="1">
        <f>D73*'Concept 2'!$D$2</f>
        <v>21000</v>
      </c>
      <c r="F73" s="1">
        <f>E73*'Concept 2'!$H$2</f>
        <v>105000</v>
      </c>
      <c r="G73" s="1">
        <f>(1-'Concept 2'!$B$3)*F73</f>
        <v>94500</v>
      </c>
      <c r="H73" s="1">
        <f>F73*'Concept 2'!$B$3</f>
        <v>10500</v>
      </c>
      <c r="I73" s="1">
        <f>F73*('Concept 2'!$B$3*'Concept 2'!$B$4)</f>
        <v>525.00000000000011</v>
      </c>
      <c r="J73" s="1">
        <f>F73*('Concept 2'!$B$3*'Concept 2'!$B$4*'Concept 2'!$B$5)</f>
        <v>52.500000000000014</v>
      </c>
      <c r="K73" s="1">
        <f>(G73+(H73*2)+(3*I73))/'Concept 2'!$H$3</f>
        <v>39025</v>
      </c>
      <c r="L73" s="1">
        <f t="shared" si="6"/>
        <v>104947.5</v>
      </c>
      <c r="M73" s="1">
        <f>L73*'Concept 2'!$D$3</f>
        <v>34982.5</v>
      </c>
      <c r="N73" s="1">
        <f>L73*'Concept 2'!$D$4</f>
        <v>69965</v>
      </c>
      <c r="O73" s="1">
        <f>(M73+N73)/'Concept 2'!$J$2</f>
        <v>17491.25</v>
      </c>
      <c r="P73" s="1">
        <f>(M73+N73)/'Concept 2'!$J$2</f>
        <v>17491.25</v>
      </c>
      <c r="Q73" s="1">
        <f t="shared" si="7"/>
        <v>34982.5</v>
      </c>
      <c r="R73" s="1">
        <f>L73/'Concept 2'!$J$3</f>
        <v>14992.5</v>
      </c>
      <c r="S73" s="1">
        <f>L73/'Concept 2'!$J$3</f>
        <v>14992.5</v>
      </c>
      <c r="T73" s="1">
        <f t="shared" si="8"/>
        <v>29985</v>
      </c>
      <c r="U73" s="1">
        <f t="shared" si="0"/>
        <v>145992.5</v>
      </c>
    </row>
    <row r="74" spans="1:21" x14ac:dyDescent="0.25">
      <c r="A74" s="11">
        <f t="shared" si="5"/>
        <v>38504</v>
      </c>
      <c r="B74">
        <f>B73+'Concept 2'!$M$3</f>
        <v>425000</v>
      </c>
      <c r="C74" s="1">
        <f>B74*'Concept 2'!$B$2</f>
        <v>212500</v>
      </c>
      <c r="D74" s="1">
        <f>C74/'Concept 2'!$H$2</f>
        <v>42500</v>
      </c>
      <c r="E74" s="1">
        <f>D74*'Concept 2'!$D$2</f>
        <v>21250</v>
      </c>
      <c r="F74" s="1">
        <f>E74*'Concept 2'!$H$2</f>
        <v>106250</v>
      </c>
      <c r="G74" s="1">
        <f>(1-'Concept 2'!$B$3)*F74</f>
        <v>95625</v>
      </c>
      <c r="H74" s="1">
        <f>F74*'Concept 2'!$B$3</f>
        <v>10625</v>
      </c>
      <c r="I74" s="1">
        <f>F74*('Concept 2'!$B$3*'Concept 2'!$B$4)</f>
        <v>531.25000000000011</v>
      </c>
      <c r="J74" s="1">
        <f>F74*('Concept 2'!$B$3*'Concept 2'!$B$4*'Concept 2'!$B$5)</f>
        <v>53.125000000000014</v>
      </c>
      <c r="K74" s="1">
        <f>(G74+(H74*2)+(3*I74))/'Concept 2'!$H$3</f>
        <v>39489.583333333336</v>
      </c>
      <c r="L74" s="1">
        <f t="shared" si="6"/>
        <v>106196.875</v>
      </c>
      <c r="M74" s="1">
        <f>L74*'Concept 2'!$D$3</f>
        <v>35398.958333333328</v>
      </c>
      <c r="N74" s="1">
        <f>L74*'Concept 2'!$D$4</f>
        <v>70797.916666666657</v>
      </c>
      <c r="O74" s="1">
        <f>(M74+N74)/'Concept 2'!$J$2</f>
        <v>17699.479166666664</v>
      </c>
      <c r="P74" s="1">
        <f>(M74+N74)/'Concept 2'!$J$2</f>
        <v>17699.479166666664</v>
      </c>
      <c r="Q74" s="1">
        <f t="shared" si="7"/>
        <v>35398.958333333328</v>
      </c>
      <c r="R74" s="1">
        <f>L74/'Concept 2'!$J$3</f>
        <v>15170.982142857143</v>
      </c>
      <c r="S74" s="1">
        <f>L74/'Concept 2'!$J$3</f>
        <v>15170.982142857143</v>
      </c>
      <c r="T74" s="1">
        <f t="shared" si="8"/>
        <v>30341.964285714286</v>
      </c>
      <c r="U74" s="1">
        <f t="shared" ref="U74:U137" si="9">T74+Q74+K74+D74</f>
        <v>147730.50595238095</v>
      </c>
    </row>
    <row r="75" spans="1:21" x14ac:dyDescent="0.25">
      <c r="A75" s="11">
        <f t="shared" si="5"/>
        <v>38534</v>
      </c>
      <c r="B75">
        <f>B74+'Concept 2'!$M$3</f>
        <v>430000</v>
      </c>
      <c r="C75" s="1">
        <f>B75*'Concept 2'!$B$2</f>
        <v>215000</v>
      </c>
      <c r="D75" s="1">
        <f>C75/'Concept 2'!$H$2</f>
        <v>43000</v>
      </c>
      <c r="E75" s="1">
        <f>D75*'Concept 2'!$D$2</f>
        <v>21500</v>
      </c>
      <c r="F75" s="1">
        <f>E75*'Concept 2'!$H$2</f>
        <v>107500</v>
      </c>
      <c r="G75" s="1">
        <f>(1-'Concept 2'!$B$3)*F75</f>
        <v>96750</v>
      </c>
      <c r="H75" s="1">
        <f>F75*'Concept 2'!$B$3</f>
        <v>10750</v>
      </c>
      <c r="I75" s="1">
        <f>F75*('Concept 2'!$B$3*'Concept 2'!$B$4)</f>
        <v>537.50000000000011</v>
      </c>
      <c r="J75" s="1">
        <f>F75*('Concept 2'!$B$3*'Concept 2'!$B$4*'Concept 2'!$B$5)</f>
        <v>53.750000000000014</v>
      </c>
      <c r="K75" s="1">
        <f>(G75+(H75*2)+(3*I75))/'Concept 2'!$H$3</f>
        <v>39954.166666666664</v>
      </c>
      <c r="L75" s="1">
        <f t="shared" si="6"/>
        <v>107446.25</v>
      </c>
      <c r="M75" s="1">
        <f>L75*'Concept 2'!$D$3</f>
        <v>35815.416666666664</v>
      </c>
      <c r="N75" s="1">
        <f>L75*'Concept 2'!$D$4</f>
        <v>71630.833333333328</v>
      </c>
      <c r="O75" s="1">
        <f>(M75+N75)/'Concept 2'!$J$2</f>
        <v>17907.708333333332</v>
      </c>
      <c r="P75" s="1">
        <f>(M75+N75)/'Concept 2'!$J$2</f>
        <v>17907.708333333332</v>
      </c>
      <c r="Q75" s="1">
        <f t="shared" si="7"/>
        <v>35815.416666666664</v>
      </c>
      <c r="R75" s="1">
        <f>L75/'Concept 2'!$J$3</f>
        <v>15349.464285714286</v>
      </c>
      <c r="S75" s="1">
        <f>L75/'Concept 2'!$J$3</f>
        <v>15349.464285714286</v>
      </c>
      <c r="T75" s="1">
        <f t="shared" si="8"/>
        <v>30698.928571428572</v>
      </c>
      <c r="U75" s="1">
        <f t="shared" si="9"/>
        <v>149468.51190476189</v>
      </c>
    </row>
    <row r="76" spans="1:21" x14ac:dyDescent="0.25">
      <c r="A76" s="11">
        <f t="shared" si="5"/>
        <v>38565</v>
      </c>
      <c r="B76">
        <f>B75+'Concept 2'!$M$3</f>
        <v>435000</v>
      </c>
      <c r="C76" s="1">
        <f>B76*'Concept 2'!$B$2</f>
        <v>217500</v>
      </c>
      <c r="D76" s="1">
        <f>C76/'Concept 2'!$H$2</f>
        <v>43500</v>
      </c>
      <c r="E76" s="1">
        <f>D76*'Concept 2'!$D$2</f>
        <v>21750</v>
      </c>
      <c r="F76" s="1">
        <f>E76*'Concept 2'!$H$2</f>
        <v>108750</v>
      </c>
      <c r="G76" s="1">
        <f>(1-'Concept 2'!$B$3)*F76</f>
        <v>97875</v>
      </c>
      <c r="H76" s="1">
        <f>F76*'Concept 2'!$B$3</f>
        <v>10875</v>
      </c>
      <c r="I76" s="1">
        <f>F76*('Concept 2'!$B$3*'Concept 2'!$B$4)</f>
        <v>543.75000000000011</v>
      </c>
      <c r="J76" s="1">
        <f>F76*('Concept 2'!$B$3*'Concept 2'!$B$4*'Concept 2'!$B$5)</f>
        <v>54.375000000000014</v>
      </c>
      <c r="K76" s="1">
        <f>(G76+(H76*2)+(3*I76))/'Concept 2'!$H$3</f>
        <v>40418.75</v>
      </c>
      <c r="L76" s="1">
        <f t="shared" si="6"/>
        <v>108695.625</v>
      </c>
      <c r="M76" s="1">
        <f>L76*'Concept 2'!$D$3</f>
        <v>36231.875</v>
      </c>
      <c r="N76" s="1">
        <f>L76*'Concept 2'!$D$4</f>
        <v>72463.75</v>
      </c>
      <c r="O76" s="1">
        <f>(M76+N76)/'Concept 2'!$J$2</f>
        <v>18115.9375</v>
      </c>
      <c r="P76" s="1">
        <f>(M76+N76)/'Concept 2'!$J$2</f>
        <v>18115.9375</v>
      </c>
      <c r="Q76" s="1">
        <f t="shared" si="7"/>
        <v>36231.875</v>
      </c>
      <c r="R76" s="1">
        <f>L76/'Concept 2'!$J$3</f>
        <v>15527.946428571429</v>
      </c>
      <c r="S76" s="1">
        <f>L76/'Concept 2'!$J$3</f>
        <v>15527.946428571429</v>
      </c>
      <c r="T76" s="1">
        <f t="shared" si="8"/>
        <v>31055.892857142859</v>
      </c>
      <c r="U76" s="1">
        <f t="shared" si="9"/>
        <v>151206.51785714284</v>
      </c>
    </row>
    <row r="77" spans="1:21" x14ac:dyDescent="0.25">
      <c r="A77" s="11">
        <f t="shared" si="5"/>
        <v>38596</v>
      </c>
      <c r="B77">
        <f>B76+'Concept 2'!$M$3</f>
        <v>440000</v>
      </c>
      <c r="C77" s="1">
        <f>B77*'Concept 2'!$B$2</f>
        <v>220000</v>
      </c>
      <c r="D77" s="1">
        <f>C77/'Concept 2'!$H$2</f>
        <v>44000</v>
      </c>
      <c r="E77" s="1">
        <f>D77*'Concept 2'!$D$2</f>
        <v>22000</v>
      </c>
      <c r="F77" s="1">
        <f>E77*'Concept 2'!$H$2</f>
        <v>110000</v>
      </c>
      <c r="G77" s="1">
        <f>(1-'Concept 2'!$B$3)*F77</f>
        <v>99000</v>
      </c>
      <c r="H77" s="1">
        <f>F77*'Concept 2'!$B$3</f>
        <v>11000</v>
      </c>
      <c r="I77" s="1">
        <f>F77*('Concept 2'!$B$3*'Concept 2'!$B$4)</f>
        <v>550.00000000000011</v>
      </c>
      <c r="J77" s="1">
        <f>F77*('Concept 2'!$B$3*'Concept 2'!$B$4*'Concept 2'!$B$5)</f>
        <v>55.000000000000014</v>
      </c>
      <c r="K77" s="1">
        <f>(G77+(H77*2)+(3*I77))/'Concept 2'!$H$3</f>
        <v>40883.333333333336</v>
      </c>
      <c r="L77" s="1">
        <f t="shared" si="6"/>
        <v>109945</v>
      </c>
      <c r="M77" s="1">
        <f>L77*'Concept 2'!$D$3</f>
        <v>36648.333333333328</v>
      </c>
      <c r="N77" s="1">
        <f>L77*'Concept 2'!$D$4</f>
        <v>73296.666666666657</v>
      </c>
      <c r="O77" s="1">
        <f>(M77+N77)/'Concept 2'!$J$2</f>
        <v>18324.166666666664</v>
      </c>
      <c r="P77" s="1">
        <f>(M77+N77)/'Concept 2'!$J$2</f>
        <v>18324.166666666664</v>
      </c>
      <c r="Q77" s="1">
        <f t="shared" si="7"/>
        <v>36648.333333333328</v>
      </c>
      <c r="R77" s="1">
        <f>L77/'Concept 2'!$J$3</f>
        <v>15706.428571428571</v>
      </c>
      <c r="S77" s="1">
        <f>L77/'Concept 2'!$J$3</f>
        <v>15706.428571428571</v>
      </c>
      <c r="T77" s="1">
        <f t="shared" si="8"/>
        <v>31412.857142857141</v>
      </c>
      <c r="U77" s="1">
        <f t="shared" si="9"/>
        <v>152944.52380952382</v>
      </c>
    </row>
    <row r="78" spans="1:21" x14ac:dyDescent="0.25">
      <c r="A78" s="11">
        <f t="shared" si="5"/>
        <v>38626</v>
      </c>
      <c r="B78">
        <f>B77+'Concept 2'!$M$3</f>
        <v>445000</v>
      </c>
      <c r="C78" s="1">
        <f>B78*'Concept 2'!$B$2</f>
        <v>222500</v>
      </c>
      <c r="D78" s="1">
        <f>C78/'Concept 2'!$H$2</f>
        <v>44500</v>
      </c>
      <c r="E78" s="1">
        <f>D78*'Concept 2'!$D$2</f>
        <v>22250</v>
      </c>
      <c r="F78" s="1">
        <f>E78*'Concept 2'!$H$2</f>
        <v>111250</v>
      </c>
      <c r="G78" s="1">
        <f>(1-'Concept 2'!$B$3)*F78</f>
        <v>100125</v>
      </c>
      <c r="H78" s="1">
        <f>F78*'Concept 2'!$B$3</f>
        <v>11125</v>
      </c>
      <c r="I78" s="1">
        <f>F78*('Concept 2'!$B$3*'Concept 2'!$B$4)</f>
        <v>556.25000000000011</v>
      </c>
      <c r="J78" s="1">
        <f>F78*('Concept 2'!$B$3*'Concept 2'!$B$4*'Concept 2'!$B$5)</f>
        <v>55.625000000000014</v>
      </c>
      <c r="K78" s="1">
        <f>(G78+(H78*2)+(3*I78))/'Concept 2'!$H$3</f>
        <v>41347.916666666664</v>
      </c>
      <c r="L78" s="1">
        <f t="shared" si="6"/>
        <v>111194.375</v>
      </c>
      <c r="M78" s="1">
        <f>L78*'Concept 2'!$D$3</f>
        <v>37064.791666666664</v>
      </c>
      <c r="N78" s="1">
        <f>L78*'Concept 2'!$D$4</f>
        <v>74129.583333333328</v>
      </c>
      <c r="O78" s="1">
        <f>(M78+N78)/'Concept 2'!$J$2</f>
        <v>18532.395833333332</v>
      </c>
      <c r="P78" s="1">
        <f>(M78+N78)/'Concept 2'!$J$2</f>
        <v>18532.395833333332</v>
      </c>
      <c r="Q78" s="1">
        <f t="shared" si="7"/>
        <v>37064.791666666664</v>
      </c>
      <c r="R78" s="1">
        <f>L78/'Concept 2'!$J$3</f>
        <v>15884.910714285714</v>
      </c>
      <c r="S78" s="1">
        <f>L78/'Concept 2'!$J$3</f>
        <v>15884.910714285714</v>
      </c>
      <c r="T78" s="1">
        <f t="shared" si="8"/>
        <v>31769.821428571428</v>
      </c>
      <c r="U78" s="1">
        <f t="shared" si="9"/>
        <v>154682.52976190476</v>
      </c>
    </row>
    <row r="79" spans="1:21" x14ac:dyDescent="0.25">
      <c r="A79" s="11">
        <f t="shared" si="5"/>
        <v>38657</v>
      </c>
      <c r="B79">
        <f>B78+'Concept 2'!$M$3</f>
        <v>450000</v>
      </c>
      <c r="C79" s="1">
        <f>B79*'Concept 2'!$B$2</f>
        <v>225000</v>
      </c>
      <c r="D79" s="1">
        <f>C79/'Concept 2'!$H$2</f>
        <v>45000</v>
      </c>
      <c r="E79" s="1">
        <f>D79*'Concept 2'!$D$2</f>
        <v>22500</v>
      </c>
      <c r="F79" s="1">
        <f>E79*'Concept 2'!$H$2</f>
        <v>112500</v>
      </c>
      <c r="G79" s="1">
        <f>(1-'Concept 2'!$B$3)*F79</f>
        <v>101250</v>
      </c>
      <c r="H79" s="1">
        <f>F79*'Concept 2'!$B$3</f>
        <v>11250</v>
      </c>
      <c r="I79" s="1">
        <f>F79*('Concept 2'!$B$3*'Concept 2'!$B$4)</f>
        <v>562.50000000000011</v>
      </c>
      <c r="J79" s="1">
        <f>F79*('Concept 2'!$B$3*'Concept 2'!$B$4*'Concept 2'!$B$5)</f>
        <v>56.250000000000014</v>
      </c>
      <c r="K79" s="1">
        <f>(G79+(H79*2)+(3*I79))/'Concept 2'!$H$3</f>
        <v>41812.5</v>
      </c>
      <c r="L79" s="1">
        <f t="shared" si="6"/>
        <v>112443.75</v>
      </c>
      <c r="M79" s="1">
        <f>L79*'Concept 2'!$D$3</f>
        <v>37481.25</v>
      </c>
      <c r="N79" s="1">
        <f>L79*'Concept 2'!$D$4</f>
        <v>74962.5</v>
      </c>
      <c r="O79" s="1">
        <f>(M79+N79)/'Concept 2'!$J$2</f>
        <v>18740.625</v>
      </c>
      <c r="P79" s="1">
        <f>(M79+N79)/'Concept 2'!$J$2</f>
        <v>18740.625</v>
      </c>
      <c r="Q79" s="1">
        <f t="shared" si="7"/>
        <v>37481.25</v>
      </c>
      <c r="R79" s="1">
        <f>L79/'Concept 2'!$J$3</f>
        <v>16063.392857142857</v>
      </c>
      <c r="S79" s="1">
        <f>L79/'Concept 2'!$J$3</f>
        <v>16063.392857142857</v>
      </c>
      <c r="T79" s="1">
        <f t="shared" si="8"/>
        <v>32126.785714285714</v>
      </c>
      <c r="U79" s="1">
        <f t="shared" si="9"/>
        <v>156420.53571428571</v>
      </c>
    </row>
    <row r="80" spans="1:21" x14ac:dyDescent="0.25">
      <c r="A80" s="11">
        <f t="shared" si="5"/>
        <v>38687</v>
      </c>
      <c r="B80">
        <f>B79+'Concept 2'!$M$3</f>
        <v>455000</v>
      </c>
      <c r="C80" s="1">
        <f>B80*'Concept 2'!$B$2</f>
        <v>227500</v>
      </c>
      <c r="D80" s="1">
        <f>C80/'Concept 2'!$H$2</f>
        <v>45500</v>
      </c>
      <c r="E80" s="1">
        <f>D80*'Concept 2'!$D$2</f>
        <v>22750</v>
      </c>
      <c r="F80" s="1">
        <f>E80*'Concept 2'!$H$2</f>
        <v>113750</v>
      </c>
      <c r="G80" s="1">
        <f>(1-'Concept 2'!$B$3)*F80</f>
        <v>102375</v>
      </c>
      <c r="H80" s="1">
        <f>F80*'Concept 2'!$B$3</f>
        <v>11375</v>
      </c>
      <c r="I80" s="1">
        <f>F80*('Concept 2'!$B$3*'Concept 2'!$B$4)</f>
        <v>568.75000000000011</v>
      </c>
      <c r="J80" s="1">
        <f>F80*('Concept 2'!$B$3*'Concept 2'!$B$4*'Concept 2'!$B$5)</f>
        <v>56.875000000000014</v>
      </c>
      <c r="K80" s="1">
        <f>(G80+(H80*2)+(3*I80))/'Concept 2'!$H$3</f>
        <v>42277.083333333336</v>
      </c>
      <c r="L80" s="1">
        <f t="shared" si="6"/>
        <v>113693.125</v>
      </c>
      <c r="M80" s="1">
        <f>L80*'Concept 2'!$D$3</f>
        <v>37897.708333333328</v>
      </c>
      <c r="N80" s="1">
        <f>L80*'Concept 2'!$D$4</f>
        <v>75795.416666666657</v>
      </c>
      <c r="O80" s="1">
        <f>(M80+N80)/'Concept 2'!$J$2</f>
        <v>18948.854166666664</v>
      </c>
      <c r="P80" s="1">
        <f>(M80+N80)/'Concept 2'!$J$2</f>
        <v>18948.854166666664</v>
      </c>
      <c r="Q80" s="1">
        <f t="shared" si="7"/>
        <v>37897.708333333328</v>
      </c>
      <c r="R80" s="1">
        <f>L80/'Concept 2'!$J$3</f>
        <v>16241.875</v>
      </c>
      <c r="S80" s="1">
        <f>L80/'Concept 2'!$J$3</f>
        <v>16241.875</v>
      </c>
      <c r="T80" s="1">
        <f t="shared" si="8"/>
        <v>32483.75</v>
      </c>
      <c r="U80" s="1">
        <f t="shared" si="9"/>
        <v>158158.54166666666</v>
      </c>
    </row>
    <row r="81" spans="1:21" x14ac:dyDescent="0.25">
      <c r="A81" s="11">
        <f t="shared" si="5"/>
        <v>38718</v>
      </c>
      <c r="B81">
        <f>B80+'Concept 2'!$M$3</f>
        <v>460000</v>
      </c>
      <c r="C81" s="1">
        <f>B81*'Concept 2'!$B$2</f>
        <v>230000</v>
      </c>
      <c r="D81" s="1">
        <f>C81/'Concept 2'!$H$2</f>
        <v>46000</v>
      </c>
      <c r="E81" s="1">
        <f>D81*'Concept 2'!$D$2</f>
        <v>23000</v>
      </c>
      <c r="F81" s="1">
        <f>E81*'Concept 2'!$H$2</f>
        <v>115000</v>
      </c>
      <c r="G81" s="1">
        <f>(1-'Concept 2'!$B$3)*F81</f>
        <v>103500</v>
      </c>
      <c r="H81" s="1">
        <f>F81*'Concept 2'!$B$3</f>
        <v>11500</v>
      </c>
      <c r="I81" s="1">
        <f>F81*('Concept 2'!$B$3*'Concept 2'!$B$4)</f>
        <v>575.00000000000011</v>
      </c>
      <c r="J81" s="1">
        <f>F81*('Concept 2'!$B$3*'Concept 2'!$B$4*'Concept 2'!$B$5)</f>
        <v>57.500000000000014</v>
      </c>
      <c r="K81" s="1">
        <f>(G81+(H81*2)+(3*I81))/'Concept 2'!$H$3</f>
        <v>42741.666666666664</v>
      </c>
      <c r="L81" s="1">
        <f t="shared" si="6"/>
        <v>114942.5</v>
      </c>
      <c r="M81" s="1">
        <f>L81*'Concept 2'!$D$3</f>
        <v>38314.166666666664</v>
      </c>
      <c r="N81" s="1">
        <f>L81*'Concept 2'!$D$4</f>
        <v>76628.333333333328</v>
      </c>
      <c r="O81" s="1">
        <f>(M81+N81)/'Concept 2'!$J$2</f>
        <v>19157.083333333332</v>
      </c>
      <c r="P81" s="1">
        <f>(M81+N81)/'Concept 2'!$J$2</f>
        <v>19157.083333333332</v>
      </c>
      <c r="Q81" s="1">
        <f t="shared" si="7"/>
        <v>38314.166666666664</v>
      </c>
      <c r="R81" s="1">
        <f>L81/'Concept 2'!$J$3</f>
        <v>16420.357142857141</v>
      </c>
      <c r="S81" s="1">
        <f>L81/'Concept 2'!$J$3</f>
        <v>16420.357142857141</v>
      </c>
      <c r="T81" s="1">
        <f t="shared" si="8"/>
        <v>32840.714285714283</v>
      </c>
      <c r="U81" s="1">
        <f t="shared" si="9"/>
        <v>159896.5476190476</v>
      </c>
    </row>
    <row r="82" spans="1:21" x14ac:dyDescent="0.25">
      <c r="A82" s="11">
        <f t="shared" si="5"/>
        <v>38749</v>
      </c>
      <c r="B82">
        <f>B81+'Concept 2'!$M$3</f>
        <v>465000</v>
      </c>
      <c r="C82" s="1">
        <f>B82*'Concept 2'!$B$2</f>
        <v>232500</v>
      </c>
      <c r="D82" s="1">
        <f>C82/'Concept 2'!$H$2</f>
        <v>46500</v>
      </c>
      <c r="E82" s="1">
        <f>D82*'Concept 2'!$D$2</f>
        <v>23250</v>
      </c>
      <c r="F82" s="1">
        <f>E82*'Concept 2'!$H$2</f>
        <v>116250</v>
      </c>
      <c r="G82" s="1">
        <f>(1-'Concept 2'!$B$3)*F82</f>
        <v>104625</v>
      </c>
      <c r="H82" s="1">
        <f>F82*'Concept 2'!$B$3</f>
        <v>11625</v>
      </c>
      <c r="I82" s="1">
        <f>F82*('Concept 2'!$B$3*'Concept 2'!$B$4)</f>
        <v>581.25000000000011</v>
      </c>
      <c r="J82" s="1">
        <f>F82*('Concept 2'!$B$3*'Concept 2'!$B$4*'Concept 2'!$B$5)</f>
        <v>58.125000000000014</v>
      </c>
      <c r="K82" s="1">
        <f>(G82+(H82*2)+(3*I82))/'Concept 2'!$H$3</f>
        <v>43206.25</v>
      </c>
      <c r="L82" s="1">
        <f t="shared" si="6"/>
        <v>116191.875</v>
      </c>
      <c r="M82" s="1">
        <f>L82*'Concept 2'!$D$3</f>
        <v>38730.625</v>
      </c>
      <c r="N82" s="1">
        <f>L82*'Concept 2'!$D$4</f>
        <v>77461.25</v>
      </c>
      <c r="O82" s="1">
        <f>(M82+N82)/'Concept 2'!$J$2</f>
        <v>19365.3125</v>
      </c>
      <c r="P82" s="1">
        <f>(M82+N82)/'Concept 2'!$J$2</f>
        <v>19365.3125</v>
      </c>
      <c r="Q82" s="1">
        <f t="shared" si="7"/>
        <v>38730.625</v>
      </c>
      <c r="R82" s="1">
        <f>L82/'Concept 2'!$J$3</f>
        <v>16598.839285714286</v>
      </c>
      <c r="S82" s="1">
        <f>L82/'Concept 2'!$J$3</f>
        <v>16598.839285714286</v>
      </c>
      <c r="T82" s="1">
        <f t="shared" si="8"/>
        <v>33197.678571428572</v>
      </c>
      <c r="U82" s="1">
        <f t="shared" si="9"/>
        <v>161634.55357142858</v>
      </c>
    </row>
    <row r="83" spans="1:21" x14ac:dyDescent="0.25">
      <c r="A83" s="11">
        <f t="shared" si="5"/>
        <v>38777</v>
      </c>
      <c r="B83">
        <f>B82+'Concept 2'!$M$3</f>
        <v>470000</v>
      </c>
      <c r="C83" s="1">
        <f>B83*'Concept 2'!$B$2</f>
        <v>235000</v>
      </c>
      <c r="D83" s="1">
        <f>C83/'Concept 2'!$H$2</f>
        <v>47000</v>
      </c>
      <c r="E83" s="1">
        <f>D83*'Concept 2'!$D$2</f>
        <v>23500</v>
      </c>
      <c r="F83" s="1">
        <f>E83*'Concept 2'!$H$2</f>
        <v>117500</v>
      </c>
      <c r="G83" s="1">
        <f>(1-'Concept 2'!$B$3)*F83</f>
        <v>105750</v>
      </c>
      <c r="H83" s="1">
        <f>F83*'Concept 2'!$B$3</f>
        <v>11750</v>
      </c>
      <c r="I83" s="1">
        <f>F83*('Concept 2'!$B$3*'Concept 2'!$B$4)</f>
        <v>587.50000000000011</v>
      </c>
      <c r="J83" s="1">
        <f>F83*('Concept 2'!$B$3*'Concept 2'!$B$4*'Concept 2'!$B$5)</f>
        <v>58.750000000000014</v>
      </c>
      <c r="K83" s="1">
        <f>(G83+(H83*2)+(3*I83))/'Concept 2'!$H$3</f>
        <v>43670.833333333336</v>
      </c>
      <c r="L83" s="1">
        <f t="shared" si="6"/>
        <v>117441.25</v>
      </c>
      <c r="M83" s="1">
        <f>L83*'Concept 2'!$D$3</f>
        <v>39147.083333333328</v>
      </c>
      <c r="N83" s="1">
        <f>L83*'Concept 2'!$D$4</f>
        <v>78294.166666666657</v>
      </c>
      <c r="O83" s="1">
        <f>(M83+N83)/'Concept 2'!$J$2</f>
        <v>19573.541666666664</v>
      </c>
      <c r="P83" s="1">
        <f>(M83+N83)/'Concept 2'!$J$2</f>
        <v>19573.541666666664</v>
      </c>
      <c r="Q83" s="1">
        <f t="shared" si="7"/>
        <v>39147.083333333328</v>
      </c>
      <c r="R83" s="1">
        <f>L83/'Concept 2'!$J$3</f>
        <v>16777.321428571428</v>
      </c>
      <c r="S83" s="1">
        <f>L83/'Concept 2'!$J$3</f>
        <v>16777.321428571428</v>
      </c>
      <c r="T83" s="1">
        <f t="shared" si="8"/>
        <v>33554.642857142855</v>
      </c>
      <c r="U83" s="1">
        <f t="shared" si="9"/>
        <v>163372.55952380953</v>
      </c>
    </row>
    <row r="84" spans="1:21" x14ac:dyDescent="0.25">
      <c r="A84" s="11">
        <f t="shared" si="5"/>
        <v>38808</v>
      </c>
      <c r="B84">
        <f>B83+'Concept 2'!$M$3</f>
        <v>475000</v>
      </c>
      <c r="C84" s="1">
        <f>B84*'Concept 2'!$B$2</f>
        <v>237500</v>
      </c>
      <c r="D84" s="1">
        <f>C84/'Concept 2'!$H$2</f>
        <v>47500</v>
      </c>
      <c r="E84" s="1">
        <f>D84*'Concept 2'!$D$2</f>
        <v>23750</v>
      </c>
      <c r="F84" s="1">
        <f>E84*'Concept 2'!$H$2</f>
        <v>118750</v>
      </c>
      <c r="G84" s="1">
        <f>(1-'Concept 2'!$B$3)*F84</f>
        <v>106875</v>
      </c>
      <c r="H84" s="1">
        <f>F84*'Concept 2'!$B$3</f>
        <v>11875</v>
      </c>
      <c r="I84" s="1">
        <f>F84*('Concept 2'!$B$3*'Concept 2'!$B$4)</f>
        <v>593.75000000000011</v>
      </c>
      <c r="J84" s="1">
        <f>F84*('Concept 2'!$B$3*'Concept 2'!$B$4*'Concept 2'!$B$5)</f>
        <v>59.375000000000014</v>
      </c>
      <c r="K84" s="1">
        <f>(G84+(H84*2)+(3*I84))/'Concept 2'!$H$3</f>
        <v>44135.416666666664</v>
      </c>
      <c r="L84" s="1">
        <f t="shared" si="6"/>
        <v>118690.625</v>
      </c>
      <c r="M84" s="1">
        <f>L84*'Concept 2'!$D$3</f>
        <v>39563.541666666664</v>
      </c>
      <c r="N84" s="1">
        <f>L84*'Concept 2'!$D$4</f>
        <v>79127.083333333328</v>
      </c>
      <c r="O84" s="1">
        <f>(M84+N84)/'Concept 2'!$J$2</f>
        <v>19781.770833333332</v>
      </c>
      <c r="P84" s="1">
        <f>(M84+N84)/'Concept 2'!$J$2</f>
        <v>19781.770833333332</v>
      </c>
      <c r="Q84" s="1">
        <f t="shared" si="7"/>
        <v>39563.541666666664</v>
      </c>
      <c r="R84" s="1">
        <f>L84/'Concept 2'!$J$3</f>
        <v>16955.803571428572</v>
      </c>
      <c r="S84" s="1">
        <f>L84/'Concept 2'!$J$3</f>
        <v>16955.803571428572</v>
      </c>
      <c r="T84" s="1">
        <f t="shared" si="8"/>
        <v>33911.607142857145</v>
      </c>
      <c r="U84" s="1">
        <f t="shared" si="9"/>
        <v>165110.56547619047</v>
      </c>
    </row>
    <row r="85" spans="1:21" x14ac:dyDescent="0.25">
      <c r="A85" s="11">
        <f t="shared" si="5"/>
        <v>38838</v>
      </c>
      <c r="B85">
        <f>B84+'Concept 2'!$M$3</f>
        <v>480000</v>
      </c>
      <c r="C85" s="1">
        <f>B85*'Concept 2'!$B$2</f>
        <v>240000</v>
      </c>
      <c r="D85" s="1">
        <f>C85/'Concept 2'!$H$2</f>
        <v>48000</v>
      </c>
      <c r="E85" s="1">
        <f>D85*'Concept 2'!$D$2</f>
        <v>24000</v>
      </c>
      <c r="F85" s="1">
        <f>E85*'Concept 2'!$H$2</f>
        <v>120000</v>
      </c>
      <c r="G85" s="1">
        <f>(1-'Concept 2'!$B$3)*F85</f>
        <v>108000</v>
      </c>
      <c r="H85" s="1">
        <f>F85*'Concept 2'!$B$3</f>
        <v>12000</v>
      </c>
      <c r="I85" s="1">
        <f>F85*('Concept 2'!$B$3*'Concept 2'!$B$4)</f>
        <v>600.00000000000011</v>
      </c>
      <c r="J85" s="1">
        <f>F85*('Concept 2'!$B$3*'Concept 2'!$B$4*'Concept 2'!$B$5)</f>
        <v>60.000000000000014</v>
      </c>
      <c r="K85" s="1">
        <f>(G85+(H85*2)+(3*I85))/'Concept 2'!$H$3</f>
        <v>44600</v>
      </c>
      <c r="L85" s="1">
        <f t="shared" si="6"/>
        <v>119940</v>
      </c>
      <c r="M85" s="1">
        <f>L85*'Concept 2'!$D$3</f>
        <v>39980</v>
      </c>
      <c r="N85" s="1">
        <f>L85*'Concept 2'!$D$4</f>
        <v>79960</v>
      </c>
      <c r="O85" s="1">
        <f>(M85+N85)/'Concept 2'!$J$2</f>
        <v>19990</v>
      </c>
      <c r="P85" s="1">
        <f>(M85+N85)/'Concept 2'!$J$2</f>
        <v>19990</v>
      </c>
      <c r="Q85" s="1">
        <f t="shared" si="7"/>
        <v>39980</v>
      </c>
      <c r="R85" s="1">
        <f>L85/'Concept 2'!$J$3</f>
        <v>17134.285714285714</v>
      </c>
      <c r="S85" s="1">
        <f>L85/'Concept 2'!$J$3</f>
        <v>17134.285714285714</v>
      </c>
      <c r="T85" s="1">
        <f t="shared" si="8"/>
        <v>34268.571428571428</v>
      </c>
      <c r="U85" s="1">
        <f t="shared" si="9"/>
        <v>166848.57142857142</v>
      </c>
    </row>
    <row r="86" spans="1:21" x14ac:dyDescent="0.25">
      <c r="A86" s="11">
        <f t="shared" si="5"/>
        <v>38869</v>
      </c>
      <c r="B86">
        <f>B85+'Concept 2'!$M$3</f>
        <v>485000</v>
      </c>
      <c r="C86" s="1">
        <f>B86*'Concept 2'!$B$2</f>
        <v>242500</v>
      </c>
      <c r="D86" s="1">
        <f>C86/'Concept 2'!$H$2</f>
        <v>48500</v>
      </c>
      <c r="E86" s="1">
        <f>D86*'Concept 2'!$D$2</f>
        <v>24250</v>
      </c>
      <c r="F86" s="1">
        <f>E86*'Concept 2'!$H$2</f>
        <v>121250</v>
      </c>
      <c r="G86" s="1">
        <f>(1-'Concept 2'!$B$3)*F86</f>
        <v>109125</v>
      </c>
      <c r="H86" s="1">
        <f>F86*'Concept 2'!$B$3</f>
        <v>12125</v>
      </c>
      <c r="I86" s="1">
        <f>F86*('Concept 2'!$B$3*'Concept 2'!$B$4)</f>
        <v>606.25000000000011</v>
      </c>
      <c r="J86" s="1">
        <f>F86*('Concept 2'!$B$3*'Concept 2'!$B$4*'Concept 2'!$B$5)</f>
        <v>60.625000000000014</v>
      </c>
      <c r="K86" s="1">
        <f>(G86+(H86*2)+(3*I86))/'Concept 2'!$H$3</f>
        <v>45064.583333333336</v>
      </c>
      <c r="L86" s="1">
        <f t="shared" si="6"/>
        <v>121189.375</v>
      </c>
      <c r="M86" s="1">
        <f>L86*'Concept 2'!$D$3</f>
        <v>40396.458333333328</v>
      </c>
      <c r="N86" s="1">
        <f>L86*'Concept 2'!$D$4</f>
        <v>80792.916666666657</v>
      </c>
      <c r="O86" s="1">
        <f>(M86+N86)/'Concept 2'!$J$2</f>
        <v>20198.229166666664</v>
      </c>
      <c r="P86" s="1">
        <f>(M86+N86)/'Concept 2'!$J$2</f>
        <v>20198.229166666664</v>
      </c>
      <c r="Q86" s="1">
        <f t="shared" si="7"/>
        <v>40396.458333333328</v>
      </c>
      <c r="R86" s="1">
        <f>L86/'Concept 2'!$J$3</f>
        <v>17312.767857142859</v>
      </c>
      <c r="S86" s="1">
        <f>L86/'Concept 2'!$J$3</f>
        <v>17312.767857142859</v>
      </c>
      <c r="T86" s="1">
        <f t="shared" si="8"/>
        <v>34625.535714285717</v>
      </c>
      <c r="U86" s="1">
        <f t="shared" si="9"/>
        <v>168586.5773809524</v>
      </c>
    </row>
    <row r="87" spans="1:21" x14ac:dyDescent="0.25">
      <c r="A87" s="11">
        <f t="shared" si="5"/>
        <v>38899</v>
      </c>
      <c r="B87">
        <f>B86+'Concept 2'!$M$3</f>
        <v>490000</v>
      </c>
      <c r="C87" s="1">
        <f>B87*'Concept 2'!$B$2</f>
        <v>245000</v>
      </c>
      <c r="D87" s="1">
        <f>C87/'Concept 2'!$H$2</f>
        <v>49000</v>
      </c>
      <c r="E87" s="1">
        <f>D87*'Concept 2'!$D$2</f>
        <v>24500</v>
      </c>
      <c r="F87" s="1">
        <f>E87*'Concept 2'!$H$2</f>
        <v>122500</v>
      </c>
      <c r="G87" s="1">
        <f>(1-'Concept 2'!$B$3)*F87</f>
        <v>110250</v>
      </c>
      <c r="H87" s="1">
        <f>F87*'Concept 2'!$B$3</f>
        <v>12250</v>
      </c>
      <c r="I87" s="1">
        <f>F87*('Concept 2'!$B$3*'Concept 2'!$B$4)</f>
        <v>612.50000000000011</v>
      </c>
      <c r="J87" s="1">
        <f>F87*('Concept 2'!$B$3*'Concept 2'!$B$4*'Concept 2'!$B$5)</f>
        <v>61.250000000000014</v>
      </c>
      <c r="K87" s="1">
        <f>(G87+(H87*2)+(3*I87))/'Concept 2'!$H$3</f>
        <v>45529.166666666664</v>
      </c>
      <c r="L87" s="1">
        <f t="shared" si="6"/>
        <v>122438.75</v>
      </c>
      <c r="M87" s="1">
        <f>L87*'Concept 2'!$D$3</f>
        <v>40812.916666666664</v>
      </c>
      <c r="N87" s="1">
        <f>L87*'Concept 2'!$D$4</f>
        <v>81625.833333333328</v>
      </c>
      <c r="O87" s="1">
        <f>(M87+N87)/'Concept 2'!$J$2</f>
        <v>20406.458333333332</v>
      </c>
      <c r="P87" s="1">
        <f>(M87+N87)/'Concept 2'!$J$2</f>
        <v>20406.458333333332</v>
      </c>
      <c r="Q87" s="1">
        <f t="shared" si="7"/>
        <v>40812.916666666664</v>
      </c>
      <c r="R87" s="1">
        <f>L87/'Concept 2'!$J$3</f>
        <v>17491.25</v>
      </c>
      <c r="S87" s="1">
        <f>L87/'Concept 2'!$J$3</f>
        <v>17491.25</v>
      </c>
      <c r="T87" s="1">
        <f t="shared" si="8"/>
        <v>34982.5</v>
      </c>
      <c r="U87" s="1">
        <f t="shared" si="9"/>
        <v>170324.58333333331</v>
      </c>
    </row>
    <row r="88" spans="1:21" x14ac:dyDescent="0.25">
      <c r="A88" s="11">
        <f t="shared" si="5"/>
        <v>38930</v>
      </c>
      <c r="B88">
        <f>B87+'Concept 2'!$M$3</f>
        <v>495000</v>
      </c>
      <c r="C88" s="1">
        <f>B88*'Concept 2'!$B$2</f>
        <v>247500</v>
      </c>
      <c r="D88" s="1">
        <f>C88/'Concept 2'!$H$2</f>
        <v>49500</v>
      </c>
      <c r="E88" s="1">
        <f>D88*'Concept 2'!$D$2</f>
        <v>24750</v>
      </c>
      <c r="F88" s="1">
        <f>E88*'Concept 2'!$H$2</f>
        <v>123750</v>
      </c>
      <c r="G88" s="1">
        <f>(1-'Concept 2'!$B$3)*F88</f>
        <v>111375</v>
      </c>
      <c r="H88" s="1">
        <f>F88*'Concept 2'!$B$3</f>
        <v>12375</v>
      </c>
      <c r="I88" s="1">
        <f>F88*('Concept 2'!$B$3*'Concept 2'!$B$4)</f>
        <v>618.75000000000011</v>
      </c>
      <c r="J88" s="1">
        <f>F88*('Concept 2'!$B$3*'Concept 2'!$B$4*'Concept 2'!$B$5)</f>
        <v>61.875000000000014</v>
      </c>
      <c r="K88" s="1">
        <f>(G88+(H88*2)+(3*I88))/'Concept 2'!$H$3</f>
        <v>45993.75</v>
      </c>
      <c r="L88" s="1">
        <f t="shared" si="6"/>
        <v>123688.125</v>
      </c>
      <c r="M88" s="1">
        <f>L88*'Concept 2'!$D$3</f>
        <v>41229.375</v>
      </c>
      <c r="N88" s="1">
        <f>L88*'Concept 2'!$D$4</f>
        <v>82458.75</v>
      </c>
      <c r="O88" s="1">
        <f>(M88+N88)/'Concept 2'!$J$2</f>
        <v>20614.6875</v>
      </c>
      <c r="P88" s="1">
        <f>(M88+N88)/'Concept 2'!$J$2</f>
        <v>20614.6875</v>
      </c>
      <c r="Q88" s="1">
        <f t="shared" si="7"/>
        <v>41229.375</v>
      </c>
      <c r="R88" s="1">
        <f>L88/'Concept 2'!$J$3</f>
        <v>17669.732142857141</v>
      </c>
      <c r="S88" s="1">
        <f>L88/'Concept 2'!$J$3</f>
        <v>17669.732142857141</v>
      </c>
      <c r="T88" s="1">
        <f t="shared" si="8"/>
        <v>35339.464285714283</v>
      </c>
      <c r="U88" s="1">
        <f t="shared" si="9"/>
        <v>172062.58928571429</v>
      </c>
    </row>
    <row r="89" spans="1:21" x14ac:dyDescent="0.25">
      <c r="A89" s="11">
        <f t="shared" si="5"/>
        <v>38961</v>
      </c>
      <c r="B89">
        <f>B88+'Concept 2'!$M$3</f>
        <v>500000</v>
      </c>
      <c r="C89" s="1">
        <f>B89*'Concept 2'!$B$2</f>
        <v>250000</v>
      </c>
      <c r="D89" s="1">
        <f>C89/'Concept 2'!$H$2</f>
        <v>50000</v>
      </c>
      <c r="E89" s="1">
        <f>D89*'Concept 2'!$D$2</f>
        <v>25000</v>
      </c>
      <c r="F89" s="1">
        <f>E89*'Concept 2'!$H$2</f>
        <v>125000</v>
      </c>
      <c r="G89" s="1">
        <f>(1-'Concept 2'!$B$3)*F89</f>
        <v>112500</v>
      </c>
      <c r="H89" s="1">
        <f>F89*'Concept 2'!$B$3</f>
        <v>12500</v>
      </c>
      <c r="I89" s="1">
        <f>F89*('Concept 2'!$B$3*'Concept 2'!$B$4)</f>
        <v>625.00000000000011</v>
      </c>
      <c r="J89" s="1">
        <f>F89*('Concept 2'!$B$3*'Concept 2'!$B$4*'Concept 2'!$B$5)</f>
        <v>62.500000000000014</v>
      </c>
      <c r="K89" s="1">
        <f>(G89+(H89*2)+(3*I89))/'Concept 2'!$H$3</f>
        <v>46458.333333333336</v>
      </c>
      <c r="L89" s="1">
        <f t="shared" si="6"/>
        <v>124937.5</v>
      </c>
      <c r="M89" s="1">
        <f>L89*'Concept 2'!$D$3</f>
        <v>41645.833333333328</v>
      </c>
      <c r="N89" s="1">
        <f>L89*'Concept 2'!$D$4</f>
        <v>83291.666666666657</v>
      </c>
      <c r="O89" s="1">
        <f>(M89+N89)/'Concept 2'!$J$2</f>
        <v>20822.916666666664</v>
      </c>
      <c r="P89" s="1">
        <f>(M89+N89)/'Concept 2'!$J$2</f>
        <v>20822.916666666664</v>
      </c>
      <c r="Q89" s="1">
        <f t="shared" si="7"/>
        <v>41645.833333333328</v>
      </c>
      <c r="R89" s="1">
        <f>L89/'Concept 2'!$J$3</f>
        <v>17848.214285714286</v>
      </c>
      <c r="S89" s="1">
        <f>L89/'Concept 2'!$J$3</f>
        <v>17848.214285714286</v>
      </c>
      <c r="T89" s="1">
        <f t="shared" si="8"/>
        <v>35696.428571428572</v>
      </c>
      <c r="U89" s="1">
        <f t="shared" si="9"/>
        <v>173800.59523809524</v>
      </c>
    </row>
    <row r="90" spans="1:21" x14ac:dyDescent="0.25">
      <c r="A90" s="11">
        <f t="shared" si="5"/>
        <v>38991</v>
      </c>
      <c r="B90">
        <f>B89+'Concept 2'!$M$3</f>
        <v>505000</v>
      </c>
      <c r="C90" s="1">
        <f>B90*'Concept 2'!$B$2</f>
        <v>252500</v>
      </c>
      <c r="D90" s="1">
        <f>C90/'Concept 2'!$H$2</f>
        <v>50500</v>
      </c>
      <c r="E90" s="1">
        <f>D90*'Concept 2'!$D$2</f>
        <v>25250</v>
      </c>
      <c r="F90" s="1">
        <f>E90*'Concept 2'!$H$2</f>
        <v>126250</v>
      </c>
      <c r="G90" s="1">
        <f>(1-'Concept 2'!$B$3)*F90</f>
        <v>113625</v>
      </c>
      <c r="H90" s="1">
        <f>F90*'Concept 2'!$B$3</f>
        <v>12625</v>
      </c>
      <c r="I90" s="1">
        <f>F90*('Concept 2'!$B$3*'Concept 2'!$B$4)</f>
        <v>631.25000000000011</v>
      </c>
      <c r="J90" s="1">
        <f>F90*('Concept 2'!$B$3*'Concept 2'!$B$4*'Concept 2'!$B$5)</f>
        <v>63.125000000000014</v>
      </c>
      <c r="K90" s="1">
        <f>(G90+(H90*2)+(3*I90))/'Concept 2'!$H$3</f>
        <v>46922.916666666664</v>
      </c>
      <c r="L90" s="1">
        <f t="shared" si="6"/>
        <v>126186.875</v>
      </c>
      <c r="M90" s="1">
        <f>L90*'Concept 2'!$D$3</f>
        <v>42062.291666666664</v>
      </c>
      <c r="N90" s="1">
        <f>L90*'Concept 2'!$D$4</f>
        <v>84124.583333333328</v>
      </c>
      <c r="O90" s="1">
        <f>(M90+N90)/'Concept 2'!$J$2</f>
        <v>21031.145833333332</v>
      </c>
      <c r="P90" s="1">
        <f>(M90+N90)/'Concept 2'!$J$2</f>
        <v>21031.145833333332</v>
      </c>
      <c r="Q90" s="1">
        <f t="shared" si="7"/>
        <v>42062.291666666664</v>
      </c>
      <c r="R90" s="1">
        <f>L90/'Concept 2'!$J$3</f>
        <v>18026.696428571428</v>
      </c>
      <c r="S90" s="1">
        <f>L90/'Concept 2'!$J$3</f>
        <v>18026.696428571428</v>
      </c>
      <c r="T90" s="1">
        <f t="shared" si="8"/>
        <v>36053.392857142855</v>
      </c>
      <c r="U90" s="1">
        <f t="shared" si="9"/>
        <v>175538.60119047618</v>
      </c>
    </row>
    <row r="91" spans="1:21" x14ac:dyDescent="0.25">
      <c r="A91" s="11">
        <f t="shared" si="5"/>
        <v>39022</v>
      </c>
      <c r="B91">
        <f>B90+'Concept 2'!$M$3</f>
        <v>510000</v>
      </c>
      <c r="C91" s="1">
        <f>B91*'Concept 2'!$B$2</f>
        <v>255000</v>
      </c>
      <c r="D91" s="1">
        <f>C91/'Concept 2'!$H$2</f>
        <v>51000</v>
      </c>
      <c r="E91" s="1">
        <f>D91*'Concept 2'!$D$2</f>
        <v>25500</v>
      </c>
      <c r="F91" s="1">
        <f>E91*'Concept 2'!$H$2</f>
        <v>127500</v>
      </c>
      <c r="G91" s="1">
        <f>(1-'Concept 2'!$B$3)*F91</f>
        <v>114750</v>
      </c>
      <c r="H91" s="1">
        <f>F91*'Concept 2'!$B$3</f>
        <v>12750</v>
      </c>
      <c r="I91" s="1">
        <f>F91*('Concept 2'!$B$3*'Concept 2'!$B$4)</f>
        <v>637.50000000000011</v>
      </c>
      <c r="J91" s="1">
        <f>F91*('Concept 2'!$B$3*'Concept 2'!$B$4*'Concept 2'!$B$5)</f>
        <v>63.750000000000014</v>
      </c>
      <c r="K91" s="1">
        <f>(G91+(H91*2)+(3*I91))/'Concept 2'!$H$3</f>
        <v>47387.5</v>
      </c>
      <c r="L91" s="1">
        <f t="shared" si="6"/>
        <v>127436.25</v>
      </c>
      <c r="M91" s="1">
        <f>L91*'Concept 2'!$D$3</f>
        <v>42478.75</v>
      </c>
      <c r="N91" s="1">
        <f>L91*'Concept 2'!$D$4</f>
        <v>84957.5</v>
      </c>
      <c r="O91" s="1">
        <f>(M91+N91)/'Concept 2'!$J$2</f>
        <v>21239.375</v>
      </c>
      <c r="P91" s="1">
        <f>(M91+N91)/'Concept 2'!$J$2</f>
        <v>21239.375</v>
      </c>
      <c r="Q91" s="1">
        <f t="shared" si="7"/>
        <v>42478.75</v>
      </c>
      <c r="R91" s="1">
        <f>L91/'Concept 2'!$J$3</f>
        <v>18205.178571428572</v>
      </c>
      <c r="S91" s="1">
        <f>L91/'Concept 2'!$J$3</f>
        <v>18205.178571428572</v>
      </c>
      <c r="T91" s="1">
        <f t="shared" si="8"/>
        <v>36410.357142857145</v>
      </c>
      <c r="U91" s="1">
        <f t="shared" si="9"/>
        <v>177276.60714285716</v>
      </c>
    </row>
    <row r="92" spans="1:21" x14ac:dyDescent="0.25">
      <c r="A92" s="11">
        <f t="shared" si="5"/>
        <v>39052</v>
      </c>
      <c r="B92">
        <f>B91+'Concept 2'!$M$3</f>
        <v>515000</v>
      </c>
      <c r="C92" s="1">
        <f>B92*'Concept 2'!$B$2</f>
        <v>257500</v>
      </c>
      <c r="D92" s="1">
        <f>C92/'Concept 2'!$H$2</f>
        <v>51500</v>
      </c>
      <c r="E92" s="1">
        <f>D92*'Concept 2'!$D$2</f>
        <v>25750</v>
      </c>
      <c r="F92" s="1">
        <f>E92*'Concept 2'!$H$2</f>
        <v>128750</v>
      </c>
      <c r="G92" s="1">
        <f>(1-'Concept 2'!$B$3)*F92</f>
        <v>115875</v>
      </c>
      <c r="H92" s="1">
        <f>F92*'Concept 2'!$B$3</f>
        <v>12875</v>
      </c>
      <c r="I92" s="1">
        <f>F92*('Concept 2'!$B$3*'Concept 2'!$B$4)</f>
        <v>643.75000000000011</v>
      </c>
      <c r="J92" s="1">
        <f>F92*('Concept 2'!$B$3*'Concept 2'!$B$4*'Concept 2'!$B$5)</f>
        <v>64.375000000000014</v>
      </c>
      <c r="K92" s="1">
        <f>(G92+(H92*2)+(3*I92))/'Concept 2'!$H$3</f>
        <v>47852.083333333336</v>
      </c>
      <c r="L92" s="1">
        <f t="shared" si="6"/>
        <v>128685.625</v>
      </c>
      <c r="M92" s="1">
        <f>L92*'Concept 2'!$D$3</f>
        <v>42895.208333333328</v>
      </c>
      <c r="N92" s="1">
        <f>L92*'Concept 2'!$D$4</f>
        <v>85790.416666666657</v>
      </c>
      <c r="O92" s="1">
        <f>(M92+N92)/'Concept 2'!$J$2</f>
        <v>21447.604166666664</v>
      </c>
      <c r="P92" s="1">
        <f>(M92+N92)/'Concept 2'!$J$2</f>
        <v>21447.604166666664</v>
      </c>
      <c r="Q92" s="1">
        <f t="shared" si="7"/>
        <v>42895.208333333328</v>
      </c>
      <c r="R92" s="1">
        <f>L92/'Concept 2'!$J$3</f>
        <v>18383.660714285714</v>
      </c>
      <c r="S92" s="1">
        <f>L92/'Concept 2'!$J$3</f>
        <v>18383.660714285714</v>
      </c>
      <c r="T92" s="1">
        <f t="shared" si="8"/>
        <v>36767.321428571428</v>
      </c>
      <c r="U92" s="1">
        <f t="shared" si="9"/>
        <v>179014.61309523811</v>
      </c>
    </row>
    <row r="93" spans="1:21" x14ac:dyDescent="0.25">
      <c r="A93" s="11">
        <f t="shared" si="5"/>
        <v>39083</v>
      </c>
      <c r="B93">
        <f>B92+'Concept 2'!$M$3</f>
        <v>520000</v>
      </c>
      <c r="C93" s="1">
        <f>B93*'Concept 2'!$B$2</f>
        <v>260000</v>
      </c>
      <c r="D93" s="1">
        <f>C93/'Concept 2'!$H$2</f>
        <v>52000</v>
      </c>
      <c r="E93" s="1">
        <f>D93*'Concept 2'!$D$2</f>
        <v>26000</v>
      </c>
      <c r="F93" s="1">
        <f>E93*'Concept 2'!$H$2</f>
        <v>130000</v>
      </c>
      <c r="G93" s="1">
        <f>(1-'Concept 2'!$B$3)*F93</f>
        <v>117000</v>
      </c>
      <c r="H93" s="1">
        <f>F93*'Concept 2'!$B$3</f>
        <v>13000</v>
      </c>
      <c r="I93" s="1">
        <f>F93*('Concept 2'!$B$3*'Concept 2'!$B$4)</f>
        <v>650.00000000000011</v>
      </c>
      <c r="J93" s="1">
        <f>F93*('Concept 2'!$B$3*'Concept 2'!$B$4*'Concept 2'!$B$5)</f>
        <v>65.000000000000014</v>
      </c>
      <c r="K93" s="1">
        <f>(G93+(H93*2)+(3*I93))/'Concept 2'!$H$3</f>
        <v>48316.666666666664</v>
      </c>
      <c r="L93" s="1">
        <f t="shared" si="6"/>
        <v>129935</v>
      </c>
      <c r="M93" s="1">
        <f>L93*'Concept 2'!$D$3</f>
        <v>43311.666666666664</v>
      </c>
      <c r="N93" s="1">
        <f>L93*'Concept 2'!$D$4</f>
        <v>86623.333333333328</v>
      </c>
      <c r="O93" s="1">
        <f>(M93+N93)/'Concept 2'!$J$2</f>
        <v>21655.833333333332</v>
      </c>
      <c r="P93" s="1">
        <f>(M93+N93)/'Concept 2'!$J$2</f>
        <v>21655.833333333332</v>
      </c>
      <c r="Q93" s="1">
        <f t="shared" si="7"/>
        <v>43311.666666666664</v>
      </c>
      <c r="R93" s="1">
        <f>L93/'Concept 2'!$J$3</f>
        <v>18562.142857142859</v>
      </c>
      <c r="S93" s="1">
        <f>L93/'Concept 2'!$J$3</f>
        <v>18562.142857142859</v>
      </c>
      <c r="T93" s="1">
        <f t="shared" si="8"/>
        <v>37124.285714285717</v>
      </c>
      <c r="U93" s="1">
        <f t="shared" si="9"/>
        <v>180752.61904761905</v>
      </c>
    </row>
    <row r="94" spans="1:21" x14ac:dyDescent="0.25">
      <c r="A94" s="11">
        <f t="shared" si="5"/>
        <v>39114</v>
      </c>
      <c r="B94">
        <f>B93+'Concept 2'!$M$3</f>
        <v>525000</v>
      </c>
      <c r="C94" s="1">
        <f>B94*'Concept 2'!$B$2</f>
        <v>262500</v>
      </c>
      <c r="D94" s="1">
        <f>C94/'Concept 2'!$H$2</f>
        <v>52500</v>
      </c>
      <c r="E94" s="1">
        <f>D94*'Concept 2'!$D$2</f>
        <v>26250</v>
      </c>
      <c r="F94" s="1">
        <f>E94*'Concept 2'!$H$2</f>
        <v>131250</v>
      </c>
      <c r="G94" s="1">
        <f>(1-'Concept 2'!$B$3)*F94</f>
        <v>118125</v>
      </c>
      <c r="H94" s="1">
        <f>F94*'Concept 2'!$B$3</f>
        <v>13125</v>
      </c>
      <c r="I94" s="1">
        <f>F94*('Concept 2'!$B$3*'Concept 2'!$B$4)</f>
        <v>656.25000000000011</v>
      </c>
      <c r="J94" s="1">
        <f>F94*('Concept 2'!$B$3*'Concept 2'!$B$4*'Concept 2'!$B$5)</f>
        <v>65.625000000000014</v>
      </c>
      <c r="K94" s="1">
        <f>(G94+(H94*2)+(3*I94))/'Concept 2'!$H$3</f>
        <v>48781.25</v>
      </c>
      <c r="L94" s="1">
        <f t="shared" si="6"/>
        <v>131184.375</v>
      </c>
      <c r="M94" s="1">
        <f>L94*'Concept 2'!$D$3</f>
        <v>43728.125</v>
      </c>
      <c r="N94" s="1">
        <f>L94*'Concept 2'!$D$4</f>
        <v>87456.25</v>
      </c>
      <c r="O94" s="1">
        <f>(M94+N94)/'Concept 2'!$J$2</f>
        <v>21864.0625</v>
      </c>
      <c r="P94" s="1">
        <f>(M94+N94)/'Concept 2'!$J$2</f>
        <v>21864.0625</v>
      </c>
      <c r="Q94" s="1">
        <f t="shared" si="7"/>
        <v>43728.125</v>
      </c>
      <c r="R94" s="1">
        <f>L94/'Concept 2'!$J$3</f>
        <v>18740.625</v>
      </c>
      <c r="S94" s="1">
        <f>L94/'Concept 2'!$J$3</f>
        <v>18740.625</v>
      </c>
      <c r="T94" s="1">
        <f t="shared" si="8"/>
        <v>37481.25</v>
      </c>
      <c r="U94" s="1">
        <f t="shared" si="9"/>
        <v>182490.625</v>
      </c>
    </row>
    <row r="95" spans="1:21" x14ac:dyDescent="0.25">
      <c r="A95" s="11">
        <f t="shared" si="5"/>
        <v>39142</v>
      </c>
      <c r="B95">
        <f>B94+'Concept 2'!$M$3</f>
        <v>530000</v>
      </c>
      <c r="C95" s="1">
        <f>B95*'Concept 2'!$B$2</f>
        <v>265000</v>
      </c>
      <c r="D95" s="1">
        <f>C95/'Concept 2'!$H$2</f>
        <v>53000</v>
      </c>
      <c r="E95" s="1">
        <f>D95*'Concept 2'!$D$2</f>
        <v>26500</v>
      </c>
      <c r="F95" s="1">
        <f>E95*'Concept 2'!$H$2</f>
        <v>132500</v>
      </c>
      <c r="G95" s="1">
        <f>(1-'Concept 2'!$B$3)*F95</f>
        <v>119250</v>
      </c>
      <c r="H95" s="1">
        <f>F95*'Concept 2'!$B$3</f>
        <v>13250</v>
      </c>
      <c r="I95" s="1">
        <f>F95*('Concept 2'!$B$3*'Concept 2'!$B$4)</f>
        <v>662.50000000000011</v>
      </c>
      <c r="J95" s="1">
        <f>F95*('Concept 2'!$B$3*'Concept 2'!$B$4*'Concept 2'!$B$5)</f>
        <v>66.250000000000014</v>
      </c>
      <c r="K95" s="1">
        <f>(G95+(H95*2)+(3*I95))/'Concept 2'!$H$3</f>
        <v>49245.833333333336</v>
      </c>
      <c r="L95" s="1">
        <f t="shared" si="6"/>
        <v>132433.75</v>
      </c>
      <c r="M95" s="1">
        <f>L95*'Concept 2'!$D$3</f>
        <v>44144.583333333328</v>
      </c>
      <c r="N95" s="1">
        <f>L95*'Concept 2'!$D$4</f>
        <v>88289.166666666657</v>
      </c>
      <c r="O95" s="1">
        <f>(M95+N95)/'Concept 2'!$J$2</f>
        <v>22072.291666666668</v>
      </c>
      <c r="P95" s="1">
        <f>(M95+N95)/'Concept 2'!$J$2</f>
        <v>22072.291666666668</v>
      </c>
      <c r="Q95" s="1">
        <f t="shared" si="7"/>
        <v>44144.583333333336</v>
      </c>
      <c r="R95" s="1">
        <f>L95/'Concept 2'!$J$3</f>
        <v>18919.107142857141</v>
      </c>
      <c r="S95" s="1">
        <f>L95/'Concept 2'!$J$3</f>
        <v>18919.107142857141</v>
      </c>
      <c r="T95" s="1">
        <f t="shared" si="8"/>
        <v>37838.214285714283</v>
      </c>
      <c r="U95" s="1">
        <f t="shared" si="9"/>
        <v>184228.63095238095</v>
      </c>
    </row>
    <row r="96" spans="1:21" x14ac:dyDescent="0.25">
      <c r="A96" s="11">
        <f t="shared" si="5"/>
        <v>39173</v>
      </c>
      <c r="B96">
        <f>B95+'Concept 2'!$M$3</f>
        <v>535000</v>
      </c>
      <c r="C96" s="1">
        <f>B96*'Concept 2'!$B$2</f>
        <v>267500</v>
      </c>
      <c r="D96" s="1">
        <f>C96/'Concept 2'!$H$2</f>
        <v>53500</v>
      </c>
      <c r="E96" s="1">
        <f>D96*'Concept 2'!$D$2</f>
        <v>26750</v>
      </c>
      <c r="F96" s="1">
        <f>E96*'Concept 2'!$H$2</f>
        <v>133750</v>
      </c>
      <c r="G96" s="1">
        <f>(1-'Concept 2'!$B$3)*F96</f>
        <v>120375</v>
      </c>
      <c r="H96" s="1">
        <f>F96*'Concept 2'!$B$3</f>
        <v>13375</v>
      </c>
      <c r="I96" s="1">
        <f>F96*('Concept 2'!$B$3*'Concept 2'!$B$4)</f>
        <v>668.75000000000011</v>
      </c>
      <c r="J96" s="1">
        <f>F96*('Concept 2'!$B$3*'Concept 2'!$B$4*'Concept 2'!$B$5)</f>
        <v>66.875000000000014</v>
      </c>
      <c r="K96" s="1">
        <f>(G96+(H96*2)+(3*I96))/'Concept 2'!$H$3</f>
        <v>49710.416666666664</v>
      </c>
      <c r="L96" s="1">
        <f t="shared" si="6"/>
        <v>133683.125</v>
      </c>
      <c r="M96" s="1">
        <f>L96*'Concept 2'!$D$3</f>
        <v>44561.041666666664</v>
      </c>
      <c r="N96" s="1">
        <f>L96*'Concept 2'!$D$4</f>
        <v>89122.083333333328</v>
      </c>
      <c r="O96" s="1">
        <f>(M96+N96)/'Concept 2'!$J$2</f>
        <v>22280.520833333332</v>
      </c>
      <c r="P96" s="1">
        <f>(M96+N96)/'Concept 2'!$J$2</f>
        <v>22280.520833333332</v>
      </c>
      <c r="Q96" s="1">
        <f t="shared" si="7"/>
        <v>44561.041666666664</v>
      </c>
      <c r="R96" s="1">
        <f>L96/'Concept 2'!$J$3</f>
        <v>19097.589285714286</v>
      </c>
      <c r="S96" s="1">
        <f>L96/'Concept 2'!$J$3</f>
        <v>19097.589285714286</v>
      </c>
      <c r="T96" s="1">
        <f t="shared" si="8"/>
        <v>38195.178571428572</v>
      </c>
      <c r="U96" s="1">
        <f t="shared" si="9"/>
        <v>185966.63690476189</v>
      </c>
    </row>
    <row r="97" spans="1:21" x14ac:dyDescent="0.25">
      <c r="A97" s="11">
        <f t="shared" si="5"/>
        <v>39203</v>
      </c>
      <c r="B97">
        <f>B96+'Concept 2'!$M$3</f>
        <v>540000</v>
      </c>
      <c r="C97" s="1">
        <f>B97*'Concept 2'!$B$2</f>
        <v>270000</v>
      </c>
      <c r="D97" s="1">
        <f>C97/'Concept 2'!$H$2</f>
        <v>54000</v>
      </c>
      <c r="E97" s="1">
        <f>D97*'Concept 2'!$D$2</f>
        <v>27000</v>
      </c>
      <c r="F97" s="1">
        <f>E97*'Concept 2'!$H$2</f>
        <v>135000</v>
      </c>
      <c r="G97" s="1">
        <f>(1-'Concept 2'!$B$3)*F97</f>
        <v>121500</v>
      </c>
      <c r="H97" s="1">
        <f>F97*'Concept 2'!$B$3</f>
        <v>13500</v>
      </c>
      <c r="I97" s="1">
        <f>F97*('Concept 2'!$B$3*'Concept 2'!$B$4)</f>
        <v>675.00000000000011</v>
      </c>
      <c r="J97" s="1">
        <f>F97*('Concept 2'!$B$3*'Concept 2'!$B$4*'Concept 2'!$B$5)</f>
        <v>67.500000000000014</v>
      </c>
      <c r="K97" s="1">
        <f>(G97+(H97*2)+(3*I97))/'Concept 2'!$H$3</f>
        <v>50175</v>
      </c>
      <c r="L97" s="1">
        <f t="shared" si="6"/>
        <v>134932.5</v>
      </c>
      <c r="M97" s="1">
        <f>L97*'Concept 2'!$D$3</f>
        <v>44977.5</v>
      </c>
      <c r="N97" s="1">
        <f>L97*'Concept 2'!$D$4</f>
        <v>89955</v>
      </c>
      <c r="O97" s="1">
        <f>(M97+N97)/'Concept 2'!$J$2</f>
        <v>22488.75</v>
      </c>
      <c r="P97" s="1">
        <f>(M97+N97)/'Concept 2'!$J$2</f>
        <v>22488.75</v>
      </c>
      <c r="Q97" s="1">
        <f t="shared" si="7"/>
        <v>44977.5</v>
      </c>
      <c r="R97" s="1">
        <f>L97/'Concept 2'!$J$3</f>
        <v>19276.071428571428</v>
      </c>
      <c r="S97" s="1">
        <f>L97/'Concept 2'!$J$3</f>
        <v>19276.071428571428</v>
      </c>
      <c r="T97" s="1">
        <f t="shared" si="8"/>
        <v>38552.142857142855</v>
      </c>
      <c r="U97" s="1">
        <f t="shared" si="9"/>
        <v>187704.64285714284</v>
      </c>
    </row>
    <row r="98" spans="1:21" x14ac:dyDescent="0.25">
      <c r="A98" s="11">
        <f t="shared" si="5"/>
        <v>39234</v>
      </c>
      <c r="B98">
        <f>B97+'Concept 2'!$M$3</f>
        <v>545000</v>
      </c>
      <c r="C98" s="1">
        <f>B98*'Concept 2'!$B$2</f>
        <v>272500</v>
      </c>
      <c r="D98" s="1">
        <f>C98/'Concept 2'!$H$2</f>
        <v>54500</v>
      </c>
      <c r="E98" s="1">
        <f>D98*'Concept 2'!$D$2</f>
        <v>27250</v>
      </c>
      <c r="F98" s="1">
        <f>E98*'Concept 2'!$H$2</f>
        <v>136250</v>
      </c>
      <c r="G98" s="1">
        <f>(1-'Concept 2'!$B$3)*F98</f>
        <v>122625</v>
      </c>
      <c r="H98" s="1">
        <f>F98*'Concept 2'!$B$3</f>
        <v>13625</v>
      </c>
      <c r="I98" s="1">
        <f>F98*('Concept 2'!$B$3*'Concept 2'!$B$4)</f>
        <v>681.25000000000011</v>
      </c>
      <c r="J98" s="1">
        <f>F98*('Concept 2'!$B$3*'Concept 2'!$B$4*'Concept 2'!$B$5)</f>
        <v>68.125000000000014</v>
      </c>
      <c r="K98" s="1">
        <f>(G98+(H98*2)+(3*I98))/'Concept 2'!$H$3</f>
        <v>50639.583333333336</v>
      </c>
      <c r="L98" s="1">
        <f t="shared" si="6"/>
        <v>136181.875</v>
      </c>
      <c r="M98" s="1">
        <f>L98*'Concept 2'!$D$3</f>
        <v>45393.958333333328</v>
      </c>
      <c r="N98" s="1">
        <f>L98*'Concept 2'!$D$4</f>
        <v>90787.916666666657</v>
      </c>
      <c r="O98" s="1">
        <f>(M98+N98)/'Concept 2'!$J$2</f>
        <v>22696.979166666668</v>
      </c>
      <c r="P98" s="1">
        <f>(M98+N98)/'Concept 2'!$J$2</f>
        <v>22696.979166666668</v>
      </c>
      <c r="Q98" s="1">
        <f t="shared" si="7"/>
        <v>45393.958333333336</v>
      </c>
      <c r="R98" s="1">
        <f>L98/'Concept 2'!$J$3</f>
        <v>19454.553571428572</v>
      </c>
      <c r="S98" s="1">
        <f>L98/'Concept 2'!$J$3</f>
        <v>19454.553571428572</v>
      </c>
      <c r="T98" s="1">
        <f t="shared" si="8"/>
        <v>38909.107142857145</v>
      </c>
      <c r="U98" s="1">
        <f t="shared" si="9"/>
        <v>189442.64880952382</v>
      </c>
    </row>
    <row r="99" spans="1:21" x14ac:dyDescent="0.25">
      <c r="A99" s="11">
        <f t="shared" si="5"/>
        <v>39264</v>
      </c>
      <c r="B99">
        <f>B98+'Concept 2'!$M$3</f>
        <v>550000</v>
      </c>
      <c r="C99" s="1">
        <f>B99*'Concept 2'!$B$2</f>
        <v>275000</v>
      </c>
      <c r="D99" s="1">
        <f>C99/'Concept 2'!$H$2</f>
        <v>55000</v>
      </c>
      <c r="E99" s="1">
        <f>D99*'Concept 2'!$D$2</f>
        <v>27500</v>
      </c>
      <c r="F99" s="1">
        <f>E99*'Concept 2'!$H$2</f>
        <v>137500</v>
      </c>
      <c r="G99" s="1">
        <f>(1-'Concept 2'!$B$3)*F99</f>
        <v>123750</v>
      </c>
      <c r="H99" s="1">
        <f>F99*'Concept 2'!$B$3</f>
        <v>13750</v>
      </c>
      <c r="I99" s="1">
        <f>F99*('Concept 2'!$B$3*'Concept 2'!$B$4)</f>
        <v>687.50000000000011</v>
      </c>
      <c r="J99" s="1">
        <f>F99*('Concept 2'!$B$3*'Concept 2'!$B$4*'Concept 2'!$B$5)</f>
        <v>68.750000000000014</v>
      </c>
      <c r="K99" s="1">
        <f>(G99+(H99*2)+(3*I99))/'Concept 2'!$H$3</f>
        <v>51104.166666666664</v>
      </c>
      <c r="L99" s="1">
        <f t="shared" si="6"/>
        <v>137431.25</v>
      </c>
      <c r="M99" s="1">
        <f>L99*'Concept 2'!$D$3</f>
        <v>45810.416666666664</v>
      </c>
      <c r="N99" s="1">
        <f>L99*'Concept 2'!$D$4</f>
        <v>91620.833333333328</v>
      </c>
      <c r="O99" s="1">
        <f>(M99+N99)/'Concept 2'!$J$2</f>
        <v>22905.208333333332</v>
      </c>
      <c r="P99" s="1">
        <f>(M99+N99)/'Concept 2'!$J$2</f>
        <v>22905.208333333332</v>
      </c>
      <c r="Q99" s="1">
        <f t="shared" si="7"/>
        <v>45810.416666666664</v>
      </c>
      <c r="R99" s="1">
        <f>L99/'Concept 2'!$J$3</f>
        <v>19633.035714285714</v>
      </c>
      <c r="S99" s="1">
        <f>L99/'Concept 2'!$J$3</f>
        <v>19633.035714285714</v>
      </c>
      <c r="T99" s="1">
        <f t="shared" si="8"/>
        <v>39266.071428571428</v>
      </c>
      <c r="U99" s="1">
        <f t="shared" si="9"/>
        <v>191180.65476190476</v>
      </c>
    </row>
    <row r="100" spans="1:21" x14ac:dyDescent="0.25">
      <c r="A100" s="11">
        <f t="shared" si="5"/>
        <v>39295</v>
      </c>
      <c r="B100">
        <f>B99+'Concept 2'!$M$3</f>
        <v>555000</v>
      </c>
      <c r="C100" s="1">
        <f>B100*'Concept 2'!$B$2</f>
        <v>277500</v>
      </c>
      <c r="D100" s="1">
        <f>C100/'Concept 2'!$H$2</f>
        <v>55500</v>
      </c>
      <c r="E100" s="1">
        <f>D100*'Concept 2'!$D$2</f>
        <v>27750</v>
      </c>
      <c r="F100" s="1">
        <f>E100*'Concept 2'!$H$2</f>
        <v>138750</v>
      </c>
      <c r="G100" s="1">
        <f>(1-'Concept 2'!$B$3)*F100</f>
        <v>124875</v>
      </c>
      <c r="H100" s="1">
        <f>F100*'Concept 2'!$B$3</f>
        <v>13875</v>
      </c>
      <c r="I100" s="1">
        <f>F100*('Concept 2'!$B$3*'Concept 2'!$B$4)</f>
        <v>693.75000000000011</v>
      </c>
      <c r="J100" s="1">
        <f>F100*('Concept 2'!$B$3*'Concept 2'!$B$4*'Concept 2'!$B$5)</f>
        <v>69.375000000000014</v>
      </c>
      <c r="K100" s="1">
        <f>(G100+(H100*2)+(3*I100))/'Concept 2'!$H$3</f>
        <v>51568.75</v>
      </c>
      <c r="L100" s="1">
        <f t="shared" si="6"/>
        <v>138680.625</v>
      </c>
      <c r="M100" s="1">
        <f>L100*'Concept 2'!$D$3</f>
        <v>46226.875</v>
      </c>
      <c r="N100" s="1">
        <f>L100*'Concept 2'!$D$4</f>
        <v>92453.75</v>
      </c>
      <c r="O100" s="1">
        <f>(M100+N100)/'Concept 2'!$J$2</f>
        <v>23113.4375</v>
      </c>
      <c r="P100" s="1">
        <f>(M100+N100)/'Concept 2'!$J$2</f>
        <v>23113.4375</v>
      </c>
      <c r="Q100" s="1">
        <f t="shared" si="7"/>
        <v>46226.875</v>
      </c>
      <c r="R100" s="1">
        <f>L100/'Concept 2'!$J$3</f>
        <v>19811.517857142859</v>
      </c>
      <c r="S100" s="1">
        <f>L100/'Concept 2'!$J$3</f>
        <v>19811.517857142859</v>
      </c>
      <c r="T100" s="1">
        <f t="shared" si="8"/>
        <v>39623.035714285717</v>
      </c>
      <c r="U100" s="1">
        <f t="shared" si="9"/>
        <v>192918.66071428571</v>
      </c>
    </row>
    <row r="101" spans="1:21" x14ac:dyDescent="0.25">
      <c r="A101" s="11">
        <f t="shared" si="5"/>
        <v>39326</v>
      </c>
      <c r="B101">
        <f>B100+'Concept 2'!$M$3</f>
        <v>560000</v>
      </c>
      <c r="C101" s="1">
        <f>B101*'Concept 2'!$B$2</f>
        <v>280000</v>
      </c>
      <c r="D101" s="1">
        <f>C101/'Concept 2'!$H$2</f>
        <v>56000</v>
      </c>
      <c r="E101" s="1">
        <f>D101*'Concept 2'!$D$2</f>
        <v>28000</v>
      </c>
      <c r="F101" s="1">
        <f>E101*'Concept 2'!$H$2</f>
        <v>140000</v>
      </c>
      <c r="G101" s="1">
        <f>(1-'Concept 2'!$B$3)*F101</f>
        <v>126000</v>
      </c>
      <c r="H101" s="1">
        <f>F101*'Concept 2'!$B$3</f>
        <v>14000</v>
      </c>
      <c r="I101" s="1">
        <f>F101*('Concept 2'!$B$3*'Concept 2'!$B$4)</f>
        <v>700.00000000000011</v>
      </c>
      <c r="J101" s="1">
        <f>F101*('Concept 2'!$B$3*'Concept 2'!$B$4*'Concept 2'!$B$5)</f>
        <v>70.000000000000014</v>
      </c>
      <c r="K101" s="1">
        <f>(G101+(H101*2)+(3*I101))/'Concept 2'!$H$3</f>
        <v>52033.333333333336</v>
      </c>
      <c r="L101" s="1">
        <f t="shared" si="6"/>
        <v>139930</v>
      </c>
      <c r="M101" s="1">
        <f>L101*'Concept 2'!$D$3</f>
        <v>46643.333333333328</v>
      </c>
      <c r="N101" s="1">
        <f>L101*'Concept 2'!$D$4</f>
        <v>93286.666666666657</v>
      </c>
      <c r="O101" s="1">
        <f>(M101+N101)/'Concept 2'!$J$2</f>
        <v>23321.666666666668</v>
      </c>
      <c r="P101" s="1">
        <f>(M101+N101)/'Concept 2'!$J$2</f>
        <v>23321.666666666668</v>
      </c>
      <c r="Q101" s="1">
        <f t="shared" si="7"/>
        <v>46643.333333333336</v>
      </c>
      <c r="R101" s="1">
        <f>L101/'Concept 2'!$J$3</f>
        <v>19990</v>
      </c>
      <c r="S101" s="1">
        <f>L101/'Concept 2'!$J$3</f>
        <v>19990</v>
      </c>
      <c r="T101" s="1">
        <f t="shared" si="8"/>
        <v>39980</v>
      </c>
      <c r="U101" s="1">
        <f t="shared" si="9"/>
        <v>194656.66666666669</v>
      </c>
    </row>
    <row r="102" spans="1:21" x14ac:dyDescent="0.25">
      <c r="A102" s="11">
        <f t="shared" si="5"/>
        <v>39356</v>
      </c>
      <c r="B102">
        <f>B101+'Concept 2'!$M$3</f>
        <v>565000</v>
      </c>
      <c r="C102" s="1">
        <f>B102*'Concept 2'!$B$2</f>
        <v>282500</v>
      </c>
      <c r="D102" s="1">
        <f>C102/'Concept 2'!$H$2</f>
        <v>56500</v>
      </c>
      <c r="E102" s="1">
        <f>D102*'Concept 2'!$D$2</f>
        <v>28250</v>
      </c>
      <c r="F102" s="1">
        <f>E102*'Concept 2'!$H$2</f>
        <v>141250</v>
      </c>
      <c r="G102" s="1">
        <f>(1-'Concept 2'!$B$3)*F102</f>
        <v>127125</v>
      </c>
      <c r="H102" s="1">
        <f>F102*'Concept 2'!$B$3</f>
        <v>14125</v>
      </c>
      <c r="I102" s="1">
        <f>F102*('Concept 2'!$B$3*'Concept 2'!$B$4)</f>
        <v>706.25000000000011</v>
      </c>
      <c r="J102" s="1">
        <f>F102*('Concept 2'!$B$3*'Concept 2'!$B$4*'Concept 2'!$B$5)</f>
        <v>70.625000000000014</v>
      </c>
      <c r="K102" s="1">
        <f>(G102+(H102*2)+(3*I102))/'Concept 2'!$H$3</f>
        <v>52497.916666666664</v>
      </c>
      <c r="L102" s="1">
        <f t="shared" si="6"/>
        <v>141179.375</v>
      </c>
      <c r="M102" s="1">
        <f>L102*'Concept 2'!$D$3</f>
        <v>47059.791666666664</v>
      </c>
      <c r="N102" s="1">
        <f>L102*'Concept 2'!$D$4</f>
        <v>94119.583333333328</v>
      </c>
      <c r="O102" s="1">
        <f>(M102+N102)/'Concept 2'!$J$2</f>
        <v>23529.895833333332</v>
      </c>
      <c r="P102" s="1">
        <f>(M102+N102)/'Concept 2'!$J$2</f>
        <v>23529.895833333332</v>
      </c>
      <c r="Q102" s="1">
        <f t="shared" si="7"/>
        <v>47059.791666666664</v>
      </c>
      <c r="R102" s="1">
        <f>L102/'Concept 2'!$J$3</f>
        <v>20168.482142857141</v>
      </c>
      <c r="S102" s="1">
        <f>L102/'Concept 2'!$J$3</f>
        <v>20168.482142857141</v>
      </c>
      <c r="T102" s="1">
        <f t="shared" si="8"/>
        <v>40336.964285714283</v>
      </c>
      <c r="U102" s="1">
        <f t="shared" si="9"/>
        <v>196394.6726190476</v>
      </c>
    </row>
    <row r="103" spans="1:21" x14ac:dyDescent="0.25">
      <c r="A103" s="11">
        <f t="shared" si="5"/>
        <v>39387</v>
      </c>
      <c r="B103">
        <f>B102+'Concept 2'!$M$3</f>
        <v>570000</v>
      </c>
      <c r="C103" s="1">
        <f>B103*'Concept 2'!$B$2</f>
        <v>285000</v>
      </c>
      <c r="D103" s="1">
        <f>C103/'Concept 2'!$H$2</f>
        <v>57000</v>
      </c>
      <c r="E103" s="1">
        <f>D103*'Concept 2'!$D$2</f>
        <v>28500</v>
      </c>
      <c r="F103" s="1">
        <f>E103*'Concept 2'!$H$2</f>
        <v>142500</v>
      </c>
      <c r="G103" s="1">
        <f>(1-'Concept 2'!$B$3)*F103</f>
        <v>128250</v>
      </c>
      <c r="H103" s="1">
        <f>F103*'Concept 2'!$B$3</f>
        <v>14250</v>
      </c>
      <c r="I103" s="1">
        <f>F103*('Concept 2'!$B$3*'Concept 2'!$B$4)</f>
        <v>712.50000000000011</v>
      </c>
      <c r="J103" s="1">
        <f>F103*('Concept 2'!$B$3*'Concept 2'!$B$4*'Concept 2'!$B$5)</f>
        <v>71.250000000000014</v>
      </c>
      <c r="K103" s="1">
        <f>(G103+(H103*2)+(3*I103))/'Concept 2'!$H$3</f>
        <v>52962.5</v>
      </c>
      <c r="L103" s="1">
        <f t="shared" si="6"/>
        <v>142428.75</v>
      </c>
      <c r="M103" s="1">
        <f>L103*'Concept 2'!$D$3</f>
        <v>47476.25</v>
      </c>
      <c r="N103" s="1">
        <f>L103*'Concept 2'!$D$4</f>
        <v>94952.5</v>
      </c>
      <c r="O103" s="1">
        <f>(M103+N103)/'Concept 2'!$J$2</f>
        <v>23738.125</v>
      </c>
      <c r="P103" s="1">
        <f>(M103+N103)/'Concept 2'!$J$2</f>
        <v>23738.125</v>
      </c>
      <c r="Q103" s="1">
        <f t="shared" si="7"/>
        <v>47476.25</v>
      </c>
      <c r="R103" s="1">
        <f>L103/'Concept 2'!$J$3</f>
        <v>20346.964285714286</v>
      </c>
      <c r="S103" s="1">
        <f>L103/'Concept 2'!$J$3</f>
        <v>20346.964285714286</v>
      </c>
      <c r="T103" s="1">
        <f t="shared" si="8"/>
        <v>40693.928571428572</v>
      </c>
      <c r="U103" s="1">
        <f t="shared" si="9"/>
        <v>198132.67857142858</v>
      </c>
    </row>
    <row r="104" spans="1:21" x14ac:dyDescent="0.25">
      <c r="A104" s="11">
        <f t="shared" si="5"/>
        <v>39417</v>
      </c>
      <c r="B104">
        <f>B103+'Concept 2'!$M$3</f>
        <v>575000</v>
      </c>
      <c r="C104" s="1">
        <f>B104*'Concept 2'!$B$2</f>
        <v>287500</v>
      </c>
      <c r="D104" s="1">
        <f>C104/'Concept 2'!$H$2</f>
        <v>57500</v>
      </c>
      <c r="E104" s="1">
        <f>D104*'Concept 2'!$D$2</f>
        <v>28750</v>
      </c>
      <c r="F104" s="1">
        <f>E104*'Concept 2'!$H$2</f>
        <v>143750</v>
      </c>
      <c r="G104" s="1">
        <f>(1-'Concept 2'!$B$3)*F104</f>
        <v>129375</v>
      </c>
      <c r="H104" s="1">
        <f>F104*'Concept 2'!$B$3</f>
        <v>14375</v>
      </c>
      <c r="I104" s="1">
        <f>F104*('Concept 2'!$B$3*'Concept 2'!$B$4)</f>
        <v>718.75000000000011</v>
      </c>
      <c r="J104" s="1">
        <f>F104*('Concept 2'!$B$3*'Concept 2'!$B$4*'Concept 2'!$B$5)</f>
        <v>71.875000000000014</v>
      </c>
      <c r="K104" s="1">
        <f>(G104+(H104*2)+(3*I104))/'Concept 2'!$H$3</f>
        <v>53427.083333333336</v>
      </c>
      <c r="L104" s="1">
        <f t="shared" si="6"/>
        <v>143678.125</v>
      </c>
      <c r="M104" s="1">
        <f>L104*'Concept 2'!$D$3</f>
        <v>47892.708333333328</v>
      </c>
      <c r="N104" s="1">
        <f>L104*'Concept 2'!$D$4</f>
        <v>95785.416666666657</v>
      </c>
      <c r="O104" s="1">
        <f>(M104+N104)/'Concept 2'!$J$2</f>
        <v>23946.354166666668</v>
      </c>
      <c r="P104" s="1">
        <f>(M104+N104)/'Concept 2'!$J$2</f>
        <v>23946.354166666668</v>
      </c>
      <c r="Q104" s="1">
        <f t="shared" si="7"/>
        <v>47892.708333333336</v>
      </c>
      <c r="R104" s="1">
        <f>L104/'Concept 2'!$J$3</f>
        <v>20525.446428571428</v>
      </c>
      <c r="S104" s="1">
        <f>L104/'Concept 2'!$J$3</f>
        <v>20525.446428571428</v>
      </c>
      <c r="T104" s="1">
        <f t="shared" si="8"/>
        <v>41050.892857142855</v>
      </c>
      <c r="U104" s="1">
        <f t="shared" si="9"/>
        <v>199870.68452380953</v>
      </c>
    </row>
    <row r="105" spans="1:21" x14ac:dyDescent="0.25">
      <c r="A105" s="11">
        <f t="shared" si="5"/>
        <v>39448</v>
      </c>
      <c r="B105">
        <f>B104+'Concept 2'!$M$3</f>
        <v>580000</v>
      </c>
      <c r="C105" s="1">
        <f>B105*'Concept 2'!$B$2</f>
        <v>290000</v>
      </c>
      <c r="D105" s="1">
        <f>C105/'Concept 2'!$H$2</f>
        <v>58000</v>
      </c>
      <c r="E105" s="1">
        <f>D105*'Concept 2'!$D$2</f>
        <v>29000</v>
      </c>
      <c r="F105" s="1">
        <f>E105*'Concept 2'!$H$2</f>
        <v>145000</v>
      </c>
      <c r="G105" s="1">
        <f>(1-'Concept 2'!$B$3)*F105</f>
        <v>130500</v>
      </c>
      <c r="H105" s="1">
        <f>F105*'Concept 2'!$B$3</f>
        <v>14500</v>
      </c>
      <c r="I105" s="1">
        <f>F105*('Concept 2'!$B$3*'Concept 2'!$B$4)</f>
        <v>725.00000000000011</v>
      </c>
      <c r="J105" s="1">
        <f>F105*('Concept 2'!$B$3*'Concept 2'!$B$4*'Concept 2'!$B$5)</f>
        <v>72.500000000000014</v>
      </c>
      <c r="K105" s="1">
        <f>(G105+(H105*2)+(3*I105))/'Concept 2'!$H$3</f>
        <v>53891.666666666664</v>
      </c>
      <c r="L105" s="1">
        <f t="shared" si="6"/>
        <v>144927.5</v>
      </c>
      <c r="M105" s="1">
        <f>L105*'Concept 2'!$D$3</f>
        <v>48309.166666666664</v>
      </c>
      <c r="N105" s="1">
        <f>L105*'Concept 2'!$D$4</f>
        <v>96618.333333333328</v>
      </c>
      <c r="O105" s="1">
        <f>(M105+N105)/'Concept 2'!$J$2</f>
        <v>24154.583333333332</v>
      </c>
      <c r="P105" s="1">
        <f>(M105+N105)/'Concept 2'!$J$2</f>
        <v>24154.583333333332</v>
      </c>
      <c r="Q105" s="1">
        <f t="shared" si="7"/>
        <v>48309.166666666664</v>
      </c>
      <c r="R105" s="1">
        <f>L105/'Concept 2'!$J$3</f>
        <v>20703.928571428572</v>
      </c>
      <c r="S105" s="1">
        <f>L105/'Concept 2'!$J$3</f>
        <v>20703.928571428572</v>
      </c>
      <c r="T105" s="1">
        <f t="shared" si="8"/>
        <v>41407.857142857145</v>
      </c>
      <c r="U105" s="1">
        <f t="shared" si="9"/>
        <v>201608.69047619047</v>
      </c>
    </row>
    <row r="106" spans="1:21" x14ac:dyDescent="0.25">
      <c r="A106" s="11">
        <f t="shared" si="5"/>
        <v>39479</v>
      </c>
      <c r="B106">
        <f>B105+'Concept 2'!$M$3</f>
        <v>585000</v>
      </c>
      <c r="C106" s="1">
        <f>B106*'Concept 2'!$B$2</f>
        <v>292500</v>
      </c>
      <c r="D106" s="1">
        <f>C106/'Concept 2'!$H$2</f>
        <v>58500</v>
      </c>
      <c r="E106" s="1">
        <f>D106*'Concept 2'!$D$2</f>
        <v>29250</v>
      </c>
      <c r="F106" s="1">
        <f>E106*'Concept 2'!$H$2</f>
        <v>146250</v>
      </c>
      <c r="G106" s="1">
        <f>(1-'Concept 2'!$B$3)*F106</f>
        <v>131625</v>
      </c>
      <c r="H106" s="1">
        <f>F106*'Concept 2'!$B$3</f>
        <v>14625</v>
      </c>
      <c r="I106" s="1">
        <f>F106*('Concept 2'!$B$3*'Concept 2'!$B$4)</f>
        <v>731.25000000000011</v>
      </c>
      <c r="J106" s="1">
        <f>F106*('Concept 2'!$B$3*'Concept 2'!$B$4*'Concept 2'!$B$5)</f>
        <v>73.125000000000014</v>
      </c>
      <c r="K106" s="1">
        <f>(G106+(H106*2)+(3*I106))/'Concept 2'!$H$3</f>
        <v>54356.25</v>
      </c>
      <c r="L106" s="1">
        <f t="shared" si="6"/>
        <v>146176.875</v>
      </c>
      <c r="M106" s="1">
        <f>L106*'Concept 2'!$D$3</f>
        <v>48725.625</v>
      </c>
      <c r="N106" s="1">
        <f>L106*'Concept 2'!$D$4</f>
        <v>97451.25</v>
      </c>
      <c r="O106" s="1">
        <f>(M106+N106)/'Concept 2'!$J$2</f>
        <v>24362.8125</v>
      </c>
      <c r="P106" s="1">
        <f>(M106+N106)/'Concept 2'!$J$2</f>
        <v>24362.8125</v>
      </c>
      <c r="Q106" s="1">
        <f t="shared" si="7"/>
        <v>48725.625</v>
      </c>
      <c r="R106" s="1">
        <f>L106/'Concept 2'!$J$3</f>
        <v>20882.410714285714</v>
      </c>
      <c r="S106" s="1">
        <f>L106/'Concept 2'!$J$3</f>
        <v>20882.410714285714</v>
      </c>
      <c r="T106" s="1">
        <f t="shared" si="8"/>
        <v>41764.821428571428</v>
      </c>
      <c r="U106" s="1">
        <f t="shared" si="9"/>
        <v>203346.69642857142</v>
      </c>
    </row>
    <row r="107" spans="1:21" x14ac:dyDescent="0.25">
      <c r="A107" s="11">
        <f t="shared" si="5"/>
        <v>39508</v>
      </c>
      <c r="B107">
        <f>B106+'Concept 2'!$M$3</f>
        <v>590000</v>
      </c>
      <c r="C107" s="1">
        <f>B107*'Concept 2'!$B$2</f>
        <v>295000</v>
      </c>
      <c r="D107" s="1">
        <f>C107/'Concept 2'!$H$2</f>
        <v>59000</v>
      </c>
      <c r="E107" s="1">
        <f>D107*'Concept 2'!$D$2</f>
        <v>29500</v>
      </c>
      <c r="F107" s="1">
        <f>E107*'Concept 2'!$H$2</f>
        <v>147500</v>
      </c>
      <c r="G107" s="1">
        <f>(1-'Concept 2'!$B$3)*F107</f>
        <v>132750</v>
      </c>
      <c r="H107" s="1">
        <f>F107*'Concept 2'!$B$3</f>
        <v>14750</v>
      </c>
      <c r="I107" s="1">
        <f>F107*('Concept 2'!$B$3*'Concept 2'!$B$4)</f>
        <v>737.50000000000011</v>
      </c>
      <c r="J107" s="1">
        <f>F107*('Concept 2'!$B$3*'Concept 2'!$B$4*'Concept 2'!$B$5)</f>
        <v>73.750000000000014</v>
      </c>
      <c r="K107" s="1">
        <f>(G107+(H107*2)+(3*I107))/'Concept 2'!$H$3</f>
        <v>54820.833333333336</v>
      </c>
      <c r="L107" s="1">
        <f t="shared" si="6"/>
        <v>147426.25</v>
      </c>
      <c r="M107" s="1">
        <f>L107*'Concept 2'!$D$3</f>
        <v>49142.083333333328</v>
      </c>
      <c r="N107" s="1">
        <f>L107*'Concept 2'!$D$4</f>
        <v>98284.166666666657</v>
      </c>
      <c r="O107" s="1">
        <f>(M107+N107)/'Concept 2'!$J$2</f>
        <v>24571.041666666668</v>
      </c>
      <c r="P107" s="1">
        <f>(M107+N107)/'Concept 2'!$J$2</f>
        <v>24571.041666666668</v>
      </c>
      <c r="Q107" s="1">
        <f t="shared" si="7"/>
        <v>49142.083333333336</v>
      </c>
      <c r="R107" s="1">
        <f>L107/'Concept 2'!$J$3</f>
        <v>21060.892857142859</v>
      </c>
      <c r="S107" s="1">
        <f>L107/'Concept 2'!$J$3</f>
        <v>21060.892857142859</v>
      </c>
      <c r="T107" s="1">
        <f t="shared" si="8"/>
        <v>42121.785714285717</v>
      </c>
      <c r="U107" s="1">
        <f t="shared" si="9"/>
        <v>205084.7023809524</v>
      </c>
    </row>
    <row r="108" spans="1:21" x14ac:dyDescent="0.25">
      <c r="A108" s="11">
        <f t="shared" si="5"/>
        <v>39539</v>
      </c>
      <c r="B108">
        <f>B107+'Concept 2'!$M$3</f>
        <v>595000</v>
      </c>
      <c r="C108" s="1">
        <f>B108*'Concept 2'!$B$2</f>
        <v>297500</v>
      </c>
      <c r="D108" s="1">
        <f>C108/'Concept 2'!$H$2</f>
        <v>59500</v>
      </c>
      <c r="E108" s="1">
        <f>D108*'Concept 2'!$D$2</f>
        <v>29750</v>
      </c>
      <c r="F108" s="1">
        <f>E108*'Concept 2'!$H$2</f>
        <v>148750</v>
      </c>
      <c r="G108" s="1">
        <f>(1-'Concept 2'!$B$3)*F108</f>
        <v>133875</v>
      </c>
      <c r="H108" s="1">
        <f>F108*'Concept 2'!$B$3</f>
        <v>14875</v>
      </c>
      <c r="I108" s="1">
        <f>F108*('Concept 2'!$B$3*'Concept 2'!$B$4)</f>
        <v>743.75000000000011</v>
      </c>
      <c r="J108" s="1">
        <f>F108*('Concept 2'!$B$3*'Concept 2'!$B$4*'Concept 2'!$B$5)</f>
        <v>74.375000000000014</v>
      </c>
      <c r="K108" s="1">
        <f>(G108+(H108*2)+(3*I108))/'Concept 2'!$H$3</f>
        <v>55285.416666666664</v>
      </c>
      <c r="L108" s="1">
        <f t="shared" si="6"/>
        <v>148675.625</v>
      </c>
      <c r="M108" s="1">
        <f>L108*'Concept 2'!$D$3</f>
        <v>49558.541666666664</v>
      </c>
      <c r="N108" s="1">
        <f>L108*'Concept 2'!$D$4</f>
        <v>99117.083333333328</v>
      </c>
      <c r="O108" s="1">
        <f>(M108+N108)/'Concept 2'!$J$2</f>
        <v>24779.270833333332</v>
      </c>
      <c r="P108" s="1">
        <f>(M108+N108)/'Concept 2'!$J$2</f>
        <v>24779.270833333332</v>
      </c>
      <c r="Q108" s="1">
        <f t="shared" si="7"/>
        <v>49558.541666666664</v>
      </c>
      <c r="R108" s="1">
        <f>L108/'Concept 2'!$J$3</f>
        <v>21239.375</v>
      </c>
      <c r="S108" s="1">
        <f>L108/'Concept 2'!$J$3</f>
        <v>21239.375</v>
      </c>
      <c r="T108" s="1">
        <f t="shared" si="8"/>
        <v>42478.75</v>
      </c>
      <c r="U108" s="1">
        <f t="shared" si="9"/>
        <v>206822.70833333331</v>
      </c>
    </row>
    <row r="109" spans="1:21" x14ac:dyDescent="0.25">
      <c r="A109" s="11">
        <f t="shared" si="5"/>
        <v>39569</v>
      </c>
      <c r="B109">
        <f>B108+'Concept 2'!$M$3</f>
        <v>600000</v>
      </c>
      <c r="C109" s="1">
        <f>B109*'Concept 2'!$B$2</f>
        <v>300000</v>
      </c>
      <c r="D109" s="1">
        <f>C109/'Concept 2'!$H$2</f>
        <v>60000</v>
      </c>
      <c r="E109" s="1">
        <f>D109*'Concept 2'!$D$2</f>
        <v>30000</v>
      </c>
      <c r="F109" s="1">
        <f>E109*'Concept 2'!$H$2</f>
        <v>150000</v>
      </c>
      <c r="G109" s="1">
        <f>(1-'Concept 2'!$B$3)*F109</f>
        <v>135000</v>
      </c>
      <c r="H109" s="1">
        <f>F109*'Concept 2'!$B$3</f>
        <v>15000</v>
      </c>
      <c r="I109" s="1">
        <f>F109*('Concept 2'!$B$3*'Concept 2'!$B$4)</f>
        <v>750.00000000000011</v>
      </c>
      <c r="J109" s="1">
        <f>F109*('Concept 2'!$B$3*'Concept 2'!$B$4*'Concept 2'!$B$5)</f>
        <v>75.000000000000014</v>
      </c>
      <c r="K109" s="1">
        <f>(G109+(H109*2)+(3*I109))/'Concept 2'!$H$3</f>
        <v>55750</v>
      </c>
      <c r="L109" s="1">
        <f t="shared" si="6"/>
        <v>149925</v>
      </c>
      <c r="M109" s="1">
        <f>L109*'Concept 2'!$D$3</f>
        <v>49975</v>
      </c>
      <c r="N109" s="1">
        <f>L109*'Concept 2'!$D$4</f>
        <v>99950</v>
      </c>
      <c r="O109" s="1">
        <f>(M109+N109)/'Concept 2'!$J$2</f>
        <v>24987.5</v>
      </c>
      <c r="P109" s="1">
        <f>(M109+N109)/'Concept 2'!$J$2</f>
        <v>24987.5</v>
      </c>
      <c r="Q109" s="1">
        <f t="shared" si="7"/>
        <v>49975</v>
      </c>
      <c r="R109" s="1">
        <f>L109/'Concept 2'!$J$3</f>
        <v>21417.857142857141</v>
      </c>
      <c r="S109" s="1">
        <f>L109/'Concept 2'!$J$3</f>
        <v>21417.857142857141</v>
      </c>
      <c r="T109" s="1">
        <f t="shared" si="8"/>
        <v>42835.714285714283</v>
      </c>
      <c r="U109" s="1">
        <f t="shared" si="9"/>
        <v>208560.71428571429</v>
      </c>
    </row>
    <row r="110" spans="1:21" x14ac:dyDescent="0.25">
      <c r="A110" s="11">
        <f t="shared" si="5"/>
        <v>39600</v>
      </c>
      <c r="B110">
        <f>B109+'Concept 2'!$M$3</f>
        <v>605000</v>
      </c>
      <c r="C110" s="1">
        <f>B110*'Concept 2'!$B$2</f>
        <v>302500</v>
      </c>
      <c r="D110" s="1">
        <f>C110/'Concept 2'!$H$2</f>
        <v>60500</v>
      </c>
      <c r="E110" s="1">
        <f>D110*'Concept 2'!$D$2</f>
        <v>30250</v>
      </c>
      <c r="F110" s="1">
        <f>E110*'Concept 2'!$H$2</f>
        <v>151250</v>
      </c>
      <c r="G110" s="1">
        <f>(1-'Concept 2'!$B$3)*F110</f>
        <v>136125</v>
      </c>
      <c r="H110" s="1">
        <f>F110*'Concept 2'!$B$3</f>
        <v>15125</v>
      </c>
      <c r="I110" s="1">
        <f>F110*('Concept 2'!$B$3*'Concept 2'!$B$4)</f>
        <v>756.25000000000011</v>
      </c>
      <c r="J110" s="1">
        <f>F110*('Concept 2'!$B$3*'Concept 2'!$B$4*'Concept 2'!$B$5)</f>
        <v>75.625000000000014</v>
      </c>
      <c r="K110" s="1">
        <f>(G110+(H110*2)+(3*I110))/'Concept 2'!$H$3</f>
        <v>56214.583333333336</v>
      </c>
      <c r="L110" s="1">
        <f t="shared" si="6"/>
        <v>151174.375</v>
      </c>
      <c r="M110" s="1">
        <f>L110*'Concept 2'!$D$3</f>
        <v>50391.458333333328</v>
      </c>
      <c r="N110" s="1">
        <f>L110*'Concept 2'!$D$4</f>
        <v>100782.91666666666</v>
      </c>
      <c r="O110" s="1">
        <f>(M110+N110)/'Concept 2'!$J$2</f>
        <v>25195.729166666668</v>
      </c>
      <c r="P110" s="1">
        <f>(M110+N110)/'Concept 2'!$J$2</f>
        <v>25195.729166666668</v>
      </c>
      <c r="Q110" s="1">
        <f t="shared" si="7"/>
        <v>50391.458333333336</v>
      </c>
      <c r="R110" s="1">
        <f>L110/'Concept 2'!$J$3</f>
        <v>21596.339285714286</v>
      </c>
      <c r="S110" s="1">
        <f>L110/'Concept 2'!$J$3</f>
        <v>21596.339285714286</v>
      </c>
      <c r="T110" s="1">
        <f t="shared" si="8"/>
        <v>43192.678571428572</v>
      </c>
      <c r="U110" s="1">
        <f t="shared" si="9"/>
        <v>210298.72023809524</v>
      </c>
    </row>
    <row r="111" spans="1:21" x14ac:dyDescent="0.25">
      <c r="A111" s="11">
        <f t="shared" si="5"/>
        <v>39630</v>
      </c>
      <c r="B111">
        <f>B110+'Concept 2'!$M$3</f>
        <v>610000</v>
      </c>
      <c r="C111" s="1">
        <f>B111*'Concept 2'!$B$2</f>
        <v>305000</v>
      </c>
      <c r="D111" s="1">
        <f>C111/'Concept 2'!$H$2</f>
        <v>61000</v>
      </c>
      <c r="E111" s="1">
        <f>D111*'Concept 2'!$D$2</f>
        <v>30500</v>
      </c>
      <c r="F111" s="1">
        <f>E111*'Concept 2'!$H$2</f>
        <v>152500</v>
      </c>
      <c r="G111" s="1">
        <f>(1-'Concept 2'!$B$3)*F111</f>
        <v>137250</v>
      </c>
      <c r="H111" s="1">
        <f>F111*'Concept 2'!$B$3</f>
        <v>15250</v>
      </c>
      <c r="I111" s="1">
        <f>F111*('Concept 2'!$B$3*'Concept 2'!$B$4)</f>
        <v>762.50000000000011</v>
      </c>
      <c r="J111" s="1">
        <f>F111*('Concept 2'!$B$3*'Concept 2'!$B$4*'Concept 2'!$B$5)</f>
        <v>76.250000000000014</v>
      </c>
      <c r="K111" s="1">
        <f>(G111+(H111*2)+(3*I111))/'Concept 2'!$H$3</f>
        <v>56679.166666666664</v>
      </c>
      <c r="L111" s="1">
        <f t="shared" si="6"/>
        <v>152423.75</v>
      </c>
      <c r="M111" s="1">
        <f>L111*'Concept 2'!$D$3</f>
        <v>50807.916666666664</v>
      </c>
      <c r="N111" s="1">
        <f>L111*'Concept 2'!$D$4</f>
        <v>101615.83333333333</v>
      </c>
      <c r="O111" s="1">
        <f>(M111+N111)/'Concept 2'!$J$2</f>
        <v>25403.958333333332</v>
      </c>
      <c r="P111" s="1">
        <f>(M111+N111)/'Concept 2'!$J$2</f>
        <v>25403.958333333332</v>
      </c>
      <c r="Q111" s="1">
        <f t="shared" si="7"/>
        <v>50807.916666666664</v>
      </c>
      <c r="R111" s="1">
        <f>L111/'Concept 2'!$J$3</f>
        <v>21774.821428571428</v>
      </c>
      <c r="S111" s="1">
        <f>L111/'Concept 2'!$J$3</f>
        <v>21774.821428571428</v>
      </c>
      <c r="T111" s="1">
        <f t="shared" si="8"/>
        <v>43549.642857142855</v>
      </c>
      <c r="U111" s="1">
        <f t="shared" si="9"/>
        <v>212036.72619047618</v>
      </c>
    </row>
    <row r="112" spans="1:21" x14ac:dyDescent="0.25">
      <c r="A112" s="11">
        <f t="shared" si="5"/>
        <v>39661</v>
      </c>
      <c r="B112">
        <f>B111+'Concept 2'!$M$3</f>
        <v>615000</v>
      </c>
      <c r="C112" s="1">
        <f>B112*'Concept 2'!$B$2</f>
        <v>307500</v>
      </c>
      <c r="D112" s="1">
        <f>C112/'Concept 2'!$H$2</f>
        <v>61500</v>
      </c>
      <c r="E112" s="1">
        <f>D112*'Concept 2'!$D$2</f>
        <v>30750</v>
      </c>
      <c r="F112" s="1">
        <f>E112*'Concept 2'!$H$2</f>
        <v>153750</v>
      </c>
      <c r="G112" s="1">
        <f>(1-'Concept 2'!$B$3)*F112</f>
        <v>138375</v>
      </c>
      <c r="H112" s="1">
        <f>F112*'Concept 2'!$B$3</f>
        <v>15375</v>
      </c>
      <c r="I112" s="1">
        <f>F112*('Concept 2'!$B$3*'Concept 2'!$B$4)</f>
        <v>768.75000000000011</v>
      </c>
      <c r="J112" s="1">
        <f>F112*('Concept 2'!$B$3*'Concept 2'!$B$4*'Concept 2'!$B$5)</f>
        <v>76.875000000000014</v>
      </c>
      <c r="K112" s="1">
        <f>(G112+(H112*2)+(3*I112))/'Concept 2'!$H$3</f>
        <v>57143.75</v>
      </c>
      <c r="L112" s="1">
        <f t="shared" si="6"/>
        <v>153673.125</v>
      </c>
      <c r="M112" s="1">
        <f>L112*'Concept 2'!$D$3</f>
        <v>51224.375</v>
      </c>
      <c r="N112" s="1">
        <f>L112*'Concept 2'!$D$4</f>
        <v>102448.75</v>
      </c>
      <c r="O112" s="1">
        <f>(M112+N112)/'Concept 2'!$J$2</f>
        <v>25612.1875</v>
      </c>
      <c r="P112" s="1">
        <f>(M112+N112)/'Concept 2'!$J$2</f>
        <v>25612.1875</v>
      </c>
      <c r="Q112" s="1">
        <f t="shared" si="7"/>
        <v>51224.375</v>
      </c>
      <c r="R112" s="1">
        <f>L112/'Concept 2'!$J$3</f>
        <v>21953.303571428572</v>
      </c>
      <c r="S112" s="1">
        <f>L112/'Concept 2'!$J$3</f>
        <v>21953.303571428572</v>
      </c>
      <c r="T112" s="1">
        <f t="shared" si="8"/>
        <v>43906.607142857145</v>
      </c>
      <c r="U112" s="1">
        <f t="shared" si="9"/>
        <v>213774.73214285716</v>
      </c>
    </row>
    <row r="113" spans="1:21" x14ac:dyDescent="0.25">
      <c r="A113" s="11">
        <f t="shared" si="5"/>
        <v>39692</v>
      </c>
      <c r="B113">
        <f>B112+'Concept 2'!$M$3</f>
        <v>620000</v>
      </c>
      <c r="C113" s="1">
        <f>B113*'Concept 2'!$B$2</f>
        <v>310000</v>
      </c>
      <c r="D113" s="1">
        <f>C113/'Concept 2'!$H$2</f>
        <v>62000</v>
      </c>
      <c r="E113" s="1">
        <f>D113*'Concept 2'!$D$2</f>
        <v>31000</v>
      </c>
      <c r="F113" s="1">
        <f>E113*'Concept 2'!$H$2</f>
        <v>155000</v>
      </c>
      <c r="G113" s="1">
        <f>(1-'Concept 2'!$B$3)*F113</f>
        <v>139500</v>
      </c>
      <c r="H113" s="1">
        <f>F113*'Concept 2'!$B$3</f>
        <v>15500</v>
      </c>
      <c r="I113" s="1">
        <f>F113*('Concept 2'!$B$3*'Concept 2'!$B$4)</f>
        <v>775.00000000000011</v>
      </c>
      <c r="J113" s="1">
        <f>F113*('Concept 2'!$B$3*'Concept 2'!$B$4*'Concept 2'!$B$5)</f>
        <v>77.500000000000014</v>
      </c>
      <c r="K113" s="1">
        <f>(G113+(H113*2)+(3*I113))/'Concept 2'!$H$3</f>
        <v>57608.333333333336</v>
      </c>
      <c r="L113" s="1">
        <f t="shared" si="6"/>
        <v>154922.5</v>
      </c>
      <c r="M113" s="1">
        <f>L113*'Concept 2'!$D$3</f>
        <v>51640.833333333328</v>
      </c>
      <c r="N113" s="1">
        <f>L113*'Concept 2'!$D$4</f>
        <v>103281.66666666666</v>
      </c>
      <c r="O113" s="1">
        <f>(M113+N113)/'Concept 2'!$J$2</f>
        <v>25820.416666666668</v>
      </c>
      <c r="P113" s="1">
        <f>(M113+N113)/'Concept 2'!$J$2</f>
        <v>25820.416666666668</v>
      </c>
      <c r="Q113" s="1">
        <f t="shared" si="7"/>
        <v>51640.833333333336</v>
      </c>
      <c r="R113" s="1">
        <f>L113/'Concept 2'!$J$3</f>
        <v>22131.785714285714</v>
      </c>
      <c r="S113" s="1">
        <f>L113/'Concept 2'!$J$3</f>
        <v>22131.785714285714</v>
      </c>
      <c r="T113" s="1">
        <f t="shared" si="8"/>
        <v>44263.571428571428</v>
      </c>
      <c r="U113" s="1">
        <f t="shared" si="9"/>
        <v>215512.73809523811</v>
      </c>
    </row>
    <row r="114" spans="1:21" x14ac:dyDescent="0.25">
      <c r="A114" s="11">
        <f t="shared" si="5"/>
        <v>39722</v>
      </c>
      <c r="B114">
        <f>B113+'Concept 2'!$M$3</f>
        <v>625000</v>
      </c>
      <c r="C114" s="1">
        <f>B114*'Concept 2'!$B$2</f>
        <v>312500</v>
      </c>
      <c r="D114" s="1">
        <f>C114/'Concept 2'!$H$2</f>
        <v>62500</v>
      </c>
      <c r="E114" s="1">
        <f>D114*'Concept 2'!$D$2</f>
        <v>31250</v>
      </c>
      <c r="F114" s="1">
        <f>E114*'Concept 2'!$H$2</f>
        <v>156250</v>
      </c>
      <c r="G114" s="1">
        <f>(1-'Concept 2'!$B$3)*F114</f>
        <v>140625</v>
      </c>
      <c r="H114" s="1">
        <f>F114*'Concept 2'!$B$3</f>
        <v>15625</v>
      </c>
      <c r="I114" s="1">
        <f>F114*('Concept 2'!$B$3*'Concept 2'!$B$4)</f>
        <v>781.25000000000011</v>
      </c>
      <c r="J114" s="1">
        <f>F114*('Concept 2'!$B$3*'Concept 2'!$B$4*'Concept 2'!$B$5)</f>
        <v>78.125000000000014</v>
      </c>
      <c r="K114" s="1">
        <f>(G114+(H114*2)+(3*I114))/'Concept 2'!$H$3</f>
        <v>58072.916666666664</v>
      </c>
      <c r="L114" s="1">
        <f t="shared" si="6"/>
        <v>156171.875</v>
      </c>
      <c r="M114" s="1">
        <f>L114*'Concept 2'!$D$3</f>
        <v>52057.291666666664</v>
      </c>
      <c r="N114" s="1">
        <f>L114*'Concept 2'!$D$4</f>
        <v>104114.58333333333</v>
      </c>
      <c r="O114" s="1">
        <f>(M114+N114)/'Concept 2'!$J$2</f>
        <v>26028.645833333332</v>
      </c>
      <c r="P114" s="1">
        <f>(M114+N114)/'Concept 2'!$J$2</f>
        <v>26028.645833333332</v>
      </c>
      <c r="Q114" s="1">
        <f t="shared" si="7"/>
        <v>52057.291666666664</v>
      </c>
      <c r="R114" s="1">
        <f>L114/'Concept 2'!$J$3</f>
        <v>22310.267857142859</v>
      </c>
      <c r="S114" s="1">
        <f>L114/'Concept 2'!$J$3</f>
        <v>22310.267857142859</v>
      </c>
      <c r="T114" s="1">
        <f t="shared" si="8"/>
        <v>44620.535714285717</v>
      </c>
      <c r="U114" s="1">
        <f t="shared" si="9"/>
        <v>217250.74404761905</v>
      </c>
    </row>
    <row r="115" spans="1:21" x14ac:dyDescent="0.25">
      <c r="A115" s="11">
        <f t="shared" si="5"/>
        <v>39753</v>
      </c>
      <c r="B115">
        <f>B114+'Concept 2'!$M$3</f>
        <v>630000</v>
      </c>
      <c r="C115" s="1">
        <f>B115*'Concept 2'!$B$2</f>
        <v>315000</v>
      </c>
      <c r="D115" s="1">
        <f>C115/'Concept 2'!$H$2</f>
        <v>63000</v>
      </c>
      <c r="E115" s="1">
        <f>D115*'Concept 2'!$D$2</f>
        <v>31500</v>
      </c>
      <c r="F115" s="1">
        <f>E115*'Concept 2'!$H$2</f>
        <v>157500</v>
      </c>
      <c r="G115" s="1">
        <f>(1-'Concept 2'!$B$3)*F115</f>
        <v>141750</v>
      </c>
      <c r="H115" s="1">
        <f>F115*'Concept 2'!$B$3</f>
        <v>15750</v>
      </c>
      <c r="I115" s="1">
        <f>F115*('Concept 2'!$B$3*'Concept 2'!$B$4)</f>
        <v>787.50000000000011</v>
      </c>
      <c r="J115" s="1">
        <f>F115*('Concept 2'!$B$3*'Concept 2'!$B$4*'Concept 2'!$B$5)</f>
        <v>78.750000000000014</v>
      </c>
      <c r="K115" s="1">
        <f>(G115+(H115*2)+(3*I115))/'Concept 2'!$H$3</f>
        <v>58537.5</v>
      </c>
      <c r="L115" s="1">
        <f t="shared" si="6"/>
        <v>157421.25</v>
      </c>
      <c r="M115" s="1">
        <f>L115*'Concept 2'!$D$3</f>
        <v>52473.75</v>
      </c>
      <c r="N115" s="1">
        <f>L115*'Concept 2'!$D$4</f>
        <v>104947.5</v>
      </c>
      <c r="O115" s="1">
        <f>(M115+N115)/'Concept 2'!$J$2</f>
        <v>26236.875</v>
      </c>
      <c r="P115" s="1">
        <f>(M115+N115)/'Concept 2'!$J$2</f>
        <v>26236.875</v>
      </c>
      <c r="Q115" s="1">
        <f t="shared" si="7"/>
        <v>52473.75</v>
      </c>
      <c r="R115" s="1">
        <f>L115/'Concept 2'!$J$3</f>
        <v>22488.75</v>
      </c>
      <c r="S115" s="1">
        <f>L115/'Concept 2'!$J$3</f>
        <v>22488.75</v>
      </c>
      <c r="T115" s="1">
        <f t="shared" si="8"/>
        <v>44977.5</v>
      </c>
      <c r="U115" s="1">
        <f t="shared" si="9"/>
        <v>218988.75</v>
      </c>
    </row>
    <row r="116" spans="1:21" x14ac:dyDescent="0.25">
      <c r="A116" s="11">
        <f t="shared" si="5"/>
        <v>39783</v>
      </c>
      <c r="B116">
        <f>B115+'Concept 2'!$M$3</f>
        <v>635000</v>
      </c>
      <c r="C116" s="1">
        <f>B116*'Concept 2'!$B$2</f>
        <v>317500</v>
      </c>
      <c r="D116" s="1">
        <f>C116/'Concept 2'!$H$2</f>
        <v>63500</v>
      </c>
      <c r="E116" s="1">
        <f>D116*'Concept 2'!$D$2</f>
        <v>31750</v>
      </c>
      <c r="F116" s="1">
        <f>E116*'Concept 2'!$H$2</f>
        <v>158750</v>
      </c>
      <c r="G116" s="1">
        <f>(1-'Concept 2'!$B$3)*F116</f>
        <v>142875</v>
      </c>
      <c r="H116" s="1">
        <f>F116*'Concept 2'!$B$3</f>
        <v>15875</v>
      </c>
      <c r="I116" s="1">
        <f>F116*('Concept 2'!$B$3*'Concept 2'!$B$4)</f>
        <v>793.75000000000011</v>
      </c>
      <c r="J116" s="1">
        <f>F116*('Concept 2'!$B$3*'Concept 2'!$B$4*'Concept 2'!$B$5)</f>
        <v>79.375000000000014</v>
      </c>
      <c r="K116" s="1">
        <f>(G116+(H116*2)+(3*I116))/'Concept 2'!$H$3</f>
        <v>59002.083333333336</v>
      </c>
      <c r="L116" s="1">
        <f t="shared" si="6"/>
        <v>158670.625</v>
      </c>
      <c r="M116" s="1">
        <f>L116*'Concept 2'!$D$3</f>
        <v>52890.208333333328</v>
      </c>
      <c r="N116" s="1">
        <f>L116*'Concept 2'!$D$4</f>
        <v>105780.41666666666</v>
      </c>
      <c r="O116" s="1">
        <f>(M116+N116)/'Concept 2'!$J$2</f>
        <v>26445.104166666668</v>
      </c>
      <c r="P116" s="1">
        <f>(M116+N116)/'Concept 2'!$J$2</f>
        <v>26445.104166666668</v>
      </c>
      <c r="Q116" s="1">
        <f t="shared" si="7"/>
        <v>52890.208333333336</v>
      </c>
      <c r="R116" s="1">
        <f>L116/'Concept 2'!$J$3</f>
        <v>22667.232142857141</v>
      </c>
      <c r="S116" s="1">
        <f>L116/'Concept 2'!$J$3</f>
        <v>22667.232142857141</v>
      </c>
      <c r="T116" s="1">
        <f t="shared" si="8"/>
        <v>45334.464285714283</v>
      </c>
      <c r="U116" s="1">
        <f t="shared" si="9"/>
        <v>220726.75595238095</v>
      </c>
    </row>
    <row r="117" spans="1:21" x14ac:dyDescent="0.25">
      <c r="A117" s="11">
        <f t="shared" si="5"/>
        <v>39814</v>
      </c>
      <c r="B117">
        <f>B116+'Concept 2'!$M$3</f>
        <v>640000</v>
      </c>
      <c r="C117" s="1">
        <f>B117*'Concept 2'!$B$2</f>
        <v>320000</v>
      </c>
      <c r="D117" s="1">
        <f>C117/'Concept 2'!$H$2</f>
        <v>64000</v>
      </c>
      <c r="E117" s="1">
        <f>D117*'Concept 2'!$D$2</f>
        <v>32000</v>
      </c>
      <c r="F117" s="1">
        <f>E117*'Concept 2'!$H$2</f>
        <v>160000</v>
      </c>
      <c r="G117" s="1">
        <f>(1-'Concept 2'!$B$3)*F117</f>
        <v>144000</v>
      </c>
      <c r="H117" s="1">
        <f>F117*'Concept 2'!$B$3</f>
        <v>16000</v>
      </c>
      <c r="I117" s="1">
        <f>F117*('Concept 2'!$B$3*'Concept 2'!$B$4)</f>
        <v>800.00000000000011</v>
      </c>
      <c r="J117" s="1">
        <f>F117*('Concept 2'!$B$3*'Concept 2'!$B$4*'Concept 2'!$B$5)</f>
        <v>80.000000000000014</v>
      </c>
      <c r="K117" s="1">
        <f>(G117+(H117*2)+(3*I117))/'Concept 2'!$H$3</f>
        <v>59466.666666666664</v>
      </c>
      <c r="L117" s="1">
        <f t="shared" si="6"/>
        <v>159920</v>
      </c>
      <c r="M117" s="1">
        <f>L117*'Concept 2'!$D$3</f>
        <v>53306.666666666664</v>
      </c>
      <c r="N117" s="1">
        <f>L117*'Concept 2'!$D$4</f>
        <v>106613.33333333333</v>
      </c>
      <c r="O117" s="1">
        <f>(M117+N117)/'Concept 2'!$J$2</f>
        <v>26653.333333333332</v>
      </c>
      <c r="P117" s="1">
        <f>(M117+N117)/'Concept 2'!$J$2</f>
        <v>26653.333333333332</v>
      </c>
      <c r="Q117" s="1">
        <f t="shared" si="7"/>
        <v>53306.666666666664</v>
      </c>
      <c r="R117" s="1">
        <f>L117/'Concept 2'!$J$3</f>
        <v>22845.714285714286</v>
      </c>
      <c r="S117" s="1">
        <f>L117/'Concept 2'!$J$3</f>
        <v>22845.714285714286</v>
      </c>
      <c r="T117" s="1">
        <f t="shared" si="8"/>
        <v>45691.428571428572</v>
      </c>
      <c r="U117" s="1">
        <f t="shared" si="9"/>
        <v>222464.76190476189</v>
      </c>
    </row>
    <row r="118" spans="1:21" x14ac:dyDescent="0.25">
      <c r="A118" s="11">
        <f t="shared" si="5"/>
        <v>39845</v>
      </c>
      <c r="B118">
        <f>B117+'Concept 2'!$M$3</f>
        <v>645000</v>
      </c>
      <c r="C118" s="1">
        <f>B118*'Concept 2'!$B$2</f>
        <v>322500</v>
      </c>
      <c r="D118" s="1">
        <f>C118/'Concept 2'!$H$2</f>
        <v>64500</v>
      </c>
      <c r="E118" s="1">
        <f>D118*'Concept 2'!$D$2</f>
        <v>32250</v>
      </c>
      <c r="F118" s="1">
        <f>E118*'Concept 2'!$H$2</f>
        <v>161250</v>
      </c>
      <c r="G118" s="1">
        <f>(1-'Concept 2'!$B$3)*F118</f>
        <v>145125</v>
      </c>
      <c r="H118" s="1">
        <f>F118*'Concept 2'!$B$3</f>
        <v>16125</v>
      </c>
      <c r="I118" s="1">
        <f>F118*('Concept 2'!$B$3*'Concept 2'!$B$4)</f>
        <v>806.25000000000011</v>
      </c>
      <c r="J118" s="1">
        <f>F118*('Concept 2'!$B$3*'Concept 2'!$B$4*'Concept 2'!$B$5)</f>
        <v>80.625000000000014</v>
      </c>
      <c r="K118" s="1">
        <f>(G118+(H118*2)+(3*I118))/'Concept 2'!$H$3</f>
        <v>59931.25</v>
      </c>
      <c r="L118" s="1">
        <f t="shared" si="6"/>
        <v>161169.375</v>
      </c>
      <c r="M118" s="1">
        <f>L118*'Concept 2'!$D$3</f>
        <v>53723.125</v>
      </c>
      <c r="N118" s="1">
        <f>L118*'Concept 2'!$D$4</f>
        <v>107446.25</v>
      </c>
      <c r="O118" s="1">
        <f>(M118+N118)/'Concept 2'!$J$2</f>
        <v>26861.5625</v>
      </c>
      <c r="P118" s="1">
        <f>(M118+N118)/'Concept 2'!$J$2</f>
        <v>26861.5625</v>
      </c>
      <c r="Q118" s="1">
        <f t="shared" si="7"/>
        <v>53723.125</v>
      </c>
      <c r="R118" s="1">
        <f>L118/'Concept 2'!$J$3</f>
        <v>23024.196428571428</v>
      </c>
      <c r="S118" s="1">
        <f>L118/'Concept 2'!$J$3</f>
        <v>23024.196428571428</v>
      </c>
      <c r="T118" s="1">
        <f t="shared" si="8"/>
        <v>46048.392857142855</v>
      </c>
      <c r="U118" s="1">
        <f t="shared" si="9"/>
        <v>224202.76785714284</v>
      </c>
    </row>
    <row r="119" spans="1:21" x14ac:dyDescent="0.25">
      <c r="A119" s="11">
        <f t="shared" si="5"/>
        <v>39873</v>
      </c>
      <c r="B119">
        <f>B118+'Concept 2'!$M$3</f>
        <v>650000</v>
      </c>
      <c r="C119" s="1">
        <f>B119*'Concept 2'!$B$2</f>
        <v>325000</v>
      </c>
      <c r="D119" s="1">
        <f>C119/'Concept 2'!$H$2</f>
        <v>65000</v>
      </c>
      <c r="E119" s="1">
        <f>D119*'Concept 2'!$D$2</f>
        <v>32500</v>
      </c>
      <c r="F119" s="1">
        <f>E119*'Concept 2'!$H$2</f>
        <v>162500</v>
      </c>
      <c r="G119" s="1">
        <f>(1-'Concept 2'!$B$3)*F119</f>
        <v>146250</v>
      </c>
      <c r="H119" s="1">
        <f>F119*'Concept 2'!$B$3</f>
        <v>16250</v>
      </c>
      <c r="I119" s="1">
        <f>F119*('Concept 2'!$B$3*'Concept 2'!$B$4)</f>
        <v>812.50000000000011</v>
      </c>
      <c r="J119" s="1">
        <f>F119*('Concept 2'!$B$3*'Concept 2'!$B$4*'Concept 2'!$B$5)</f>
        <v>81.250000000000014</v>
      </c>
      <c r="K119" s="1">
        <f>(G119+(H119*2)+(3*I119))/'Concept 2'!$H$3</f>
        <v>60395.833333333336</v>
      </c>
      <c r="L119" s="1">
        <f t="shared" si="6"/>
        <v>162418.75</v>
      </c>
      <c r="M119" s="1">
        <f>L119*'Concept 2'!$D$3</f>
        <v>54139.583333333328</v>
      </c>
      <c r="N119" s="1">
        <f>L119*'Concept 2'!$D$4</f>
        <v>108279.16666666666</v>
      </c>
      <c r="O119" s="1">
        <f>(M119+N119)/'Concept 2'!$J$2</f>
        <v>27069.791666666668</v>
      </c>
      <c r="P119" s="1">
        <f>(M119+N119)/'Concept 2'!$J$2</f>
        <v>27069.791666666668</v>
      </c>
      <c r="Q119" s="1">
        <f t="shared" si="7"/>
        <v>54139.583333333336</v>
      </c>
      <c r="R119" s="1">
        <f>L119/'Concept 2'!$J$3</f>
        <v>23202.678571428572</v>
      </c>
      <c r="S119" s="1">
        <f>L119/'Concept 2'!$J$3</f>
        <v>23202.678571428572</v>
      </c>
      <c r="T119" s="1">
        <f t="shared" si="8"/>
        <v>46405.357142857145</v>
      </c>
      <c r="U119" s="1">
        <f t="shared" si="9"/>
        <v>225940.77380952382</v>
      </c>
    </row>
    <row r="120" spans="1:21" x14ac:dyDescent="0.25">
      <c r="A120" s="11">
        <f t="shared" si="5"/>
        <v>39904</v>
      </c>
      <c r="B120">
        <f>B119+'Concept 2'!$M$3</f>
        <v>655000</v>
      </c>
      <c r="C120" s="1">
        <f>B120*'Concept 2'!$B$2</f>
        <v>327500</v>
      </c>
      <c r="D120" s="1">
        <f>C120/'Concept 2'!$H$2</f>
        <v>65500</v>
      </c>
      <c r="E120" s="1">
        <f>D120*'Concept 2'!$D$2</f>
        <v>32750</v>
      </c>
      <c r="F120" s="1">
        <f>E120*'Concept 2'!$H$2</f>
        <v>163750</v>
      </c>
      <c r="G120" s="1">
        <f>(1-'Concept 2'!$B$3)*F120</f>
        <v>147375</v>
      </c>
      <c r="H120" s="1">
        <f>F120*'Concept 2'!$B$3</f>
        <v>16375</v>
      </c>
      <c r="I120" s="1">
        <f>F120*('Concept 2'!$B$3*'Concept 2'!$B$4)</f>
        <v>818.75000000000011</v>
      </c>
      <c r="J120" s="1">
        <f>F120*('Concept 2'!$B$3*'Concept 2'!$B$4*'Concept 2'!$B$5)</f>
        <v>81.875000000000014</v>
      </c>
      <c r="K120" s="1">
        <f>(G120+(H120*2)+(3*I120))/'Concept 2'!$H$3</f>
        <v>60860.416666666664</v>
      </c>
      <c r="L120" s="1">
        <f t="shared" si="6"/>
        <v>163668.125</v>
      </c>
      <c r="M120" s="1">
        <f>L120*'Concept 2'!$D$3</f>
        <v>54556.041666666664</v>
      </c>
      <c r="N120" s="1">
        <f>L120*'Concept 2'!$D$4</f>
        <v>109112.08333333333</v>
      </c>
      <c r="O120" s="1">
        <f>(M120+N120)/'Concept 2'!$J$2</f>
        <v>27278.020833333332</v>
      </c>
      <c r="P120" s="1">
        <f>(M120+N120)/'Concept 2'!$J$2</f>
        <v>27278.020833333332</v>
      </c>
      <c r="Q120" s="1">
        <f t="shared" si="7"/>
        <v>54556.041666666664</v>
      </c>
      <c r="R120" s="1">
        <f>L120/'Concept 2'!$J$3</f>
        <v>23381.160714285714</v>
      </c>
      <c r="S120" s="1">
        <f>L120/'Concept 2'!$J$3</f>
        <v>23381.160714285714</v>
      </c>
      <c r="T120" s="1">
        <f t="shared" si="8"/>
        <v>46762.321428571428</v>
      </c>
      <c r="U120" s="1">
        <f t="shared" si="9"/>
        <v>227678.77976190476</v>
      </c>
    </row>
    <row r="121" spans="1:21" x14ac:dyDescent="0.25">
      <c r="A121" s="11">
        <f t="shared" si="5"/>
        <v>39934</v>
      </c>
      <c r="B121">
        <f>B120+'Concept 2'!$M$3</f>
        <v>660000</v>
      </c>
      <c r="C121" s="1">
        <f>B121*'Concept 2'!$B$2</f>
        <v>330000</v>
      </c>
      <c r="D121" s="1">
        <f>C121/'Concept 2'!$H$2</f>
        <v>66000</v>
      </c>
      <c r="E121" s="1">
        <f>D121*'Concept 2'!$D$2</f>
        <v>33000</v>
      </c>
      <c r="F121" s="1">
        <f>E121*'Concept 2'!$H$2</f>
        <v>165000</v>
      </c>
      <c r="G121" s="1">
        <f>(1-'Concept 2'!$B$3)*F121</f>
        <v>148500</v>
      </c>
      <c r="H121" s="1">
        <f>F121*'Concept 2'!$B$3</f>
        <v>16500</v>
      </c>
      <c r="I121" s="1">
        <f>F121*('Concept 2'!$B$3*'Concept 2'!$B$4)</f>
        <v>825.00000000000011</v>
      </c>
      <c r="J121" s="1">
        <f>F121*('Concept 2'!$B$3*'Concept 2'!$B$4*'Concept 2'!$B$5)</f>
        <v>82.500000000000014</v>
      </c>
      <c r="K121" s="1">
        <f>(G121+(H121*2)+(3*I121))/'Concept 2'!$H$3</f>
        <v>61325</v>
      </c>
      <c r="L121" s="1">
        <f t="shared" si="6"/>
        <v>164917.5</v>
      </c>
      <c r="M121" s="1">
        <f>L121*'Concept 2'!$D$3</f>
        <v>54972.5</v>
      </c>
      <c r="N121" s="1">
        <f>L121*'Concept 2'!$D$4</f>
        <v>109945</v>
      </c>
      <c r="O121" s="1">
        <f>(M121+N121)/'Concept 2'!$J$2</f>
        <v>27486.25</v>
      </c>
      <c r="P121" s="1">
        <f>(M121+N121)/'Concept 2'!$J$2</f>
        <v>27486.25</v>
      </c>
      <c r="Q121" s="1">
        <f t="shared" si="7"/>
        <v>54972.5</v>
      </c>
      <c r="R121" s="1">
        <f>L121/'Concept 2'!$J$3</f>
        <v>23559.642857142859</v>
      </c>
      <c r="S121" s="1">
        <f>L121/'Concept 2'!$J$3</f>
        <v>23559.642857142859</v>
      </c>
      <c r="T121" s="1">
        <f t="shared" si="8"/>
        <v>47119.285714285717</v>
      </c>
      <c r="U121" s="1">
        <f t="shared" si="9"/>
        <v>229416.78571428571</v>
      </c>
    </row>
    <row r="122" spans="1:21" x14ac:dyDescent="0.25">
      <c r="A122" s="11">
        <f t="shared" si="5"/>
        <v>39965</v>
      </c>
      <c r="B122">
        <f>B121+'Concept 2'!$M$3</f>
        <v>665000</v>
      </c>
      <c r="C122" s="1">
        <f>B122*'Concept 2'!$B$2</f>
        <v>332500</v>
      </c>
      <c r="D122" s="1">
        <f>C122/'Concept 2'!$H$2</f>
        <v>66500</v>
      </c>
      <c r="E122" s="1">
        <f>D122*'Concept 2'!$D$2</f>
        <v>33250</v>
      </c>
      <c r="F122" s="1">
        <f>E122*'Concept 2'!$H$2</f>
        <v>166250</v>
      </c>
      <c r="G122" s="1">
        <f>(1-'Concept 2'!$B$3)*F122</f>
        <v>149625</v>
      </c>
      <c r="H122" s="1">
        <f>F122*'Concept 2'!$B$3</f>
        <v>16625</v>
      </c>
      <c r="I122" s="1">
        <f>F122*('Concept 2'!$B$3*'Concept 2'!$B$4)</f>
        <v>831.25000000000011</v>
      </c>
      <c r="J122" s="1">
        <f>F122*('Concept 2'!$B$3*'Concept 2'!$B$4*'Concept 2'!$B$5)</f>
        <v>83.125000000000014</v>
      </c>
      <c r="K122" s="1">
        <f>(G122+(H122*2)+(3*I122))/'Concept 2'!$H$3</f>
        <v>61789.583333333336</v>
      </c>
      <c r="L122" s="1">
        <f t="shared" si="6"/>
        <v>166166.875</v>
      </c>
      <c r="M122" s="1">
        <f>L122*'Concept 2'!$D$3</f>
        <v>55388.958333333328</v>
      </c>
      <c r="N122" s="1">
        <f>L122*'Concept 2'!$D$4</f>
        <v>110777.91666666666</v>
      </c>
      <c r="O122" s="1">
        <f>(M122+N122)/'Concept 2'!$J$2</f>
        <v>27694.479166666668</v>
      </c>
      <c r="P122" s="1">
        <f>(M122+N122)/'Concept 2'!$J$2</f>
        <v>27694.479166666668</v>
      </c>
      <c r="Q122" s="1">
        <f t="shared" si="7"/>
        <v>55388.958333333336</v>
      </c>
      <c r="R122" s="1">
        <f>L122/'Concept 2'!$J$3</f>
        <v>23738.125</v>
      </c>
      <c r="S122" s="1">
        <f>L122/'Concept 2'!$J$3</f>
        <v>23738.125</v>
      </c>
      <c r="T122" s="1">
        <f t="shared" si="8"/>
        <v>47476.25</v>
      </c>
      <c r="U122" s="1">
        <f t="shared" si="9"/>
        <v>231154.79166666669</v>
      </c>
    </row>
    <row r="123" spans="1:21" x14ac:dyDescent="0.25">
      <c r="A123" s="11">
        <f t="shared" si="5"/>
        <v>39995</v>
      </c>
      <c r="B123">
        <f>B122+'Concept 2'!$M$3</f>
        <v>670000</v>
      </c>
      <c r="C123" s="1">
        <f>B123*'Concept 2'!$B$2</f>
        <v>335000</v>
      </c>
      <c r="D123" s="1">
        <f>C123/'Concept 2'!$H$2</f>
        <v>67000</v>
      </c>
      <c r="E123" s="1">
        <f>D123*'Concept 2'!$D$2</f>
        <v>33500</v>
      </c>
      <c r="F123" s="1">
        <f>E123*'Concept 2'!$H$2</f>
        <v>167500</v>
      </c>
      <c r="G123" s="1">
        <f>(1-'Concept 2'!$B$3)*F123</f>
        <v>150750</v>
      </c>
      <c r="H123" s="1">
        <f>F123*'Concept 2'!$B$3</f>
        <v>16750</v>
      </c>
      <c r="I123" s="1">
        <f>F123*('Concept 2'!$B$3*'Concept 2'!$B$4)</f>
        <v>837.50000000000011</v>
      </c>
      <c r="J123" s="1">
        <f>F123*('Concept 2'!$B$3*'Concept 2'!$B$4*'Concept 2'!$B$5)</f>
        <v>83.750000000000014</v>
      </c>
      <c r="K123" s="1">
        <f>(G123+(H123*2)+(3*I123))/'Concept 2'!$H$3</f>
        <v>62254.166666666664</v>
      </c>
      <c r="L123" s="1">
        <f t="shared" si="6"/>
        <v>167416.25</v>
      </c>
      <c r="M123" s="1">
        <f>L123*'Concept 2'!$D$3</f>
        <v>55805.416666666664</v>
      </c>
      <c r="N123" s="1">
        <f>L123*'Concept 2'!$D$4</f>
        <v>111610.83333333333</v>
      </c>
      <c r="O123" s="1">
        <f>(M123+N123)/'Concept 2'!$J$2</f>
        <v>27902.708333333332</v>
      </c>
      <c r="P123" s="1">
        <f>(M123+N123)/'Concept 2'!$J$2</f>
        <v>27902.708333333332</v>
      </c>
      <c r="Q123" s="1">
        <f t="shared" si="7"/>
        <v>55805.416666666664</v>
      </c>
      <c r="R123" s="1">
        <f>L123/'Concept 2'!$J$3</f>
        <v>23916.607142857141</v>
      </c>
      <c r="S123" s="1">
        <f>L123/'Concept 2'!$J$3</f>
        <v>23916.607142857141</v>
      </c>
      <c r="T123" s="1">
        <f t="shared" si="8"/>
        <v>47833.214285714283</v>
      </c>
      <c r="U123" s="1">
        <f t="shared" si="9"/>
        <v>232892.7976190476</v>
      </c>
    </row>
    <row r="124" spans="1:21" x14ac:dyDescent="0.25">
      <c r="A124" s="11">
        <f t="shared" si="5"/>
        <v>40026</v>
      </c>
      <c r="B124">
        <f>B123+'Concept 2'!$M$3</f>
        <v>675000</v>
      </c>
      <c r="C124" s="1">
        <f>B124*'Concept 2'!$B$2</f>
        <v>337500</v>
      </c>
      <c r="D124" s="1">
        <f>C124/'Concept 2'!$H$2</f>
        <v>67500</v>
      </c>
      <c r="E124" s="1">
        <f>D124*'Concept 2'!$D$2</f>
        <v>33750</v>
      </c>
      <c r="F124" s="1">
        <f>E124*'Concept 2'!$H$2</f>
        <v>168750</v>
      </c>
      <c r="G124" s="1">
        <f>(1-'Concept 2'!$B$3)*F124</f>
        <v>151875</v>
      </c>
      <c r="H124" s="1">
        <f>F124*'Concept 2'!$B$3</f>
        <v>16875</v>
      </c>
      <c r="I124" s="1">
        <f>F124*('Concept 2'!$B$3*'Concept 2'!$B$4)</f>
        <v>843.75000000000011</v>
      </c>
      <c r="J124" s="1">
        <f>F124*('Concept 2'!$B$3*'Concept 2'!$B$4*'Concept 2'!$B$5)</f>
        <v>84.375000000000014</v>
      </c>
      <c r="K124" s="1">
        <f>(G124+(H124*2)+(3*I124))/'Concept 2'!$H$3</f>
        <v>62718.75</v>
      </c>
      <c r="L124" s="1">
        <f t="shared" si="6"/>
        <v>168665.625</v>
      </c>
      <c r="M124" s="1">
        <f>L124*'Concept 2'!$D$3</f>
        <v>56221.875</v>
      </c>
      <c r="N124" s="1">
        <f>L124*'Concept 2'!$D$4</f>
        <v>112443.75</v>
      </c>
      <c r="O124" s="1">
        <f>(M124+N124)/'Concept 2'!$J$2</f>
        <v>28110.9375</v>
      </c>
      <c r="P124" s="1">
        <f>(M124+N124)/'Concept 2'!$J$2</f>
        <v>28110.9375</v>
      </c>
      <c r="Q124" s="1">
        <f t="shared" si="7"/>
        <v>56221.875</v>
      </c>
      <c r="R124" s="1">
        <f>L124/'Concept 2'!$J$3</f>
        <v>24095.089285714286</v>
      </c>
      <c r="S124" s="1">
        <f>L124/'Concept 2'!$J$3</f>
        <v>24095.089285714286</v>
      </c>
      <c r="T124" s="1">
        <f t="shared" si="8"/>
        <v>48190.178571428572</v>
      </c>
      <c r="U124" s="1">
        <f t="shared" si="9"/>
        <v>234630.80357142858</v>
      </c>
    </row>
    <row r="125" spans="1:21" x14ac:dyDescent="0.25">
      <c r="A125" s="11">
        <f t="shared" si="5"/>
        <v>40057</v>
      </c>
      <c r="B125">
        <f>B124+'Concept 2'!$M$3</f>
        <v>680000</v>
      </c>
      <c r="C125" s="1">
        <f>B125*'Concept 2'!$B$2</f>
        <v>340000</v>
      </c>
      <c r="D125" s="1">
        <f>C125/'Concept 2'!$H$2</f>
        <v>68000</v>
      </c>
      <c r="E125" s="1">
        <f>D125*'Concept 2'!$D$2</f>
        <v>34000</v>
      </c>
      <c r="F125" s="1">
        <f>E125*'Concept 2'!$H$2</f>
        <v>170000</v>
      </c>
      <c r="G125" s="1">
        <f>(1-'Concept 2'!$B$3)*F125</f>
        <v>153000</v>
      </c>
      <c r="H125" s="1">
        <f>F125*'Concept 2'!$B$3</f>
        <v>17000</v>
      </c>
      <c r="I125" s="1">
        <f>F125*('Concept 2'!$B$3*'Concept 2'!$B$4)</f>
        <v>850.00000000000011</v>
      </c>
      <c r="J125" s="1">
        <f>F125*('Concept 2'!$B$3*'Concept 2'!$B$4*'Concept 2'!$B$5)</f>
        <v>85.000000000000014</v>
      </c>
      <c r="K125" s="1">
        <f>(G125+(H125*2)+(3*I125))/'Concept 2'!$H$3</f>
        <v>63183.333333333336</v>
      </c>
      <c r="L125" s="1">
        <f t="shared" si="6"/>
        <v>169915</v>
      </c>
      <c r="M125" s="1">
        <f>L125*'Concept 2'!$D$3</f>
        <v>56638.333333333328</v>
      </c>
      <c r="N125" s="1">
        <f>L125*'Concept 2'!$D$4</f>
        <v>113276.66666666666</v>
      </c>
      <c r="O125" s="1">
        <f>(M125+N125)/'Concept 2'!$J$2</f>
        <v>28319.166666666668</v>
      </c>
      <c r="P125" s="1">
        <f>(M125+N125)/'Concept 2'!$J$2</f>
        <v>28319.166666666668</v>
      </c>
      <c r="Q125" s="1">
        <f t="shared" si="7"/>
        <v>56638.333333333336</v>
      </c>
      <c r="R125" s="1">
        <f>L125/'Concept 2'!$J$3</f>
        <v>24273.571428571428</v>
      </c>
      <c r="S125" s="1">
        <f>L125/'Concept 2'!$J$3</f>
        <v>24273.571428571428</v>
      </c>
      <c r="T125" s="1">
        <f t="shared" si="8"/>
        <v>48547.142857142855</v>
      </c>
      <c r="U125" s="1">
        <f t="shared" si="9"/>
        <v>236368.80952380953</v>
      </c>
    </row>
    <row r="126" spans="1:21" x14ac:dyDescent="0.25">
      <c r="A126" s="11">
        <f t="shared" si="5"/>
        <v>40087</v>
      </c>
      <c r="B126">
        <f>B125+'Concept 2'!$M$3</f>
        <v>685000</v>
      </c>
      <c r="C126" s="1">
        <f>B126*'Concept 2'!$B$2</f>
        <v>342500</v>
      </c>
      <c r="D126" s="1">
        <f>C126/'Concept 2'!$H$2</f>
        <v>68500</v>
      </c>
      <c r="E126" s="1">
        <f>D126*'Concept 2'!$D$2</f>
        <v>34250</v>
      </c>
      <c r="F126" s="1">
        <f>E126*'Concept 2'!$H$2</f>
        <v>171250</v>
      </c>
      <c r="G126" s="1">
        <f>(1-'Concept 2'!$B$3)*F126</f>
        <v>154125</v>
      </c>
      <c r="H126" s="1">
        <f>F126*'Concept 2'!$B$3</f>
        <v>17125</v>
      </c>
      <c r="I126" s="1">
        <f>F126*('Concept 2'!$B$3*'Concept 2'!$B$4)</f>
        <v>856.25000000000011</v>
      </c>
      <c r="J126" s="1">
        <f>F126*('Concept 2'!$B$3*'Concept 2'!$B$4*'Concept 2'!$B$5)</f>
        <v>85.625000000000014</v>
      </c>
      <c r="K126" s="1">
        <f>(G126+(H126*2)+(3*I126))/'Concept 2'!$H$3</f>
        <v>63647.916666666664</v>
      </c>
      <c r="L126" s="1">
        <f t="shared" si="6"/>
        <v>171164.375</v>
      </c>
      <c r="M126" s="1">
        <f>L126*'Concept 2'!$D$3</f>
        <v>57054.791666666664</v>
      </c>
      <c r="N126" s="1">
        <f>L126*'Concept 2'!$D$4</f>
        <v>114109.58333333333</v>
      </c>
      <c r="O126" s="1">
        <f>(M126+N126)/'Concept 2'!$J$2</f>
        <v>28527.395833333332</v>
      </c>
      <c r="P126" s="1">
        <f>(M126+N126)/'Concept 2'!$J$2</f>
        <v>28527.395833333332</v>
      </c>
      <c r="Q126" s="1">
        <f t="shared" si="7"/>
        <v>57054.791666666664</v>
      </c>
      <c r="R126" s="1">
        <f>L126/'Concept 2'!$J$3</f>
        <v>24452.053571428572</v>
      </c>
      <c r="S126" s="1">
        <f>L126/'Concept 2'!$J$3</f>
        <v>24452.053571428572</v>
      </c>
      <c r="T126" s="1">
        <f t="shared" si="8"/>
        <v>48904.107142857145</v>
      </c>
      <c r="U126" s="1">
        <f t="shared" si="9"/>
        <v>238106.81547619047</v>
      </c>
    </row>
    <row r="127" spans="1:21" x14ac:dyDescent="0.25">
      <c r="A127" s="11">
        <f t="shared" si="5"/>
        <v>40118</v>
      </c>
      <c r="B127">
        <f>B126+'Concept 2'!$M$3</f>
        <v>690000</v>
      </c>
      <c r="C127" s="1">
        <f>B127*'Concept 2'!$B$2</f>
        <v>345000</v>
      </c>
      <c r="D127" s="1">
        <f>C127/'Concept 2'!$H$2</f>
        <v>69000</v>
      </c>
      <c r="E127" s="1">
        <f>D127*'Concept 2'!$D$2</f>
        <v>34500</v>
      </c>
      <c r="F127" s="1">
        <f>E127*'Concept 2'!$H$2</f>
        <v>172500</v>
      </c>
      <c r="G127" s="1">
        <f>(1-'Concept 2'!$B$3)*F127</f>
        <v>155250</v>
      </c>
      <c r="H127" s="1">
        <f>F127*'Concept 2'!$B$3</f>
        <v>17250</v>
      </c>
      <c r="I127" s="1">
        <f>F127*('Concept 2'!$B$3*'Concept 2'!$B$4)</f>
        <v>862.50000000000011</v>
      </c>
      <c r="J127" s="1">
        <f>F127*('Concept 2'!$B$3*'Concept 2'!$B$4*'Concept 2'!$B$5)</f>
        <v>86.250000000000014</v>
      </c>
      <c r="K127" s="1">
        <f>(G127+(H127*2)+(3*I127))/'Concept 2'!$H$3</f>
        <v>64112.5</v>
      </c>
      <c r="L127" s="1">
        <f t="shared" si="6"/>
        <v>172413.75</v>
      </c>
      <c r="M127" s="1">
        <f>L127*'Concept 2'!$D$3</f>
        <v>57471.25</v>
      </c>
      <c r="N127" s="1">
        <f>L127*'Concept 2'!$D$4</f>
        <v>114942.5</v>
      </c>
      <c r="O127" s="1">
        <f>(M127+N127)/'Concept 2'!$J$2</f>
        <v>28735.625</v>
      </c>
      <c r="P127" s="1">
        <f>(M127+N127)/'Concept 2'!$J$2</f>
        <v>28735.625</v>
      </c>
      <c r="Q127" s="1">
        <f t="shared" si="7"/>
        <v>57471.25</v>
      </c>
      <c r="R127" s="1">
        <f>L127/'Concept 2'!$J$3</f>
        <v>24630.535714285714</v>
      </c>
      <c r="S127" s="1">
        <f>L127/'Concept 2'!$J$3</f>
        <v>24630.535714285714</v>
      </c>
      <c r="T127" s="1">
        <f t="shared" si="8"/>
        <v>49261.071428571428</v>
      </c>
      <c r="U127" s="1">
        <f t="shared" si="9"/>
        <v>239844.82142857142</v>
      </c>
    </row>
    <row r="128" spans="1:21" x14ac:dyDescent="0.25">
      <c r="A128" s="11">
        <f t="shared" si="5"/>
        <v>40148</v>
      </c>
      <c r="B128">
        <f>B127+'Concept 2'!$M$3</f>
        <v>695000</v>
      </c>
      <c r="C128" s="1">
        <f>B128*'Concept 2'!$B$2</f>
        <v>347500</v>
      </c>
      <c r="D128" s="1">
        <f>C128/'Concept 2'!$H$2</f>
        <v>69500</v>
      </c>
      <c r="E128" s="1">
        <f>D128*'Concept 2'!$D$2</f>
        <v>34750</v>
      </c>
      <c r="F128" s="1">
        <f>E128*'Concept 2'!$H$2</f>
        <v>173750</v>
      </c>
      <c r="G128" s="1">
        <f>(1-'Concept 2'!$B$3)*F128</f>
        <v>156375</v>
      </c>
      <c r="H128" s="1">
        <f>F128*'Concept 2'!$B$3</f>
        <v>17375</v>
      </c>
      <c r="I128" s="1">
        <f>F128*('Concept 2'!$B$3*'Concept 2'!$B$4)</f>
        <v>868.75000000000011</v>
      </c>
      <c r="J128" s="1">
        <f>F128*('Concept 2'!$B$3*'Concept 2'!$B$4*'Concept 2'!$B$5)</f>
        <v>86.875000000000014</v>
      </c>
      <c r="K128" s="1">
        <f>(G128+(H128*2)+(3*I128))/'Concept 2'!$H$3</f>
        <v>64577.083333333336</v>
      </c>
      <c r="L128" s="1">
        <f t="shared" si="6"/>
        <v>173663.125</v>
      </c>
      <c r="M128" s="1">
        <f>L128*'Concept 2'!$D$3</f>
        <v>57887.708333333328</v>
      </c>
      <c r="N128" s="1">
        <f>L128*'Concept 2'!$D$4</f>
        <v>115775.41666666666</v>
      </c>
      <c r="O128" s="1">
        <f>(M128+N128)/'Concept 2'!$J$2</f>
        <v>28943.854166666668</v>
      </c>
      <c r="P128" s="1">
        <f>(M128+N128)/'Concept 2'!$J$2</f>
        <v>28943.854166666668</v>
      </c>
      <c r="Q128" s="1">
        <f t="shared" si="7"/>
        <v>57887.708333333336</v>
      </c>
      <c r="R128" s="1">
        <f>L128/'Concept 2'!$J$3</f>
        <v>24809.017857142859</v>
      </c>
      <c r="S128" s="1">
        <f>L128/'Concept 2'!$J$3</f>
        <v>24809.017857142859</v>
      </c>
      <c r="T128" s="1">
        <f t="shared" si="8"/>
        <v>49618.035714285717</v>
      </c>
      <c r="U128" s="1">
        <f t="shared" si="9"/>
        <v>241582.8273809524</v>
      </c>
    </row>
    <row r="129" spans="1:21" x14ac:dyDescent="0.25">
      <c r="A129" s="11">
        <f t="shared" si="5"/>
        <v>40179</v>
      </c>
      <c r="B129">
        <f>B128+'Concept 2'!$M$3</f>
        <v>700000</v>
      </c>
      <c r="C129" s="1">
        <f>B129*'Concept 2'!$B$2</f>
        <v>350000</v>
      </c>
      <c r="D129" s="1">
        <f>C129/'Concept 2'!$H$2</f>
        <v>70000</v>
      </c>
      <c r="E129" s="1">
        <f>D129*'Concept 2'!$D$2</f>
        <v>35000</v>
      </c>
      <c r="F129" s="1">
        <f>E129*'Concept 2'!$H$2</f>
        <v>175000</v>
      </c>
      <c r="G129" s="1">
        <f>(1-'Concept 2'!$B$3)*F129</f>
        <v>157500</v>
      </c>
      <c r="H129" s="1">
        <f>F129*'Concept 2'!$B$3</f>
        <v>17500</v>
      </c>
      <c r="I129" s="1">
        <f>F129*('Concept 2'!$B$3*'Concept 2'!$B$4)</f>
        <v>875.00000000000011</v>
      </c>
      <c r="J129" s="1">
        <f>F129*('Concept 2'!$B$3*'Concept 2'!$B$4*'Concept 2'!$B$5)</f>
        <v>87.500000000000014</v>
      </c>
      <c r="K129" s="1">
        <f>(G129+(H129*2)+(3*I129))/'Concept 2'!$H$3</f>
        <v>65041.666666666664</v>
      </c>
      <c r="L129" s="1">
        <f t="shared" si="6"/>
        <v>174912.5</v>
      </c>
      <c r="M129" s="1">
        <f>L129*'Concept 2'!$D$3</f>
        <v>58304.166666666664</v>
      </c>
      <c r="N129" s="1">
        <f>L129*'Concept 2'!$D$4</f>
        <v>116608.33333333333</v>
      </c>
      <c r="O129" s="1">
        <f>(M129+N129)/'Concept 2'!$J$2</f>
        <v>29152.083333333332</v>
      </c>
      <c r="P129" s="1">
        <f>(M129+N129)/'Concept 2'!$J$2</f>
        <v>29152.083333333332</v>
      </c>
      <c r="Q129" s="1">
        <f t="shared" si="7"/>
        <v>58304.166666666664</v>
      </c>
      <c r="R129" s="1">
        <f>L129/'Concept 2'!$J$3</f>
        <v>24987.5</v>
      </c>
      <c r="S129" s="1">
        <f>L129/'Concept 2'!$J$3</f>
        <v>24987.5</v>
      </c>
      <c r="T129" s="1">
        <f t="shared" si="8"/>
        <v>49975</v>
      </c>
      <c r="U129" s="1">
        <f t="shared" si="9"/>
        <v>243320.83333333331</v>
      </c>
    </row>
    <row r="130" spans="1:21" x14ac:dyDescent="0.25">
      <c r="A130" s="11">
        <f t="shared" si="5"/>
        <v>40210</v>
      </c>
      <c r="B130">
        <f>B129+'Concept 2'!$M$3</f>
        <v>705000</v>
      </c>
      <c r="C130" s="1">
        <f>B130*'Concept 2'!$B$2</f>
        <v>352500</v>
      </c>
      <c r="D130" s="1">
        <f>C130/'Concept 2'!$H$2</f>
        <v>70500</v>
      </c>
      <c r="E130" s="1">
        <f>D130*'Concept 2'!$D$2</f>
        <v>35250</v>
      </c>
      <c r="F130" s="1">
        <f>E130*'Concept 2'!$H$2</f>
        <v>176250</v>
      </c>
      <c r="G130" s="1">
        <f>(1-'Concept 2'!$B$3)*F130</f>
        <v>158625</v>
      </c>
      <c r="H130" s="1">
        <f>F130*'Concept 2'!$B$3</f>
        <v>17625</v>
      </c>
      <c r="I130" s="1">
        <f>F130*('Concept 2'!$B$3*'Concept 2'!$B$4)</f>
        <v>881.25000000000023</v>
      </c>
      <c r="J130" s="1">
        <f>F130*('Concept 2'!$B$3*'Concept 2'!$B$4*'Concept 2'!$B$5)</f>
        <v>88.125000000000014</v>
      </c>
      <c r="K130" s="1">
        <f>(G130+(H130*2)+(3*I130))/'Concept 2'!$H$3</f>
        <v>65506.25</v>
      </c>
      <c r="L130" s="1">
        <f t="shared" si="6"/>
        <v>176161.875</v>
      </c>
      <c r="M130" s="1">
        <f>L130*'Concept 2'!$D$3</f>
        <v>58720.625</v>
      </c>
      <c r="N130" s="1">
        <f>L130*'Concept 2'!$D$4</f>
        <v>117441.25</v>
      </c>
      <c r="O130" s="1">
        <f>(M130+N130)/'Concept 2'!$J$2</f>
        <v>29360.3125</v>
      </c>
      <c r="P130" s="1">
        <f>(M130+N130)/'Concept 2'!$J$2</f>
        <v>29360.3125</v>
      </c>
      <c r="Q130" s="1">
        <f t="shared" si="7"/>
        <v>58720.625</v>
      </c>
      <c r="R130" s="1">
        <f>L130/'Concept 2'!$J$3</f>
        <v>25165.982142857141</v>
      </c>
      <c r="S130" s="1">
        <f>L130/'Concept 2'!$J$3</f>
        <v>25165.982142857141</v>
      </c>
      <c r="T130" s="1">
        <f t="shared" si="8"/>
        <v>50331.964285714283</v>
      </c>
      <c r="U130" s="1">
        <f t="shared" si="9"/>
        <v>245058.83928571429</v>
      </c>
    </row>
    <row r="131" spans="1:21" x14ac:dyDescent="0.25">
      <c r="A131" s="11">
        <f t="shared" si="5"/>
        <v>40238</v>
      </c>
      <c r="B131">
        <f>B130+'Concept 2'!$M$3</f>
        <v>710000</v>
      </c>
      <c r="C131" s="1">
        <f>B131*'Concept 2'!$B$2</f>
        <v>355000</v>
      </c>
      <c r="D131" s="1">
        <f>C131/'Concept 2'!$H$2</f>
        <v>71000</v>
      </c>
      <c r="E131" s="1">
        <f>D131*'Concept 2'!$D$2</f>
        <v>35500</v>
      </c>
      <c r="F131" s="1">
        <f>E131*'Concept 2'!$H$2</f>
        <v>177500</v>
      </c>
      <c r="G131" s="1">
        <f>(1-'Concept 2'!$B$3)*F131</f>
        <v>159750</v>
      </c>
      <c r="H131" s="1">
        <f>F131*'Concept 2'!$B$3</f>
        <v>17750</v>
      </c>
      <c r="I131" s="1">
        <f>F131*('Concept 2'!$B$3*'Concept 2'!$B$4)</f>
        <v>887.50000000000023</v>
      </c>
      <c r="J131" s="1">
        <f>F131*('Concept 2'!$B$3*'Concept 2'!$B$4*'Concept 2'!$B$5)</f>
        <v>88.750000000000014</v>
      </c>
      <c r="K131" s="1">
        <f>(G131+(H131*2)+(3*I131))/'Concept 2'!$H$3</f>
        <v>65970.833333333328</v>
      </c>
      <c r="L131" s="1">
        <f t="shared" si="6"/>
        <v>177411.25</v>
      </c>
      <c r="M131" s="1">
        <f>L131*'Concept 2'!$D$3</f>
        <v>59137.083333333328</v>
      </c>
      <c r="N131" s="1">
        <f>L131*'Concept 2'!$D$4</f>
        <v>118274.16666666666</v>
      </c>
      <c r="O131" s="1">
        <f>(M131+N131)/'Concept 2'!$J$2</f>
        <v>29568.541666666668</v>
      </c>
      <c r="P131" s="1">
        <f>(M131+N131)/'Concept 2'!$J$2</f>
        <v>29568.541666666668</v>
      </c>
      <c r="Q131" s="1">
        <f t="shared" si="7"/>
        <v>59137.083333333336</v>
      </c>
      <c r="R131" s="1">
        <f>L131/'Concept 2'!$J$3</f>
        <v>25344.464285714286</v>
      </c>
      <c r="S131" s="1">
        <f>L131/'Concept 2'!$J$3</f>
        <v>25344.464285714286</v>
      </c>
      <c r="T131" s="1">
        <f t="shared" si="8"/>
        <v>50688.928571428572</v>
      </c>
      <c r="U131" s="1">
        <f t="shared" si="9"/>
        <v>246796.84523809524</v>
      </c>
    </row>
    <row r="132" spans="1:21" x14ac:dyDescent="0.25">
      <c r="A132" s="11">
        <f t="shared" si="5"/>
        <v>40269</v>
      </c>
      <c r="B132">
        <f>B131+'Concept 2'!$M$3</f>
        <v>715000</v>
      </c>
      <c r="C132" s="1">
        <f>B132*'Concept 2'!$B$2</f>
        <v>357500</v>
      </c>
      <c r="D132" s="1">
        <f>C132/'Concept 2'!$H$2</f>
        <v>71500</v>
      </c>
      <c r="E132" s="1">
        <f>D132*'Concept 2'!$D$2</f>
        <v>35750</v>
      </c>
      <c r="F132" s="1">
        <f>E132*'Concept 2'!$H$2</f>
        <v>178750</v>
      </c>
      <c r="G132" s="1">
        <f>(1-'Concept 2'!$B$3)*F132</f>
        <v>160875</v>
      </c>
      <c r="H132" s="1">
        <f>F132*'Concept 2'!$B$3</f>
        <v>17875</v>
      </c>
      <c r="I132" s="1">
        <f>F132*('Concept 2'!$B$3*'Concept 2'!$B$4)</f>
        <v>893.75000000000023</v>
      </c>
      <c r="J132" s="1">
        <f>F132*('Concept 2'!$B$3*'Concept 2'!$B$4*'Concept 2'!$B$5)</f>
        <v>89.375000000000014</v>
      </c>
      <c r="K132" s="1">
        <f>(G132+(H132*2)+(3*I132))/'Concept 2'!$H$3</f>
        <v>66435.416666666672</v>
      </c>
      <c r="L132" s="1">
        <f t="shared" si="6"/>
        <v>178660.625</v>
      </c>
      <c r="M132" s="1">
        <f>L132*'Concept 2'!$D$3</f>
        <v>59553.541666666664</v>
      </c>
      <c r="N132" s="1">
        <f>L132*'Concept 2'!$D$4</f>
        <v>119107.08333333333</v>
      </c>
      <c r="O132" s="1">
        <f>(M132+N132)/'Concept 2'!$J$2</f>
        <v>29776.770833333332</v>
      </c>
      <c r="P132" s="1">
        <f>(M132+N132)/'Concept 2'!$J$2</f>
        <v>29776.770833333332</v>
      </c>
      <c r="Q132" s="1">
        <f t="shared" si="7"/>
        <v>59553.541666666664</v>
      </c>
      <c r="R132" s="1">
        <f>L132/'Concept 2'!$J$3</f>
        <v>25522.946428571428</v>
      </c>
      <c r="S132" s="1">
        <f>L132/'Concept 2'!$J$3</f>
        <v>25522.946428571428</v>
      </c>
      <c r="T132" s="1">
        <f t="shared" si="8"/>
        <v>51045.892857142855</v>
      </c>
      <c r="U132" s="1">
        <f t="shared" si="9"/>
        <v>248534.85119047621</v>
      </c>
    </row>
    <row r="133" spans="1:21" x14ac:dyDescent="0.25">
      <c r="A133" s="11">
        <f t="shared" si="5"/>
        <v>40299</v>
      </c>
      <c r="B133">
        <f>B132+'Concept 2'!$M$3</f>
        <v>720000</v>
      </c>
      <c r="C133" s="1">
        <f>B133*'Concept 2'!$B$2</f>
        <v>360000</v>
      </c>
      <c r="D133" s="1">
        <f>C133/'Concept 2'!$H$2</f>
        <v>72000</v>
      </c>
      <c r="E133" s="1">
        <f>D133*'Concept 2'!$D$2</f>
        <v>36000</v>
      </c>
      <c r="F133" s="1">
        <f>E133*'Concept 2'!$H$2</f>
        <v>180000</v>
      </c>
      <c r="G133" s="1">
        <f>(1-'Concept 2'!$B$3)*F133</f>
        <v>162000</v>
      </c>
      <c r="H133" s="1">
        <f>F133*'Concept 2'!$B$3</f>
        <v>18000</v>
      </c>
      <c r="I133" s="1">
        <f>F133*('Concept 2'!$B$3*'Concept 2'!$B$4)</f>
        <v>900.00000000000023</v>
      </c>
      <c r="J133" s="1">
        <f>F133*('Concept 2'!$B$3*'Concept 2'!$B$4*'Concept 2'!$B$5)</f>
        <v>90.000000000000028</v>
      </c>
      <c r="K133" s="1">
        <f>(G133+(H133*2)+(3*I133))/'Concept 2'!$H$3</f>
        <v>66900</v>
      </c>
      <c r="L133" s="1">
        <f t="shared" si="6"/>
        <v>179910</v>
      </c>
      <c r="M133" s="1">
        <f>L133*'Concept 2'!$D$3</f>
        <v>59970</v>
      </c>
      <c r="N133" s="1">
        <f>L133*'Concept 2'!$D$4</f>
        <v>119940</v>
      </c>
      <c r="O133" s="1">
        <f>(M133+N133)/'Concept 2'!$J$2</f>
        <v>29985</v>
      </c>
      <c r="P133" s="1">
        <f>(M133+N133)/'Concept 2'!$J$2</f>
        <v>29985</v>
      </c>
      <c r="Q133" s="1">
        <f t="shared" si="7"/>
        <v>59970</v>
      </c>
      <c r="R133" s="1">
        <f>L133/'Concept 2'!$J$3</f>
        <v>25701.428571428572</v>
      </c>
      <c r="S133" s="1">
        <f>L133/'Concept 2'!$J$3</f>
        <v>25701.428571428572</v>
      </c>
      <c r="T133" s="1">
        <f t="shared" si="8"/>
        <v>51402.857142857145</v>
      </c>
      <c r="U133" s="1">
        <f t="shared" si="9"/>
        <v>250272.85714285716</v>
      </c>
    </row>
    <row r="134" spans="1:21" x14ac:dyDescent="0.25">
      <c r="A134" s="11">
        <f t="shared" si="5"/>
        <v>40330</v>
      </c>
      <c r="B134">
        <f>B133+'Concept 2'!$M$3</f>
        <v>725000</v>
      </c>
      <c r="C134" s="1">
        <f>B134*'Concept 2'!$B$2</f>
        <v>362500</v>
      </c>
      <c r="D134" s="1">
        <f>C134/'Concept 2'!$H$2</f>
        <v>72500</v>
      </c>
      <c r="E134" s="1">
        <f>D134*'Concept 2'!$D$2</f>
        <v>36250</v>
      </c>
      <c r="F134" s="1">
        <f>E134*'Concept 2'!$H$2</f>
        <v>181250</v>
      </c>
      <c r="G134" s="1">
        <f>(1-'Concept 2'!$B$3)*F134</f>
        <v>163125</v>
      </c>
      <c r="H134" s="1">
        <f>F134*'Concept 2'!$B$3</f>
        <v>18125</v>
      </c>
      <c r="I134" s="1">
        <f>F134*('Concept 2'!$B$3*'Concept 2'!$B$4)</f>
        <v>906.25000000000023</v>
      </c>
      <c r="J134" s="1">
        <f>F134*('Concept 2'!$B$3*'Concept 2'!$B$4*'Concept 2'!$B$5)</f>
        <v>90.625000000000028</v>
      </c>
      <c r="K134" s="1">
        <f>(G134+(H134*2)+(3*I134))/'Concept 2'!$H$3</f>
        <v>67364.583333333328</v>
      </c>
      <c r="L134" s="1">
        <f t="shared" si="6"/>
        <v>181159.375</v>
      </c>
      <c r="M134" s="1">
        <f>L134*'Concept 2'!$D$3</f>
        <v>60386.458333333328</v>
      </c>
      <c r="N134" s="1">
        <f>L134*'Concept 2'!$D$4</f>
        <v>120772.91666666666</v>
      </c>
      <c r="O134" s="1">
        <f>(M134+N134)/'Concept 2'!$J$2</f>
        <v>30193.229166666668</v>
      </c>
      <c r="P134" s="1">
        <f>(M134+N134)/'Concept 2'!$J$2</f>
        <v>30193.229166666668</v>
      </c>
      <c r="Q134" s="1">
        <f t="shared" si="7"/>
        <v>60386.458333333336</v>
      </c>
      <c r="R134" s="1">
        <f>L134/'Concept 2'!$J$3</f>
        <v>25879.910714285714</v>
      </c>
      <c r="S134" s="1">
        <f>L134/'Concept 2'!$J$3</f>
        <v>25879.910714285714</v>
      </c>
      <c r="T134" s="1">
        <f t="shared" si="8"/>
        <v>51759.821428571428</v>
      </c>
      <c r="U134" s="1">
        <f t="shared" si="9"/>
        <v>252010.86309523811</v>
      </c>
    </row>
    <row r="135" spans="1:21" x14ac:dyDescent="0.25">
      <c r="A135" s="11">
        <f t="shared" si="5"/>
        <v>40360</v>
      </c>
      <c r="B135">
        <f>B134+'Concept 2'!$M$3</f>
        <v>730000</v>
      </c>
      <c r="C135" s="1">
        <f>B135*'Concept 2'!$B$2</f>
        <v>365000</v>
      </c>
      <c r="D135" s="1">
        <f>C135/'Concept 2'!$H$2</f>
        <v>73000</v>
      </c>
      <c r="E135" s="1">
        <f>D135*'Concept 2'!$D$2</f>
        <v>36500</v>
      </c>
      <c r="F135" s="1">
        <f>E135*'Concept 2'!$H$2</f>
        <v>182500</v>
      </c>
      <c r="G135" s="1">
        <f>(1-'Concept 2'!$B$3)*F135</f>
        <v>164250</v>
      </c>
      <c r="H135" s="1">
        <f>F135*'Concept 2'!$B$3</f>
        <v>18250</v>
      </c>
      <c r="I135" s="1">
        <f>F135*('Concept 2'!$B$3*'Concept 2'!$B$4)</f>
        <v>912.50000000000023</v>
      </c>
      <c r="J135" s="1">
        <f>F135*('Concept 2'!$B$3*'Concept 2'!$B$4*'Concept 2'!$B$5)</f>
        <v>91.250000000000028</v>
      </c>
      <c r="K135" s="1">
        <f>(G135+(H135*2)+(3*I135))/'Concept 2'!$H$3</f>
        <v>67829.166666666672</v>
      </c>
      <c r="L135" s="1">
        <f t="shared" si="6"/>
        <v>182408.75</v>
      </c>
      <c r="M135" s="1">
        <f>L135*'Concept 2'!$D$3</f>
        <v>60802.916666666664</v>
      </c>
      <c r="N135" s="1">
        <f>L135*'Concept 2'!$D$4</f>
        <v>121605.83333333333</v>
      </c>
      <c r="O135" s="1">
        <f>(M135+N135)/'Concept 2'!$J$2</f>
        <v>30401.458333333332</v>
      </c>
      <c r="P135" s="1">
        <f>(M135+N135)/'Concept 2'!$J$2</f>
        <v>30401.458333333332</v>
      </c>
      <c r="Q135" s="1">
        <f t="shared" si="7"/>
        <v>60802.916666666664</v>
      </c>
      <c r="R135" s="1">
        <f>L135/'Concept 2'!$J$3</f>
        <v>26058.392857142859</v>
      </c>
      <c r="S135" s="1">
        <f>L135/'Concept 2'!$J$3</f>
        <v>26058.392857142859</v>
      </c>
      <c r="T135" s="1">
        <f t="shared" si="8"/>
        <v>52116.785714285717</v>
      </c>
      <c r="U135" s="1">
        <f t="shared" si="9"/>
        <v>253748.86904761905</v>
      </c>
    </row>
    <row r="136" spans="1:21" x14ac:dyDescent="0.25">
      <c r="A136" s="11">
        <f t="shared" ref="A136:A140" si="10">DATE(YEAR(A135), MONTH(A135)+1, DAY(A135))</f>
        <v>40391</v>
      </c>
      <c r="B136">
        <f>B135+'Concept 2'!$M$3</f>
        <v>735000</v>
      </c>
      <c r="C136" s="1">
        <f>B136*'Concept 2'!$B$2</f>
        <v>367500</v>
      </c>
      <c r="D136" s="1">
        <f>C136/'Concept 2'!$H$2</f>
        <v>73500</v>
      </c>
      <c r="E136" s="1">
        <f>D136*'Concept 2'!$D$2</f>
        <v>36750</v>
      </c>
      <c r="F136" s="1">
        <f>E136*'Concept 2'!$H$2</f>
        <v>183750</v>
      </c>
      <c r="G136" s="1">
        <f>(1-'Concept 2'!$B$3)*F136</f>
        <v>165375</v>
      </c>
      <c r="H136" s="1">
        <f>F136*'Concept 2'!$B$3</f>
        <v>18375</v>
      </c>
      <c r="I136" s="1">
        <f>F136*('Concept 2'!$B$3*'Concept 2'!$B$4)</f>
        <v>918.75000000000023</v>
      </c>
      <c r="J136" s="1">
        <f>F136*('Concept 2'!$B$3*'Concept 2'!$B$4*'Concept 2'!$B$5)</f>
        <v>91.875000000000028</v>
      </c>
      <c r="K136" s="1">
        <f>(G136+(H136*2)+(3*I136))/'Concept 2'!$H$3</f>
        <v>68293.75</v>
      </c>
      <c r="L136" s="1">
        <f t="shared" ref="L136:L140" si="11">F136-J136</f>
        <v>183658.125</v>
      </c>
      <c r="M136" s="1">
        <f>L136*'Concept 2'!$D$3</f>
        <v>61219.375</v>
      </c>
      <c r="N136" s="1">
        <f>L136*'Concept 2'!$D$4</f>
        <v>122438.75</v>
      </c>
      <c r="O136" s="1">
        <f>(M136+N136)/'Concept 2'!$J$2</f>
        <v>30609.6875</v>
      </c>
      <c r="P136" s="1">
        <f>(M136+N136)/'Concept 2'!$J$2</f>
        <v>30609.6875</v>
      </c>
      <c r="Q136" s="1">
        <f t="shared" ref="Q136:Q140" si="12">O136+P136</f>
        <v>61219.375</v>
      </c>
      <c r="R136" s="1">
        <f>L136/'Concept 2'!$J$3</f>
        <v>26236.875</v>
      </c>
      <c r="S136" s="1">
        <f>L136/'Concept 2'!$J$3</f>
        <v>26236.875</v>
      </c>
      <c r="T136" s="1">
        <f t="shared" ref="T136:T140" si="13">R136+S136</f>
        <v>52473.75</v>
      </c>
      <c r="U136" s="1">
        <f t="shared" si="9"/>
        <v>255486.875</v>
      </c>
    </row>
    <row r="137" spans="1:21" x14ac:dyDescent="0.25">
      <c r="A137" s="11">
        <f t="shared" si="10"/>
        <v>40422</v>
      </c>
      <c r="B137">
        <f>B136+'Concept 2'!$M$3</f>
        <v>740000</v>
      </c>
      <c r="C137" s="1">
        <f>B137*'Concept 2'!$B$2</f>
        <v>370000</v>
      </c>
      <c r="D137" s="1">
        <f>C137/'Concept 2'!$H$2</f>
        <v>74000</v>
      </c>
      <c r="E137" s="1">
        <f>D137*'Concept 2'!$D$2</f>
        <v>37000</v>
      </c>
      <c r="F137" s="1">
        <f>E137*'Concept 2'!$H$2</f>
        <v>185000</v>
      </c>
      <c r="G137" s="1">
        <f>(1-'Concept 2'!$B$3)*F137</f>
        <v>166500</v>
      </c>
      <c r="H137" s="1">
        <f>F137*'Concept 2'!$B$3</f>
        <v>18500</v>
      </c>
      <c r="I137" s="1">
        <f>F137*('Concept 2'!$B$3*'Concept 2'!$B$4)</f>
        <v>925.00000000000023</v>
      </c>
      <c r="J137" s="1">
        <f>F137*('Concept 2'!$B$3*'Concept 2'!$B$4*'Concept 2'!$B$5)</f>
        <v>92.500000000000028</v>
      </c>
      <c r="K137" s="1">
        <f>(G137+(H137*2)+(3*I137))/'Concept 2'!$H$3</f>
        <v>68758.333333333328</v>
      </c>
      <c r="L137" s="1">
        <f t="shared" si="11"/>
        <v>184907.5</v>
      </c>
      <c r="M137" s="1">
        <f>L137*'Concept 2'!$D$3</f>
        <v>61635.833333333328</v>
      </c>
      <c r="N137" s="1">
        <f>L137*'Concept 2'!$D$4</f>
        <v>123271.66666666666</v>
      </c>
      <c r="O137" s="1">
        <f>(M137+N137)/'Concept 2'!$J$2</f>
        <v>30817.916666666668</v>
      </c>
      <c r="P137" s="1">
        <f>(M137+N137)/'Concept 2'!$J$2</f>
        <v>30817.916666666668</v>
      </c>
      <c r="Q137" s="1">
        <f t="shared" si="12"/>
        <v>61635.833333333336</v>
      </c>
      <c r="R137" s="1">
        <f>L137/'Concept 2'!$J$3</f>
        <v>26415.357142857141</v>
      </c>
      <c r="S137" s="1">
        <f>L137/'Concept 2'!$J$3</f>
        <v>26415.357142857141</v>
      </c>
      <c r="T137" s="1">
        <f t="shared" si="13"/>
        <v>52830.714285714283</v>
      </c>
      <c r="U137" s="1">
        <f t="shared" si="9"/>
        <v>257224.88095238095</v>
      </c>
    </row>
    <row r="138" spans="1:21" x14ac:dyDescent="0.25">
      <c r="A138" s="11">
        <f t="shared" si="10"/>
        <v>40452</v>
      </c>
      <c r="B138">
        <f>B137+'Concept 2'!$M$3</f>
        <v>745000</v>
      </c>
      <c r="C138" s="1">
        <f>B138*'Concept 2'!$B$2</f>
        <v>372500</v>
      </c>
      <c r="D138" s="1">
        <f>C138/'Concept 2'!$H$2</f>
        <v>74500</v>
      </c>
      <c r="E138" s="1">
        <f>D138*'Concept 2'!$D$2</f>
        <v>37250</v>
      </c>
      <c r="F138" s="1">
        <f>E138*'Concept 2'!$H$2</f>
        <v>186250</v>
      </c>
      <c r="G138" s="1">
        <f>(1-'Concept 2'!$B$3)*F138</f>
        <v>167625</v>
      </c>
      <c r="H138" s="1">
        <f>F138*'Concept 2'!$B$3</f>
        <v>18625</v>
      </c>
      <c r="I138" s="1">
        <f>F138*('Concept 2'!$B$3*'Concept 2'!$B$4)</f>
        <v>931.25000000000023</v>
      </c>
      <c r="J138" s="1">
        <f>F138*('Concept 2'!$B$3*'Concept 2'!$B$4*'Concept 2'!$B$5)</f>
        <v>93.125000000000028</v>
      </c>
      <c r="K138" s="1">
        <f>(G138+(H138*2)+(3*I138))/'Concept 2'!$H$3</f>
        <v>69222.916666666672</v>
      </c>
      <c r="L138" s="1">
        <f t="shared" si="11"/>
        <v>186156.875</v>
      </c>
      <c r="M138" s="1">
        <f>L138*'Concept 2'!$D$3</f>
        <v>62052.291666666664</v>
      </c>
      <c r="N138" s="1">
        <f>L138*'Concept 2'!$D$4</f>
        <v>124104.58333333333</v>
      </c>
      <c r="O138" s="1">
        <f>(M138+N138)/'Concept 2'!$J$2</f>
        <v>31026.145833333332</v>
      </c>
      <c r="P138" s="1">
        <f>(M138+N138)/'Concept 2'!$J$2</f>
        <v>31026.145833333332</v>
      </c>
      <c r="Q138" s="1">
        <f t="shared" si="12"/>
        <v>62052.291666666664</v>
      </c>
      <c r="R138" s="1">
        <f>L138/'Concept 2'!$J$3</f>
        <v>26593.839285714286</v>
      </c>
      <c r="S138" s="1">
        <f>L138/'Concept 2'!$J$3</f>
        <v>26593.839285714286</v>
      </c>
      <c r="T138" s="1">
        <f t="shared" si="13"/>
        <v>53187.678571428572</v>
      </c>
      <c r="U138" s="1">
        <f t="shared" ref="U138:U140" si="14">T138+Q138+K138+D138</f>
        <v>258962.88690476189</v>
      </c>
    </row>
    <row r="139" spans="1:21" x14ac:dyDescent="0.25">
      <c r="A139" s="11">
        <f t="shared" si="10"/>
        <v>40483</v>
      </c>
      <c r="B139">
        <f>B138+'Concept 2'!$M$3</f>
        <v>750000</v>
      </c>
      <c r="C139" s="1">
        <f>B139*'Concept 2'!$B$2</f>
        <v>375000</v>
      </c>
      <c r="D139" s="1">
        <f>C139/'Concept 2'!$H$2</f>
        <v>75000</v>
      </c>
      <c r="E139" s="1">
        <f>D139*'Concept 2'!$D$2</f>
        <v>37500</v>
      </c>
      <c r="F139" s="1">
        <f>E139*'Concept 2'!$H$2</f>
        <v>187500</v>
      </c>
      <c r="G139" s="1">
        <f>(1-'Concept 2'!$B$3)*F139</f>
        <v>168750</v>
      </c>
      <c r="H139" s="1">
        <f>F139*'Concept 2'!$B$3</f>
        <v>18750</v>
      </c>
      <c r="I139" s="1">
        <f>F139*('Concept 2'!$B$3*'Concept 2'!$B$4)</f>
        <v>937.50000000000023</v>
      </c>
      <c r="J139" s="1">
        <f>F139*('Concept 2'!$B$3*'Concept 2'!$B$4*'Concept 2'!$B$5)</f>
        <v>93.750000000000028</v>
      </c>
      <c r="K139" s="1">
        <f>(G139+(H139*2)+(3*I139))/'Concept 2'!$H$3</f>
        <v>69687.5</v>
      </c>
      <c r="L139" s="1">
        <f t="shared" si="11"/>
        <v>187406.25</v>
      </c>
      <c r="M139" s="1">
        <f>L139*'Concept 2'!$D$3</f>
        <v>62468.75</v>
      </c>
      <c r="N139" s="1">
        <f>L139*'Concept 2'!$D$4</f>
        <v>124937.5</v>
      </c>
      <c r="O139" s="1">
        <f>(M139+N139)/'Concept 2'!$J$2</f>
        <v>31234.375</v>
      </c>
      <c r="P139" s="1">
        <f>(M139+N139)/'Concept 2'!$J$2</f>
        <v>31234.375</v>
      </c>
      <c r="Q139" s="1">
        <f t="shared" si="12"/>
        <v>62468.75</v>
      </c>
      <c r="R139" s="1">
        <f>L139/'Concept 2'!$J$3</f>
        <v>26772.321428571428</v>
      </c>
      <c r="S139" s="1">
        <f>L139/'Concept 2'!$J$3</f>
        <v>26772.321428571428</v>
      </c>
      <c r="T139" s="1">
        <f t="shared" si="13"/>
        <v>53544.642857142855</v>
      </c>
      <c r="U139" s="1">
        <f t="shared" si="14"/>
        <v>260700.89285714284</v>
      </c>
    </row>
    <row r="140" spans="1:21" x14ac:dyDescent="0.25">
      <c r="A140" s="11">
        <f t="shared" si="10"/>
        <v>40513</v>
      </c>
      <c r="B140">
        <f>B139+'Concept 2'!$M$3</f>
        <v>755000</v>
      </c>
      <c r="C140" s="1">
        <f>B140*'Concept 2'!$B$2</f>
        <v>377500</v>
      </c>
      <c r="D140" s="1">
        <f>C140/'Concept 2'!$H$2</f>
        <v>75500</v>
      </c>
      <c r="E140" s="1">
        <f>D140*'Concept 2'!$D$2</f>
        <v>37750</v>
      </c>
      <c r="F140" s="1">
        <f>E140*'Concept 2'!$H$2</f>
        <v>188750</v>
      </c>
      <c r="G140" s="1">
        <f>(1-'Concept 2'!$B$3)*F140</f>
        <v>169875</v>
      </c>
      <c r="H140" s="1">
        <f>F140*'Concept 2'!$B$3</f>
        <v>18875</v>
      </c>
      <c r="I140" s="1">
        <f>F140*('Concept 2'!$B$3*'Concept 2'!$B$4)</f>
        <v>943.75000000000023</v>
      </c>
      <c r="J140" s="1">
        <f>F140*('Concept 2'!$B$3*'Concept 2'!$B$4*'Concept 2'!$B$5)</f>
        <v>94.375000000000028</v>
      </c>
      <c r="K140" s="1">
        <f>(G140+(H140*2)+(3*I140))/'Concept 2'!$H$3</f>
        <v>70152.083333333328</v>
      </c>
      <c r="L140" s="1">
        <f t="shared" si="11"/>
        <v>188655.625</v>
      </c>
      <c r="M140" s="1">
        <f>L140*'Concept 2'!$D$3</f>
        <v>62885.208333333328</v>
      </c>
      <c r="N140" s="1">
        <f>L140*'Concept 2'!$D$4</f>
        <v>125770.41666666666</v>
      </c>
      <c r="O140" s="1">
        <f>(M140+N140)/'Concept 2'!$J$2</f>
        <v>31442.604166666668</v>
      </c>
      <c r="P140" s="1">
        <f>(M140+N140)/'Concept 2'!$J$2</f>
        <v>31442.604166666668</v>
      </c>
      <c r="Q140" s="1">
        <f t="shared" si="12"/>
        <v>62885.208333333336</v>
      </c>
      <c r="R140" s="1">
        <f>L140/'Concept 2'!$J$3</f>
        <v>26950.803571428572</v>
      </c>
      <c r="S140" s="1">
        <f>L140/'Concept 2'!$J$3</f>
        <v>26950.803571428572</v>
      </c>
      <c r="T140" s="1">
        <f t="shared" si="13"/>
        <v>53901.607142857145</v>
      </c>
      <c r="U140" s="1">
        <f t="shared" si="14"/>
        <v>262438.89880952379</v>
      </c>
    </row>
    <row r="141" spans="1:21" x14ac:dyDescent="0.25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1" x14ac:dyDescent="0.25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1" x14ac:dyDescent="0.25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1" x14ac:dyDescent="0.25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</sheetData>
  <mergeCells count="8">
    <mergeCell ref="G1:J1"/>
    <mergeCell ref="A1:D1"/>
    <mergeCell ref="R7:T7"/>
    <mergeCell ref="M7:Q7"/>
    <mergeCell ref="G7:L7"/>
    <mergeCell ref="B7:C7"/>
    <mergeCell ref="D7:F7"/>
    <mergeCell ref="L1:M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07A5-E7D0-473D-BA76-50290E41277E}">
  <dimension ref="A28:Y28"/>
  <sheetViews>
    <sheetView workbookViewId="0">
      <selection activeCell="S33" sqref="S33"/>
    </sheetView>
  </sheetViews>
  <sheetFormatPr defaultRowHeight="15" x14ac:dyDescent="0.25"/>
  <cols>
    <col min="12" max="12" width="14.5703125" bestFit="1" customWidth="1"/>
  </cols>
  <sheetData>
    <row r="28" spans="1:25" x14ac:dyDescent="0.25">
      <c r="A28" s="18" t="s">
        <v>54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</sheetData>
  <mergeCells count="1">
    <mergeCell ref="A28:Y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 1</vt:lpstr>
      <vt:lpstr>Concept 2</vt:lpstr>
      <vt:lpstr>Concept 2 -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zdhamilt</dc:creator>
  <cp:lastModifiedBy>zdhamilt</cp:lastModifiedBy>
  <dcterms:created xsi:type="dcterms:W3CDTF">2018-09-14T18:11:02Z</dcterms:created>
  <dcterms:modified xsi:type="dcterms:W3CDTF">2018-09-17T11:32:12Z</dcterms:modified>
</cp:coreProperties>
</file>