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8915" windowHeight="8445" activeTab="2"/>
  </bookViews>
  <sheets>
    <sheet name="CLIENTES" sheetId="1" r:id="rId1"/>
    <sheet name="VENDEDORES" sheetId="2" r:id="rId2"/>
    <sheet name="PRODUCTOS" sheetId="3" r:id="rId3"/>
  </sheets>
  <definedNames>
    <definedName name="LISTACLIENTES">CLIENTES!$A$3:$C$12</definedName>
    <definedName name="LISTADECLIENTE">VENDEDORES!$A$2:$C$12</definedName>
  </definedNames>
  <calcPr calcId="145621"/>
</workbook>
</file>

<file path=xl/calcChain.xml><?xml version="1.0" encoding="utf-8"?>
<calcChain xmlns="http://schemas.openxmlformats.org/spreadsheetml/2006/main">
  <c r="B16" i="3" l="1"/>
  <c r="B19" i="3"/>
  <c r="B18" i="3"/>
  <c r="B17" i="3"/>
  <c r="D12" i="2"/>
  <c r="D11" i="2"/>
  <c r="D10" i="2"/>
  <c r="D9" i="2"/>
  <c r="D8" i="2"/>
  <c r="D7" i="2"/>
  <c r="D6" i="2"/>
  <c r="D5" i="2"/>
  <c r="D4" i="2"/>
  <c r="D3" i="2"/>
  <c r="E4" i="1"/>
  <c r="E5" i="1"/>
  <c r="E3" i="1"/>
  <c r="E6" i="1"/>
  <c r="E10" i="1"/>
  <c r="E7" i="1"/>
  <c r="E8" i="1"/>
  <c r="E9" i="1"/>
  <c r="E11" i="1"/>
  <c r="E12" i="1"/>
</calcChain>
</file>

<file path=xl/sharedStrings.xml><?xml version="1.0" encoding="utf-8"?>
<sst xmlns="http://schemas.openxmlformats.org/spreadsheetml/2006/main" count="84" uniqueCount="73">
  <si>
    <t>CEDULA</t>
  </si>
  <si>
    <t>NOMBRE</t>
  </si>
  <si>
    <t>APELLIDO</t>
  </si>
  <si>
    <t>MARIA</t>
  </si>
  <si>
    <t>VEGA</t>
  </si>
  <si>
    <t>CIRO</t>
  </si>
  <si>
    <t>ACEVEDO</t>
  </si>
  <si>
    <t>JULIANA</t>
  </si>
  <si>
    <t>DARWIN</t>
  </si>
  <si>
    <t>SOTO</t>
  </si>
  <si>
    <t>JUAN</t>
  </si>
  <si>
    <t>GOMEZ</t>
  </si>
  <si>
    <t>ROSANA</t>
  </si>
  <si>
    <t>RODRIGUEZ</t>
  </si>
  <si>
    <t>ANGIE</t>
  </si>
  <si>
    <t>GONZALEZ</t>
  </si>
  <si>
    <t>ADRIAN</t>
  </si>
  <si>
    <t>VARGAS</t>
  </si>
  <si>
    <t>ANDRES</t>
  </si>
  <si>
    <t>CAMARGO</t>
  </si>
  <si>
    <t>ANGELICA</t>
  </si>
  <si>
    <t>GELVES</t>
  </si>
  <si>
    <t>SANTIAGO</t>
  </si>
  <si>
    <t>SOLER</t>
  </si>
  <si>
    <t>JONATHAN</t>
  </si>
  <si>
    <t>GARCIA</t>
  </si>
  <si>
    <t>BRANDON</t>
  </si>
  <si>
    <t>MARTINEZ</t>
  </si>
  <si>
    <t>JULIAN</t>
  </si>
  <si>
    <t>MORENO</t>
  </si>
  <si>
    <t>LAURA</t>
  </si>
  <si>
    <t>VALDERRAMA</t>
  </si>
  <si>
    <t>ANGELI</t>
  </si>
  <si>
    <t>MONTEBLANCO</t>
  </si>
  <si>
    <t>FELIPE</t>
  </si>
  <si>
    <t>GARZON</t>
  </si>
  <si>
    <t>LEANDRO</t>
  </si>
  <si>
    <t>PINEDA</t>
  </si>
  <si>
    <t>CRISTIAN</t>
  </si>
  <si>
    <t>GUERRERO</t>
  </si>
  <si>
    <t>MARELIZ</t>
  </si>
  <si>
    <t>CODIGO</t>
  </si>
  <si>
    <t>NOMBRE PRODUCTO</t>
  </si>
  <si>
    <t>7 702647 000404</t>
  </si>
  <si>
    <t>HELADO</t>
  </si>
  <si>
    <t>7 702129 025157</t>
  </si>
  <si>
    <t>QUESO CREMA</t>
  </si>
  <si>
    <t>7 702921 751520</t>
  </si>
  <si>
    <t>QUESOS</t>
  </si>
  <si>
    <t>7 704841 031041</t>
  </si>
  <si>
    <t>LECHES</t>
  </si>
  <si>
    <t>7 702001 047581</t>
  </si>
  <si>
    <t>YOGURT</t>
  </si>
  <si>
    <t>7 702667 890341</t>
  </si>
  <si>
    <t>KUMIS</t>
  </si>
  <si>
    <t>7 702109 007401</t>
  </si>
  <si>
    <t>MANTEQUILLA</t>
  </si>
  <si>
    <t>7 702001 042401</t>
  </si>
  <si>
    <t>AVENAS</t>
  </si>
  <si>
    <t>7 702001 049097</t>
  </si>
  <si>
    <t>YOX</t>
  </si>
  <si>
    <t>7 704783 267890</t>
  </si>
  <si>
    <t>MALTEADA</t>
  </si>
  <si>
    <t>VALOR PEDIDO</t>
  </si>
  <si>
    <t>FECHA PEDIDO</t>
  </si>
  <si>
    <t>ENERO</t>
  </si>
  <si>
    <t>AGOSTO</t>
  </si>
  <si>
    <t>OCTUBRE</t>
  </si>
  <si>
    <t>SEPTIEMBRE</t>
  </si>
  <si>
    <t>VALOR PEDIDOAGOSTO</t>
  </si>
  <si>
    <t>VALOR PEDIDO SEPTIEMBRE</t>
  </si>
  <si>
    <t>VALOR PEDIDO OCTUBRE</t>
  </si>
  <si>
    <t>VALOR PEDIDO 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</si>
</sst>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&quot;$&quot;\ #,##0;[Red]&quot;$&quot;\ #,##0"/>
  </numFmts>
  <fonts count="7" x14ac:knownFonts="1"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  <font>
      <u/>
      <sz val="10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44" fontId="4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5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5" fillId="5" borderId="1" xfId="0" applyFont="1" applyFill="1" applyBorder="1"/>
    <xf numFmtId="0" fontId="0" fillId="0" borderId="2" xfId="0" applyBorder="1"/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6" fillId="0" borderId="1" xfId="4" applyNumberFormat="1" applyFont="1" applyBorder="1" applyAlignment="1">
      <alignment horizontal="center"/>
    </xf>
  </cellXfs>
  <cellStyles count="5">
    <cellStyle name="Hipervínculo 2" xfId="2"/>
    <cellStyle name="Moneda" xfId="4" builtinId="4"/>
    <cellStyle name="Normal" xfId="0" builtinId="0"/>
    <cellStyle name="Normal 2" xfId="3"/>
    <cellStyle name="Normal 3" xfId="1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2:C12" totalsRowShown="0" headerRowBorderDxfId="5" tableBorderDxfId="4" totalsRowBorderDxfId="3">
  <autoFilter ref="A2:C12"/>
  <tableColumns count="3">
    <tableColumn id="1" name="CEDULA" dataDxfId="2"/>
    <tableColumn id="2" name="NOMBRE" dataDxfId="1"/>
    <tableColumn id="3" name="APELLIDO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E12"/>
  <sheetViews>
    <sheetView workbookViewId="0">
      <selection activeCell="E5" sqref="E5"/>
    </sheetView>
  </sheetViews>
  <sheetFormatPr baseColWidth="10" defaultRowHeight="15" x14ac:dyDescent="0.25"/>
  <cols>
    <col min="1" max="1" width="18.28515625" customWidth="1"/>
    <col min="2" max="2" width="16.85546875" customWidth="1"/>
    <col min="3" max="3" width="16" customWidth="1"/>
    <col min="4" max="4" width="32.7109375" customWidth="1"/>
    <col min="5" max="5" width="25.28515625" customWidth="1"/>
  </cols>
  <sheetData>
    <row r="2" spans="1:5" x14ac:dyDescent="0.25">
      <c r="A2" s="13" t="s">
        <v>0</v>
      </c>
      <c r="B2" s="14" t="s">
        <v>1</v>
      </c>
      <c r="C2" s="15" t="s">
        <v>2</v>
      </c>
    </row>
    <row r="3" spans="1:5" x14ac:dyDescent="0.25">
      <c r="A3" s="12">
        <v>60311508</v>
      </c>
      <c r="B3" s="1" t="s">
        <v>3</v>
      </c>
      <c r="C3" s="6" t="s">
        <v>4</v>
      </c>
      <c r="D3" s="9">
        <v>1090471652</v>
      </c>
      <c r="E3" s="9" t="str">
        <f>VLOOKUP(D3,LISTACLIENTES,2,FALSE)</f>
        <v>ANGELICA</v>
      </c>
    </row>
    <row r="4" spans="1:5" x14ac:dyDescent="0.25">
      <c r="A4" s="12">
        <v>13508171</v>
      </c>
      <c r="B4" s="1" t="s">
        <v>5</v>
      </c>
      <c r="C4" s="6" t="s">
        <v>6</v>
      </c>
      <c r="D4" s="9">
        <v>88034094</v>
      </c>
      <c r="E4" s="9" t="str">
        <f>VLOOKUP(D4,LISTACLIENTES,2,FALSE)</f>
        <v>ANDRES</v>
      </c>
    </row>
    <row r="5" spans="1:5" x14ac:dyDescent="0.25">
      <c r="A5" s="12">
        <v>1092361441</v>
      </c>
      <c r="B5" s="1" t="s">
        <v>7</v>
      </c>
      <c r="C5" s="6" t="s">
        <v>6</v>
      </c>
      <c r="D5" s="9">
        <v>1090459807</v>
      </c>
      <c r="E5" s="9" t="str">
        <f>VLOOKUP(D5,LISTACLIENTES,2,FALSE)</f>
        <v>ADRIAN</v>
      </c>
    </row>
    <row r="6" spans="1:5" x14ac:dyDescent="0.25">
      <c r="A6" s="12">
        <v>1093765789</v>
      </c>
      <c r="B6" s="1" t="s">
        <v>8</v>
      </c>
      <c r="C6" s="6" t="s">
        <v>9</v>
      </c>
      <c r="D6" s="9">
        <v>1090501860</v>
      </c>
      <c r="E6" s="9" t="str">
        <f t="shared" ref="E6:E12" si="0">VLOOKUP(D6,LISTACLIENTES,3,FALSE)</f>
        <v>GONZALEZ</v>
      </c>
    </row>
    <row r="7" spans="1:5" x14ac:dyDescent="0.25">
      <c r="A7" s="12">
        <v>13491652</v>
      </c>
      <c r="B7" s="1" t="s">
        <v>10</v>
      </c>
      <c r="C7" s="6" t="s">
        <v>11</v>
      </c>
      <c r="D7" s="9">
        <v>60386729</v>
      </c>
      <c r="E7" s="9" t="str">
        <f t="shared" si="0"/>
        <v>RODRIGUEZ</v>
      </c>
    </row>
    <row r="8" spans="1:5" x14ac:dyDescent="0.25">
      <c r="A8" s="12">
        <v>60386729</v>
      </c>
      <c r="B8" s="1" t="s">
        <v>12</v>
      </c>
      <c r="C8" s="6" t="s">
        <v>13</v>
      </c>
      <c r="D8" s="9">
        <v>13491652</v>
      </c>
      <c r="E8" s="9" t="str">
        <f t="shared" si="0"/>
        <v>GOMEZ</v>
      </c>
    </row>
    <row r="9" spans="1:5" x14ac:dyDescent="0.25">
      <c r="A9" s="12">
        <v>1090501860</v>
      </c>
      <c r="B9" s="1" t="s">
        <v>14</v>
      </c>
      <c r="C9" s="6" t="s">
        <v>15</v>
      </c>
      <c r="D9" s="9">
        <v>1093765789</v>
      </c>
      <c r="E9" s="9" t="str">
        <f t="shared" si="0"/>
        <v>SOTO</v>
      </c>
    </row>
    <row r="10" spans="1:5" x14ac:dyDescent="0.25">
      <c r="A10" s="12">
        <v>1090459807</v>
      </c>
      <c r="B10" s="1" t="s">
        <v>16</v>
      </c>
      <c r="C10" s="6" t="s">
        <v>17</v>
      </c>
      <c r="D10" s="9">
        <v>1092361441</v>
      </c>
      <c r="E10" s="9" t="str">
        <f t="shared" si="0"/>
        <v>ACEVEDO</v>
      </c>
    </row>
    <row r="11" spans="1:5" x14ac:dyDescent="0.25">
      <c r="A11" s="12">
        <v>88034094</v>
      </c>
      <c r="B11" s="1" t="s">
        <v>18</v>
      </c>
      <c r="C11" s="6" t="s">
        <v>19</v>
      </c>
      <c r="D11" s="9">
        <v>13508171</v>
      </c>
      <c r="E11" s="9" t="str">
        <f t="shared" si="0"/>
        <v>ACEVEDO</v>
      </c>
    </row>
    <row r="12" spans="1:5" x14ac:dyDescent="0.25">
      <c r="A12" s="16">
        <v>1090471652</v>
      </c>
      <c r="B12" s="17" t="s">
        <v>20</v>
      </c>
      <c r="C12" s="18" t="s">
        <v>21</v>
      </c>
      <c r="D12" s="9">
        <v>60311508</v>
      </c>
      <c r="E12" s="9" t="str">
        <f t="shared" si="0"/>
        <v>VEGA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D12"/>
  <sheetViews>
    <sheetView workbookViewId="0">
      <selection activeCell="D11" sqref="D11"/>
    </sheetView>
  </sheetViews>
  <sheetFormatPr baseColWidth="10" defaultRowHeight="15" x14ac:dyDescent="0.25"/>
  <cols>
    <col min="3" max="3" width="15.140625" customWidth="1"/>
    <col min="4" max="4" width="39.85546875" customWidth="1"/>
  </cols>
  <sheetData>
    <row r="2" spans="1:4" x14ac:dyDescent="0.25">
      <c r="A2" s="2" t="s">
        <v>0</v>
      </c>
      <c r="B2" s="2" t="s">
        <v>1</v>
      </c>
      <c r="C2" s="2" t="s">
        <v>2</v>
      </c>
    </row>
    <row r="3" spans="1:4" x14ac:dyDescent="0.25">
      <c r="A3" s="3">
        <v>1090499859</v>
      </c>
      <c r="B3" s="3" t="s">
        <v>22</v>
      </c>
      <c r="C3" s="3" t="s">
        <v>23</v>
      </c>
      <c r="D3" s="9" t="str">
        <f>CONCATENATE(VLOOKUP(A12,LISTADECLIENTE,2,FALSE)," ",(VLOOKUP(A12,LISTADECLIENTE,3,FALSE)))</f>
        <v>MARELIZ GOMEZ</v>
      </c>
    </row>
    <row r="4" spans="1:4" x14ac:dyDescent="0.25">
      <c r="A4" s="4">
        <v>1093777913</v>
      </c>
      <c r="B4" s="4" t="s">
        <v>24</v>
      </c>
      <c r="C4" s="4" t="s">
        <v>25</v>
      </c>
      <c r="D4" s="9" t="str">
        <f>CONCATENATE(VLOOKUP(A11,LISTADECLIENTE,2,FALSE)," ",(VLOOKUP(A11,LISTADECLIENTE,3,FALSE)))</f>
        <v>CRISTIAN GUERRERO</v>
      </c>
    </row>
    <row r="5" spans="1:4" x14ac:dyDescent="0.25">
      <c r="A5" s="3">
        <v>1090452687</v>
      </c>
      <c r="B5" s="3" t="s">
        <v>26</v>
      </c>
      <c r="C5" s="3" t="s">
        <v>27</v>
      </c>
      <c r="D5" s="9" t="str">
        <f>CONCATENATE(VLOOKUP(A10,LISTADECLIENTE,2,FALSE)," ",(VLOOKUP(A10,LISTADECLIENTE,3,FALSE)))</f>
        <v>LEANDRO PINEDA</v>
      </c>
    </row>
    <row r="6" spans="1:4" x14ac:dyDescent="0.25">
      <c r="A6" s="4">
        <v>13368364</v>
      </c>
      <c r="B6" s="4" t="s">
        <v>28</v>
      </c>
      <c r="C6" s="4" t="s">
        <v>29</v>
      </c>
      <c r="D6" s="9" t="str">
        <f>CONCATENATE(VLOOKUP(A9,LISTADECLIENTE,2,FALSE)," ",(VLOOKUP(A9,LISTADECLIENTE,3,FALSE)))</f>
        <v>FELIPE GARZON</v>
      </c>
    </row>
    <row r="7" spans="1:4" x14ac:dyDescent="0.25">
      <c r="A7" s="3">
        <v>608975357</v>
      </c>
      <c r="B7" s="3" t="s">
        <v>30</v>
      </c>
      <c r="C7" s="3" t="s">
        <v>31</v>
      </c>
      <c r="D7" s="9" t="str">
        <f>CONCATENATE(VLOOKUP(A8,LISTADECLIENTE,2,FALSE)," ",(VLOOKUP(A8,LISTADECLIENTE,3,FALSE)))</f>
        <v>ANGELI MONTEBLANCO</v>
      </c>
    </row>
    <row r="8" spans="1:4" x14ac:dyDescent="0.25">
      <c r="A8" s="4">
        <v>1345663</v>
      </c>
      <c r="B8" s="4" t="s">
        <v>32</v>
      </c>
      <c r="C8" s="4" t="s">
        <v>33</v>
      </c>
      <c r="D8" s="9" t="str">
        <f>CONCATENATE(VLOOKUP(A7,LISTADECLIENTE,2,FALSE)," ",(VLOOKUP(A7,LISTADECLIENTE,3,FALSE)))</f>
        <v>LAURA VALDERRAMA</v>
      </c>
    </row>
    <row r="9" spans="1:4" x14ac:dyDescent="0.25">
      <c r="A9" s="3">
        <v>1090674231</v>
      </c>
      <c r="B9" s="3" t="s">
        <v>34</v>
      </c>
      <c r="C9" s="3" t="s">
        <v>35</v>
      </c>
      <c r="D9" s="9" t="str">
        <f>CONCATENATE(VLOOKUP(A6,LISTADECLIENTE,2,FALSE)," ",(VLOOKUP(A6,LISTADECLIENTE,3,FALSE)))</f>
        <v>JULIAN MORENO</v>
      </c>
    </row>
    <row r="10" spans="1:4" x14ac:dyDescent="0.25">
      <c r="A10" s="4">
        <v>1093657424</v>
      </c>
      <c r="B10" s="4" t="s">
        <v>36</v>
      </c>
      <c r="C10" s="4" t="s">
        <v>37</v>
      </c>
      <c r="D10" s="9" t="str">
        <f>CONCATENATE(VLOOKUP(A5,LISTADECLIENTE,2,FALSE)," ",(VLOOKUP(A5,LISTADECLIENTE,3,FALSE)))</f>
        <v>BRANDON MARTINEZ</v>
      </c>
    </row>
    <row r="11" spans="1:4" x14ac:dyDescent="0.25">
      <c r="A11" s="3">
        <v>1090673490</v>
      </c>
      <c r="B11" s="3" t="s">
        <v>38</v>
      </c>
      <c r="C11" s="3" t="s">
        <v>39</v>
      </c>
      <c r="D11" s="9" t="str">
        <f>CONCATENATE(VLOOKUP(A4,LISTADECLIENTE,2,FALSE)," ",(VLOOKUP(A4,LISTADECLIENTE,3,FALSE)))</f>
        <v>JONATHAN GARCIA</v>
      </c>
    </row>
    <row r="12" spans="1:4" x14ac:dyDescent="0.25">
      <c r="A12" s="4">
        <v>88906743</v>
      </c>
      <c r="B12" s="4" t="s">
        <v>40</v>
      </c>
      <c r="C12" s="4" t="s">
        <v>11</v>
      </c>
      <c r="D12" s="9" t="str">
        <f>CONCATENATE(VLOOKUP(A3,LISTADECLIENTE,2,FALSE)," ",(VLOOKUP(A3,LISTADECLIENTE,3,FALSE)))</f>
        <v>SANTIAGO SOLER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D19"/>
  <sheetViews>
    <sheetView tabSelected="1" workbookViewId="0">
      <selection activeCell="D3" sqref="D3"/>
    </sheetView>
  </sheetViews>
  <sheetFormatPr baseColWidth="10" defaultRowHeight="15" x14ac:dyDescent="0.25"/>
  <cols>
    <col min="1" max="1" width="25" customWidth="1"/>
    <col min="2" max="2" width="19.42578125" customWidth="1"/>
    <col min="3" max="3" width="16.140625" customWidth="1"/>
    <col min="4" max="4" width="13.28515625" customWidth="1"/>
  </cols>
  <sheetData>
    <row r="2" spans="1:4" x14ac:dyDescent="0.25">
      <c r="A2" s="5" t="s">
        <v>41</v>
      </c>
      <c r="B2" s="5" t="s">
        <v>42</v>
      </c>
      <c r="C2" s="9" t="s">
        <v>64</v>
      </c>
      <c r="D2" s="9" t="s">
        <v>63</v>
      </c>
    </row>
    <row r="3" spans="1:4" x14ac:dyDescent="0.25">
      <c r="A3" s="7" t="s">
        <v>43</v>
      </c>
      <c r="B3" s="7" t="s">
        <v>44</v>
      </c>
      <c r="C3" s="10" t="s">
        <v>65</v>
      </c>
      <c r="D3" s="19">
        <v>50000</v>
      </c>
    </row>
    <row r="4" spans="1:4" x14ac:dyDescent="0.25">
      <c r="A4" s="8" t="s">
        <v>45</v>
      </c>
      <c r="B4" s="8" t="s">
        <v>46</v>
      </c>
      <c r="C4" s="10" t="s">
        <v>66</v>
      </c>
      <c r="D4" s="19">
        <v>100000</v>
      </c>
    </row>
    <row r="5" spans="1:4" x14ac:dyDescent="0.25">
      <c r="A5" s="7" t="s">
        <v>47</v>
      </c>
      <c r="B5" s="7" t="s">
        <v>48</v>
      </c>
      <c r="C5" s="10" t="s">
        <v>68</v>
      </c>
      <c r="D5" s="19">
        <v>70000</v>
      </c>
    </row>
    <row r="6" spans="1:4" x14ac:dyDescent="0.25">
      <c r="A6" s="8" t="s">
        <v>49</v>
      </c>
      <c r="B6" s="8" t="s">
        <v>50</v>
      </c>
      <c r="C6" s="10" t="s">
        <v>65</v>
      </c>
      <c r="D6" s="19">
        <v>90000</v>
      </c>
    </row>
    <row r="7" spans="1:4" x14ac:dyDescent="0.25">
      <c r="A7" s="7" t="s">
        <v>51</v>
      </c>
      <c r="B7" s="7" t="s">
        <v>52</v>
      </c>
      <c r="C7" s="10" t="s">
        <v>67</v>
      </c>
      <c r="D7" s="19">
        <v>88000</v>
      </c>
    </row>
    <row r="8" spans="1:4" x14ac:dyDescent="0.25">
      <c r="A8" s="8" t="s">
        <v>53</v>
      </c>
      <c r="B8" s="8" t="s">
        <v>54</v>
      </c>
      <c r="C8" s="10" t="s">
        <v>65</v>
      </c>
      <c r="D8" s="19">
        <v>350000</v>
      </c>
    </row>
    <row r="9" spans="1:4" x14ac:dyDescent="0.25">
      <c r="A9" s="7" t="s">
        <v>55</v>
      </c>
      <c r="B9" s="7" t="s">
        <v>56</v>
      </c>
      <c r="C9" s="10" t="s">
        <v>68</v>
      </c>
      <c r="D9" s="19">
        <v>280000</v>
      </c>
    </row>
    <row r="10" spans="1:4" x14ac:dyDescent="0.25">
      <c r="A10" s="8" t="s">
        <v>57</v>
      </c>
      <c r="B10" s="8" t="s">
        <v>58</v>
      </c>
      <c r="C10" s="10" t="s">
        <v>66</v>
      </c>
      <c r="D10" s="19">
        <v>300000</v>
      </c>
    </row>
    <row r="11" spans="1:4" x14ac:dyDescent="0.25">
      <c r="A11" s="7" t="s">
        <v>59</v>
      </c>
      <c r="B11" s="7" t="s">
        <v>60</v>
      </c>
      <c r="C11" s="10" t="s">
        <v>67</v>
      </c>
      <c r="D11" s="19">
        <v>120000</v>
      </c>
    </row>
    <row r="12" spans="1:4" x14ac:dyDescent="0.25">
      <c r="A12" s="8" t="s">
        <v>61</v>
      </c>
      <c r="B12" s="8" t="s">
        <v>62</v>
      </c>
      <c r="C12" s="10" t="s">
        <v>65</v>
      </c>
      <c r="D12" s="19">
        <v>250000</v>
      </c>
    </row>
    <row r="16" spans="1:4" x14ac:dyDescent="0.25">
      <c r="A16" s="10" t="s">
        <v>72</v>
      </c>
      <c r="B16" s="11">
        <f>SUMIF(C3:C12,"ENERO",D3:D12)</f>
        <v>740000</v>
      </c>
    </row>
    <row r="17" spans="1:2" x14ac:dyDescent="0.25">
      <c r="A17" s="10" t="s">
        <v>69</v>
      </c>
      <c r="B17" s="11">
        <f>SUMIF(C3:C12,"AGOSTO",D3:D12)</f>
        <v>400000</v>
      </c>
    </row>
    <row r="18" spans="1:2" x14ac:dyDescent="0.25">
      <c r="A18" s="10" t="s">
        <v>70</v>
      </c>
      <c r="B18" s="11">
        <f>SUMIF(C3:C12,"SEPTIEMBRE",D3:D12)</f>
        <v>350000</v>
      </c>
    </row>
    <row r="19" spans="1:2" x14ac:dyDescent="0.25">
      <c r="A19" s="10" t="s">
        <v>71</v>
      </c>
      <c r="B19" s="11">
        <f>SUMIF(C3:C12,"OCTUBRE",D3:D12)</f>
        <v>208000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CLIENTES</vt:lpstr>
      <vt:lpstr>VENDEDORES</vt:lpstr>
      <vt:lpstr>PRODUCTOS</vt:lpstr>
      <vt:lpstr>LISTACLIENTES</vt:lpstr>
      <vt:lpstr>LISTADECLIENTE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SENA</cp:lastModifiedBy>
  <dcterms:created xsi:type="dcterms:W3CDTF">2015-03-13T22:17:24Z</dcterms:created>
  <dcterms:modified xsi:type="dcterms:W3CDTF">2015-03-25T22:50:11Z</dcterms:modified>
</cp:coreProperties>
</file>