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kd/Box/Vanderbilt University/PhD/Publications/PPC Review/Full Text/"/>
    </mc:Choice>
  </mc:AlternateContent>
  <xr:revisionPtr revIDLastSave="0" documentId="13_ncr:1_{86317525-2DF0-364C-B000-6A6EA8DECEFC}" xr6:coauthVersionLast="47" xr6:coauthVersionMax="47" xr10:uidLastSave="{00000000-0000-0000-0000-000000000000}"/>
  <bookViews>
    <workbookView xWindow="80" yWindow="860" windowWidth="27640" windowHeight="16500" xr2:uid="{8F4C2FA2-4E8B-A449-9ED0-086E893482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I32" i="1"/>
  <c r="K32" i="1" s="1"/>
  <c r="J32" i="1"/>
  <c r="L32" i="1"/>
  <c r="J31" i="1"/>
  <c r="I31" i="1"/>
  <c r="L30" i="1"/>
  <c r="K30" i="1"/>
  <c r="J29" i="1"/>
  <c r="I29" i="1"/>
  <c r="K28" i="1"/>
  <c r="L28" i="1"/>
  <c r="K27" i="1"/>
  <c r="L27" i="1"/>
  <c r="K26" i="1"/>
  <c r="L26" i="1"/>
  <c r="K25" i="1"/>
  <c r="L25" i="1"/>
  <c r="J24" i="1"/>
  <c r="I24" i="1"/>
  <c r="K23" i="1"/>
  <c r="L23" i="1"/>
  <c r="K22" i="1"/>
  <c r="L22" i="1"/>
  <c r="K21" i="1"/>
  <c r="L21" i="1"/>
  <c r="F19" i="1"/>
  <c r="G19" i="1"/>
  <c r="H19" i="1"/>
  <c r="E19" i="1"/>
  <c r="I10" i="1"/>
  <c r="I9" i="1"/>
  <c r="I3" i="1"/>
  <c r="J3" i="1"/>
  <c r="I4" i="1"/>
  <c r="J4" i="1"/>
  <c r="I5" i="1"/>
  <c r="J5" i="1"/>
  <c r="I6" i="1"/>
  <c r="J6" i="1"/>
  <c r="I7" i="1"/>
  <c r="J7" i="1"/>
  <c r="I8" i="1"/>
  <c r="J8" i="1"/>
  <c r="J9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20" i="1"/>
  <c r="J20" i="1"/>
  <c r="G2" i="1"/>
  <c r="J2" i="1" s="1"/>
  <c r="E2" i="1"/>
  <c r="I2" i="1" s="1"/>
  <c r="L2" i="1" l="1"/>
  <c r="K41" i="1"/>
  <c r="L38" i="1"/>
  <c r="K38" i="1"/>
  <c r="L39" i="1"/>
  <c r="K39" i="1"/>
  <c r="L40" i="1"/>
  <c r="K40" i="1"/>
  <c r="L37" i="1"/>
  <c r="K37" i="1"/>
  <c r="L36" i="1"/>
  <c r="K36" i="1"/>
  <c r="L35" i="1"/>
  <c r="K35" i="1"/>
  <c r="L34" i="1"/>
  <c r="K34" i="1"/>
  <c r="L33" i="1"/>
  <c r="K33" i="1"/>
  <c r="L31" i="1"/>
  <c r="K31" i="1"/>
  <c r="L29" i="1"/>
  <c r="K29" i="1"/>
  <c r="L24" i="1"/>
  <c r="K24" i="1"/>
  <c r="K3" i="1"/>
  <c r="J19" i="1"/>
  <c r="L20" i="1"/>
  <c r="K20" i="1"/>
  <c r="I19" i="1"/>
  <c r="K19" i="1" s="1"/>
  <c r="K18" i="1"/>
  <c r="L18" i="1"/>
  <c r="K17" i="1"/>
  <c r="K16" i="1"/>
  <c r="L16" i="1"/>
  <c r="K15" i="1"/>
  <c r="K14" i="1"/>
  <c r="L14" i="1"/>
  <c r="K13" i="1"/>
  <c r="L12" i="1"/>
  <c r="K11" i="1"/>
  <c r="K12" i="1"/>
  <c r="K10" i="1"/>
  <c r="L10" i="1"/>
  <c r="K9" i="1"/>
  <c r="K8" i="1"/>
  <c r="L8" i="1"/>
  <c r="K7" i="1"/>
  <c r="K6" i="1"/>
  <c r="L6" i="1"/>
  <c r="K5" i="1"/>
  <c r="L4" i="1"/>
  <c r="K4" i="1"/>
  <c r="L17" i="1"/>
  <c r="L15" i="1"/>
  <c r="L13" i="1"/>
  <c r="L11" i="1"/>
  <c r="L9" i="1"/>
  <c r="L7" i="1"/>
  <c r="L5" i="1"/>
  <c r="L3" i="1"/>
  <c r="K2" i="1"/>
  <c r="L19" i="1" l="1"/>
</calcChain>
</file>

<file path=xl/sharedStrings.xml><?xml version="1.0" encoding="utf-8"?>
<sst xmlns="http://schemas.openxmlformats.org/spreadsheetml/2006/main" count="138" uniqueCount="64">
  <si>
    <t>Paper</t>
  </si>
  <si>
    <t>Year</t>
  </si>
  <si>
    <t>Subgroup</t>
  </si>
  <si>
    <t>Events Intervention</t>
  </si>
  <si>
    <t>Total intervention</t>
  </si>
  <si>
    <t>Events control</t>
  </si>
  <si>
    <t>Total control</t>
  </si>
  <si>
    <t>% intervention</t>
  </si>
  <si>
    <t>% control</t>
  </si>
  <si>
    <t>RD</t>
  </si>
  <si>
    <t>RR</t>
  </si>
  <si>
    <t>Notes</t>
  </si>
  <si>
    <t>Soliman</t>
  </si>
  <si>
    <t>All</t>
  </si>
  <si>
    <t>Higher rates of IUD and LAM use in study group</t>
  </si>
  <si>
    <t>Normal</t>
  </si>
  <si>
    <t>High risk</t>
  </si>
  <si>
    <t>Both partners</t>
  </si>
  <si>
    <t>Wife alone</t>
  </si>
  <si>
    <t>Kunene</t>
  </si>
  <si>
    <t>Abdel-Tawab</t>
  </si>
  <si>
    <t>CAM</t>
  </si>
  <si>
    <t>HSM</t>
  </si>
  <si>
    <t>Sebastian</t>
  </si>
  <si>
    <t>Modern contraceptive</t>
  </si>
  <si>
    <t xml:space="preserve">Harrington </t>
  </si>
  <si>
    <t>6 week</t>
  </si>
  <si>
    <t>could also stratify each of these by type of contraceptive</t>
  </si>
  <si>
    <t>14 week</t>
  </si>
  <si>
    <t>6 mo</t>
  </si>
  <si>
    <t>HEC use at 6mo</t>
  </si>
  <si>
    <t>Abdulkadir</t>
  </si>
  <si>
    <t>Good husband participation</t>
  </si>
  <si>
    <t>good husband participation</t>
  </si>
  <si>
    <t>Whiting-Collins</t>
  </si>
  <si>
    <t>Kenya</t>
  </si>
  <si>
    <t>Nigeria</t>
  </si>
  <si>
    <t>Coulibaly</t>
  </si>
  <si>
    <t>24 mo</t>
  </si>
  <si>
    <t>Turan</t>
  </si>
  <si>
    <t>Couples</t>
  </si>
  <si>
    <t>OR for modern method in couples vs. control was 1.49</t>
  </si>
  <si>
    <t>Women only</t>
  </si>
  <si>
    <t>OR for modern method in women vs. control was 1</t>
  </si>
  <si>
    <t>Couples vs. women</t>
  </si>
  <si>
    <t>Varkey</t>
  </si>
  <si>
    <t>Oral contraceptive use</t>
  </si>
  <si>
    <t>IUD</t>
  </si>
  <si>
    <t>One child</t>
  </si>
  <si>
    <t>≥2 children</t>
  </si>
  <si>
    <t>Saeed</t>
  </si>
  <si>
    <t>Villar-Loubet</t>
  </si>
  <si>
    <t>Follow-up</t>
  </si>
  <si>
    <t>Ahmed</t>
  </si>
  <si>
    <t>Any method 24 mo</t>
  </si>
  <si>
    <t>Daniele</t>
  </si>
  <si>
    <t>Toan Tran</t>
  </si>
  <si>
    <t>Long acting</t>
  </si>
  <si>
    <t>Short acting</t>
  </si>
  <si>
    <t>6 months</t>
  </si>
  <si>
    <t>Atukunda</t>
  </si>
  <si>
    <t>Inclusive</t>
  </si>
  <si>
    <t>Partner Type</t>
  </si>
  <si>
    <t>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</si>
</sst>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69FB-A4F4-D342-A7B7-4A9D9E773D6C}">
  <dimension ref="A1:M41"/>
  <sheetViews>
    <sheetView tabSelected="1" topLeftCell="A4" zoomScaleNormal="130" workbookViewId="0">
      <selection activeCell="C33" sqref="C33"/>
    </sheetView>
  </sheetViews>
  <sheetFormatPr baseColWidth="10" defaultColWidth="11" defaultRowHeight="16" x14ac:dyDescent="0.2"/>
  <cols>
    <col min="1" max="3" width="13.33203125" customWidth="1"/>
    <col min="4" max="4" width="13.6640625" customWidth="1"/>
    <col min="5" max="5" width="18" customWidth="1"/>
    <col min="6" max="6" width="17.1640625" customWidth="1"/>
    <col min="7" max="7" width="19.83203125" customWidth="1"/>
    <col min="8" max="8" width="13.83203125" customWidth="1"/>
    <col min="9" max="9" width="15.83203125" customWidth="1"/>
    <col min="10" max="10" width="12.6640625" customWidth="1"/>
    <col min="12" max="12" width="12.83203125" customWidth="1"/>
    <col min="13" max="13" width="20" customWidth="1"/>
  </cols>
  <sheetData>
    <row r="1" spans="1:13" x14ac:dyDescent="0.2">
      <c r="A1" t="s">
        <v>0</v>
      </c>
      <c r="B1" t="s">
        <v>1</v>
      </c>
      <c r="C1" t="s">
        <v>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1999</v>
      </c>
      <c r="C2" t="s">
        <v>61</v>
      </c>
      <c r="D2" t="s">
        <v>13</v>
      </c>
      <c r="E2">
        <f>59+32</f>
        <v>91</v>
      </c>
      <c r="F2">
        <v>100</v>
      </c>
      <c r="G2">
        <f>23+20</f>
        <v>43</v>
      </c>
      <c r="H2">
        <v>100</v>
      </c>
      <c r="I2">
        <f>ROUND(E2/F2,2)</f>
        <v>0.91</v>
      </c>
      <c r="J2">
        <f>ROUND(G2/H2,2)</f>
        <v>0.43</v>
      </c>
      <c r="K2">
        <f>I2-J2</f>
        <v>0.48000000000000004</v>
      </c>
      <c r="L2">
        <f>ROUND(I2/J2,2)</f>
        <v>2.12</v>
      </c>
      <c r="M2" t="s">
        <v>14</v>
      </c>
    </row>
    <row r="3" spans="1:13" x14ac:dyDescent="0.2">
      <c r="A3" t="s">
        <v>12</v>
      </c>
      <c r="B3">
        <v>1999</v>
      </c>
      <c r="C3" t="s">
        <v>61</v>
      </c>
      <c r="D3" t="s">
        <v>15</v>
      </c>
      <c r="E3">
        <v>59</v>
      </c>
      <c r="F3">
        <v>68</v>
      </c>
      <c r="G3">
        <v>23</v>
      </c>
      <c r="H3">
        <v>69</v>
      </c>
      <c r="I3">
        <f t="shared" ref="I3:I20" si="0">ROUND(E3/F3,2)</f>
        <v>0.87</v>
      </c>
      <c r="J3">
        <f t="shared" ref="J3:J20" si="1">ROUND(G3/H3,2)</f>
        <v>0.33</v>
      </c>
      <c r="K3">
        <f t="shared" ref="K3:K20" si="2">I3-J3</f>
        <v>0.54</v>
      </c>
      <c r="L3">
        <f t="shared" ref="L3:L20" si="3">ROUND(I3/J3,2)</f>
        <v>2.64</v>
      </c>
    </row>
    <row r="4" spans="1:13" x14ac:dyDescent="0.2">
      <c r="A4" t="s">
        <v>12</v>
      </c>
      <c r="B4">
        <v>1999</v>
      </c>
      <c r="C4" t="s">
        <v>61</v>
      </c>
      <c r="D4" t="s">
        <v>16</v>
      </c>
      <c r="E4">
        <v>32</v>
      </c>
      <c r="F4">
        <v>32</v>
      </c>
      <c r="G4">
        <v>20</v>
      </c>
      <c r="H4">
        <v>31</v>
      </c>
      <c r="I4">
        <f t="shared" si="0"/>
        <v>1</v>
      </c>
      <c r="J4">
        <f t="shared" si="1"/>
        <v>0.65</v>
      </c>
      <c r="K4">
        <f t="shared" si="2"/>
        <v>0.35</v>
      </c>
      <c r="L4">
        <f t="shared" si="3"/>
        <v>1.54</v>
      </c>
    </row>
    <row r="5" spans="1:13" x14ac:dyDescent="0.2">
      <c r="A5" t="s">
        <v>12</v>
      </c>
      <c r="B5">
        <v>1999</v>
      </c>
      <c r="C5" t="s">
        <v>61</v>
      </c>
      <c r="D5" t="s">
        <v>17</v>
      </c>
      <c r="E5">
        <v>47</v>
      </c>
      <c r="F5">
        <v>50</v>
      </c>
      <c r="G5">
        <v>43</v>
      </c>
      <c r="H5">
        <v>100</v>
      </c>
      <c r="I5">
        <f t="shared" si="0"/>
        <v>0.94</v>
      </c>
      <c r="J5">
        <f t="shared" si="1"/>
        <v>0.43</v>
      </c>
      <c r="K5">
        <f t="shared" si="2"/>
        <v>0.51</v>
      </c>
      <c r="L5">
        <f t="shared" si="3"/>
        <v>2.19</v>
      </c>
    </row>
    <row r="6" spans="1:13" x14ac:dyDescent="0.2">
      <c r="A6" t="s">
        <v>12</v>
      </c>
      <c r="B6">
        <v>1999</v>
      </c>
      <c r="C6" t="s">
        <v>61</v>
      </c>
      <c r="D6" t="s">
        <v>18</v>
      </c>
      <c r="E6">
        <v>44</v>
      </c>
      <c r="F6">
        <v>50</v>
      </c>
      <c r="G6">
        <v>43</v>
      </c>
      <c r="H6">
        <v>100</v>
      </c>
      <c r="I6">
        <f t="shared" si="0"/>
        <v>0.88</v>
      </c>
      <c r="J6">
        <f t="shared" si="1"/>
        <v>0.43</v>
      </c>
      <c r="K6">
        <f t="shared" si="2"/>
        <v>0.45</v>
      </c>
      <c r="L6">
        <f t="shared" si="3"/>
        <v>2.0499999999999998</v>
      </c>
    </row>
    <row r="7" spans="1:13" x14ac:dyDescent="0.2">
      <c r="A7" t="s">
        <v>19</v>
      </c>
      <c r="B7">
        <v>2004</v>
      </c>
      <c r="C7" s="1" t="s">
        <v>63</v>
      </c>
      <c r="D7" t="s">
        <v>13</v>
      </c>
      <c r="E7">
        <v>469</v>
      </c>
      <c r="F7">
        <v>526</v>
      </c>
      <c r="G7">
        <v>354</v>
      </c>
      <c r="H7">
        <v>395</v>
      </c>
      <c r="I7">
        <f t="shared" si="0"/>
        <v>0.89</v>
      </c>
      <c r="J7">
        <f t="shared" si="1"/>
        <v>0.9</v>
      </c>
      <c r="K7">
        <f t="shared" si="2"/>
        <v>-1.0000000000000009E-2</v>
      </c>
      <c r="L7">
        <f t="shared" si="3"/>
        <v>0.99</v>
      </c>
    </row>
    <row r="8" spans="1:13" x14ac:dyDescent="0.2">
      <c r="A8" t="s">
        <v>20</v>
      </c>
      <c r="B8">
        <v>2008</v>
      </c>
      <c r="C8" s="1" t="s">
        <v>61</v>
      </c>
      <c r="D8" t="s">
        <v>21</v>
      </c>
      <c r="E8">
        <v>159</v>
      </c>
      <c r="F8">
        <v>479</v>
      </c>
      <c r="G8">
        <v>99</v>
      </c>
      <c r="H8">
        <v>384</v>
      </c>
      <c r="I8">
        <f t="shared" si="0"/>
        <v>0.33</v>
      </c>
      <c r="J8">
        <f t="shared" si="1"/>
        <v>0.26</v>
      </c>
      <c r="K8">
        <f t="shared" si="2"/>
        <v>7.0000000000000007E-2</v>
      </c>
      <c r="L8">
        <f t="shared" si="3"/>
        <v>1.27</v>
      </c>
    </row>
    <row r="9" spans="1:13" x14ac:dyDescent="0.2">
      <c r="A9" t="s">
        <v>20</v>
      </c>
      <c r="B9">
        <v>2008</v>
      </c>
      <c r="C9" s="1" t="s">
        <v>61</v>
      </c>
      <c r="D9" t="s">
        <v>22</v>
      </c>
      <c r="E9">
        <v>230</v>
      </c>
      <c r="F9">
        <v>546</v>
      </c>
      <c r="G9">
        <v>99</v>
      </c>
      <c r="H9">
        <v>384</v>
      </c>
      <c r="I9">
        <f t="shared" si="0"/>
        <v>0.42</v>
      </c>
      <c r="J9">
        <f t="shared" si="1"/>
        <v>0.26</v>
      </c>
      <c r="K9">
        <f t="shared" si="2"/>
        <v>0.15999999999999998</v>
      </c>
      <c r="L9">
        <f t="shared" si="3"/>
        <v>1.62</v>
      </c>
    </row>
    <row r="10" spans="1:13" x14ac:dyDescent="0.2">
      <c r="A10" t="s">
        <v>23</v>
      </c>
      <c r="B10">
        <v>2012</v>
      </c>
      <c r="C10" s="1" t="s">
        <v>61</v>
      </c>
      <c r="D10" t="s">
        <v>24</v>
      </c>
      <c r="E10">
        <v>272</v>
      </c>
      <c r="F10">
        <v>477</v>
      </c>
      <c r="G10">
        <v>145</v>
      </c>
      <c r="H10">
        <v>482</v>
      </c>
      <c r="I10">
        <f t="shared" si="0"/>
        <v>0.56999999999999995</v>
      </c>
      <c r="J10">
        <f t="shared" si="1"/>
        <v>0.3</v>
      </c>
      <c r="K10">
        <f t="shared" si="2"/>
        <v>0.26999999999999996</v>
      </c>
      <c r="L10">
        <f t="shared" si="3"/>
        <v>1.9</v>
      </c>
    </row>
    <row r="11" spans="1:13" x14ac:dyDescent="0.2">
      <c r="A11" t="s">
        <v>25</v>
      </c>
      <c r="B11">
        <v>2019</v>
      </c>
      <c r="C11" s="1" t="s">
        <v>61</v>
      </c>
      <c r="D11" t="s">
        <v>26</v>
      </c>
      <c r="E11">
        <v>22</v>
      </c>
      <c r="F11">
        <v>99</v>
      </c>
      <c r="G11">
        <v>23</v>
      </c>
      <c r="H11">
        <v>99</v>
      </c>
      <c r="I11">
        <f t="shared" si="0"/>
        <v>0.22</v>
      </c>
      <c r="J11">
        <f t="shared" si="1"/>
        <v>0.23</v>
      </c>
      <c r="K11">
        <f t="shared" si="2"/>
        <v>-1.0000000000000009E-2</v>
      </c>
      <c r="L11">
        <f t="shared" si="3"/>
        <v>0.96</v>
      </c>
      <c r="M11" t="s">
        <v>27</v>
      </c>
    </row>
    <row r="12" spans="1:13" x14ac:dyDescent="0.2">
      <c r="A12" t="s">
        <v>25</v>
      </c>
      <c r="B12">
        <v>2019</v>
      </c>
      <c r="C12" s="1" t="s">
        <v>61</v>
      </c>
      <c r="D12" t="s">
        <v>28</v>
      </c>
      <c r="E12">
        <v>67</v>
      </c>
      <c r="F12">
        <v>114</v>
      </c>
      <c r="G12">
        <v>61</v>
      </c>
      <c r="H12">
        <v>114</v>
      </c>
      <c r="I12">
        <f t="shared" si="0"/>
        <v>0.59</v>
      </c>
      <c r="J12">
        <f t="shared" si="1"/>
        <v>0.54</v>
      </c>
      <c r="K12">
        <f t="shared" si="2"/>
        <v>4.9999999999999933E-2</v>
      </c>
      <c r="L12">
        <f t="shared" si="3"/>
        <v>1.0900000000000001</v>
      </c>
    </row>
    <row r="13" spans="1:13" x14ac:dyDescent="0.2">
      <c r="A13" t="s">
        <v>25</v>
      </c>
      <c r="B13">
        <v>2019</v>
      </c>
      <c r="C13" s="1" t="s">
        <v>61</v>
      </c>
      <c r="D13" t="s">
        <v>29</v>
      </c>
      <c r="E13">
        <v>93</v>
      </c>
      <c r="F13">
        <v>123</v>
      </c>
      <c r="G13">
        <v>83</v>
      </c>
      <c r="H13">
        <v>129</v>
      </c>
      <c r="I13">
        <f t="shared" si="0"/>
        <v>0.76</v>
      </c>
      <c r="J13">
        <f t="shared" si="1"/>
        <v>0.64</v>
      </c>
      <c r="K13">
        <f t="shared" si="2"/>
        <v>0.12</v>
      </c>
      <c r="L13">
        <f t="shared" si="3"/>
        <v>1.19</v>
      </c>
    </row>
    <row r="14" spans="1:13" x14ac:dyDescent="0.2">
      <c r="A14" t="s">
        <v>25</v>
      </c>
      <c r="B14">
        <v>2019</v>
      </c>
      <c r="C14" s="1" t="s">
        <v>61</v>
      </c>
      <c r="D14" t="s">
        <v>30</v>
      </c>
      <c r="E14">
        <v>86</v>
      </c>
      <c r="F14">
        <v>123</v>
      </c>
      <c r="G14">
        <v>74</v>
      </c>
      <c r="H14">
        <v>129</v>
      </c>
      <c r="I14">
        <f t="shared" si="0"/>
        <v>0.7</v>
      </c>
      <c r="J14">
        <f t="shared" si="1"/>
        <v>0.56999999999999995</v>
      </c>
      <c r="K14">
        <f t="shared" si="2"/>
        <v>0.13</v>
      </c>
      <c r="L14">
        <f t="shared" si="3"/>
        <v>1.23</v>
      </c>
    </row>
    <row r="15" spans="1:13" x14ac:dyDescent="0.2">
      <c r="A15" t="s">
        <v>31</v>
      </c>
      <c r="B15">
        <v>2020</v>
      </c>
      <c r="C15" s="1" t="s">
        <v>63</v>
      </c>
      <c r="D15" t="s">
        <v>13</v>
      </c>
      <c r="E15">
        <v>32</v>
      </c>
      <c r="F15">
        <v>66</v>
      </c>
      <c r="G15">
        <v>22</v>
      </c>
      <c r="H15">
        <v>71</v>
      </c>
      <c r="I15">
        <f t="shared" si="0"/>
        <v>0.48</v>
      </c>
      <c r="J15">
        <f t="shared" si="1"/>
        <v>0.31</v>
      </c>
      <c r="K15">
        <f t="shared" si="2"/>
        <v>0.16999999999999998</v>
      </c>
      <c r="L15">
        <f t="shared" si="3"/>
        <v>1.55</v>
      </c>
    </row>
    <row r="16" spans="1:13" x14ac:dyDescent="0.2">
      <c r="A16" t="s">
        <v>31</v>
      </c>
      <c r="B16">
        <v>2020</v>
      </c>
      <c r="C16" s="1" t="s">
        <v>63</v>
      </c>
      <c r="D16" t="s">
        <v>32</v>
      </c>
      <c r="E16">
        <v>52</v>
      </c>
      <c r="F16">
        <v>61</v>
      </c>
      <c r="G16">
        <v>2</v>
      </c>
      <c r="H16">
        <v>74</v>
      </c>
      <c r="I16">
        <f t="shared" si="0"/>
        <v>0.85</v>
      </c>
      <c r="J16">
        <f t="shared" si="1"/>
        <v>0.03</v>
      </c>
      <c r="K16">
        <f t="shared" si="2"/>
        <v>0.82</v>
      </c>
      <c r="L16">
        <f t="shared" si="3"/>
        <v>28.33</v>
      </c>
      <c r="M16" t="s">
        <v>33</v>
      </c>
    </row>
    <row r="17" spans="1:13" x14ac:dyDescent="0.2">
      <c r="A17" t="s">
        <v>34</v>
      </c>
      <c r="B17">
        <v>2020</v>
      </c>
      <c r="C17" s="1" t="s">
        <v>61</v>
      </c>
      <c r="D17" t="s">
        <v>35</v>
      </c>
      <c r="E17">
        <v>238</v>
      </c>
      <c r="F17">
        <v>313</v>
      </c>
      <c r="G17">
        <v>217</v>
      </c>
      <c r="H17">
        <v>314</v>
      </c>
      <c r="I17">
        <f t="shared" si="0"/>
        <v>0.76</v>
      </c>
      <c r="J17">
        <f t="shared" si="1"/>
        <v>0.69</v>
      </c>
      <c r="K17">
        <f t="shared" si="2"/>
        <v>7.0000000000000062E-2</v>
      </c>
      <c r="L17">
        <f t="shared" si="3"/>
        <v>1.1000000000000001</v>
      </c>
    </row>
    <row r="18" spans="1:13" x14ac:dyDescent="0.2">
      <c r="A18" t="s">
        <v>34</v>
      </c>
      <c r="B18">
        <v>2020</v>
      </c>
      <c r="C18" s="1" t="s">
        <v>61</v>
      </c>
      <c r="D18" t="s">
        <v>36</v>
      </c>
      <c r="E18">
        <v>234</v>
      </c>
      <c r="F18">
        <v>421</v>
      </c>
      <c r="G18">
        <v>118</v>
      </c>
      <c r="H18">
        <v>414</v>
      </c>
      <c r="I18">
        <f t="shared" si="0"/>
        <v>0.56000000000000005</v>
      </c>
      <c r="J18">
        <f t="shared" si="1"/>
        <v>0.28999999999999998</v>
      </c>
      <c r="K18">
        <f t="shared" si="2"/>
        <v>0.27000000000000007</v>
      </c>
      <c r="L18">
        <f t="shared" si="3"/>
        <v>1.93</v>
      </c>
    </row>
    <row r="19" spans="1:13" x14ac:dyDescent="0.2">
      <c r="A19" t="s">
        <v>34</v>
      </c>
      <c r="B19">
        <v>2020</v>
      </c>
      <c r="C19" s="1" t="s">
        <v>61</v>
      </c>
      <c r="D19" t="s">
        <v>13</v>
      </c>
      <c r="E19">
        <f>E17+E18</f>
        <v>472</v>
      </c>
      <c r="F19">
        <f t="shared" ref="F19:H19" si="4">F17+F18</f>
        <v>734</v>
      </c>
      <c r="G19">
        <f t="shared" si="4"/>
        <v>335</v>
      </c>
      <c r="H19">
        <f t="shared" si="4"/>
        <v>728</v>
      </c>
      <c r="I19">
        <f t="shared" si="0"/>
        <v>0.64</v>
      </c>
      <c r="J19">
        <f t="shared" si="1"/>
        <v>0.46</v>
      </c>
      <c r="K19">
        <f t="shared" si="2"/>
        <v>0.18</v>
      </c>
      <c r="L19">
        <f t="shared" si="3"/>
        <v>1.39</v>
      </c>
    </row>
    <row r="20" spans="1:13" x14ac:dyDescent="0.2">
      <c r="A20" t="s">
        <v>37</v>
      </c>
      <c r="B20">
        <v>2021</v>
      </c>
      <c r="C20" s="1" t="s">
        <v>61</v>
      </c>
      <c r="D20" t="s">
        <v>38</v>
      </c>
      <c r="E20">
        <v>138</v>
      </c>
      <c r="F20">
        <v>238</v>
      </c>
      <c r="G20">
        <v>117</v>
      </c>
      <c r="H20">
        <v>247</v>
      </c>
      <c r="I20">
        <f t="shared" si="0"/>
        <v>0.57999999999999996</v>
      </c>
      <c r="J20">
        <f t="shared" si="1"/>
        <v>0.47</v>
      </c>
      <c r="K20">
        <f t="shared" si="2"/>
        <v>0.10999999999999999</v>
      </c>
      <c r="L20">
        <f t="shared" si="3"/>
        <v>1.23</v>
      </c>
    </row>
    <row r="21" spans="1:13" x14ac:dyDescent="0.2">
      <c r="A21" t="s">
        <v>39</v>
      </c>
      <c r="B21">
        <v>2001</v>
      </c>
      <c r="C21" s="1" t="s">
        <v>63</v>
      </c>
      <c r="D21" t="s">
        <v>40</v>
      </c>
      <c r="I21">
        <v>0.62</v>
      </c>
      <c r="J21">
        <v>0.47</v>
      </c>
      <c r="K21">
        <f t="shared" ref="K21" si="5">I21-J21</f>
        <v>0.15000000000000002</v>
      </c>
      <c r="L21">
        <f t="shared" ref="L21" si="6">ROUND(I21/J21,2)</f>
        <v>1.32</v>
      </c>
      <c r="M21" t="s">
        <v>41</v>
      </c>
    </row>
    <row r="22" spans="1:13" x14ac:dyDescent="0.2">
      <c r="A22" t="s">
        <v>39</v>
      </c>
      <c r="B22">
        <v>2001</v>
      </c>
      <c r="C22" s="1" t="s">
        <v>63</v>
      </c>
      <c r="D22" t="s">
        <v>42</v>
      </c>
      <c r="I22">
        <v>0.56999999999999995</v>
      </c>
      <c r="J22">
        <v>0.47</v>
      </c>
      <c r="K22">
        <f t="shared" ref="K22" si="7">I22-J22</f>
        <v>9.9999999999999978E-2</v>
      </c>
      <c r="L22">
        <f t="shared" ref="L22" si="8">ROUND(I22/J22,2)</f>
        <v>1.21</v>
      </c>
      <c r="M22" t="s">
        <v>43</v>
      </c>
    </row>
    <row r="23" spans="1:13" x14ac:dyDescent="0.2">
      <c r="A23" t="s">
        <v>39</v>
      </c>
      <c r="B23">
        <v>2001</v>
      </c>
      <c r="C23" s="1" t="s">
        <v>63</v>
      </c>
      <c r="D23" t="s">
        <v>44</v>
      </c>
      <c r="I23">
        <v>0.62</v>
      </c>
      <c r="J23">
        <v>0.56999999999999995</v>
      </c>
      <c r="K23">
        <f t="shared" ref="K23:K24" si="9">I23-J23</f>
        <v>5.0000000000000044E-2</v>
      </c>
      <c r="L23">
        <f t="shared" ref="L23:L24" si="10">ROUND(I23/J23,2)</f>
        <v>1.0900000000000001</v>
      </c>
    </row>
    <row r="24" spans="1:13" x14ac:dyDescent="0.2">
      <c r="A24" t="s">
        <v>45</v>
      </c>
      <c r="B24">
        <v>2004</v>
      </c>
      <c r="C24" t="s">
        <v>61</v>
      </c>
      <c r="D24" t="s">
        <v>13</v>
      </c>
      <c r="E24">
        <v>169</v>
      </c>
      <c r="F24">
        <v>289</v>
      </c>
      <c r="G24">
        <v>121</v>
      </c>
      <c r="H24">
        <v>269</v>
      </c>
      <c r="I24">
        <f t="shared" ref="I24" si="11">ROUND(E24/F24,2)</f>
        <v>0.57999999999999996</v>
      </c>
      <c r="J24">
        <f t="shared" ref="J24" si="12">ROUND(G24/H24,2)</f>
        <v>0.45</v>
      </c>
      <c r="K24">
        <f t="shared" si="9"/>
        <v>0.12999999999999995</v>
      </c>
      <c r="L24">
        <f t="shared" si="10"/>
        <v>1.29</v>
      </c>
    </row>
    <row r="25" spans="1:13" x14ac:dyDescent="0.2">
      <c r="A25" t="s">
        <v>45</v>
      </c>
      <c r="B25">
        <v>2004</v>
      </c>
      <c r="C25" t="s">
        <v>61</v>
      </c>
      <c r="D25" t="s">
        <v>46</v>
      </c>
      <c r="F25">
        <v>289</v>
      </c>
      <c r="H25">
        <v>269</v>
      </c>
      <c r="I25">
        <v>9.4E-2</v>
      </c>
      <c r="J25">
        <v>6.6000000000000003E-2</v>
      </c>
      <c r="K25">
        <f t="shared" ref="K25" si="13">I25-J25</f>
        <v>2.7999999999999997E-2</v>
      </c>
      <c r="L25">
        <f t="shared" ref="L25" si="14">ROUND(I25/J25,2)</f>
        <v>1.42</v>
      </c>
    </row>
    <row r="26" spans="1:13" x14ac:dyDescent="0.2">
      <c r="A26" t="s">
        <v>45</v>
      </c>
      <c r="B26">
        <v>2004</v>
      </c>
      <c r="C26" t="s">
        <v>61</v>
      </c>
      <c r="D26" t="s">
        <v>47</v>
      </c>
      <c r="I26">
        <v>8.2000000000000003E-2</v>
      </c>
      <c r="J26">
        <v>8.3000000000000004E-2</v>
      </c>
      <c r="K26">
        <f t="shared" ref="K26" si="15">I26-J26</f>
        <v>-1.0000000000000009E-3</v>
      </c>
      <c r="L26">
        <f t="shared" ref="L26" si="16">ROUND(I26/J26,2)</f>
        <v>0.99</v>
      </c>
    </row>
    <row r="27" spans="1:13" x14ac:dyDescent="0.2">
      <c r="A27" t="s">
        <v>45</v>
      </c>
      <c r="B27">
        <v>2004</v>
      </c>
      <c r="C27" t="s">
        <v>61</v>
      </c>
      <c r="D27" t="s">
        <v>48</v>
      </c>
      <c r="F27">
        <v>74</v>
      </c>
      <c r="H27">
        <v>90</v>
      </c>
      <c r="I27">
        <v>0.61</v>
      </c>
      <c r="J27">
        <v>0.45600000000000002</v>
      </c>
      <c r="K27">
        <f t="shared" ref="K27" si="17">I27-J27</f>
        <v>0.15399999999999997</v>
      </c>
      <c r="L27">
        <f t="shared" ref="L27" si="18">ROUND(I27/J27,2)</f>
        <v>1.34</v>
      </c>
    </row>
    <row r="28" spans="1:13" x14ac:dyDescent="0.2">
      <c r="A28" t="s">
        <v>45</v>
      </c>
      <c r="B28">
        <v>2004</v>
      </c>
      <c r="C28" t="s">
        <v>61</v>
      </c>
      <c r="D28" t="s">
        <v>49</v>
      </c>
      <c r="F28">
        <v>205</v>
      </c>
      <c r="H28">
        <v>177</v>
      </c>
      <c r="I28">
        <v>0.54500000000000004</v>
      </c>
      <c r="J28">
        <v>0.45200000000000001</v>
      </c>
      <c r="K28">
        <f t="shared" ref="K28:K29" si="19">I28-J28</f>
        <v>9.3000000000000027E-2</v>
      </c>
      <c r="L28">
        <f t="shared" ref="L28:L29" si="20">ROUND(I28/J28,2)</f>
        <v>1.21</v>
      </c>
    </row>
    <row r="29" spans="1:13" x14ac:dyDescent="0.2">
      <c r="A29" t="s">
        <v>50</v>
      </c>
      <c r="B29">
        <v>2008</v>
      </c>
      <c r="C29" s="1" t="s">
        <v>61</v>
      </c>
      <c r="D29" t="s">
        <v>13</v>
      </c>
      <c r="E29">
        <v>170</v>
      </c>
      <c r="F29">
        <v>299</v>
      </c>
      <c r="G29">
        <v>19</v>
      </c>
      <c r="H29">
        <v>301</v>
      </c>
      <c r="I29">
        <f t="shared" ref="I29" si="21">ROUND(E29/F29,2)</f>
        <v>0.56999999999999995</v>
      </c>
      <c r="J29">
        <f t="shared" ref="J29" si="22">ROUND(G29/H29,2)</f>
        <v>0.06</v>
      </c>
      <c r="K29">
        <f t="shared" si="19"/>
        <v>0.51</v>
      </c>
      <c r="L29">
        <f t="shared" si="20"/>
        <v>9.5</v>
      </c>
    </row>
    <row r="30" spans="1:13" x14ac:dyDescent="0.2">
      <c r="A30" t="s">
        <v>51</v>
      </c>
      <c r="B30">
        <v>2013</v>
      </c>
      <c r="C30" s="1" t="s">
        <v>61</v>
      </c>
      <c r="D30" t="s">
        <v>52</v>
      </c>
      <c r="E30">
        <v>28</v>
      </c>
      <c r="F30">
        <v>65</v>
      </c>
      <c r="G30">
        <v>17</v>
      </c>
      <c r="H30">
        <v>52</v>
      </c>
      <c r="I30">
        <v>0.43</v>
      </c>
      <c r="J30">
        <v>0.33</v>
      </c>
      <c r="K30">
        <f t="shared" ref="K30:K31" si="23">I30-J30</f>
        <v>9.9999999999999978E-2</v>
      </c>
      <c r="L30">
        <f t="shared" ref="L30:L31" si="24">ROUND(I30/J30,2)</f>
        <v>1.3</v>
      </c>
    </row>
    <row r="31" spans="1:13" x14ac:dyDescent="0.2">
      <c r="A31" t="s">
        <v>53</v>
      </c>
      <c r="B31">
        <v>2015</v>
      </c>
      <c r="C31" s="1" t="s">
        <v>61</v>
      </c>
      <c r="D31" t="s">
        <v>54</v>
      </c>
      <c r="E31">
        <v>938</v>
      </c>
      <c r="F31">
        <v>2029</v>
      </c>
      <c r="G31">
        <v>700</v>
      </c>
      <c r="H31">
        <v>2012</v>
      </c>
      <c r="I31">
        <f t="shared" ref="I31" si="25">ROUND(E31/F31,2)</f>
        <v>0.46</v>
      </c>
      <c r="J31">
        <f t="shared" ref="J31" si="26">ROUND(G31/H31,2)</f>
        <v>0.35</v>
      </c>
      <c r="K31">
        <f t="shared" si="23"/>
        <v>0.11000000000000004</v>
      </c>
      <c r="L31">
        <f t="shared" si="24"/>
        <v>1.31</v>
      </c>
    </row>
    <row r="32" spans="1:13" x14ac:dyDescent="0.2">
      <c r="A32" t="s">
        <v>55</v>
      </c>
      <c r="B32">
        <v>2018</v>
      </c>
      <c r="C32" s="1" t="s">
        <v>63</v>
      </c>
      <c r="D32" t="s">
        <v>13</v>
      </c>
      <c r="E32">
        <v>330</v>
      </c>
      <c r="F32">
        <v>554</v>
      </c>
      <c r="G32">
        <v>283</v>
      </c>
      <c r="H32">
        <v>533</v>
      </c>
      <c r="I32">
        <f t="shared" ref="I32" si="27">ROUND(E32/F32,2)</f>
        <v>0.6</v>
      </c>
      <c r="J32">
        <f t="shared" ref="J32" si="28">ROUND(G32/H32,2)</f>
        <v>0.53</v>
      </c>
      <c r="K32">
        <f t="shared" ref="K32" si="29">I32-J32</f>
        <v>6.9999999999999951E-2</v>
      </c>
      <c r="L32">
        <f t="shared" ref="L32" si="30">ROUND(I32/J32,2)</f>
        <v>1.1299999999999999</v>
      </c>
    </row>
    <row r="33" spans="1:12" x14ac:dyDescent="0.2">
      <c r="A33" t="s">
        <v>56</v>
      </c>
      <c r="B33">
        <v>2019</v>
      </c>
      <c r="C33" s="1" t="s">
        <v>61</v>
      </c>
      <c r="D33" t="s">
        <v>13</v>
      </c>
      <c r="E33">
        <v>143</v>
      </c>
      <c r="F33">
        <v>260</v>
      </c>
      <c r="G33">
        <v>76</v>
      </c>
      <c r="H33">
        <v>263</v>
      </c>
      <c r="I33">
        <f t="shared" ref="I33:I36" si="31">ROUND(E33/F33,2)</f>
        <v>0.55000000000000004</v>
      </c>
      <c r="J33">
        <f t="shared" ref="J33:J36" si="32">ROUND(G33/H33,2)</f>
        <v>0.28999999999999998</v>
      </c>
      <c r="K33">
        <f t="shared" ref="K33:K36" si="33">I33-J33</f>
        <v>0.26000000000000006</v>
      </c>
      <c r="L33">
        <f t="shared" ref="L33:L36" si="34">ROUND(I33/J33,2)</f>
        <v>1.9</v>
      </c>
    </row>
    <row r="34" spans="1:12" x14ac:dyDescent="0.2">
      <c r="A34" t="s">
        <v>56</v>
      </c>
      <c r="B34">
        <v>2019</v>
      </c>
      <c r="C34" s="1" t="s">
        <v>61</v>
      </c>
      <c r="D34" t="s">
        <v>57</v>
      </c>
      <c r="E34">
        <v>76</v>
      </c>
      <c r="F34">
        <v>260</v>
      </c>
      <c r="G34">
        <v>44</v>
      </c>
      <c r="H34">
        <v>263</v>
      </c>
      <c r="I34">
        <f t="shared" si="31"/>
        <v>0.28999999999999998</v>
      </c>
      <c r="J34">
        <f t="shared" si="32"/>
        <v>0.17</v>
      </c>
      <c r="K34">
        <f t="shared" si="33"/>
        <v>0.11999999999999997</v>
      </c>
      <c r="L34">
        <f t="shared" si="34"/>
        <v>1.71</v>
      </c>
    </row>
    <row r="35" spans="1:12" x14ac:dyDescent="0.2">
      <c r="A35" t="s">
        <v>56</v>
      </c>
      <c r="B35">
        <v>2019</v>
      </c>
      <c r="C35" s="1" t="s">
        <v>61</v>
      </c>
      <c r="D35" t="s">
        <v>58</v>
      </c>
      <c r="E35">
        <v>67</v>
      </c>
      <c r="F35">
        <v>260</v>
      </c>
      <c r="G35">
        <v>32</v>
      </c>
      <c r="H35">
        <v>263</v>
      </c>
      <c r="I35">
        <f t="shared" si="31"/>
        <v>0.26</v>
      </c>
      <c r="J35">
        <f t="shared" si="32"/>
        <v>0.12</v>
      </c>
      <c r="K35">
        <f t="shared" si="33"/>
        <v>0.14000000000000001</v>
      </c>
      <c r="L35">
        <f t="shared" si="34"/>
        <v>2.17</v>
      </c>
    </row>
    <row r="36" spans="1:12" x14ac:dyDescent="0.2">
      <c r="A36" t="s">
        <v>56</v>
      </c>
      <c r="B36">
        <v>2019</v>
      </c>
      <c r="C36" s="1" t="s">
        <v>61</v>
      </c>
      <c r="D36" t="s">
        <v>59</v>
      </c>
      <c r="E36">
        <v>164</v>
      </c>
      <c r="F36">
        <v>280</v>
      </c>
      <c r="G36">
        <v>62</v>
      </c>
      <c r="H36">
        <v>283</v>
      </c>
      <c r="I36">
        <f t="shared" si="31"/>
        <v>0.59</v>
      </c>
      <c r="J36">
        <f t="shared" si="32"/>
        <v>0.22</v>
      </c>
      <c r="K36">
        <f t="shared" si="33"/>
        <v>0.37</v>
      </c>
      <c r="L36">
        <f t="shared" si="34"/>
        <v>2.68</v>
      </c>
    </row>
    <row r="37" spans="1:12" x14ac:dyDescent="0.2">
      <c r="A37" t="s">
        <v>56</v>
      </c>
      <c r="B37">
        <v>2020</v>
      </c>
      <c r="C37" s="1" t="s">
        <v>61</v>
      </c>
      <c r="D37" t="s">
        <v>13</v>
      </c>
      <c r="E37">
        <v>115</v>
      </c>
      <c r="F37">
        <v>252</v>
      </c>
      <c r="G37">
        <v>94</v>
      </c>
      <c r="H37">
        <v>267</v>
      </c>
      <c r="I37">
        <f t="shared" ref="I37:I40" si="35">ROUND(E37/F37,2)</f>
        <v>0.46</v>
      </c>
      <c r="J37">
        <f t="shared" ref="J37:J40" si="36">ROUND(G37/H37,2)</f>
        <v>0.35</v>
      </c>
      <c r="K37">
        <f t="shared" ref="K37:K40" si="37">I37-J37</f>
        <v>0.11000000000000004</v>
      </c>
      <c r="L37">
        <f t="shared" ref="L37:L40" si="38">ROUND(I37/J37,2)</f>
        <v>1.31</v>
      </c>
    </row>
    <row r="38" spans="1:12" x14ac:dyDescent="0.2">
      <c r="A38" t="s">
        <v>56</v>
      </c>
      <c r="B38">
        <v>2019</v>
      </c>
      <c r="C38" s="1" t="s">
        <v>61</v>
      </c>
      <c r="D38" t="s">
        <v>57</v>
      </c>
      <c r="E38">
        <v>56</v>
      </c>
      <c r="F38">
        <v>252</v>
      </c>
      <c r="G38">
        <v>18</v>
      </c>
      <c r="H38">
        <v>267</v>
      </c>
      <c r="I38">
        <f t="shared" si="35"/>
        <v>0.22</v>
      </c>
      <c r="J38">
        <f t="shared" si="36"/>
        <v>7.0000000000000007E-2</v>
      </c>
      <c r="K38">
        <f t="shared" si="37"/>
        <v>0.15</v>
      </c>
      <c r="L38">
        <f t="shared" si="38"/>
        <v>3.14</v>
      </c>
    </row>
    <row r="39" spans="1:12" x14ac:dyDescent="0.2">
      <c r="A39" t="s">
        <v>56</v>
      </c>
      <c r="B39">
        <v>2019</v>
      </c>
      <c r="C39" s="1" t="s">
        <v>61</v>
      </c>
      <c r="D39" t="s">
        <v>58</v>
      </c>
      <c r="E39">
        <v>59</v>
      </c>
      <c r="F39">
        <v>252</v>
      </c>
      <c r="G39">
        <v>76</v>
      </c>
      <c r="H39">
        <v>267</v>
      </c>
      <c r="I39">
        <f t="shared" si="35"/>
        <v>0.23</v>
      </c>
      <c r="J39">
        <f t="shared" si="36"/>
        <v>0.28000000000000003</v>
      </c>
      <c r="K39">
        <f t="shared" si="37"/>
        <v>-5.0000000000000017E-2</v>
      </c>
      <c r="L39">
        <f t="shared" si="38"/>
        <v>0.82</v>
      </c>
    </row>
    <row r="40" spans="1:12" x14ac:dyDescent="0.2">
      <c r="A40" t="s">
        <v>56</v>
      </c>
      <c r="B40">
        <v>2019</v>
      </c>
      <c r="C40" s="1" t="s">
        <v>61</v>
      </c>
      <c r="D40" t="s">
        <v>59</v>
      </c>
      <c r="E40">
        <v>82</v>
      </c>
      <c r="F40">
        <v>274</v>
      </c>
      <c r="G40">
        <v>58</v>
      </c>
      <c r="H40">
        <v>275</v>
      </c>
      <c r="I40">
        <f t="shared" si="35"/>
        <v>0.3</v>
      </c>
      <c r="J40">
        <f t="shared" si="36"/>
        <v>0.21</v>
      </c>
      <c r="K40">
        <f t="shared" si="37"/>
        <v>0.09</v>
      </c>
      <c r="L40">
        <f t="shared" si="38"/>
        <v>1.43</v>
      </c>
    </row>
    <row r="41" spans="1:12" x14ac:dyDescent="0.2">
      <c r="A41" t="s">
        <v>60</v>
      </c>
      <c r="B41">
        <v>2021</v>
      </c>
      <c r="C41" s="1" t="s">
        <v>61</v>
      </c>
      <c r="D41" t="s">
        <v>13</v>
      </c>
      <c r="E41">
        <v>126</v>
      </c>
      <c r="F41">
        <v>158</v>
      </c>
      <c r="G41">
        <v>110</v>
      </c>
      <c r="H41">
        <v>159</v>
      </c>
      <c r="I41">
        <f t="shared" ref="I41" si="39">ROUND(E41/F41,2)</f>
        <v>0.8</v>
      </c>
      <c r="J41">
        <f t="shared" ref="J41" si="40">ROUND(G41/H41,2)</f>
        <v>0.69</v>
      </c>
      <c r="K41">
        <f t="shared" ref="K41" si="41">I41-J41</f>
        <v>0.1100000000000001</v>
      </c>
      <c r="L41">
        <f>ROUND(I41/J41,2)</f>
        <v>1.1599999999999999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Sack</cp:lastModifiedBy>
  <cp:revision/>
  <dcterms:created xsi:type="dcterms:W3CDTF">2021-07-29T19:16:33Z</dcterms:created>
  <dcterms:modified xsi:type="dcterms:W3CDTF">2021-08-31T14:17:45Z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2021-07-29T19:16:33Z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cd26543a-d2ff-48ad-adae-f6e687587137</vt:lpwstr>
  </property>
  <property fmtid="{D5CDD505-2E9C-101B-9397-08002B2CF9AE}" pid="8" name="MSIP_Label_792c8cef-6f2b-4af1-b4ac-d815ff795cd6_ContentBits">
    <vt:lpwstr>0</vt:lpwstr>
  </property>
</Properties>
</file>